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filterPrivacy="1" codeName="ThisWorkbook"/>
  <bookViews>
    <workbookView xWindow="240" yWindow="132" windowWidth="24120" windowHeight="13620"/>
  </bookViews>
  <sheets>
    <sheet name="发票" sheetId="1" r:id="rId1"/>
    <sheet name="公司设置" sheetId="2" r:id="rId2"/>
  </sheets>
  <definedNames>
    <definedName name="CompanySetup_AddressLine1">公司设置!$C$5</definedName>
    <definedName name="CompanySetup_AddressLine2">公司设置!$C$6</definedName>
    <definedName name="CompanySetup_AddressLine3">公司设置!$C$7</definedName>
    <definedName name="CompanySetup_AddressLine4">公司设置!$C$8</definedName>
    <definedName name="CompanySetup_AddressLine5">公司设置!$C$9</definedName>
    <definedName name="CompanySetup_BankAccount">公司设置!$C$18</definedName>
    <definedName name="CompanySetup_BankAddress">公司设置!$C$17</definedName>
    <definedName name="CompanySetup_BankBeneficiaryName">公司设置!$C$15</definedName>
    <definedName name="CompanySetup_BankName">公司设置!$C$16</definedName>
    <definedName name="CompanySetup_BankRouting">公司设置!$C$19</definedName>
    <definedName name="CompanySetup_CheckPayee">公司设置!$C$20</definedName>
    <definedName name="CompanySetup_YourCompanyName">公司设置!$C$4</definedName>
    <definedName name="CompanySetup_YourCurrencyAbbreviation">公司设置!$C$14</definedName>
    <definedName name="CompanySetup_YourEmail">公司设置!$C$13</definedName>
    <definedName name="CompanySetup_YourFax">公司设置!$C$11</definedName>
    <definedName name="CompanySetup_YourName">公司设置!$C$3</definedName>
    <definedName name="CompanySetup_YourPhone">公司设置!$C$10</definedName>
    <definedName name="CompanySetup_YourURL">公司设置!$C$12</definedName>
    <definedName name="InvoiceNumberDisplay">发票!$C$2</definedName>
    <definedName name="InvoiceTotal">发票!$E$35</definedName>
    <definedName name="_xlnm.Print_Area" localSheetId="0">发票!$A$1:$L$37</definedName>
    <definedName name="_xlnm.Print_Area" localSheetId="1">公司设置!$A$1:$M$33</definedName>
  </definedNames>
  <calcPr calcId="171027"/>
</workbook>
</file>

<file path=xl/calcChain.xml><?xml version="1.0" encoding="utf-8"?>
<calcChain xmlns="http://schemas.openxmlformats.org/spreadsheetml/2006/main">
  <c r="E20" i="1" l="1"/>
  <c r="E30" i="1" l="1"/>
  <c r="E28" i="1"/>
  <c r="E26" i="1"/>
  <c r="E27" i="1"/>
  <c r="E21" i="1" l="1"/>
  <c r="E22" i="1"/>
  <c r="E23" i="1"/>
  <c r="E24" i="1"/>
  <c r="E25" i="1"/>
  <c r="E16" i="1" l="1"/>
  <c r="E17" i="1"/>
  <c r="E18" i="1"/>
  <c r="E19" i="1"/>
  <c r="E29" i="1"/>
  <c r="D35" i="1" l="1"/>
  <c r="B43" i="1" l="1"/>
  <c r="B46" i="1" l="1"/>
  <c r="B44" i="1"/>
  <c r="B42" i="1"/>
  <c r="B41" i="1"/>
  <c r="B40" i="1"/>
  <c r="B39" i="1"/>
  <c r="E15" i="1" l="1"/>
  <c r="E31" i="1"/>
  <c r="E33" i="1" l="1"/>
  <c r="E44" i="1"/>
  <c r="E43" i="1"/>
  <c r="E42" i="1"/>
  <c r="E39" i="1"/>
  <c r="E35" i="1" l="1"/>
  <c r="D3" i="1" s="1"/>
</calcChain>
</file>

<file path=xl/sharedStrings.xml><?xml version="1.0" encoding="utf-8"?>
<sst xmlns="http://schemas.openxmlformats.org/spreadsheetml/2006/main" count="64" uniqueCount="61">
  <si>
    <t xml:space="preserve"> </t>
  </si>
  <si>
    <t>嘉元实业</t>
  </si>
  <si>
    <t>公司概况</t>
  </si>
  <si>
    <t>值</t>
  </si>
  <si>
    <t>公司设置</t>
  </si>
  <si>
    <t>您的姓名</t>
  </si>
  <si>
    <t>公司名称</t>
  </si>
  <si>
    <t>地址行 1</t>
  </si>
  <si>
    <t>地址行 2</t>
  </si>
  <si>
    <t>地址栏 3</t>
  </si>
  <si>
    <t>地址行 4</t>
  </si>
  <si>
    <t>地址行 5</t>
  </si>
  <si>
    <t>电话</t>
  </si>
  <si>
    <t>传真</t>
  </si>
  <si>
    <t>网站</t>
  </si>
  <si>
    <t>电子邮件</t>
  </si>
  <si>
    <t>货币缩写</t>
  </si>
  <si>
    <t>RMB</t>
  </si>
  <si>
    <t>银行电汇的受益人名称</t>
  </si>
  <si>
    <t>银行名称</t>
  </si>
  <si>
    <t>世邦银行</t>
  </si>
  <si>
    <t>银行地址</t>
  </si>
  <si>
    <t>广东省深圳市第一大街，邮政编码 09876</t>
  </si>
  <si>
    <t>帐号</t>
  </si>
  <si>
    <t>路由号码 (SWIFT 代码)</t>
  </si>
  <si>
    <t>支票支付给</t>
  </si>
  <si>
    <t>付款详细信息</t>
    <phoneticPr fontId="1"/>
  </si>
  <si>
    <t>其他信息</t>
    <phoneticPr fontId="1"/>
  </si>
  <si>
    <t>Invoice</t>
    <phoneticPr fontId="1"/>
  </si>
  <si>
    <t>Heart Travel</t>
  </si>
  <si>
    <t>Heart Travel</t>
    <phoneticPr fontId="1"/>
  </si>
  <si>
    <t>Heart Travel International Ltd</t>
    <phoneticPr fontId="1"/>
  </si>
  <si>
    <t>5 Bowman place</t>
    <phoneticPr fontId="1"/>
  </si>
  <si>
    <t xml:space="preserve">Sockburn </t>
    <phoneticPr fontId="1"/>
  </si>
  <si>
    <t>Christchurch 8042</t>
    <phoneticPr fontId="1"/>
  </si>
  <si>
    <t>www.heart-travel.co.nz</t>
    <phoneticPr fontId="1"/>
  </si>
  <si>
    <t>accounts@heart-travel.co.nz</t>
    <phoneticPr fontId="1"/>
  </si>
  <si>
    <t>--</t>
    <phoneticPr fontId="1"/>
  </si>
  <si>
    <t>Due To: ---</t>
    <phoneticPr fontId="1"/>
  </si>
  <si>
    <t>Details</t>
    <phoneticPr fontId="1"/>
  </si>
  <si>
    <t>Qty</t>
    <phoneticPr fontId="1"/>
  </si>
  <si>
    <t>Unit</t>
    <phoneticPr fontId="1"/>
  </si>
  <si>
    <t>Price</t>
    <phoneticPr fontId="1"/>
  </si>
  <si>
    <t xml:space="preserve">5 Bowman Place </t>
    <phoneticPr fontId="1"/>
  </si>
  <si>
    <t>Sockburn</t>
    <phoneticPr fontId="1"/>
  </si>
  <si>
    <t>Christchurch 8042 New Zealand</t>
    <phoneticPr fontId="1"/>
  </si>
  <si>
    <t>Fang</t>
    <phoneticPr fontId="1"/>
  </si>
  <si>
    <t>Hotel Price</t>
    <phoneticPr fontId="1"/>
  </si>
  <si>
    <t>Discount</t>
    <phoneticPr fontId="1"/>
  </si>
  <si>
    <t>Sub-total</t>
    <phoneticPr fontId="1"/>
  </si>
  <si>
    <t>Tax</t>
    <phoneticPr fontId="1"/>
  </si>
  <si>
    <t>0006</t>
    <phoneticPr fontId="1"/>
  </si>
  <si>
    <t>4.12 约瑟夫冰川直升机徒步</t>
    <phoneticPr fontId="1"/>
  </si>
  <si>
    <t>4.15 皇后镇蒸汽船游湖+瓦特农场表演下午茶（BBQ则+100元）</t>
    <phoneticPr fontId="1"/>
  </si>
  <si>
    <t>4.15 皇后镇日出热气球</t>
    <phoneticPr fontId="1"/>
  </si>
  <si>
    <t>4.19 达尼丁野生动物半岛半日游(企鹅，海豹，皇家信天翁）</t>
    <phoneticPr fontId="1"/>
  </si>
  <si>
    <t>4.20 蒂卡波约翰山观星团</t>
    <phoneticPr fontId="1"/>
  </si>
  <si>
    <t>4.22 阿卡罗阿出海看海豚</t>
    <phoneticPr fontId="1"/>
  </si>
  <si>
    <t>4.16 喷气快艇</t>
    <phoneticPr fontId="1"/>
  </si>
  <si>
    <t>4.16 Skyline缆车票 （可到了再买）</t>
    <phoneticPr fontId="1"/>
  </si>
  <si>
    <t>4.18 帝阿瑙萤火虫洞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</si>
</sst>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¥&quot;#,##0.00;&quot;¥&quot;\-#,##0.00"/>
    <numFmt numFmtId="176" formatCode="&quot;¥&quot;#,##0.00;[Red]&quot;¥&quot;\!\-#,##0.00"/>
    <numFmt numFmtId="177" formatCode="&quot;$&quot;#,##0.00"/>
    <numFmt numFmtId="178" formatCode="&quot;$&quot;#,##0.00;;\!\!\!\-"/>
    <numFmt numFmtId="179" formatCode="#,##0.00;;"/>
    <numFmt numFmtId="180" formatCode="&quot;¥&quot;#,##0.00_);[Red]\!\!\!\(&quot;¥&quot;#,##0.00\!\!\!\)"/>
    <numFmt numFmtId="181" formatCode="[$-1409]dddd\,\ d\ mmmm\ yyyy;@"/>
  </numFmts>
  <fonts count="21" x14ac:knownFonts="1">
    <font>
      <sz val="8"/>
      <color theme="3"/>
      <name val="Verdana"/>
      <family val="2"/>
      <scheme val="minor"/>
    </font>
    <font>
      <sz val="6"/>
      <name val="Verdana"/>
      <family val="3"/>
      <charset val="128"/>
      <scheme val="minor"/>
    </font>
    <font>
      <sz val="11"/>
      <name val="Microsoft YaHei UI"/>
      <family val="2"/>
      <charset val="134"/>
    </font>
    <font>
      <sz val="20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8"/>
      <name val="Microsoft YaHei UI"/>
      <family val="2"/>
      <charset val="134"/>
    </font>
    <font>
      <sz val="22"/>
      <color theme="4"/>
      <name val="Microsoft YaHei UI"/>
      <family val="2"/>
      <charset val="134"/>
    </font>
    <font>
      <b/>
      <sz val="8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b/>
      <sz val="16"/>
      <color rgb="FF00679A"/>
      <name val="Microsoft YaHei UI"/>
      <family val="2"/>
      <charset val="134"/>
    </font>
    <font>
      <b/>
      <i/>
      <sz val="8"/>
      <color theme="3"/>
      <name val="Microsoft YaHei UI"/>
      <family val="2"/>
      <charset val="134"/>
    </font>
    <font>
      <sz val="11"/>
      <color rgb="FF969696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7"/>
      <color rgb="FF473530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u/>
      <sz val="8"/>
      <color theme="10"/>
      <name val="Verdana"/>
      <family val="2"/>
      <scheme val="minor"/>
    </font>
    <font>
      <b/>
      <sz val="8"/>
      <color rgb="FFFF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6" xfId="0" applyFont="1" applyFill="1" applyBorder="1">
      <alignment vertical="center"/>
    </xf>
    <xf numFmtId="0" fontId="9" fillId="0" borderId="0" xfId="0" applyNumberFormat="1" applyFont="1" applyFill="1" applyAlignment="1">
      <alignment horizontal="right"/>
    </xf>
    <xf numFmtId="0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right" indent="1"/>
    </xf>
    <xf numFmtId="177" fontId="11" fillId="0" borderId="3" xfId="0" applyNumberFormat="1" applyFont="1" applyFill="1" applyBorder="1">
      <alignment vertical="center"/>
    </xf>
    <xf numFmtId="0" fontId="12" fillId="0" borderId="0" xfId="0" applyNumberFormat="1" applyFont="1" applyFill="1">
      <alignment vertical="center"/>
    </xf>
    <xf numFmtId="0" fontId="13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right" vertical="center" indent="1"/>
    </xf>
    <xf numFmtId="0" fontId="14" fillId="0" borderId="0" xfId="0" applyNumberFormat="1" applyFont="1" applyFill="1" applyBorder="1" applyAlignment="1">
      <alignment horizontal="left" vertical="center" indent="1"/>
    </xf>
    <xf numFmtId="179" fontId="14" fillId="0" borderId="0" xfId="0" applyNumberFormat="1" applyFont="1" applyFill="1" applyBorder="1" applyAlignment="1">
      <alignment horizontal="right" vertical="center" indent="1"/>
    </xf>
    <xf numFmtId="0" fontId="2" fillId="0" borderId="0" xfId="0" applyFont="1" applyFill="1" applyAlignment="1">
      <alignment vertical="top"/>
    </xf>
    <xf numFmtId="0" fontId="5" fillId="0" borderId="2" xfId="0" applyFont="1" applyFill="1" applyBorder="1">
      <alignment vertical="center"/>
    </xf>
    <xf numFmtId="9" fontId="9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 vertical="center" indent="1"/>
    </xf>
    <xf numFmtId="178" fontId="9" fillId="0" borderId="2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9" fillId="0" borderId="0" xfId="0" applyFont="1" applyFill="1" applyAlignment="1">
      <alignment horizontal="right" indent="1"/>
    </xf>
    <xf numFmtId="0" fontId="9" fillId="0" borderId="0" xfId="0" applyFont="1" applyFill="1" applyAlignment="1">
      <alignment horizontal="right" vertical="center" indent="1"/>
    </xf>
    <xf numFmtId="180" fontId="9" fillId="0" borderId="0" xfId="0" applyNumberFormat="1" applyFont="1" applyFill="1" applyAlignment="1">
      <alignment horizontal="right" vertical="center" indent="1"/>
    </xf>
    <xf numFmtId="0" fontId="5" fillId="0" borderId="0" xfId="0" applyFont="1" applyFill="1" applyAlignment="1">
      <alignment vertical="top"/>
    </xf>
    <xf numFmtId="10" fontId="9" fillId="0" borderId="0" xfId="0" applyNumberFormat="1" applyFont="1" applyFill="1" applyAlignment="1">
      <alignment horizontal="right" indent="1"/>
    </xf>
    <xf numFmtId="178" fontId="9" fillId="0" borderId="0" xfId="0" applyNumberFormat="1" applyFont="1" applyFill="1" applyAlignment="1">
      <alignment horizontal="right" vertical="center" indent="1"/>
    </xf>
    <xf numFmtId="0" fontId="2" fillId="0" borderId="1" xfId="0" applyFont="1" applyFill="1" applyBorder="1">
      <alignment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>
      <alignment vertical="center"/>
    </xf>
    <xf numFmtId="0" fontId="16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7" fillId="0" borderId="0" xfId="0" applyFont="1">
      <alignment vertical="center"/>
    </xf>
    <xf numFmtId="0" fontId="18" fillId="0" borderId="3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9" fillId="0" borderId="0" xfId="1" applyFill="1" applyBorder="1" applyAlignment="1" applyProtection="1">
      <alignment horizontal="left" vertical="center"/>
      <protection locked="0"/>
    </xf>
    <xf numFmtId="0" fontId="14" fillId="0" borderId="0" xfId="0" applyNumberFormat="1" applyFont="1" applyFill="1" applyBorder="1" applyAlignment="1">
      <alignment horizontal="left" vertical="center" wrapText="1" indent="1"/>
    </xf>
    <xf numFmtId="0" fontId="9" fillId="0" borderId="0" xfId="0" quotePrefix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vertical="center"/>
    </xf>
    <xf numFmtId="7" fontId="6" fillId="0" borderId="5" xfId="0" applyNumberFormat="1" applyFont="1" applyFill="1" applyBorder="1" applyAlignment="1">
      <alignment horizontal="right" vertical="center" indent="1"/>
    </xf>
    <xf numFmtId="7" fontId="6" fillId="0" borderId="4" xfId="0" applyNumberFormat="1" applyFont="1" applyFill="1" applyBorder="1" applyAlignment="1">
      <alignment horizontal="right" vertical="center" indent="1"/>
    </xf>
    <xf numFmtId="181" fontId="5" fillId="0" borderId="5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right" vertical="center" indent="1"/>
    </xf>
    <xf numFmtId="0" fontId="15" fillId="0" borderId="3" xfId="0" applyFont="1" applyFill="1" applyBorder="1" applyAlignment="1">
      <alignment horizontal="right" vertical="center" indent="1"/>
    </xf>
    <xf numFmtId="176" fontId="15" fillId="0" borderId="1" xfId="0" applyNumberFormat="1" applyFont="1" applyFill="1" applyBorder="1" applyAlignment="1">
      <alignment horizontal="right" vertical="center" indent="1"/>
    </xf>
    <xf numFmtId="176" fontId="15" fillId="0" borderId="3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>
      <alignment vertical="center"/>
    </xf>
    <xf numFmtId="0" fontId="9" fillId="0" borderId="3" xfId="0" applyFont="1" applyFill="1" applyBorder="1" applyAlignment="1">
      <alignment horizontal="left"/>
    </xf>
  </cellXfs>
  <cellStyles count="2">
    <cellStyle name="常规" xfId="0" builtinId="0" customBuiltin="1"/>
    <cellStyle name="超链接" xfId="1" builtinId="8"/>
  </cellStyles>
  <dxfs count="17"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numFmt numFmtId="179" formatCode="#,##0.00;;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844;&#21496;&#35774;&#3262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&#21457;&#3108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13</xdr:row>
      <xdr:rowOff>104775</xdr:rowOff>
    </xdr:to>
    <xdr:grpSp>
      <xdr:nvGrpSpPr>
        <xdr:cNvPr id="2" name="提示" descr="使用“公司设置”工作表输入您的公司详细信息。&#10;&#10;要添加您自己的徽标，右键单击徽标占位符，然后单击“更改图片”。&#10;" title="提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83474" y="781049"/>
          <a:ext cx="1569721" cy="2303146"/>
          <a:chOff x="6800850" y="619124"/>
          <a:chExt cx="1676401" cy="1885951"/>
        </a:xfrm>
      </xdr:grpSpPr>
      <xdr:sp macro="" textlink="">
        <xdr:nvSpPr>
          <xdr:cNvPr id="38" name="文本框 37" descr="使用“公司设置”工作表输入您的公司详细信息。&#10;&#10;要添加您自己的徽标，右键单击徽标占位符，然后单击“更改图片”。&#10;" title="提示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zh-CN" altLang="en-US" sz="750" b="1" baseline="0">
                <a:solidFill>
                  <a:schemeClr val="tx2"/>
                </a:solidFill>
              </a:rPr>
              <a:t>提示：</a:t>
            </a:r>
            <a:r>
              <a:rPr lang="en-US" sz="750" baseline="0">
                <a:solidFill>
                  <a:schemeClr val="tx2"/>
                </a:solidFill>
              </a:rPr>
              <a:t> </a:t>
            </a:r>
          </a:p>
          <a:p>
            <a:pPr>
              <a:lnSpc>
                <a:spcPct val="114000"/>
              </a:lnSpc>
            </a:pP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使用“公司设置”工作表输入您的公司详细信息。</a:t>
            </a:r>
            <a:br>
              <a:rPr lang="en-US" altLang="zh-CN" sz="750" baseline="0">
                <a:solidFill>
                  <a:schemeClr val="tx2"/>
                </a:solidFill>
              </a:rPr>
            </a:br>
            <a:r>
              <a:rPr lang="zh-CN" altLang="en-US" sz="750" baseline="0">
                <a:solidFill>
                  <a:schemeClr val="tx2"/>
                </a:solidFill>
              </a:rPr>
              <a:t> </a:t>
            </a: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要添加您自己的徽标，右键单击徽标占位符，然后单击“更改图片”。</a:t>
            </a:r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直线连接线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133857</xdr:rowOff>
    </xdr:from>
    <xdr:to>
      <xdr:col>8</xdr:col>
      <xdr:colOff>353515</xdr:colOff>
      <xdr:row>3</xdr:row>
      <xdr:rowOff>142877</xdr:rowOff>
    </xdr:to>
    <xdr:grpSp>
      <xdr:nvGrpSpPr>
        <xdr:cNvPr id="20" name="公司设置" descr="&quot;&quot;" title="公司设置导航按钮">
          <a:hlinkClick xmlns:r="http://schemas.openxmlformats.org/officeDocument/2006/relationships" r:id="rId1" tooltip="转到“公司设置”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008823" y="987297"/>
          <a:ext cx="1338072" cy="313820"/>
          <a:chOff x="10191750" y="1095375"/>
          <a:chExt cx="1444752" cy="310896"/>
        </a:xfrm>
      </xdr:grpSpPr>
      <xdr:sp macro="[0]!shpButtonCompany_Click" textlink="">
        <xdr:nvSpPr>
          <xdr:cNvPr id="67" name="文本框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公司设置</a:t>
            </a:r>
            <a:endParaRPr lang="en-US" sz="105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shpButtonCompany_Click" textlink="">
        <xdr:nvSpPr>
          <xdr:cNvPr id="68" name="文本框 67">
            <a:hlinkClick xmlns:r="http://schemas.openxmlformats.org/officeDocument/2006/relationships" r:id="rId1" tooltip="单击查看或编辑发票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 flipH="1" flipV="1">
            <a:off x="10235237" y="1132617"/>
            <a:ext cx="1371600" cy="235907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152400</xdr:colOff>
      <xdr:row>0</xdr:row>
      <xdr:rowOff>0</xdr:rowOff>
    </xdr:from>
    <xdr:to>
      <xdr:col>4</xdr:col>
      <xdr:colOff>1158239</xdr:colOff>
      <xdr:row>2</xdr:row>
      <xdr:rowOff>152399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0E3E77-80E7-4981-82AA-55A0236D9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0"/>
          <a:ext cx="1005839" cy="10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组 3" descr="&quot;&quot;" title="发票导航按钮">
          <a:hlinkClick xmlns:r="http://schemas.openxmlformats.org/officeDocument/2006/relationships" r:id="rId1" tooltip="单击编辑或查看公司详细信息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773930" y="434340"/>
          <a:ext cx="1516381" cy="510540"/>
          <a:chOff x="5191125" y="438150"/>
          <a:chExt cx="1676401" cy="514350"/>
        </a:xfrm>
      </xdr:grpSpPr>
      <xdr:grpSp>
        <xdr:nvGrpSpPr>
          <xdr:cNvPr id="11" name="组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105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发票</a:t>
              </a:r>
              <a:endParaRPr 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[0]!shpButtonCompany_Click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5" y="1133474"/>
              <a:ext cx="1381125" cy="219075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文本框 8">
              <a:hlinkClick xmlns:r="http://schemas.openxmlformats.org/officeDocument/2006/relationships" r:id="rId1" tooltip="单击编辑或查看公司详细信息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直线连接线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31" headerRowDxfId="12" dataDxfId="11" totalsRowDxfId="10">
  <tableColumns count="4">
    <tableColumn id="1" name="Qty" dataDxfId="9" totalsRowDxfId="8"/>
    <tableColumn id="2" name="Details" dataDxfId="7" totalsRowDxfId="6"/>
    <tableColumn id="9" name="Unit" dataDxfId="5"/>
    <tableColumn id="10" name="Price" dataDxfId="4">
      <calculatedColumnFormula>IFERROR(InvoiceDetails[[#This Row],[Unit]]*InvoiceDetails[[#This Row],[Qty]],"")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发票网格打印输出表格" altTextSummary="这是汇总发票工作表的只读表格，可作为真实发票打印。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公司概况" dataDxfId="1"/>
    <tableColumn id="2" name="值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公司设置表格" altTextSummary="这是定义用户公司信息的表格，例如：公司名称、地址、电话、网站和银行地址等。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ounts@heart-travel.co.nz" TargetMode="External"/><Relationship Id="rId1" Type="http://schemas.openxmlformats.org/officeDocument/2006/relationships/hyperlink" Target="http://www.heart-travel.co.nz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46"/>
  <sheetViews>
    <sheetView showGridLines="0" tabSelected="1" zoomScaleNormal="100" zoomScaleSheetLayoutView="100" workbookViewId="0">
      <selection activeCell="C15" sqref="C15"/>
    </sheetView>
  </sheetViews>
  <sheetFormatPr defaultColWidth="9.125" defaultRowHeight="15.6" x14ac:dyDescent="0.2"/>
  <cols>
    <col min="1" max="1" width="4" style="1" customWidth="1"/>
    <col min="2" max="2" width="17.25" style="1" customWidth="1"/>
    <col min="3" max="3" width="48.625" style="1" customWidth="1"/>
    <col min="4" max="4" width="19.25" style="1" customWidth="1"/>
    <col min="5" max="5" width="19.75" style="1" customWidth="1"/>
    <col min="6" max="6" width="4" style="1" customWidth="1"/>
    <col min="7" max="16384" width="9.125" style="1"/>
  </cols>
  <sheetData>
    <row r="1" spans="2:6" ht="18" customHeight="1" x14ac:dyDescent="0.2"/>
    <row r="2" spans="2:6" ht="49.2" customHeight="1" thickBot="1" x14ac:dyDescent="0.25">
      <c r="B2" s="2" t="s">
        <v>28</v>
      </c>
      <c r="C2" s="45" t="s">
        <v>51</v>
      </c>
    </row>
    <row r="3" spans="2:6" ht="24" customHeight="1" thickTop="1" x14ac:dyDescent="0.2">
      <c r="B3" s="48">
        <v>42824</v>
      </c>
      <c r="C3" s="48"/>
      <c r="D3" s="46">
        <f>InvoiceTotal</f>
        <v>27415</v>
      </c>
      <c r="E3" s="46"/>
      <c r="F3" s="1" t="s">
        <v>0</v>
      </c>
    </row>
    <row r="4" spans="2:6" ht="24" customHeight="1" x14ac:dyDescent="0.2">
      <c r="B4" s="3" t="s">
        <v>38</v>
      </c>
      <c r="C4" s="4"/>
      <c r="D4" s="47"/>
      <c r="E4" s="47"/>
      <c r="F4" s="1" t="s">
        <v>0</v>
      </c>
    </row>
    <row r="6" spans="2:6" x14ac:dyDescent="0.35">
      <c r="B6" s="56" t="s">
        <v>29</v>
      </c>
      <c r="C6" s="56"/>
      <c r="D6" s="54" t="s">
        <v>46</v>
      </c>
      <c r="E6" s="54"/>
    </row>
    <row r="7" spans="2:6" x14ac:dyDescent="0.35">
      <c r="B7" s="57" t="s">
        <v>43</v>
      </c>
      <c r="C7" s="57"/>
      <c r="D7" s="55" t="s">
        <v>47</v>
      </c>
      <c r="E7" s="55"/>
    </row>
    <row r="8" spans="2:6" x14ac:dyDescent="0.35">
      <c r="B8" s="58" t="s">
        <v>44</v>
      </c>
      <c r="C8" s="58"/>
      <c r="D8" s="55">
        <v>0</v>
      </c>
      <c r="E8" s="55"/>
    </row>
    <row r="9" spans="2:6" x14ac:dyDescent="0.35">
      <c r="B9" s="58" t="s">
        <v>45</v>
      </c>
      <c r="C9" s="58"/>
      <c r="E9" s="44"/>
    </row>
    <row r="10" spans="2:6" ht="12.75" customHeight="1" x14ac:dyDescent="0.35">
      <c r="B10" s="6"/>
      <c r="C10" s="7"/>
      <c r="E10" s="5"/>
    </row>
    <row r="11" spans="2:6" ht="6.75" customHeight="1" x14ac:dyDescent="0.35">
      <c r="B11" s="6"/>
      <c r="C11" s="7"/>
      <c r="E11" s="5"/>
    </row>
    <row r="12" spans="2:6" ht="6" customHeight="1" thickBot="1" x14ac:dyDescent="0.55000000000000004">
      <c r="B12" s="8"/>
      <c r="C12" s="9"/>
      <c r="D12" s="10"/>
      <c r="E12" s="11"/>
    </row>
    <row r="13" spans="2:6" ht="16.2" thickTop="1" x14ac:dyDescent="0.2">
      <c r="B13" s="12"/>
    </row>
    <row r="14" spans="2:6" x14ac:dyDescent="0.2">
      <c r="B14" s="13" t="s">
        <v>40</v>
      </c>
      <c r="C14" s="13" t="s">
        <v>39</v>
      </c>
      <c r="D14" s="14" t="s">
        <v>41</v>
      </c>
      <c r="E14" s="14" t="s">
        <v>42</v>
      </c>
    </row>
    <row r="15" spans="2:6" ht="18.75" customHeight="1" x14ac:dyDescent="0.2">
      <c r="B15" s="15">
        <v>2</v>
      </c>
      <c r="C15" s="15" t="s">
        <v>52</v>
      </c>
      <c r="D15" s="16">
        <v>2080</v>
      </c>
      <c r="E15" s="16">
        <f>IFERROR(InvoiceDetails[[#This Row],[Unit]]*InvoiceDetails[[#This Row],[Qty]],"")</f>
        <v>4160</v>
      </c>
    </row>
    <row r="16" spans="2:6" ht="18.75" customHeight="1" x14ac:dyDescent="0.2">
      <c r="B16" s="15">
        <v>4</v>
      </c>
      <c r="C16" s="15" t="s">
        <v>53</v>
      </c>
      <c r="D16" s="16">
        <v>380</v>
      </c>
      <c r="E16" s="16">
        <f>IFERROR(InvoiceDetails[[#This Row],[Unit]]*InvoiceDetails[[#This Row],[Qty]],"")</f>
        <v>1520</v>
      </c>
    </row>
    <row r="17" spans="2:8" ht="18.75" customHeight="1" x14ac:dyDescent="0.2">
      <c r="B17" s="15">
        <v>4</v>
      </c>
      <c r="C17" s="15" t="s">
        <v>54</v>
      </c>
      <c r="D17" s="16">
        <v>2580</v>
      </c>
      <c r="E17" s="16">
        <f>IFERROR(InvoiceDetails[[#This Row],[Unit]]*InvoiceDetails[[#This Row],[Qty]],"")</f>
        <v>10320</v>
      </c>
    </row>
    <row r="18" spans="2:8" ht="18.75" customHeight="1" x14ac:dyDescent="0.2">
      <c r="B18" s="15">
        <v>4</v>
      </c>
      <c r="C18" s="15" t="s">
        <v>59</v>
      </c>
      <c r="D18" s="16">
        <v>150</v>
      </c>
      <c r="E18" s="16">
        <f>IFERROR(InvoiceDetails[[#This Row],[Unit]]*InvoiceDetails[[#This Row],[Qty]],"")</f>
        <v>600</v>
      </c>
    </row>
    <row r="19" spans="2:8" ht="18.75" customHeight="1" x14ac:dyDescent="0.2">
      <c r="B19" s="15">
        <v>2</v>
      </c>
      <c r="C19" s="15" t="s">
        <v>58</v>
      </c>
      <c r="D19" s="16">
        <v>699</v>
      </c>
      <c r="E19" s="16">
        <f>IFERROR(InvoiceDetails[[#This Row],[Unit]]*InvoiceDetails[[#This Row],[Qty]],"")</f>
        <v>1398</v>
      </c>
    </row>
    <row r="20" spans="2:8" ht="18.75" customHeight="1" x14ac:dyDescent="0.2">
      <c r="B20" s="15">
        <v>4</v>
      </c>
      <c r="C20" s="15" t="s">
        <v>60</v>
      </c>
      <c r="D20" s="16">
        <v>395</v>
      </c>
      <c r="E20" s="16">
        <f>IFERROR(InvoiceDetails[[#This Row],[Unit]]*InvoiceDetails[[#This Row],[Qty]],"")</f>
        <v>1580</v>
      </c>
    </row>
    <row r="21" spans="2:8" ht="18.75" customHeight="1" x14ac:dyDescent="0.2">
      <c r="B21" s="15">
        <v>5</v>
      </c>
      <c r="C21" s="42" t="s">
        <v>55</v>
      </c>
      <c r="D21" s="16">
        <v>705</v>
      </c>
      <c r="E21" s="16">
        <f>IFERROR(InvoiceDetails[[#This Row],[Unit]]*InvoiceDetails[[#This Row],[Qty]],"")</f>
        <v>3525</v>
      </c>
    </row>
    <row r="22" spans="2:8" ht="18.75" customHeight="1" x14ac:dyDescent="0.2">
      <c r="B22" s="15">
        <v>4</v>
      </c>
      <c r="C22" s="15" t="s">
        <v>56</v>
      </c>
      <c r="D22" s="16">
        <v>688</v>
      </c>
      <c r="E22" s="16">
        <f>IFERROR(InvoiceDetails[[#This Row],[Unit]]*InvoiceDetails[[#This Row],[Qty]],"")</f>
        <v>2752</v>
      </c>
    </row>
    <row r="23" spans="2:8" ht="18.75" customHeight="1" x14ac:dyDescent="0.2">
      <c r="B23" s="15">
        <v>4</v>
      </c>
      <c r="C23" s="15" t="s">
        <v>57</v>
      </c>
      <c r="D23" s="16">
        <v>390</v>
      </c>
      <c r="E23" s="16">
        <f>IFERROR(InvoiceDetails[[#This Row],[Unit]]*InvoiceDetails[[#This Row],[Qty]],"")</f>
        <v>1560</v>
      </c>
    </row>
    <row r="24" spans="2:8" ht="18.75" customHeight="1" x14ac:dyDescent="0.2">
      <c r="B24" s="15"/>
      <c r="C24" s="42"/>
      <c r="D24" s="16"/>
      <c r="E24" s="16">
        <f>IFERROR(InvoiceDetails[[#This Row],[Unit]]*InvoiceDetails[[#This Row],[Qty]],"")</f>
        <v>0</v>
      </c>
    </row>
    <row r="25" spans="2:8" ht="18.75" customHeight="1" x14ac:dyDescent="0.2">
      <c r="B25" s="15"/>
      <c r="C25" s="15"/>
      <c r="D25" s="16"/>
      <c r="E25" s="16">
        <f>IFERROR(InvoiceDetails[[#This Row],[Unit]]*InvoiceDetails[[#This Row],[Qty]],"")</f>
        <v>0</v>
      </c>
    </row>
    <row r="26" spans="2:8" ht="18.75" customHeight="1" x14ac:dyDescent="0.2">
      <c r="B26" s="15"/>
      <c r="C26" s="15"/>
      <c r="D26" s="16"/>
      <c r="E26" s="16">
        <f>IFERROR(InvoiceDetails[[#This Row],[Unit]]*InvoiceDetails[[#This Row],[Qty]],"")</f>
        <v>0</v>
      </c>
    </row>
    <row r="27" spans="2:8" ht="18.75" customHeight="1" x14ac:dyDescent="0.2">
      <c r="B27" s="15"/>
      <c r="C27" s="15"/>
      <c r="D27" s="16"/>
      <c r="E27" s="16">
        <f>IFERROR(InvoiceDetails[[#This Row],[Unit]]*InvoiceDetails[[#This Row],[Qty]],"")</f>
        <v>0</v>
      </c>
    </row>
    <row r="28" spans="2:8" ht="18.75" customHeight="1" x14ac:dyDescent="0.2">
      <c r="B28" s="15"/>
      <c r="C28" s="15"/>
      <c r="D28" s="16"/>
      <c r="E28" s="16">
        <f>IFERROR(InvoiceDetails[[#This Row],[Unit]]*InvoiceDetails[[#This Row],[Qty]],"")</f>
        <v>0</v>
      </c>
    </row>
    <row r="29" spans="2:8" ht="18.75" customHeight="1" x14ac:dyDescent="0.2">
      <c r="B29" s="15"/>
      <c r="C29" s="15"/>
      <c r="D29" s="16"/>
      <c r="E29" s="16">
        <f>IFERROR(InvoiceDetails[[#This Row],[Unit]]*InvoiceDetails[[#This Row],[Qty]],"")</f>
        <v>0</v>
      </c>
    </row>
    <row r="30" spans="2:8" ht="18.75" customHeight="1" x14ac:dyDescent="0.2">
      <c r="B30" s="15"/>
      <c r="C30" s="15"/>
      <c r="D30" s="16"/>
      <c r="E30" s="16">
        <f>IFERROR(InvoiceDetails[[#This Row],[Unit]]*InvoiceDetails[[#This Row],[Qty]],"")</f>
        <v>0</v>
      </c>
    </row>
    <row r="31" spans="2:8" s="17" customFormat="1" ht="18.75" customHeight="1" x14ac:dyDescent="0.2">
      <c r="B31" s="15"/>
      <c r="C31" s="15"/>
      <c r="D31" s="16"/>
      <c r="E31" s="16">
        <f>IFERROR(InvoiceDetails[[#This Row],[Unit]]*InvoiceDetails[[#This Row],[Qty]],"")</f>
        <v>0</v>
      </c>
      <c r="F31" s="1"/>
      <c r="G31" s="1"/>
      <c r="H31" s="1"/>
    </row>
    <row r="32" spans="2:8" ht="18.75" customHeight="1" x14ac:dyDescent="0.35">
      <c r="B32" s="18"/>
      <c r="C32" s="19"/>
      <c r="D32" s="20" t="s">
        <v>48</v>
      </c>
      <c r="E32" s="21"/>
    </row>
    <row r="33" spans="2:8" ht="18" customHeight="1" x14ac:dyDescent="0.35">
      <c r="B33" s="22"/>
      <c r="C33" s="23"/>
      <c r="D33" s="24" t="s">
        <v>49</v>
      </c>
      <c r="E33" s="25">
        <f>SUM(InvoiceDetails[Price])-E32</f>
        <v>27415</v>
      </c>
    </row>
    <row r="34" spans="2:8" ht="18" customHeight="1" x14ac:dyDescent="0.35">
      <c r="B34" s="26"/>
      <c r="C34" s="27"/>
      <c r="D34" s="24" t="s">
        <v>50</v>
      </c>
      <c r="E34" s="28"/>
    </row>
    <row r="35" spans="2:8" ht="18" customHeight="1" x14ac:dyDescent="0.2">
      <c r="B35" s="29"/>
      <c r="C35" s="29"/>
      <c r="D35" s="50" t="str">
        <f>REPT(CompanySetup_YourCurrencyAbbreviation,LEN(CompanySetup_YourCurrencyAbbreviation)&gt;0) &amp; " Total"</f>
        <v>RMB Total</v>
      </c>
      <c r="E35" s="52">
        <f>E33+E34</f>
        <v>27415</v>
      </c>
    </row>
    <row r="36" spans="2:8" ht="18" customHeight="1" thickBot="1" x14ac:dyDescent="0.25">
      <c r="B36" s="9"/>
      <c r="C36" s="9"/>
      <c r="D36" s="51"/>
      <c r="E36" s="53"/>
    </row>
    <row r="37" spans="2:8" ht="16.2" thickTop="1" x14ac:dyDescent="0.2"/>
    <row r="38" spans="2:8" x14ac:dyDescent="0.35">
      <c r="B38" s="30" t="s">
        <v>26</v>
      </c>
      <c r="C38" s="31"/>
      <c r="D38" s="31"/>
      <c r="E38" s="32" t="s">
        <v>27</v>
      </c>
    </row>
    <row r="39" spans="2:8" x14ac:dyDescent="0.35">
      <c r="B39" s="7" t="str">
        <f>"受益人名称：" &amp; CompanySetup_BankBeneficiaryName</f>
        <v>受益人名称：嘉元实业</v>
      </c>
      <c r="C39" s="7"/>
      <c r="D39" s="7"/>
      <c r="E39" s="33" t="str">
        <f>IFERROR(CompanySetup_YourName,"")</f>
        <v>Heart Travel</v>
      </c>
    </row>
    <row r="40" spans="2:8" x14ac:dyDescent="0.35">
      <c r="B40" s="7" t="str">
        <f>"银行名称： " &amp; CompanySetup_BankName</f>
        <v>银行名称： 世邦银行</v>
      </c>
      <c r="C40" s="7"/>
      <c r="D40" s="7"/>
      <c r="E40" s="43" t="s">
        <v>37</v>
      </c>
    </row>
    <row r="41" spans="2:8" x14ac:dyDescent="0.35">
      <c r="B41" s="7" t="str">
        <f>"银行地址：" &amp; CompanySetup_BankAddress</f>
        <v>银行地址：广东省深圳市第一大街，邮政编码 09876</v>
      </c>
      <c r="C41" s="7"/>
      <c r="D41" s="7"/>
      <c r="E41" s="43" t="s">
        <v>37</v>
      </c>
    </row>
    <row r="42" spans="2:8" x14ac:dyDescent="0.35">
      <c r="B42" s="7" t="str">
        <f>"帐号：" &amp; CompanySetup_BankAccount</f>
        <v>帐号：1234567</v>
      </c>
      <c r="C42" s="7"/>
      <c r="D42" s="7"/>
      <c r="E42" s="33" t="str">
        <f>IFERROR(CompanySetup_YourURL,"")</f>
        <v>www.heart-travel.co.nz</v>
      </c>
    </row>
    <row r="43" spans="2:8" ht="15" customHeight="1" x14ac:dyDescent="0.35">
      <c r="B43" s="7" t="str">
        <f>"路由号码 (银行国际代码)：" &amp; CompanySetup_BankRouting</f>
        <v>路由号码 (银行国际代码)：9876543210</v>
      </c>
      <c r="C43" s="7"/>
      <c r="D43" s="7"/>
      <c r="E43" s="33" t="str">
        <f>IFERROR(CompanySetup_YourEmail,"")</f>
        <v>accounts@heart-travel.co.nz</v>
      </c>
    </row>
    <row r="44" spans="2:8" x14ac:dyDescent="0.35">
      <c r="B44" s="7" t="str">
        <f>"付款参考：" &amp; InvoiceNumberDisplay</f>
        <v>付款参考：0006</v>
      </c>
      <c r="C44" s="7"/>
      <c r="D44" s="7"/>
      <c r="E44" s="33" t="str">
        <f>IFERROR(IF(LEN(Client_PO),"Contract/PO: " &amp; Client_PO,""),"")</f>
        <v/>
      </c>
    </row>
    <row r="45" spans="2:8" x14ac:dyDescent="0.2">
      <c r="B45" s="34"/>
      <c r="C45" s="34"/>
      <c r="D45" s="34"/>
      <c r="E45" s="34"/>
      <c r="H45" s="35"/>
    </row>
    <row r="46" spans="2:8" ht="27" customHeight="1" x14ac:dyDescent="0.2">
      <c r="B46" s="49" t="str">
        <f>UPPER("付款应通过银行转帐或支票支付给 " &amp; CompanySetup_CheckPayee &amp; ".")</f>
        <v>付款应通过银行转帐或支票支付给 嘉元实业.</v>
      </c>
      <c r="C46" s="49"/>
      <c r="D46" s="49"/>
      <c r="E46" s="49"/>
      <c r="H46" s="35"/>
    </row>
  </sheetData>
  <sheetProtection selectLockedCells="1" selectUnlockedCells="1"/>
  <mergeCells count="12">
    <mergeCell ref="D3:E4"/>
    <mergeCell ref="B3:C3"/>
    <mergeCell ref="B46:E46"/>
    <mergeCell ref="D35:D36"/>
    <mergeCell ref="E35:E36"/>
    <mergeCell ref="D6:E6"/>
    <mergeCell ref="D7:E7"/>
    <mergeCell ref="D8:E8"/>
    <mergeCell ref="B6:C6"/>
    <mergeCell ref="B7:C7"/>
    <mergeCell ref="B8:C8"/>
    <mergeCell ref="B9:C9"/>
  </mergeCells>
  <phoneticPr fontId="1"/>
  <printOptions horizontalCentered="1"/>
  <pageMargins left="0.25" right="0.25" top="0.5" bottom="0.5" header="0.3" footer="0.3"/>
  <pageSetup orientation="landscape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5" sqref="C5"/>
    </sheetView>
  </sheetViews>
  <sheetFormatPr defaultColWidth="9.125" defaultRowHeight="18.75" customHeight="1" x14ac:dyDescent="0.2"/>
  <cols>
    <col min="1" max="1" width="4" style="7" customWidth="1"/>
    <col min="2" max="2" width="32.75" style="7" customWidth="1"/>
    <col min="3" max="3" width="36.875" style="7" customWidth="1"/>
    <col min="4" max="16384" width="9.125" style="7"/>
  </cols>
  <sheetData>
    <row r="1" spans="2:3" ht="34.5" customHeight="1" thickBot="1" x14ac:dyDescent="0.6">
      <c r="B1" s="36" t="s">
        <v>4</v>
      </c>
      <c r="C1" s="9"/>
    </row>
    <row r="2" spans="2:3" ht="22.5" customHeight="1" thickTop="1" x14ac:dyDescent="0.2">
      <c r="B2" s="37" t="s">
        <v>2</v>
      </c>
      <c r="C2" s="37" t="s">
        <v>3</v>
      </c>
    </row>
    <row r="3" spans="2:3" ht="18.75" customHeight="1" x14ac:dyDescent="0.2">
      <c r="B3" s="38" t="s">
        <v>5</v>
      </c>
      <c r="C3" s="39" t="s">
        <v>30</v>
      </c>
    </row>
    <row r="4" spans="2:3" ht="18.75" customHeight="1" x14ac:dyDescent="0.2">
      <c r="B4" s="38" t="s">
        <v>6</v>
      </c>
      <c r="C4" s="39" t="s">
        <v>31</v>
      </c>
    </row>
    <row r="5" spans="2:3" ht="18.75" customHeight="1" x14ac:dyDescent="0.2">
      <c r="B5" s="38" t="s">
        <v>7</v>
      </c>
      <c r="C5" s="39" t="s">
        <v>32</v>
      </c>
    </row>
    <row r="6" spans="2:3" ht="18.75" customHeight="1" x14ac:dyDescent="0.2">
      <c r="B6" s="38" t="s">
        <v>8</v>
      </c>
      <c r="C6" s="39" t="s">
        <v>33</v>
      </c>
    </row>
    <row r="7" spans="2:3" ht="18.75" customHeight="1" x14ac:dyDescent="0.2">
      <c r="B7" s="38" t="s">
        <v>9</v>
      </c>
      <c r="C7" s="39" t="s">
        <v>34</v>
      </c>
    </row>
    <row r="8" spans="2:3" ht="18.75" customHeight="1" x14ac:dyDescent="0.2">
      <c r="B8" s="38" t="s">
        <v>10</v>
      </c>
      <c r="C8" s="39"/>
    </row>
    <row r="9" spans="2:3" ht="18.75" customHeight="1" x14ac:dyDescent="0.2">
      <c r="B9" s="38" t="s">
        <v>11</v>
      </c>
      <c r="C9" s="39"/>
    </row>
    <row r="10" spans="2:3" ht="18.75" customHeight="1" x14ac:dyDescent="0.2">
      <c r="B10" s="38" t="s">
        <v>12</v>
      </c>
      <c r="C10" s="39"/>
    </row>
    <row r="11" spans="2:3" ht="18.75" customHeight="1" x14ac:dyDescent="0.2">
      <c r="B11" s="38" t="s">
        <v>13</v>
      </c>
      <c r="C11" s="39"/>
    </row>
    <row r="12" spans="2:3" ht="18.75" customHeight="1" x14ac:dyDescent="0.2">
      <c r="B12" s="38" t="s">
        <v>14</v>
      </c>
      <c r="C12" s="41" t="s">
        <v>35</v>
      </c>
    </row>
    <row r="13" spans="2:3" ht="18.75" customHeight="1" x14ac:dyDescent="0.2">
      <c r="B13" s="38" t="s">
        <v>15</v>
      </c>
      <c r="C13" s="41" t="s">
        <v>36</v>
      </c>
    </row>
    <row r="14" spans="2:3" ht="18.75" customHeight="1" x14ac:dyDescent="0.2">
      <c r="B14" s="38" t="s">
        <v>16</v>
      </c>
      <c r="C14" s="39" t="s">
        <v>17</v>
      </c>
    </row>
    <row r="15" spans="2:3" ht="18.75" customHeight="1" x14ac:dyDescent="0.2">
      <c r="B15" s="38" t="s">
        <v>18</v>
      </c>
      <c r="C15" s="39" t="s">
        <v>1</v>
      </c>
    </row>
    <row r="16" spans="2:3" ht="18.75" customHeight="1" x14ac:dyDescent="0.2">
      <c r="B16" s="38" t="s">
        <v>19</v>
      </c>
      <c r="C16" s="39" t="s">
        <v>20</v>
      </c>
    </row>
    <row r="17" spans="2:3" ht="18.75" customHeight="1" x14ac:dyDescent="0.2">
      <c r="B17" s="38" t="s">
        <v>21</v>
      </c>
      <c r="C17" s="39" t="s">
        <v>22</v>
      </c>
    </row>
    <row r="18" spans="2:3" ht="18.75" customHeight="1" x14ac:dyDescent="0.2">
      <c r="B18" s="38" t="s">
        <v>23</v>
      </c>
      <c r="C18" s="39">
        <v>1234567</v>
      </c>
    </row>
    <row r="19" spans="2:3" ht="18.75" customHeight="1" x14ac:dyDescent="0.2">
      <c r="B19" s="38" t="s">
        <v>24</v>
      </c>
      <c r="C19" s="39">
        <v>9876543210</v>
      </c>
    </row>
    <row r="20" spans="2:3" ht="18.75" customHeight="1" x14ac:dyDescent="0.2">
      <c r="B20" s="40" t="s">
        <v>25</v>
      </c>
      <c r="C20" s="39" t="s">
        <v>1</v>
      </c>
    </row>
    <row r="21" spans="2:3" ht="9.75" customHeight="1" thickBot="1" x14ac:dyDescent="0.4">
      <c r="B21" s="59"/>
      <c r="C21" s="59"/>
    </row>
    <row r="22" spans="2:3" ht="18.75" customHeight="1" thickTop="1" x14ac:dyDescent="0.2"/>
  </sheetData>
  <sheetProtection selectLockedCells="1"/>
  <mergeCells count="1">
    <mergeCell ref="B21:C21"/>
  </mergeCells>
  <phoneticPr fontId="1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22</vt:i4>
      </vt:variant>
    </vt:vector>
  </HeadingPairs>
  <TitlesOfParts>
    <vt:vector size="24" baseType="lpstr">
      <vt:lpstr>发票</vt:lpstr>
      <vt:lpstr>公司设置</vt:lpstr>
      <vt:lpstr>CompanySetup_AddressLine1</vt:lpstr>
      <vt:lpstr>CompanySetup_AddressLine2</vt:lpstr>
      <vt:lpstr>CompanySetup_AddressLine3</vt:lpstr>
      <vt:lpstr>CompanySetup_AddressLine4</vt:lpstr>
      <vt:lpstr>CompanySetup_AddressLine5</vt:lpstr>
      <vt:lpstr>CompanySetup_BankAccount</vt:lpstr>
      <vt:lpstr>CompanySetup_BankAddress</vt:lpstr>
      <vt:lpstr>CompanySetup_BankBeneficiaryName</vt:lpstr>
      <vt:lpstr>CompanySetup_BankName</vt:lpstr>
      <vt:lpstr>CompanySetup_BankRouting</vt:lpstr>
      <vt:lpstr>CompanySetup_CheckPayee</vt:lpstr>
      <vt:lpstr>CompanySetup_YourCompanyName</vt:lpstr>
      <vt:lpstr>CompanySetup_YourCurrencyAbbreviation</vt:lpstr>
      <vt:lpstr>CompanySetup_YourEmail</vt:lpstr>
      <vt:lpstr>CompanySetup_YourFax</vt:lpstr>
      <vt:lpstr>CompanySetup_YourName</vt:lpstr>
      <vt:lpstr>CompanySetup_YourPhone</vt:lpstr>
      <vt:lpstr>CompanySetup_YourURL</vt:lpstr>
      <vt:lpstr>InvoiceNumberDisplay</vt:lpstr>
      <vt:lpstr>InvoiceTotal</vt:lpstr>
      <vt:lpstr>发票!Print_Area</vt:lpstr>
      <vt:lpstr>公司设置!Print_Area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2017-03-29T10:13:02Z</dcterms:created>
  <dcterms:modified xsi:type="dcterms:W3CDTF">2017-04-03T05:06:03Z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