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发票!$E$29</definedName>
    <definedName name="_xlnm.Print_Area" localSheetId="0">发票!$A$1:$L$31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6" i="1" l="1"/>
  <c r="E15" i="1" l="1"/>
  <c r="E17" i="1"/>
  <c r="E18" i="1"/>
  <c r="E19" i="1"/>
  <c r="E20" i="1"/>
  <c r="E21" i="1"/>
  <c r="E22" i="1"/>
  <c r="E23" i="1"/>
  <c r="E24" i="1" l="1"/>
  <c r="E25" i="1" l="1"/>
  <c r="D29" i="1" l="1"/>
  <c r="B37" i="1" l="1"/>
  <c r="B40" i="1" l="1"/>
  <c r="B38" i="1"/>
  <c r="B36" i="1"/>
  <c r="B35" i="1"/>
  <c r="B34" i="1"/>
  <c r="B33" i="1"/>
  <c r="E27" i="1" l="1"/>
  <c r="E38" i="1"/>
  <c r="E37" i="1"/>
  <c r="E36" i="1"/>
  <c r="E33" i="1"/>
  <c r="E29" i="1" l="1"/>
  <c r="D3" i="1" s="1"/>
</calcChain>
</file>

<file path=xl/sharedStrings.xml><?xml version="1.0" encoding="utf-8"?>
<sst xmlns="http://schemas.openxmlformats.org/spreadsheetml/2006/main" count="57" uniqueCount="54">
  <si>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</si>
  <si>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</si>
  <si>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</si>
  <si>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</si>
  <si>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</si>
  <si>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</si>
  <si>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</si>
  <si>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</si>
  <si>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</si>
  <si>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</si>
  <si>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</si>
  <si>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</si>
  <si>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</si>
  <si>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</si>
  <si>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</si>
  <si>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</si>
  <si>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</si>
  <si>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</si>
  <si>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</si>
  <si>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</si>
  <si>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</si>
  <si>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</si>
  <si>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</si>
  <si>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</si>
  <si>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</si>
  <si>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</si>
  <si>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</si>
  <si>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</si>
  <si>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</si>
  <si>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</si>
  <si>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</si>
  <si>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</si>
  <si>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</si>
  <si>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</si>
  <si>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</si>
  <si>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</si>
  <si>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</si>
  <si>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</si>
  <si>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</si>
  <si>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</si>
  <si>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</si>
  <si>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</si>
  <si>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</si>
  <si>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</si>
  <si>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</si>
  <si>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</si>
  <si>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</si>
  <si>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</si>
  <si>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</si>
  <si>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</si>
  <si>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0006</t>
    <phoneticPr fontId="1"/>
  </si>
  <si>
    <t>Xiao</t>
    <phoneticPr fontId="1"/>
  </si>
  <si>
    <t>8顿餐食（成人100 儿童50）</t>
    <phoneticPr fontId="1"/>
  </si>
  <si>
    <t>南岛包车 + 司导服务（小7座车 包含接送机）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</si>
</sst>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5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8"/>
      <color rgb="FFFF0000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2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7" fillId="0" borderId="0" xfId="1" applyFill="1" applyBorder="1" applyAlignment="1" applyProtection="1">
      <alignment horizontal="left" vertical="center"/>
      <protection locked="0"/>
    </xf>
    <xf numFmtId="0" fontId="4" fillId="0" borderId="3" xfId="0" applyFont="1" applyFill="1" applyBorder="1" applyAlignment="1">
      <alignment horizontal="left"/>
    </xf>
    <xf numFmtId="0" fontId="8" fillId="0" borderId="0" xfId="0" applyFont="1" applyFill="1">
      <alignment vertical="center"/>
    </xf>
    <xf numFmtId="0" fontId="9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181" fontId="11" fillId="0" borderId="5" xfId="0" applyNumberFormat="1" applyFont="1" applyFill="1" applyBorder="1" applyAlignment="1">
      <alignment horizontal="left" vertical="center"/>
    </xf>
    <xf numFmtId="7" fontId="12" fillId="0" borderId="5" xfId="0" applyNumberFormat="1" applyFont="1" applyFill="1" applyBorder="1" applyAlignment="1">
      <alignment horizontal="right" vertical="center" indent="1"/>
    </xf>
    <xf numFmtId="0" fontId="13" fillId="0" borderId="6" xfId="0" applyFont="1" applyFill="1" applyBorder="1" applyAlignment="1">
      <alignment vertical="center"/>
    </xf>
    <xf numFmtId="0" fontId="8" fillId="0" borderId="6" xfId="0" applyFont="1" applyFill="1" applyBorder="1">
      <alignment vertical="center"/>
    </xf>
    <xf numFmtId="7" fontId="12" fillId="0" borderId="4" xfId="0" applyNumberFormat="1" applyFont="1" applyFill="1" applyBorder="1" applyAlignment="1">
      <alignment horizontal="right" vertical="center" indent="1"/>
    </xf>
    <xf numFmtId="0" fontId="14" fillId="0" borderId="0" xfId="0" applyFont="1" applyFill="1">
      <alignment vertical="center"/>
    </xf>
    <xf numFmtId="0" fontId="14" fillId="0" borderId="0" xfId="0" applyFont="1" applyFill="1" applyAlignment="1">
      <alignment horizontal="right"/>
    </xf>
    <xf numFmtId="0" fontId="15" fillId="0" borderId="0" xfId="0" applyFont="1" applyFill="1">
      <alignment vertical="center"/>
    </xf>
    <xf numFmtId="0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>
      <alignment vertical="center"/>
    </xf>
    <xf numFmtId="0" fontId="16" fillId="0" borderId="0" xfId="0" applyNumberFormat="1" applyFont="1" applyFill="1" applyAlignment="1">
      <alignment horizontal="right"/>
    </xf>
    <xf numFmtId="0" fontId="15" fillId="0" borderId="0" xfId="0" applyNumberFormat="1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NumberFormat="1" applyFont="1" applyFill="1" applyAlignment="1">
      <alignment horizontal="right"/>
    </xf>
    <xf numFmtId="0" fontId="15" fillId="0" borderId="3" xfId="0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17" fillId="0" borderId="3" xfId="0" applyFont="1" applyFill="1" applyBorder="1" applyAlignment="1">
      <alignment horizontal="right" indent="1"/>
    </xf>
    <xf numFmtId="177" fontId="18" fillId="0" borderId="3" xfId="0" applyNumberFormat="1" applyFont="1" applyFill="1" applyBorder="1">
      <alignment vertical="center"/>
    </xf>
    <xf numFmtId="0" fontId="19" fillId="0" borderId="0" xfId="0" applyNumberFormat="1" applyFont="1" applyFill="1">
      <alignment vertical="center"/>
    </xf>
    <xf numFmtId="0" fontId="20" fillId="0" borderId="0" xfId="0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right" vertical="center" indent="1"/>
    </xf>
    <xf numFmtId="0" fontId="21" fillId="0" borderId="0" xfId="0" applyNumberFormat="1" applyFont="1" applyFill="1" applyBorder="1" applyAlignment="1">
      <alignment horizontal="left" vertical="center" indent="1"/>
    </xf>
    <xf numFmtId="179" fontId="21" fillId="0" borderId="0" xfId="0" applyNumberFormat="1" applyFont="1" applyFill="1" applyBorder="1" applyAlignment="1">
      <alignment horizontal="right" vertical="center" indent="1"/>
    </xf>
    <xf numFmtId="0" fontId="11" fillId="0" borderId="0" xfId="0" applyFont="1" applyFill="1" applyAlignment="1">
      <alignment horizontal="left" vertical="center" indent="1"/>
    </xf>
    <xf numFmtId="0" fontId="21" fillId="0" borderId="0" xfId="0" applyNumberFormat="1" applyFont="1" applyFill="1" applyBorder="1" applyAlignment="1">
      <alignment horizontal="left" vertical="center" wrapText="1" indent="1"/>
    </xf>
    <xf numFmtId="0" fontId="11" fillId="0" borderId="2" xfId="0" applyFont="1" applyFill="1" applyBorder="1">
      <alignment vertical="center"/>
    </xf>
    <xf numFmtId="9" fontId="15" fillId="0" borderId="2" xfId="0" applyNumberFormat="1" applyFont="1" applyFill="1" applyBorder="1" applyAlignment="1">
      <alignment horizontal="right"/>
    </xf>
    <xf numFmtId="0" fontId="15" fillId="0" borderId="2" xfId="0" applyFont="1" applyFill="1" applyBorder="1" applyAlignment="1">
      <alignment horizontal="right" vertical="center" indent="1"/>
    </xf>
    <xf numFmtId="178" fontId="15" fillId="0" borderId="2" xfId="0" applyNumberFormat="1" applyFont="1" applyFill="1" applyBorder="1" applyAlignment="1">
      <alignment horizontal="right" vertical="center" indent="1"/>
    </xf>
    <xf numFmtId="0" fontId="11" fillId="0" borderId="0" xfId="0" applyFont="1" applyFill="1">
      <alignment vertical="center"/>
    </xf>
    <xf numFmtId="0" fontId="15" fillId="0" borderId="0" xfId="0" applyFont="1" applyFill="1" applyAlignment="1">
      <alignment horizontal="right" indent="1"/>
    </xf>
    <xf numFmtId="0" fontId="15" fillId="0" borderId="0" xfId="0" applyFont="1" applyFill="1" applyAlignment="1">
      <alignment horizontal="right" vertical="center" indent="1"/>
    </xf>
    <xf numFmtId="180" fontId="15" fillId="0" borderId="0" xfId="0" applyNumberFormat="1" applyFont="1" applyFill="1" applyAlignment="1">
      <alignment horizontal="right" vertical="center" indent="1"/>
    </xf>
    <xf numFmtId="0" fontId="11" fillId="0" borderId="0" xfId="0" applyFont="1" applyFill="1" applyAlignment="1">
      <alignment vertical="top"/>
    </xf>
    <xf numFmtId="10" fontId="15" fillId="0" borderId="0" xfId="0" applyNumberFormat="1" applyFont="1" applyFill="1" applyAlignment="1">
      <alignment horizontal="right" indent="1"/>
    </xf>
    <xf numFmtId="178" fontId="15" fillId="0" borderId="0" xfId="0" applyNumberFormat="1" applyFont="1" applyFill="1" applyAlignment="1">
      <alignment horizontal="right" vertical="center" indent="1"/>
    </xf>
    <xf numFmtId="0" fontId="8" fillId="0" borderId="1" xfId="0" applyFont="1" applyFill="1" applyBorder="1">
      <alignment vertical="center"/>
    </xf>
    <xf numFmtId="0" fontId="22" fillId="0" borderId="1" xfId="0" applyFont="1" applyFill="1" applyBorder="1" applyAlignment="1">
      <alignment horizontal="right" vertical="center" indent="1"/>
    </xf>
    <xf numFmtId="176" fontId="22" fillId="0" borderId="1" xfId="0" applyNumberFormat="1" applyFont="1" applyFill="1" applyBorder="1" applyAlignment="1">
      <alignment horizontal="right" vertical="center" indent="1"/>
    </xf>
    <xf numFmtId="0" fontId="22" fillId="0" borderId="3" xfId="0" applyFont="1" applyFill="1" applyBorder="1" applyAlignment="1">
      <alignment horizontal="right" vertical="center" indent="1"/>
    </xf>
    <xf numFmtId="176" fontId="22" fillId="0" borderId="3" xfId="0" applyNumberFormat="1" applyFont="1" applyFill="1" applyBorder="1" applyAlignment="1">
      <alignment horizontal="right" vertical="center" indent="1"/>
    </xf>
    <xf numFmtId="0" fontId="23" fillId="0" borderId="0" xfId="0" applyFont="1" applyFill="1" applyBorder="1" applyAlignment="1">
      <alignment horizontal="left"/>
    </xf>
    <xf numFmtId="0" fontId="23" fillId="0" borderId="0" xfId="0" applyFont="1" applyFill="1">
      <alignment vertical="center"/>
    </xf>
    <xf numFmtId="0" fontId="23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0" fontId="15" fillId="0" borderId="0" xfId="0" quotePrefix="1" applyFont="1" applyFill="1" applyAlignment="1">
      <alignment horizontal="right"/>
    </xf>
    <xf numFmtId="0" fontId="8" fillId="0" borderId="4" xfId="0" applyFont="1" applyFill="1" applyBorder="1">
      <alignment vertical="center"/>
    </xf>
    <xf numFmtId="0" fontId="24" fillId="0" borderId="0" xfId="0" applyFont="1">
      <alignment vertical="center"/>
    </xf>
    <xf numFmtId="0" fontId="14" fillId="0" borderId="7" xfId="0" applyFont="1" applyFill="1" applyBorder="1" applyAlignment="1">
      <alignment horizontal="left" vertical="center" wrapText="1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5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0"/>
  <sheetViews>
    <sheetView showGridLines="0" tabSelected="1" zoomScaleNormal="100" zoomScaleSheetLayoutView="100" workbookViewId="0">
      <selection activeCell="C15" sqref="C15"/>
    </sheetView>
  </sheetViews>
  <sheetFormatPr defaultColWidth="9.125" defaultRowHeight="15.6" x14ac:dyDescent="0.2"/>
  <cols>
    <col min="1" max="1" width="4" style="10" customWidth="1"/>
    <col min="2" max="2" width="17.25" style="10" customWidth="1"/>
    <col min="3" max="3" width="48.625" style="10" customWidth="1"/>
    <col min="4" max="4" width="19.25" style="10" customWidth="1"/>
    <col min="5" max="5" width="19.75" style="10" customWidth="1"/>
    <col min="6" max="6" width="4" style="10" customWidth="1"/>
    <col min="7" max="16384" width="9.125" style="10"/>
  </cols>
  <sheetData>
    <row r="1" spans="2:6" ht="18" customHeight="1" x14ac:dyDescent="0.2"/>
    <row r="2" spans="2:6" ht="49.2" customHeight="1" thickBot="1" x14ac:dyDescent="0.25">
      <c r="B2" s="11" t="s">
        <v>28</v>
      </c>
      <c r="C2" s="12" t="s">
        <v>50</v>
      </c>
    </row>
    <row r="3" spans="2:6" ht="24" customHeight="1" thickTop="1" x14ac:dyDescent="0.2">
      <c r="B3" s="13">
        <v>42858</v>
      </c>
      <c r="C3" s="13"/>
      <c r="D3" s="14">
        <f>InvoiceTotal</f>
        <v>37200</v>
      </c>
      <c r="E3" s="14"/>
      <c r="F3" s="10" t="s">
        <v>0</v>
      </c>
    </row>
    <row r="4" spans="2:6" ht="24" customHeight="1" x14ac:dyDescent="0.2">
      <c r="B4" s="15" t="s">
        <v>38</v>
      </c>
      <c r="C4" s="16"/>
      <c r="D4" s="17"/>
      <c r="E4" s="17"/>
      <c r="F4" s="10" t="s">
        <v>0</v>
      </c>
    </row>
    <row r="6" spans="2:6" x14ac:dyDescent="0.35">
      <c r="B6" s="18" t="s">
        <v>29</v>
      </c>
      <c r="C6" s="18"/>
      <c r="D6" s="19" t="s">
        <v>51</v>
      </c>
      <c r="E6" s="19"/>
    </row>
    <row r="7" spans="2:6" x14ac:dyDescent="0.35">
      <c r="B7" s="20" t="s">
        <v>43</v>
      </c>
      <c r="C7" s="20"/>
      <c r="D7" s="21" t="s">
        <v>46</v>
      </c>
      <c r="E7" s="21"/>
    </row>
    <row r="8" spans="2:6" x14ac:dyDescent="0.35">
      <c r="B8" s="22" t="s">
        <v>44</v>
      </c>
      <c r="C8" s="22"/>
      <c r="D8" s="21">
        <v>0</v>
      </c>
      <c r="E8" s="21"/>
    </row>
    <row r="9" spans="2:6" x14ac:dyDescent="0.35">
      <c r="B9" s="22" t="s">
        <v>45</v>
      </c>
      <c r="C9" s="22"/>
      <c r="E9" s="23"/>
    </row>
    <row r="10" spans="2:6" ht="12.75" customHeight="1" x14ac:dyDescent="0.35">
      <c r="B10" s="24"/>
      <c r="C10" s="25"/>
      <c r="E10" s="26"/>
    </row>
    <row r="11" spans="2:6" ht="6.75" customHeight="1" x14ac:dyDescent="0.35">
      <c r="B11" s="24"/>
      <c r="C11" s="25"/>
      <c r="E11" s="26"/>
    </row>
    <row r="12" spans="2:6" ht="6" customHeight="1" thickBot="1" x14ac:dyDescent="0.55000000000000004">
      <c r="B12" s="27"/>
      <c r="C12" s="28"/>
      <c r="D12" s="29"/>
      <c r="E12" s="30"/>
    </row>
    <row r="13" spans="2:6" ht="16.2" thickTop="1" x14ac:dyDescent="0.2">
      <c r="B13" s="31"/>
    </row>
    <row r="14" spans="2:6" x14ac:dyDescent="0.2">
      <c r="B14" s="32" t="s">
        <v>40</v>
      </c>
      <c r="C14" s="32" t="s">
        <v>39</v>
      </c>
      <c r="D14" s="33" t="s">
        <v>41</v>
      </c>
      <c r="E14" s="33" t="s">
        <v>42</v>
      </c>
    </row>
    <row r="15" spans="2:6" ht="18.75" customHeight="1" x14ac:dyDescent="0.2">
      <c r="B15" s="34">
        <v>11</v>
      </c>
      <c r="C15" s="34" t="s">
        <v>53</v>
      </c>
      <c r="D15" s="35">
        <v>3200</v>
      </c>
      <c r="E15" s="35">
        <f>IFERROR(InvoiceDetails[[#This Row],[Unit]]*InvoiceDetails[[#This Row],[Qty]],"")</f>
        <v>35200</v>
      </c>
    </row>
    <row r="16" spans="2:6" ht="18.75" customHeight="1" x14ac:dyDescent="0.2">
      <c r="B16" s="36">
        <v>8</v>
      </c>
      <c r="C16" s="34" t="s">
        <v>52</v>
      </c>
      <c r="D16" s="35">
        <v>250</v>
      </c>
      <c r="E16" s="35">
        <f>IFERROR(InvoiceDetails[[#This Row],[Unit]]*InvoiceDetails[[#This Row],[Qty]],"")</f>
        <v>2000</v>
      </c>
    </row>
    <row r="17" spans="2:5" ht="18.75" customHeight="1" x14ac:dyDescent="0.2">
      <c r="B17" s="34"/>
      <c r="C17" s="34"/>
      <c r="D17" s="35"/>
      <c r="E17" s="35">
        <f>IFERROR(InvoiceDetails[[#This Row],[Unit]]*InvoiceDetails[[#This Row],[Qty]],"")</f>
        <v>0</v>
      </c>
    </row>
    <row r="18" spans="2:5" ht="18.75" customHeight="1" x14ac:dyDescent="0.2">
      <c r="B18" s="34"/>
      <c r="C18" s="34"/>
      <c r="D18" s="35"/>
      <c r="E18" s="35">
        <f>IFERROR(InvoiceDetails[[#This Row],[Unit]]*InvoiceDetails[[#This Row],[Qty]],"")</f>
        <v>0</v>
      </c>
    </row>
    <row r="19" spans="2:5" ht="18.75" customHeight="1" x14ac:dyDescent="0.2">
      <c r="B19" s="34"/>
      <c r="C19" s="34"/>
      <c r="D19" s="35"/>
      <c r="E19" s="35">
        <f>IFERROR(InvoiceDetails[[#This Row],[Unit]]*InvoiceDetails[[#This Row],[Qty]],"")</f>
        <v>0</v>
      </c>
    </row>
    <row r="20" spans="2:5" ht="18.75" customHeight="1" x14ac:dyDescent="0.2">
      <c r="B20" s="34"/>
      <c r="C20" s="34"/>
      <c r="D20" s="35"/>
      <c r="E20" s="35">
        <f>IFERROR(InvoiceDetails[[#This Row],[Unit]]*InvoiceDetails[[#This Row],[Qty]],"")</f>
        <v>0</v>
      </c>
    </row>
    <row r="21" spans="2:5" ht="18.75" customHeight="1" x14ac:dyDescent="0.2">
      <c r="B21" s="34"/>
      <c r="C21" s="37"/>
      <c r="D21" s="35"/>
      <c r="E21" s="35">
        <f>IFERROR(InvoiceDetails[[#This Row],[Unit]]*InvoiceDetails[[#This Row],[Qty]],"")</f>
        <v>0</v>
      </c>
    </row>
    <row r="22" spans="2:5" ht="18.75" customHeight="1" x14ac:dyDescent="0.2">
      <c r="B22" s="34"/>
      <c r="C22" s="34"/>
      <c r="D22" s="35"/>
      <c r="E22" s="35">
        <f>IFERROR(InvoiceDetails[[#This Row],[Unit]]*InvoiceDetails[[#This Row],[Qty]],"")</f>
        <v>0</v>
      </c>
    </row>
    <row r="23" spans="2:5" ht="18.75" customHeight="1" x14ac:dyDescent="0.2">
      <c r="B23" s="34"/>
      <c r="C23" s="34"/>
      <c r="D23" s="35"/>
      <c r="E23" s="35">
        <f>IFERROR(InvoiceDetails[[#This Row],[Unit]]*InvoiceDetails[[#This Row],[Qty]],"")</f>
        <v>0</v>
      </c>
    </row>
    <row r="24" spans="2:5" ht="18.75" customHeight="1" x14ac:dyDescent="0.2">
      <c r="B24" s="34"/>
      <c r="C24" s="34"/>
      <c r="D24" s="35"/>
      <c r="E24" s="35">
        <f>IFERROR(InvoiceDetails[[#This Row],[Unit]]*InvoiceDetails[[#This Row],[Qty]],"")</f>
        <v>0</v>
      </c>
    </row>
    <row r="25" spans="2:5" ht="18.75" customHeight="1" x14ac:dyDescent="0.2">
      <c r="B25" s="34"/>
      <c r="C25" s="34"/>
      <c r="D25" s="35"/>
      <c r="E25" s="35">
        <f>IFERROR(InvoiceDetails[[#This Row],[Unit]]*InvoiceDetails[[#This Row],[Qty]],"")</f>
        <v>0</v>
      </c>
    </row>
    <row r="26" spans="2:5" ht="18.75" customHeight="1" x14ac:dyDescent="0.35">
      <c r="B26" s="38"/>
      <c r="C26" s="39"/>
      <c r="D26" s="40" t="s">
        <v>47</v>
      </c>
      <c r="E26" s="41"/>
    </row>
    <row r="27" spans="2:5" ht="18" customHeight="1" x14ac:dyDescent="0.35">
      <c r="B27" s="42"/>
      <c r="C27" s="43"/>
      <c r="D27" s="44" t="s">
        <v>48</v>
      </c>
      <c r="E27" s="45">
        <f>SUM(InvoiceDetails[Price])-E26</f>
        <v>37200</v>
      </c>
    </row>
    <row r="28" spans="2:5" ht="18" customHeight="1" x14ac:dyDescent="0.35">
      <c r="B28" s="46"/>
      <c r="C28" s="47"/>
      <c r="D28" s="44" t="s">
        <v>49</v>
      </c>
      <c r="E28" s="48"/>
    </row>
    <row r="29" spans="2:5" ht="18" customHeight="1" x14ac:dyDescent="0.2">
      <c r="B29" s="49"/>
      <c r="C29" s="49"/>
      <c r="D29" s="50" t="str">
        <f>REPT(CompanySetup_YourCurrencyAbbreviation,LEN(CompanySetup_YourCurrencyAbbreviation)&gt;0) &amp; " Total"</f>
        <v>RMB Total</v>
      </c>
      <c r="E29" s="51">
        <f>E27+E28</f>
        <v>37200</v>
      </c>
    </row>
    <row r="30" spans="2:5" ht="18" customHeight="1" thickBot="1" x14ac:dyDescent="0.25">
      <c r="B30" s="28"/>
      <c r="C30" s="28"/>
      <c r="D30" s="52"/>
      <c r="E30" s="53"/>
    </row>
    <row r="31" spans="2:5" ht="16.2" thickTop="1" x14ac:dyDescent="0.2"/>
    <row r="32" spans="2:5" x14ac:dyDescent="0.35">
      <c r="B32" s="54" t="s">
        <v>26</v>
      </c>
      <c r="C32" s="55"/>
      <c r="D32" s="55"/>
      <c r="E32" s="56" t="s">
        <v>27</v>
      </c>
    </row>
    <row r="33" spans="2:8" x14ac:dyDescent="0.35">
      <c r="B33" s="25" t="str">
        <f>"受益人名称：" &amp; CompanySetup_BankBeneficiaryName</f>
        <v>受益人名称：嘉元实业</v>
      </c>
      <c r="C33" s="25"/>
      <c r="D33" s="25"/>
      <c r="E33" s="57" t="str">
        <f>IFERROR(CompanySetup_YourName,"")</f>
        <v>Heart Travel</v>
      </c>
    </row>
    <row r="34" spans="2:8" x14ac:dyDescent="0.35">
      <c r="B34" s="25" t="str">
        <f>"银行名称： " &amp; CompanySetup_BankName</f>
        <v>银行名称： 世邦银行</v>
      </c>
      <c r="C34" s="25"/>
      <c r="D34" s="25"/>
      <c r="E34" s="58" t="s">
        <v>37</v>
      </c>
    </row>
    <row r="35" spans="2:8" x14ac:dyDescent="0.35">
      <c r="B35" s="25" t="str">
        <f>"银行地址：" &amp; CompanySetup_BankAddress</f>
        <v>银行地址：广东省深圳市第一大街，邮政编码 09876</v>
      </c>
      <c r="C35" s="25"/>
      <c r="D35" s="25"/>
      <c r="E35" s="58" t="s">
        <v>37</v>
      </c>
    </row>
    <row r="36" spans="2:8" x14ac:dyDescent="0.35">
      <c r="B36" s="25" t="str">
        <f>"帐号：" &amp; CompanySetup_BankAccount</f>
        <v>帐号：1234567</v>
      </c>
      <c r="C36" s="25"/>
      <c r="D36" s="25"/>
      <c r="E36" s="57" t="str">
        <f>IFERROR(CompanySetup_YourURL,"")</f>
        <v>www.heart-travel.co.nz</v>
      </c>
    </row>
    <row r="37" spans="2:8" ht="15" customHeight="1" x14ac:dyDescent="0.35">
      <c r="B37" s="25" t="str">
        <f>"路由号码 (银行国际代码)：" &amp; CompanySetup_BankRouting</f>
        <v>路由号码 (银行国际代码)：9876543210</v>
      </c>
      <c r="C37" s="25"/>
      <c r="D37" s="25"/>
      <c r="E37" s="57" t="str">
        <f>IFERROR(CompanySetup_YourEmail,"")</f>
        <v>accounts@heart-travel.co.nz</v>
      </c>
    </row>
    <row r="38" spans="2:8" x14ac:dyDescent="0.35">
      <c r="B38" s="25" t="str">
        <f>"付款参考：" &amp; InvoiceNumberDisplay</f>
        <v>付款参考：0006</v>
      </c>
      <c r="C38" s="25"/>
      <c r="D38" s="25"/>
      <c r="E38" s="57" t="str">
        <f>IFERROR(IF(LEN(Client_PO),"Contract/PO: " &amp; Client_PO,""),"")</f>
        <v/>
      </c>
    </row>
    <row r="39" spans="2:8" x14ac:dyDescent="0.2">
      <c r="B39" s="59"/>
      <c r="C39" s="59"/>
      <c r="D39" s="59"/>
      <c r="E39" s="59"/>
      <c r="H39" s="60"/>
    </row>
    <row r="40" spans="2:8" ht="27" customHeight="1" x14ac:dyDescent="0.2">
      <c r="B40" s="61" t="str">
        <f>UPPER("付款应通过银行转帐或支票支付给 " &amp; CompanySetup_CheckPayee &amp; ".")</f>
        <v>付款应通过银行转帐或支票支付给 嘉元实业.</v>
      </c>
      <c r="C40" s="61"/>
      <c r="D40" s="61"/>
      <c r="E40" s="61"/>
      <c r="H40" s="60"/>
    </row>
  </sheetData>
  <sheetProtection selectLockedCells="1" selectUnlockedCells="1"/>
  <mergeCells count="12">
    <mergeCell ref="D3:E4"/>
    <mergeCell ref="B3:C3"/>
    <mergeCell ref="B40:E40"/>
    <mergeCell ref="D29:D30"/>
    <mergeCell ref="E29:E30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1" customWidth="1"/>
    <col min="2" max="2" width="32.75" style="1" customWidth="1"/>
    <col min="3" max="3" width="36.875" style="1" customWidth="1"/>
    <col min="4" max="16384" width="9.125" style="1"/>
  </cols>
  <sheetData>
    <row r="1" spans="2:3" ht="34.5" customHeight="1" thickBot="1" x14ac:dyDescent="0.6">
      <c r="B1" s="3" t="s">
        <v>4</v>
      </c>
      <c r="C1" s="2"/>
    </row>
    <row r="2" spans="2:3" ht="22.5" customHeight="1" thickTop="1" x14ac:dyDescent="0.2">
      <c r="B2" s="4" t="s">
        <v>2</v>
      </c>
      <c r="C2" s="4" t="s">
        <v>3</v>
      </c>
    </row>
    <row r="3" spans="2:3" ht="18.75" customHeight="1" x14ac:dyDescent="0.2">
      <c r="B3" s="5" t="s">
        <v>5</v>
      </c>
      <c r="C3" s="6" t="s">
        <v>30</v>
      </c>
    </row>
    <row r="4" spans="2:3" ht="18.75" customHeight="1" x14ac:dyDescent="0.2">
      <c r="B4" s="5" t="s">
        <v>6</v>
      </c>
      <c r="C4" s="6" t="s">
        <v>31</v>
      </c>
    </row>
    <row r="5" spans="2:3" ht="18.75" customHeight="1" x14ac:dyDescent="0.2">
      <c r="B5" s="5" t="s">
        <v>7</v>
      </c>
      <c r="C5" s="6" t="s">
        <v>32</v>
      </c>
    </row>
    <row r="6" spans="2:3" ht="18.75" customHeight="1" x14ac:dyDescent="0.2">
      <c r="B6" s="5" t="s">
        <v>8</v>
      </c>
      <c r="C6" s="6" t="s">
        <v>33</v>
      </c>
    </row>
    <row r="7" spans="2:3" ht="18.75" customHeight="1" x14ac:dyDescent="0.2">
      <c r="B7" s="5" t="s">
        <v>9</v>
      </c>
      <c r="C7" s="6" t="s">
        <v>34</v>
      </c>
    </row>
    <row r="8" spans="2:3" ht="18.75" customHeight="1" x14ac:dyDescent="0.2">
      <c r="B8" s="5" t="s">
        <v>10</v>
      </c>
      <c r="C8" s="6"/>
    </row>
    <row r="9" spans="2:3" ht="18.75" customHeight="1" x14ac:dyDescent="0.2">
      <c r="B9" s="5" t="s">
        <v>11</v>
      </c>
      <c r="C9" s="6"/>
    </row>
    <row r="10" spans="2:3" ht="18.75" customHeight="1" x14ac:dyDescent="0.2">
      <c r="B10" s="5" t="s">
        <v>12</v>
      </c>
      <c r="C10" s="6"/>
    </row>
    <row r="11" spans="2:3" ht="18.75" customHeight="1" x14ac:dyDescent="0.2">
      <c r="B11" s="5" t="s">
        <v>13</v>
      </c>
      <c r="C11" s="6"/>
    </row>
    <row r="12" spans="2:3" ht="18.75" customHeight="1" x14ac:dyDescent="0.2">
      <c r="B12" s="5" t="s">
        <v>14</v>
      </c>
      <c r="C12" s="8" t="s">
        <v>35</v>
      </c>
    </row>
    <row r="13" spans="2:3" ht="18.75" customHeight="1" x14ac:dyDescent="0.2">
      <c r="B13" s="5" t="s">
        <v>15</v>
      </c>
      <c r="C13" s="8" t="s">
        <v>36</v>
      </c>
    </row>
    <row r="14" spans="2:3" ht="18.75" customHeight="1" x14ac:dyDescent="0.2">
      <c r="B14" s="5" t="s">
        <v>16</v>
      </c>
      <c r="C14" s="6" t="s">
        <v>17</v>
      </c>
    </row>
    <row r="15" spans="2:3" ht="18.75" customHeight="1" x14ac:dyDescent="0.2">
      <c r="B15" s="5" t="s">
        <v>18</v>
      </c>
      <c r="C15" s="6" t="s">
        <v>1</v>
      </c>
    </row>
    <row r="16" spans="2:3" ht="18.75" customHeight="1" x14ac:dyDescent="0.2">
      <c r="B16" s="5" t="s">
        <v>19</v>
      </c>
      <c r="C16" s="6" t="s">
        <v>20</v>
      </c>
    </row>
    <row r="17" spans="2:3" ht="18.75" customHeight="1" x14ac:dyDescent="0.2">
      <c r="B17" s="5" t="s">
        <v>21</v>
      </c>
      <c r="C17" s="6" t="s">
        <v>22</v>
      </c>
    </row>
    <row r="18" spans="2:3" ht="18.75" customHeight="1" x14ac:dyDescent="0.2">
      <c r="B18" s="5" t="s">
        <v>23</v>
      </c>
      <c r="C18" s="6">
        <v>1234567</v>
      </c>
    </row>
    <row r="19" spans="2:3" ht="18.75" customHeight="1" x14ac:dyDescent="0.2">
      <c r="B19" s="5" t="s">
        <v>24</v>
      </c>
      <c r="C19" s="6">
        <v>9876543210</v>
      </c>
    </row>
    <row r="20" spans="2:3" ht="18.75" customHeight="1" x14ac:dyDescent="0.2">
      <c r="B20" s="7" t="s">
        <v>25</v>
      </c>
      <c r="C20" s="6" t="s">
        <v>1</v>
      </c>
    </row>
    <row r="21" spans="2:3" ht="9.75" customHeight="1" thickBot="1" x14ac:dyDescent="0.4">
      <c r="B21" s="9"/>
      <c r="C21" s="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2017-05-23T09:11:18Z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