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7" i="1" l="1"/>
  <c r="F21" i="1" l="1"/>
  <c r="F20" i="1"/>
  <c r="F18" i="1"/>
  <c r="F16" i="1"/>
  <c r="F14" i="1"/>
  <c r="F13" i="1"/>
  <c r="F12" i="1"/>
  <c r="F10" i="1"/>
  <c r="F9" i="1"/>
  <c r="F8" i="1"/>
  <c r="F7" i="1"/>
  <c r="F6" i="1"/>
  <c r="F5" i="1"/>
  <c r="F3" i="1"/>
  <c r="F2" i="1"/>
</calcChain>
</file>

<file path=xl/sharedStrings.xml><?xml version="1.0" encoding="utf-8"?>
<sst xmlns="http://schemas.openxmlformats.org/spreadsheetml/2006/main" count="58" uniqueCount="43">
  <si>
    <t>旅行日期</t>
  </si>
  <si>
    <t>项目名称</t>
  </si>
  <si>
    <t>成人票价</t>
  </si>
  <si>
    <t xml:space="preserve">儿童票价 </t>
  </si>
  <si>
    <t>100（4-14岁）</t>
  </si>
  <si>
    <t>总计</t>
  </si>
  <si>
    <t>其他 -- 备注</t>
  </si>
  <si>
    <t>萤火虫洞+自助午餐</t>
  </si>
  <si>
    <t>215 （3-15岁）</t>
  </si>
  <si>
    <t>霍比特人村</t>
  </si>
  <si>
    <t>175（9-16）</t>
  </si>
  <si>
    <t>波西尼亚温泉</t>
  </si>
  <si>
    <t>自费前往即可</t>
  </si>
  <si>
    <t>罗托鲁瓦游船+丰盛自助早餐（推荐）</t>
  </si>
  <si>
    <t>罗托鲁瓦毛利文化村</t>
  </si>
  <si>
    <t>110（4-14岁）</t>
  </si>
  <si>
    <t>爱哥顿农场观光</t>
  </si>
  <si>
    <t>114（5-15岁）</t>
  </si>
  <si>
    <t>凯库拉观鲸观海豚</t>
  </si>
  <si>
    <t>275（5-15岁）</t>
  </si>
  <si>
    <t>Willow bank野生动物园</t>
  </si>
  <si>
    <t>75（5-15岁）</t>
  </si>
  <si>
    <t>约瑟夫冰川直升机冰川徒步</t>
  </si>
  <si>
    <t>瓦纳卡开飞机 30分钟 (1人驾驶操作，第2人免费乘坐)</t>
  </si>
  <si>
    <t>推荐 绝对值回票价</t>
  </si>
  <si>
    <t>皇后镇日出热气球</t>
  </si>
  <si>
    <t>1650（4-12岁）</t>
  </si>
  <si>
    <t>皇后镇缆车(Skyline Gondola)+晚餐</t>
  </si>
  <si>
    <t>208（4-14岁）</t>
  </si>
  <si>
    <t>米夫峡湾游船+游船自助</t>
  </si>
  <si>
    <t>290（4-14岁）</t>
  </si>
  <si>
    <t>蹦极-134米 -全纽最高（赠送T-shirt+证书+接送）</t>
  </si>
  <si>
    <t>13岁以上参加</t>
  </si>
  <si>
    <t>卡瓦劳大桥蹦极43米-蹦极发源地(赠送T-shirt+证书+接送)</t>
  </si>
  <si>
    <t>739 青年(10-14岁)</t>
  </si>
  <si>
    <r>
      <t>皇后镇高空跳伞 - 15,000英尺（</t>
    </r>
    <r>
      <rPr>
        <b/>
        <sz val="12"/>
        <color rgb="FFFF0000"/>
        <rFont val="Calibri"/>
        <family val="2"/>
        <scheme val="minor"/>
      </rPr>
      <t>摄影及摄像到店自付229纽币</t>
    </r>
    <r>
      <rPr>
        <sz val="12"/>
        <color theme="1"/>
        <rFont val="Calibri"/>
        <family val="2"/>
        <scheme val="minor"/>
      </rPr>
      <t>）</t>
    </r>
  </si>
  <si>
    <t>瓦特农场BBQ晚宴+蒸汽船游船</t>
  </si>
  <si>
    <t>300（5-15岁）</t>
  </si>
  <si>
    <t>库克山参加塔斯曼冰川直升机徒步</t>
  </si>
  <si>
    <t>约翰山观星-南半球最美星空</t>
  </si>
  <si>
    <t>378（8-17岁）</t>
  </si>
  <si>
    <t>12成人 2儿童</t>
  </si>
  <si>
    <t>2成人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</si>
</sst>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horizontal="left" vertic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1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0" fillId="3" borderId="0" xfId="0" applyFill="1"/>
    <xf numFmtId="14" fontId="1" fillId="0" borderId="0" xfId="0" applyNumberFormat="1" applyFont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F17" sqref="F17"/>
    </sheetView>
  </sheetViews>
  <sheetFormatPr defaultRowHeight="15.75" x14ac:dyDescent="0.25"/>
  <cols>
    <col min="1" max="1" width="19.5703125" customWidth="1"/>
    <col min="2" max="2" width="64.7109375" bestFit="1" customWidth="1"/>
    <col min="3" max="3" width="28.28515625" customWidth="1"/>
    <col min="4" max="4" width="38.140625" customWidth="1"/>
    <col min="5" max="5" width="43.28515625" bestFit="1" customWidth="1"/>
    <col min="6" max="6" width="25.28515625" style="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5</v>
      </c>
    </row>
    <row r="2" spans="1:6" x14ac:dyDescent="0.25">
      <c r="A2" s="19">
        <v>42756</v>
      </c>
      <c r="B2" s="2" t="s">
        <v>7</v>
      </c>
      <c r="C2" s="2">
        <v>350</v>
      </c>
      <c r="D2" s="2" t="s">
        <v>8</v>
      </c>
      <c r="E2" s="8" t="s">
        <v>41</v>
      </c>
      <c r="F2" s="5">
        <f>350*12 + 2*215</f>
        <v>4630</v>
      </c>
    </row>
    <row r="3" spans="1:6" x14ac:dyDescent="0.25">
      <c r="A3" s="19"/>
      <c r="B3" s="2" t="s">
        <v>9</v>
      </c>
      <c r="C3" s="2">
        <v>350</v>
      </c>
      <c r="D3" s="2" t="s">
        <v>10</v>
      </c>
      <c r="E3" s="8" t="s">
        <v>41</v>
      </c>
      <c r="F3" s="5">
        <f>350*12 + 2*175</f>
        <v>4550</v>
      </c>
    </row>
    <row r="4" spans="1:6" x14ac:dyDescent="0.25">
      <c r="A4" s="19"/>
      <c r="B4" s="4" t="s">
        <v>11</v>
      </c>
      <c r="C4" s="4" t="s">
        <v>12</v>
      </c>
      <c r="D4" s="4" t="s">
        <v>12</v>
      </c>
      <c r="E4" s="9">
        <v>0</v>
      </c>
      <c r="F4" s="5">
        <v>0</v>
      </c>
    </row>
    <row r="5" spans="1:6" x14ac:dyDescent="0.25">
      <c r="A5" s="19">
        <v>42757</v>
      </c>
      <c r="B5" s="2" t="s">
        <v>13</v>
      </c>
      <c r="C5" s="2">
        <v>200</v>
      </c>
      <c r="D5" s="2" t="s">
        <v>4</v>
      </c>
      <c r="E5" s="8" t="s">
        <v>41</v>
      </c>
      <c r="F5" s="5">
        <f>12*200+2*100</f>
        <v>2600</v>
      </c>
    </row>
    <row r="6" spans="1:6" x14ac:dyDescent="0.25">
      <c r="A6" s="19"/>
      <c r="B6" s="2" t="s">
        <v>14</v>
      </c>
      <c r="C6" s="2">
        <v>205</v>
      </c>
      <c r="D6" s="2" t="s">
        <v>15</v>
      </c>
      <c r="E6" s="8" t="s">
        <v>41</v>
      </c>
      <c r="F6" s="5">
        <f>12*C6 + 2*110</f>
        <v>2680</v>
      </c>
    </row>
    <row r="7" spans="1:6" x14ac:dyDescent="0.25">
      <c r="A7" s="19"/>
      <c r="B7" s="2" t="s">
        <v>16</v>
      </c>
      <c r="C7" s="2">
        <v>228</v>
      </c>
      <c r="D7" s="2" t="s">
        <v>17</v>
      </c>
      <c r="E7" s="8" t="s">
        <v>41</v>
      </c>
      <c r="F7" s="5">
        <f>12*C7 + 2*114</f>
        <v>2964</v>
      </c>
    </row>
    <row r="8" spans="1:6" x14ac:dyDescent="0.25">
      <c r="A8" s="18">
        <v>42759</v>
      </c>
      <c r="B8" s="4" t="s">
        <v>18</v>
      </c>
      <c r="C8" s="4">
        <v>715</v>
      </c>
      <c r="D8" s="4" t="s">
        <v>19</v>
      </c>
      <c r="E8" s="8" t="s">
        <v>41</v>
      </c>
      <c r="F8" s="10">
        <f>12*C8 + 2*275</f>
        <v>9130</v>
      </c>
    </row>
    <row r="9" spans="1:6" x14ac:dyDescent="0.25">
      <c r="A9" s="18"/>
      <c r="B9" s="4" t="s">
        <v>20</v>
      </c>
      <c r="C9" s="4">
        <v>150</v>
      </c>
      <c r="D9" s="2" t="s">
        <v>21</v>
      </c>
      <c r="E9" s="8" t="s">
        <v>41</v>
      </c>
      <c r="F9" s="5">
        <f>12*C9 + 2*75</f>
        <v>1950</v>
      </c>
    </row>
    <row r="10" spans="1:6" s="17" customFormat="1" x14ac:dyDescent="0.25">
      <c r="A10" s="13">
        <v>42761</v>
      </c>
      <c r="B10" s="14" t="s">
        <v>22</v>
      </c>
      <c r="C10" s="14">
        <v>1900</v>
      </c>
      <c r="D10" s="14">
        <v>1900</v>
      </c>
      <c r="E10" s="15" t="s">
        <v>41</v>
      </c>
      <c r="F10" s="16">
        <f>14*C10</f>
        <v>26600</v>
      </c>
    </row>
    <row r="11" spans="1:6" x14ac:dyDescent="0.25">
      <c r="A11" s="3">
        <v>42762</v>
      </c>
      <c r="B11" s="4" t="s">
        <v>23</v>
      </c>
      <c r="C11" s="4">
        <v>1200</v>
      </c>
      <c r="D11" s="4">
        <v>1200</v>
      </c>
      <c r="E11" s="8" t="s">
        <v>24</v>
      </c>
      <c r="F11" s="5">
        <v>0</v>
      </c>
    </row>
    <row r="12" spans="1:6" x14ac:dyDescent="0.25">
      <c r="A12" s="18">
        <v>42763</v>
      </c>
      <c r="B12" s="4" t="s">
        <v>25</v>
      </c>
      <c r="C12" s="4">
        <v>2640</v>
      </c>
      <c r="D12" s="4" t="s">
        <v>26</v>
      </c>
      <c r="E12" s="8" t="s">
        <v>41</v>
      </c>
      <c r="F12" s="5">
        <f>12*2640+2*1650</f>
        <v>34980</v>
      </c>
    </row>
    <row r="13" spans="1:6" x14ac:dyDescent="0.25">
      <c r="A13" s="18"/>
      <c r="B13" s="4" t="s">
        <v>27</v>
      </c>
      <c r="C13" s="4">
        <v>387</v>
      </c>
      <c r="D13" s="2" t="s">
        <v>28</v>
      </c>
      <c r="E13" s="8" t="s">
        <v>41</v>
      </c>
      <c r="F13" s="5">
        <f>12*387 + 2*208</f>
        <v>5060</v>
      </c>
    </row>
    <row r="14" spans="1:6" x14ac:dyDescent="0.25">
      <c r="A14" s="3">
        <v>42764</v>
      </c>
      <c r="B14" s="4" t="s">
        <v>29</v>
      </c>
      <c r="C14" s="4">
        <v>655.5</v>
      </c>
      <c r="D14" s="4" t="s">
        <v>30</v>
      </c>
      <c r="E14" s="8" t="s">
        <v>41</v>
      </c>
      <c r="F14" s="5">
        <f>12*655.5 + 2*290</f>
        <v>8446</v>
      </c>
    </row>
    <row r="15" spans="1:6" x14ac:dyDescent="0.25">
      <c r="A15" s="18">
        <v>42765</v>
      </c>
      <c r="B15" s="4" t="s">
        <v>31</v>
      </c>
      <c r="C15" s="4">
        <v>1350</v>
      </c>
      <c r="D15" s="4" t="s">
        <v>32</v>
      </c>
      <c r="E15" s="11">
        <v>0</v>
      </c>
      <c r="F15" s="5">
        <v>0</v>
      </c>
    </row>
    <row r="16" spans="1:6" x14ac:dyDescent="0.25">
      <c r="A16" s="18"/>
      <c r="B16" s="4" t="s">
        <v>33</v>
      </c>
      <c r="C16" s="4">
        <v>965</v>
      </c>
      <c r="D16" s="4" t="s">
        <v>34</v>
      </c>
      <c r="E16" s="8" t="s">
        <v>42</v>
      </c>
      <c r="F16" s="5">
        <f>2*C16</f>
        <v>1930</v>
      </c>
    </row>
    <row r="17" spans="1:6" x14ac:dyDescent="0.25">
      <c r="A17" s="18"/>
      <c r="B17" s="4" t="s">
        <v>35</v>
      </c>
      <c r="C17" s="4">
        <v>2050</v>
      </c>
      <c r="D17" s="4" t="s">
        <v>32</v>
      </c>
      <c r="E17" s="12">
        <v>5</v>
      </c>
      <c r="F17" s="5">
        <f>5*2050</f>
        <v>10250</v>
      </c>
    </row>
    <row r="18" spans="1:6" x14ac:dyDescent="0.25">
      <c r="A18" s="18"/>
      <c r="B18" s="4" t="s">
        <v>36</v>
      </c>
      <c r="C18" s="4">
        <v>580</v>
      </c>
      <c r="D18" s="4" t="s">
        <v>37</v>
      </c>
      <c r="E18" s="8" t="s">
        <v>41</v>
      </c>
      <c r="F18" s="5">
        <f>12*580 + 2*300</f>
        <v>7560</v>
      </c>
    </row>
    <row r="19" spans="1:6" x14ac:dyDescent="0.25">
      <c r="A19" s="18">
        <v>42766</v>
      </c>
      <c r="B19" s="4" t="s">
        <v>38</v>
      </c>
      <c r="C19" s="4">
        <v>2700</v>
      </c>
      <c r="D19" s="4">
        <v>2700</v>
      </c>
      <c r="E19" s="8" t="s">
        <v>41</v>
      </c>
      <c r="F19" s="5">
        <v>0</v>
      </c>
    </row>
    <row r="20" spans="1:6" x14ac:dyDescent="0.25">
      <c r="A20" s="18"/>
      <c r="B20" s="4" t="s">
        <v>39</v>
      </c>
      <c r="C20" s="4">
        <v>665</v>
      </c>
      <c r="D20" s="4" t="s">
        <v>40</v>
      </c>
      <c r="E20" s="8" t="s">
        <v>41</v>
      </c>
      <c r="F20" s="5">
        <f>12*665 + 2*378</f>
        <v>8736</v>
      </c>
    </row>
    <row r="21" spans="1:6" s="6" customFormat="1" x14ac:dyDescent="0.25">
      <c r="F21" s="7">
        <f>SUM(F2:F20)</f>
        <v>132066</v>
      </c>
    </row>
  </sheetData>
  <mergeCells count="6">
    <mergeCell ref="A19:A20"/>
    <mergeCell ref="A2:A4"/>
    <mergeCell ref="A5:A7"/>
    <mergeCell ref="A8:A9"/>
    <mergeCell ref="A12:A13"/>
    <mergeCell ref="A15:A18"/>
  </mergeCells>
  <pageMargins left="0.7" right="0.7" top="0.75" bottom="0.75" header="0.3" footer="0.3"/>
  <pageSetup paperSize="12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2016-11-14T05:58:22Z</dcterms:modified>
</cp:coreProperties>
</file>