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minimized="1" xWindow="0" yWindow="0" windowWidth="28800" windowHeight="12585"/>
  </bookViews>
  <sheets>
    <sheet name="Service Invoice" sheetId="1" r:id="rId1"/>
  </sheets>
  <definedNames>
    <definedName name="_xlnm.Print_Area" localSheetId="0">'Service Invoice'!$A$1:$H$35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3" i="1"/>
  <c r="F14" i="1"/>
  <c r="F28" i="1"/>
  <c r="F15" i="1"/>
  <c r="F9" i="1"/>
  <c r="F10" i="1"/>
  <c r="F11" i="1"/>
  <c r="F12" i="1"/>
  <c r="F30" i="1"/>
  <c r="E5" i="1"/>
</calcChain>
</file>

<file path=xl/sharedStrings.xml><?xml version="1.0" encoding="utf-8"?>
<sst xmlns="http://schemas.openxmlformats.org/spreadsheetml/2006/main" count="41" uniqueCount="41">
  <si>
    <t>INVOICE</t>
  </si>
  <si>
    <t>Invoice No :</t>
  </si>
  <si>
    <t>Date :</t>
  </si>
  <si>
    <t>Customer ID :</t>
  </si>
  <si>
    <t>Heart Travel International Ltd.</t>
    <phoneticPr fontId="1" type="noConversion"/>
  </si>
  <si>
    <t xml:space="preserve">3-1 Halls Place Middleton Christchurch </t>
    <phoneticPr fontId="1" type="noConversion"/>
  </si>
  <si>
    <t>[063]</t>
    <phoneticPr fontId="1" type="noConversion"/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</si>
  <si>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</si>
  <si>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</si>
  <si>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</si>
  <si>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</si>
  <si>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</si>
  <si>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</si>
  <si>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</si>
  <si>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 xml:space="preserve"> </t>
  </si>
  <si>
    <t>其他费用</t>
  </si>
  <si>
    <t>南岛8座商务包车（8.18-8.27 ex 8.24）</t>
  </si>
  <si>
    <t>北岛8座商务包车（8.28 - 8.30)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</si>
  <si>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3 天付清余款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</si>
  <si>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1. 此费用不包含行程以外的任何景点或车费等费用；
2. 此费用暂不包含用餐
3. 此费用不包含国内国际段机票
3. 此费用不包所有酒店住宿</t>
  </si>
  <si>
    <t>8.28萤火虫洞+溶洞科普之旅含午餐（成人320*4 儿童160）</t>
  </si>
  <si>
    <t>8.29路托鲁瓦女王号自助早餐（成人220*4 儿童110）</t>
  </si>
  <si>
    <t>优惠</t>
  </si>
  <si>
    <t>1. 此报价包括独立包车，不与别人组团；
2. 此报价包括司机兼导游的费用（工资，住宿，餐）；</t>
  </si>
  <si>
    <t>8.20蓝眼企鹅门票（成人47*4 儿童24 )</t>
  </si>
  <si>
    <t>8.25皇后镇蒸汽船+自助晚餐+农场表演（成人570*4 儿童290）</t>
  </si>
  <si>
    <t>8.29毛利文化村门票（成人215*4 儿童110）</t>
  </si>
  <si>
    <t>8.28霍比特人电影拍摄地之旅（成人324*4 儿童162）</t>
  </si>
  <si>
    <t>8.29爱哥顿农场生态游（成人198*4 儿童98）</t>
  </si>
  <si>
    <t>8.19包船海钓（成人420*4 儿童210）（2小时）</t>
  </si>
  <si>
    <t>8.23米福峡湾一日游含游船，自助午餐（成人1100*4 儿童550）</t>
  </si>
  <si>
    <t>8.24皇后镇山顶缆车+自助晚餐（成人380*4 儿童190）</t>
  </si>
  <si>
    <t>8.28波西尼亚温泉（私人温泉成人90*4 儿童35）</t>
  </si>
  <si>
    <r>
      <t xml:space="preserve">Make all checks payable to [Heart Travel International Ltd]
</t>
    </r>
    <r>
      <rPr>
        <sz val="9"/>
        <color theme="4" tint="-0.249977111117893"/>
        <rFont val="Segoe UI"/>
        <family val="2"/>
        <scheme val="minor"/>
      </rPr>
      <t>THANK YOU FOR YOUR BUSINESS!</t>
    </r>
  </si>
  <si>
    <t>accounts@heart-travel.co.nz</t>
  </si>
  <si>
    <t>数量</t>
  </si>
  <si>
    <t>描述</t>
  </si>
  <si>
    <t>单位价格</t>
  </si>
  <si>
    <t>总价格</t>
  </si>
  <si>
    <t>8.19基督城住宿（200 riccarton holiday house）</t>
  </si>
  <si>
    <t>8.24皇后镇高空跳伞（15,000英尺）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</si>
</sst>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sz val="9"/>
      <color theme="4" tint="-0.249977111117893"/>
      <name val="Segoe UI"/>
      <family val="2"/>
      <scheme val="minor"/>
    </font>
    <font>
      <b/>
      <sz val="9"/>
      <color theme="7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3" fillId="0" borderId="0" applyNumberFormat="0" applyFill="0" applyBorder="0" applyAlignment="0" applyProtection="0"/>
    <xf numFmtId="165" fontId="12" fillId="0" borderId="0" applyFont="0" applyFill="0" applyBorder="0" applyAlignment="0" applyProtection="0"/>
  </cellStyleXfs>
  <cellXfs count="60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4" fillId="0" borderId="0" xfId="0" applyFont="1" applyBorder="1" applyAlignment="1">
      <alignment horizontal="left" vertical="center"/>
    </xf>
    <xf numFmtId="168" fontId="16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6" fillId="6" borderId="0" xfId="2" applyNumberFormat="1" applyFont="1" applyFill="1" applyBorder="1" applyAlignment="1">
      <alignment horizontal="left" vertical="center"/>
    </xf>
    <xf numFmtId="168" fontId="16" fillId="5" borderId="0" xfId="0" applyNumberFormat="1" applyFont="1" applyFill="1" applyBorder="1" applyAlignment="1">
      <alignment horizontal="left" vertical="center"/>
    </xf>
    <xf numFmtId="166" fontId="11" fillId="3" borderId="3" xfId="0" applyFont="1" applyFill="1" applyBorder="1" applyAlignment="1">
      <alignment horizontal="left"/>
    </xf>
    <xf numFmtId="0" fontId="16" fillId="6" borderId="3" xfId="0" applyNumberFormat="1" applyFont="1" applyFill="1" applyBorder="1" applyAlignment="1">
      <alignment horizontal="left" vertical="center" wrapText="1"/>
    </xf>
    <xf numFmtId="0" fontId="16" fillId="5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11" fillId="3" borderId="4" xfId="0" applyFont="1" applyFill="1" applyBorder="1" applyAlignment="1">
      <alignment horizontal="left"/>
    </xf>
    <xf numFmtId="168" fontId="16" fillId="6" borderId="4" xfId="0" applyNumberFormat="1" applyFont="1" applyFill="1" applyBorder="1" applyAlignment="1">
      <alignment vertical="center"/>
    </xf>
    <xf numFmtId="168" fontId="16" fillId="5" borderId="4" xfId="0" applyNumberFormat="1" applyFont="1" applyFill="1" applyBorder="1" applyAlignment="1">
      <alignment vertical="center"/>
    </xf>
    <xf numFmtId="167" fontId="16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5" fillId="4" borderId="4" xfId="0" applyNumberFormat="1" applyFont="1" applyFill="1" applyBorder="1" applyAlignment="1">
      <alignment vertical="center"/>
    </xf>
    <xf numFmtId="166" fontId="2" fillId="0" borderId="2" xfId="0" applyFont="1" applyBorder="1"/>
    <xf numFmtId="166" fontId="2" fillId="0" borderId="1" xfId="0" applyFont="1" applyBorder="1"/>
    <xf numFmtId="166" fontId="2" fillId="0" borderId="1" xfId="0" applyFont="1" applyBorder="1" applyAlignment="1">
      <alignment horizontal="left"/>
    </xf>
    <xf numFmtId="166" fontId="2" fillId="0" borderId="5" xfId="0" applyFont="1" applyBorder="1"/>
    <xf numFmtId="0" fontId="19" fillId="6" borderId="3" xfId="0" applyNumberFormat="1" applyFont="1" applyFill="1" applyBorder="1" applyAlignment="1">
      <alignment horizontal="left" vertical="center" wrapText="1"/>
    </xf>
    <xf numFmtId="168" fontId="19" fillId="6" borderId="0" xfId="2" applyNumberFormat="1" applyFont="1" applyFill="1" applyBorder="1" applyAlignment="1">
      <alignment horizontal="left" vertical="center"/>
    </xf>
    <xf numFmtId="168" fontId="19" fillId="6" borderId="4" xfId="0" applyNumberFormat="1" applyFont="1" applyFill="1" applyBorder="1" applyAlignment="1">
      <alignment vertical="center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3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6" fillId="6" borderId="0" xfId="0" applyFont="1" applyFill="1" applyBorder="1" applyAlignment="1">
      <alignment horizontal="left" vertical="center" wrapText="1"/>
    </xf>
    <xf numFmtId="0" fontId="16" fillId="5" borderId="0" xfId="0" applyNumberFormat="1" applyFont="1" applyFill="1" applyBorder="1" applyAlignment="1">
      <alignment horizontal="left" vertical="center" wrapText="1"/>
    </xf>
    <xf numFmtId="166" fontId="17" fillId="2" borderId="6" xfId="0" applyFont="1" applyFill="1" applyBorder="1" applyAlignment="1">
      <alignment horizontal="center" vertical="center" wrapText="1"/>
    </xf>
    <xf numFmtId="166" fontId="17" fillId="2" borderId="6" xfId="0" applyFont="1" applyFill="1" applyBorder="1" applyAlignment="1">
      <alignment horizontal="center" vertical="center"/>
    </xf>
    <xf numFmtId="166" fontId="17" fillId="0" borderId="6" xfId="0" applyFont="1" applyBorder="1" applyAlignment="1">
      <alignment horizontal="left" vertical="center" wrapText="1"/>
    </xf>
    <xf numFmtId="166" fontId="17" fillId="0" borderId="6" xfId="0" applyFont="1" applyBorder="1" applyAlignment="1">
      <alignment horizontal="left" vertical="center"/>
    </xf>
    <xf numFmtId="166" fontId="19" fillId="6" borderId="0" xfId="0" applyFont="1" applyFill="1" applyBorder="1" applyAlignment="1">
      <alignment horizontal="left" vertical="center" wrapText="1"/>
    </xf>
    <xf numFmtId="166" fontId="7" fillId="0" borderId="7" xfId="0" applyFont="1" applyBorder="1" applyAlignment="1">
      <alignment horizontal="center" vertical="center" wrapText="1"/>
    </xf>
    <xf numFmtId="166" fontId="7" fillId="0" borderId="8" xfId="0" applyFont="1" applyBorder="1" applyAlignment="1">
      <alignment horizontal="center" vertical="center" wrapText="1"/>
    </xf>
    <xf numFmtId="166" fontId="7" fillId="0" borderId="9" xfId="0" applyFont="1" applyBorder="1" applyAlignment="1">
      <alignment horizontal="center" vertical="center" wrapText="1"/>
    </xf>
    <xf numFmtId="166" fontId="17" fillId="0" borderId="7" xfId="0" applyFont="1" applyBorder="1" applyAlignment="1">
      <alignment horizontal="left" vertical="center" wrapText="1"/>
    </xf>
    <xf numFmtId="166" fontId="17" fillId="0" borderId="8" xfId="0" applyFont="1" applyBorder="1" applyAlignment="1">
      <alignment horizontal="left" vertical="center" wrapText="1"/>
    </xf>
    <xf numFmtId="166" fontId="17" fillId="0" borderId="9" xfId="0" applyFont="1" applyBorder="1" applyAlignment="1">
      <alignment horizontal="lef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474663</xdr:colOff>
      <xdr:row>0</xdr:row>
      <xdr:rowOff>815569</xdr:rowOff>
    </xdr:from>
    <xdr:to>
      <xdr:col>1</xdr:col>
      <xdr:colOff>37328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663" y="815569"/>
          <a:ext cx="46853" cy="3087939"/>
        </a:xfrm>
        <a:prstGeom prst="rect">
          <a:avLst/>
        </a:prstGeom>
      </xdr:spPr>
    </xdr:pic>
    <xdr:clientData/>
  </xdr:twoCellAnchor>
  <xdr:twoCellAnchor editAs="oneCell">
    <xdr:from>
      <xdr:col>6</xdr:col>
      <xdr:colOff>107783</xdr:colOff>
      <xdr:row>0</xdr:row>
      <xdr:rowOff>853670</xdr:rowOff>
    </xdr:from>
    <xdr:to>
      <xdr:col>8</xdr:col>
      <xdr:colOff>1130</xdr:colOff>
      <xdr:row>13</xdr:row>
      <xdr:rowOff>78817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7108" y="853670"/>
          <a:ext cx="38095" cy="2638091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35"/>
  <sheetViews>
    <sheetView showGridLines="0" tabSelected="1" topLeftCell="A10" zoomScale="120" zoomScaleNormal="120" zoomScalePageLayoutView="160" workbookViewId="0">
      <selection activeCell="E24" sqref="E24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0"/>
      <c r="C1" s="40"/>
      <c r="D1" s="41" t="s">
        <v>0</v>
      </c>
      <c r="E1" s="41"/>
      <c r="F1" s="41"/>
    </row>
    <row r="2" spans="2:7" ht="6.75" customHeight="1">
      <c r="B2" s="18"/>
      <c r="C2" s="42"/>
      <c r="D2" s="42"/>
      <c r="E2" s="42"/>
      <c r="F2" s="42"/>
    </row>
    <row r="3" spans="2:7" ht="16.5" customHeight="1">
      <c r="B3" s="46" t="s">
        <v>4</v>
      </c>
      <c r="C3" s="46"/>
      <c r="D3" s="7"/>
      <c r="E3" s="7"/>
      <c r="F3" s="7"/>
      <c r="G3" s="7"/>
    </row>
    <row r="4" spans="2:7" s="1" customFormat="1" ht="16.5" customHeight="1">
      <c r="B4" s="44" t="s">
        <v>5</v>
      </c>
      <c r="C4" s="44"/>
      <c r="D4" s="9" t="s">
        <v>1</v>
      </c>
      <c r="E4" s="44" t="s">
        <v>6</v>
      </c>
      <c r="F4" s="44"/>
      <c r="G4" s="44"/>
    </row>
    <row r="5" spans="2:7" s="1" customFormat="1" ht="16.5" customHeight="1">
      <c r="B5" s="44">
        <v>41992</v>
      </c>
      <c r="C5" s="44"/>
      <c r="D5" s="9" t="s">
        <v>2</v>
      </c>
      <c r="E5" s="10">
        <f ca="1">TODAY()</f>
        <v>42597</v>
      </c>
      <c r="F5" s="5"/>
    </row>
    <row r="6" spans="2:7" s="1" customFormat="1" ht="16.5" customHeight="1">
      <c r="B6" s="44" t="s">
        <v>7</v>
      </c>
      <c r="C6" s="44"/>
      <c r="D6" s="9" t="s">
        <v>3</v>
      </c>
      <c r="E6" s="8" t="s">
        <v>8</v>
      </c>
      <c r="F6" s="4"/>
    </row>
    <row r="7" spans="2:7" s="1" customFormat="1" ht="16.5" customHeight="1">
      <c r="B7" s="45" t="s">
        <v>34</v>
      </c>
      <c r="C7" s="44"/>
      <c r="D7" s="3"/>
      <c r="E7" s="8"/>
      <c r="F7" s="6"/>
    </row>
    <row r="8" spans="2:7" ht="27" customHeight="1">
      <c r="B8" s="22" t="s">
        <v>35</v>
      </c>
      <c r="C8" s="43" t="s">
        <v>36</v>
      </c>
      <c r="D8" s="43"/>
      <c r="E8" s="19" t="s">
        <v>37</v>
      </c>
      <c r="F8" s="26" t="s">
        <v>38</v>
      </c>
    </row>
    <row r="9" spans="2:7" ht="16.5" customHeight="1">
      <c r="B9" s="23">
        <v>9</v>
      </c>
      <c r="C9" s="47" t="s">
        <v>16</v>
      </c>
      <c r="D9" s="47"/>
      <c r="E9" s="20">
        <v>2800</v>
      </c>
      <c r="F9" s="27">
        <f>IF(SUM(B9)&gt;0,SUM(B9*E9),"")</f>
        <v>25200</v>
      </c>
    </row>
    <row r="10" spans="2:7" ht="16.5" customHeight="1">
      <c r="B10" s="24">
        <v>3</v>
      </c>
      <c r="C10" s="48" t="s">
        <v>17</v>
      </c>
      <c r="D10" s="48"/>
      <c r="E10" s="21">
        <v>2400</v>
      </c>
      <c r="F10" s="28">
        <f t="shared" ref="F10" si="0">IF(SUM(B10)&gt;0,SUM(B10*E10),"")</f>
        <v>7200</v>
      </c>
    </row>
    <row r="11" spans="2:7" ht="16.5" customHeight="1">
      <c r="B11" s="23">
        <v>1</v>
      </c>
      <c r="C11" s="47" t="s">
        <v>29</v>
      </c>
      <c r="D11" s="47"/>
      <c r="E11" s="20">
        <v>1890</v>
      </c>
      <c r="F11" s="27">
        <f>IF(SUM(B11)&gt;0,SUM(B11*E11),"")</f>
        <v>1890</v>
      </c>
    </row>
    <row r="12" spans="2:7" ht="16.5" customHeight="1">
      <c r="B12" s="24">
        <v>1</v>
      </c>
      <c r="C12" s="48" t="s">
        <v>24</v>
      </c>
      <c r="D12" s="48"/>
      <c r="E12" s="21">
        <v>212</v>
      </c>
      <c r="F12" s="28">
        <f t="shared" ref="F12:F13" si="1">IF(SUM(B12)&gt;0,SUM(B12*E12),"")</f>
        <v>212</v>
      </c>
    </row>
    <row r="13" spans="2:7" ht="16.5" customHeight="1">
      <c r="B13" s="23">
        <v>1</v>
      </c>
      <c r="C13" s="47" t="s">
        <v>30</v>
      </c>
      <c r="D13" s="47"/>
      <c r="E13" s="20">
        <v>4950</v>
      </c>
      <c r="F13" s="27">
        <f t="shared" si="1"/>
        <v>4950</v>
      </c>
    </row>
    <row r="14" spans="2:7" ht="16.5" customHeight="1">
      <c r="B14" s="24">
        <v>1</v>
      </c>
      <c r="C14" s="48" t="s">
        <v>40</v>
      </c>
      <c r="D14" s="48"/>
      <c r="E14" s="21">
        <v>1930</v>
      </c>
      <c r="F14" s="28">
        <f t="shared" ref="F14" si="2">IF(SUM(B14)&gt;0,SUM(B14*E14),"")</f>
        <v>1930</v>
      </c>
    </row>
    <row r="15" spans="2:7" ht="16.5" customHeight="1">
      <c r="B15" s="23">
        <v>1</v>
      </c>
      <c r="C15" s="47" t="s">
        <v>31</v>
      </c>
      <c r="D15" s="47"/>
      <c r="E15" s="20">
        <v>1710</v>
      </c>
      <c r="F15" s="27">
        <f>IF(SUM(B15)&gt;0,SUM(B15*E15),"")</f>
        <v>1710</v>
      </c>
    </row>
    <row r="16" spans="2:7" ht="16.5" customHeight="1">
      <c r="B16" s="24">
        <v>1</v>
      </c>
      <c r="C16" s="48" t="s">
        <v>25</v>
      </c>
      <c r="D16" s="48"/>
      <c r="E16" s="21">
        <v>2570</v>
      </c>
      <c r="F16" s="28">
        <f>IF(SUM(B16)&gt;0,SUM(B16*E16),"")</f>
        <v>2570</v>
      </c>
    </row>
    <row r="17" spans="2:6" ht="16.5" customHeight="1">
      <c r="B17" s="23">
        <v>1</v>
      </c>
      <c r="C17" s="47" t="s">
        <v>20</v>
      </c>
      <c r="D17" s="47"/>
      <c r="E17" s="20">
        <v>1440</v>
      </c>
      <c r="F17" s="27">
        <f t="shared" ref="F17:F21" si="3">IF(SUM(B17)&gt;0,SUM(B17*E17),"")</f>
        <v>1440</v>
      </c>
    </row>
    <row r="18" spans="2:6" ht="16.5" customHeight="1">
      <c r="B18" s="24">
        <v>1</v>
      </c>
      <c r="C18" s="48" t="s">
        <v>27</v>
      </c>
      <c r="D18" s="48"/>
      <c r="E18" s="21">
        <v>1458</v>
      </c>
      <c r="F18" s="28">
        <f t="shared" si="3"/>
        <v>1458</v>
      </c>
    </row>
    <row r="19" spans="2:6" ht="16.5" customHeight="1">
      <c r="B19" s="23">
        <v>1</v>
      </c>
      <c r="C19" s="47" t="s">
        <v>32</v>
      </c>
      <c r="D19" s="47"/>
      <c r="E19" s="20">
        <v>395</v>
      </c>
      <c r="F19" s="27">
        <f t="shared" si="3"/>
        <v>395</v>
      </c>
    </row>
    <row r="20" spans="2:6" ht="16.5" customHeight="1">
      <c r="B20" s="24">
        <v>1</v>
      </c>
      <c r="C20" s="48" t="s">
        <v>21</v>
      </c>
      <c r="D20" s="48"/>
      <c r="E20" s="21">
        <v>990</v>
      </c>
      <c r="F20" s="28">
        <f t="shared" si="3"/>
        <v>990</v>
      </c>
    </row>
    <row r="21" spans="2:6" ht="16.5" customHeight="1">
      <c r="B21" s="23">
        <v>1</v>
      </c>
      <c r="C21" s="47" t="s">
        <v>26</v>
      </c>
      <c r="D21" s="47"/>
      <c r="E21" s="20">
        <v>970</v>
      </c>
      <c r="F21" s="27">
        <f t="shared" si="3"/>
        <v>970</v>
      </c>
    </row>
    <row r="22" spans="2:6" ht="16.5" customHeight="1">
      <c r="B22" s="24">
        <v>1</v>
      </c>
      <c r="C22" s="48" t="s">
        <v>28</v>
      </c>
      <c r="D22" s="48"/>
      <c r="E22" s="21">
        <v>890</v>
      </c>
      <c r="F22" s="28">
        <f>IF(SUM(B22)&gt;0,SUM(B22*E22),"")</f>
        <v>890</v>
      </c>
    </row>
    <row r="23" spans="2:6" ht="16.5" customHeight="1">
      <c r="B23" s="23">
        <v>1</v>
      </c>
      <c r="C23" s="47" t="s">
        <v>39</v>
      </c>
      <c r="D23" s="47"/>
      <c r="E23" s="20">
        <v>1890</v>
      </c>
      <c r="F23" s="27">
        <f>IF(SUM(B23)&gt;0,SUM(B23*E23),"")</f>
        <v>1890</v>
      </c>
    </row>
    <row r="24" spans="2:6" ht="16.5" customHeight="1">
      <c r="B24" s="24">
        <v>1</v>
      </c>
      <c r="C24" s="48" t="s">
        <v>22</v>
      </c>
      <c r="D24" s="48"/>
      <c r="E24" s="21">
        <v>-2300</v>
      </c>
      <c r="F24" s="28">
        <f>IF(SUM(B24)&gt;0,SUM(B24*E24),"")</f>
        <v>-2300</v>
      </c>
    </row>
    <row r="25" spans="2:6" ht="16.5" customHeight="1">
      <c r="B25" s="37"/>
      <c r="C25" s="53"/>
      <c r="D25" s="53"/>
      <c r="E25" s="38"/>
      <c r="F25" s="39"/>
    </row>
    <row r="26" spans="2:6" ht="16.5" customHeight="1">
      <c r="B26" s="24"/>
      <c r="C26" s="48"/>
      <c r="D26" s="48"/>
      <c r="E26" s="21"/>
      <c r="F26" s="28"/>
    </row>
    <row r="27" spans="2:6" ht="16.5" customHeight="1">
      <c r="B27" s="23"/>
      <c r="C27" s="47"/>
      <c r="D27" s="47"/>
      <c r="E27" s="17"/>
      <c r="F27" s="29"/>
    </row>
    <row r="28" spans="2:6" ht="16.5" customHeight="1">
      <c r="B28" s="25"/>
      <c r="C28" s="12"/>
      <c r="D28" s="12"/>
      <c r="E28" s="13" t="s">
        <v>10</v>
      </c>
      <c r="F28" s="30">
        <f>SUM(F9:F25)</f>
        <v>51395</v>
      </c>
    </row>
    <row r="29" spans="2:6" ht="16.5" customHeight="1">
      <c r="B29" s="25"/>
      <c r="C29" s="12"/>
      <c r="D29" s="14" t="s">
        <v>14</v>
      </c>
      <c r="E29" s="15" t="s">
        <v>15</v>
      </c>
      <c r="F29" s="31">
        <v>0</v>
      </c>
    </row>
    <row r="30" spans="2:6" ht="15.95" customHeight="1">
      <c r="B30" s="25"/>
      <c r="C30" s="12"/>
      <c r="D30" s="12"/>
      <c r="E30" s="16" t="s">
        <v>9</v>
      </c>
      <c r="F30" s="32">
        <f>F28</f>
        <v>51395</v>
      </c>
    </row>
    <row r="31" spans="2:6" ht="15.95" customHeight="1">
      <c r="B31" s="33"/>
      <c r="C31" s="34"/>
      <c r="D31" s="34"/>
      <c r="E31" s="35"/>
      <c r="F31" s="36"/>
    </row>
    <row r="32" spans="2:6" ht="38.25" customHeight="1">
      <c r="B32" s="49" t="s">
        <v>11</v>
      </c>
      <c r="C32" s="50"/>
      <c r="D32" s="51" t="s">
        <v>23</v>
      </c>
      <c r="E32" s="52"/>
      <c r="F32" s="52"/>
    </row>
    <row r="33" spans="2:6" ht="45.75" customHeight="1">
      <c r="B33" s="49" t="s">
        <v>12</v>
      </c>
      <c r="C33" s="50"/>
      <c r="D33" s="57" t="s">
        <v>19</v>
      </c>
      <c r="E33" s="58"/>
      <c r="F33" s="59"/>
    </row>
    <row r="34" spans="2:6" ht="148.5" customHeight="1">
      <c r="B34" s="49" t="s">
        <v>13</v>
      </c>
      <c r="C34" s="50"/>
      <c r="D34" s="57" t="s">
        <v>18</v>
      </c>
      <c r="E34" s="58"/>
      <c r="F34" s="59"/>
    </row>
    <row r="35" spans="2:6" ht="26.25" customHeight="1">
      <c r="B35" s="54" t="s">
        <v>33</v>
      </c>
      <c r="C35" s="55"/>
      <c r="D35" s="55"/>
      <c r="E35" s="55"/>
      <c r="F35" s="56"/>
    </row>
  </sheetData>
  <mergeCells count="36">
    <mergeCell ref="B33:C33"/>
    <mergeCell ref="B35:F35"/>
    <mergeCell ref="C27:D27"/>
    <mergeCell ref="D33:F33"/>
    <mergeCell ref="B34:C34"/>
    <mergeCell ref="D34:F34"/>
    <mergeCell ref="C9:D9"/>
    <mergeCell ref="C10:D10"/>
    <mergeCell ref="C12:D12"/>
    <mergeCell ref="C11:D11"/>
    <mergeCell ref="C14:D14"/>
    <mergeCell ref="C13:D13"/>
    <mergeCell ref="C15:D15"/>
    <mergeCell ref="C16:D16"/>
    <mergeCell ref="C17:D17"/>
    <mergeCell ref="C18:D18"/>
    <mergeCell ref="B32:C32"/>
    <mergeCell ref="D32:F32"/>
    <mergeCell ref="C19:D19"/>
    <mergeCell ref="C20:D20"/>
    <mergeCell ref="C21:D21"/>
    <mergeCell ref="C22:D22"/>
    <mergeCell ref="C23:D23"/>
    <mergeCell ref="C24:D24"/>
    <mergeCell ref="C25:D25"/>
    <mergeCell ref="C26:D26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2016-08-15T01:46:21Z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