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kOn/Documents/Mine/personal/TRADE/own_research/"/>
    </mc:Choice>
  </mc:AlternateContent>
  <xr:revisionPtr revIDLastSave="0" documentId="13_ncr:40009_{85D26DCF-C447-854A-AD27-6C9EC3EC2B16}" xr6:coauthVersionLast="45" xr6:coauthVersionMax="45" xr10:uidLastSave="{00000000-0000-0000-0000-000000000000}"/>
  <bookViews>
    <workbookView xWindow="0" yWindow="560" windowWidth="28860" windowHeight="16640"/>
  </bookViews>
  <sheets>
    <sheet name="paper-trading-account-history-2" sheetId="1" r:id="rId1"/>
  </sheets>
  <definedNames>
    <definedName name="_xlnm._FilterDatabase" localSheetId="0" hidden="1">'paper-trading-account-history-2'!$A$1:$M$51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  <c r="L42" i="1"/>
  <c r="L41" i="1"/>
  <c r="M41" i="1" s="1"/>
  <c r="L40" i="1"/>
  <c r="M40" i="1" s="1"/>
  <c r="L39" i="1"/>
  <c r="M39" i="1" s="1"/>
  <c r="L38" i="1"/>
  <c r="M38" i="1" s="1"/>
  <c r="L37" i="1"/>
  <c r="M37" i="1" s="1"/>
  <c r="L36" i="1"/>
  <c r="M36" i="1" s="1"/>
  <c r="L35" i="1"/>
  <c r="M35" i="1" s="1"/>
  <c r="L34" i="1"/>
  <c r="L33" i="1"/>
  <c r="L32" i="1"/>
  <c r="L31" i="1"/>
  <c r="L30" i="1"/>
  <c r="M30" i="1" s="1"/>
  <c r="L29" i="1"/>
  <c r="M29" i="1" s="1"/>
  <c r="L28" i="1"/>
  <c r="M28" i="1" s="1"/>
  <c r="L27" i="1"/>
  <c r="M27" i="1" s="1"/>
  <c r="L26" i="1"/>
  <c r="L25" i="1"/>
  <c r="L24" i="1"/>
  <c r="L23" i="1"/>
  <c r="L22" i="1"/>
  <c r="L21" i="1"/>
  <c r="M21" i="1" s="1"/>
  <c r="L20" i="1"/>
  <c r="M20" i="1" s="1"/>
  <c r="L19" i="1"/>
  <c r="M19" i="1" s="1"/>
  <c r="L18" i="1"/>
  <c r="L17" i="1"/>
  <c r="L16" i="1"/>
  <c r="M16" i="1" s="1"/>
  <c r="L15" i="1"/>
  <c r="M15" i="1" s="1"/>
  <c r="L14" i="1"/>
  <c r="L13" i="1"/>
  <c r="M13" i="1" s="1"/>
  <c r="L12" i="1"/>
  <c r="M12" i="1" s="1"/>
  <c r="L11" i="1"/>
  <c r="M11" i="1" s="1"/>
  <c r="L10" i="1"/>
  <c r="M10" i="1" s="1"/>
  <c r="L9" i="1"/>
  <c r="M9" i="1" s="1"/>
  <c r="L8" i="1"/>
  <c r="M8" i="1" s="1"/>
  <c r="L7" i="1"/>
  <c r="M7" i="1" s="1"/>
  <c r="L6" i="1"/>
  <c r="M6" i="1" s="1"/>
  <c r="L5" i="1"/>
  <c r="M5" i="1" s="1"/>
  <c r="L4" i="1"/>
  <c r="M4" i="1" s="1"/>
  <c r="L3" i="1"/>
  <c r="M3" i="1" s="1"/>
  <c r="L2" i="1"/>
  <c r="L44" i="1"/>
  <c r="L45" i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43" i="1"/>
  <c r="M43" i="1" s="1"/>
  <c r="M42" i="1"/>
  <c r="M34" i="1"/>
  <c r="M33" i="1"/>
  <c r="M32" i="1"/>
  <c r="M31" i="1"/>
  <c r="M26" i="1"/>
  <c r="M25" i="1"/>
  <c r="M24" i="1"/>
  <c r="M23" i="1"/>
  <c r="M22" i="1"/>
  <c r="M18" i="1"/>
  <c r="M17" i="1"/>
  <c r="M14" i="1"/>
  <c r="M2" i="1"/>
  <c r="M44" i="1"/>
  <c r="M45" i="1"/>
</calcChain>
</file>

<file path=xl/sharedStrings.xml><?xml version="1.0" encoding="utf-8"?>
<sst xmlns="http://schemas.openxmlformats.org/spreadsheetml/2006/main" count="114" uniqueCount="17">
  <si>
    <t>Balance Before</t>
  </si>
  <si>
    <t>Balance After</t>
  </si>
  <si>
    <t>long</t>
  </si>
  <si>
    <t>short</t>
  </si>
  <si>
    <t>ticker</t>
  </si>
  <si>
    <t>price_enter</t>
  </si>
  <si>
    <t>price_exit</t>
  </si>
  <si>
    <t>trade_type</t>
  </si>
  <si>
    <t>trade_pl</t>
  </si>
  <si>
    <t>trade_size</t>
  </si>
  <si>
    <t>ticker_size</t>
  </si>
  <si>
    <t>pl_per_share</t>
  </si>
  <si>
    <t>trade_pl_repl</t>
  </si>
  <si>
    <t>trade_close_time</t>
  </si>
  <si>
    <t>NQ1!</t>
  </si>
  <si>
    <t>trade_close_date</t>
  </si>
  <si>
    <t>loss_ind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</si>
</sst>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71" formatCode="[$-F400]h:mm:ss\ AM/PM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4" fontId="0" fillId="0" borderId="0" xfId="1" applyFont="1"/>
    <xf numFmtId="44" fontId="0" fillId="0" borderId="0" xfId="0" applyNumberFormat="1"/>
    <xf numFmtId="44" fontId="0" fillId="0" borderId="0" xfId="1" applyNumberFormat="1" applyFont="1"/>
    <xf numFmtId="0" fontId="0" fillId="0" borderId="0" xfId="0" applyAlignment="1">
      <alignment horizontal="center"/>
    </xf>
    <xf numFmtId="44" fontId="0" fillId="33" borderId="0" xfId="1" applyFont="1" applyFill="1"/>
    <xf numFmtId="0" fontId="0" fillId="33" borderId="0" xfId="0" applyFill="1"/>
    <xf numFmtId="0" fontId="0" fillId="33" borderId="0" xfId="0" applyFill="1" applyAlignment="1">
      <alignment horizontal="center"/>
    </xf>
    <xf numFmtId="44" fontId="0" fillId="33" borderId="0" xfId="1" applyNumberFormat="1" applyFont="1" applyFill="1"/>
    <xf numFmtId="171" fontId="0" fillId="33" borderId="0" xfId="0" applyNumberFormat="1" applyFill="1" applyAlignment="1">
      <alignment horizontal="left"/>
    </xf>
    <xf numFmtId="171" fontId="0" fillId="0" borderId="0" xfId="0" applyNumberFormat="1" applyAlignment="1">
      <alignment horizontal="left"/>
    </xf>
    <xf numFmtId="14" fontId="0" fillId="33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4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u val="none"/>
        <color rgb="FFFF0000"/>
      </font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zoomScale="130" zoomScaleNormal="130" workbookViewId="0">
      <selection activeCell="G10" sqref="G10"/>
    </sheetView>
  </sheetViews>
  <sheetFormatPr baseColWidth="10" defaultRowHeight="16"/>
  <cols>
    <col min="1" max="1" width="14.5" style="12" customWidth="1"/>
    <col min="2" max="2" width="15.5" style="10" customWidth="1"/>
    <col min="3" max="3" width="15" style="1" bestFit="1" customWidth="1"/>
    <col min="4" max="4" width="14.83203125" style="1" customWidth="1"/>
    <col min="5" max="5" width="12.83203125" style="1" customWidth="1"/>
    <col min="6" max="6" width="10.83203125" style="4"/>
    <col min="7" max="7" width="14.6640625" bestFit="1" customWidth="1"/>
    <col min="8" max="8" width="11.5" style="3" bestFit="1" customWidth="1"/>
    <col min="10" max="10" width="11.5" style="3" bestFit="1" customWidth="1"/>
    <col min="12" max="12" width="13.1640625" bestFit="1" customWidth="1"/>
    <col min="13" max="13" width="12.1640625" bestFit="1" customWidth="1"/>
  </cols>
  <sheetData>
    <row r="1" spans="1:14">
      <c r="A1" s="11" t="s">
        <v>15</v>
      </c>
      <c r="B1" s="9" t="s">
        <v>13</v>
      </c>
      <c r="C1" s="5" t="s">
        <v>0</v>
      </c>
      <c r="D1" s="5" t="s">
        <v>1</v>
      </c>
      <c r="E1" s="5" t="s">
        <v>8</v>
      </c>
      <c r="F1" s="7" t="s">
        <v>7</v>
      </c>
      <c r="G1" s="6" t="s">
        <v>4</v>
      </c>
      <c r="H1" s="8" t="s">
        <v>5</v>
      </c>
      <c r="I1" s="6" t="s">
        <v>9</v>
      </c>
      <c r="J1" s="8" t="s">
        <v>6</v>
      </c>
      <c r="K1" s="6" t="s">
        <v>10</v>
      </c>
      <c r="L1" s="8" t="s">
        <v>11</v>
      </c>
      <c r="M1" s="6" t="s">
        <v>12</v>
      </c>
      <c r="N1" s="8" t="s">
        <v>16</v>
      </c>
    </row>
    <row r="2" spans="1:14">
      <c r="A2" s="12">
        <v>44957.354583333334</v>
      </c>
      <c r="B2" s="10">
        <f>A2</f>
        <v>44957.354583333334</v>
      </c>
      <c r="C2" s="1">
        <v>90189.54</v>
      </c>
      <c r="D2" s="1">
        <v>90304.54</v>
      </c>
      <c r="E2" s="1">
        <v>115</v>
      </c>
      <c r="F2" s="4" t="s">
        <v>2</v>
      </c>
      <c r="G2" t="s">
        <v>14</v>
      </c>
      <c r="H2" s="3">
        <v>11972.75</v>
      </c>
      <c r="I2">
        <v>1</v>
      </c>
      <c r="J2" s="3">
        <v>11967</v>
      </c>
      <c r="K2">
        <v>20</v>
      </c>
      <c r="L2" s="2">
        <f>IF(F2="long",H2-J2, -H2+J2)</f>
        <v>5.75</v>
      </c>
      <c r="M2" s="2">
        <f>K2*L2*I2</f>
        <v>115</v>
      </c>
    </row>
    <row r="3" spans="1:14">
      <c r="A3" s="12">
        <v>44957.355243055557</v>
      </c>
      <c r="B3" s="10">
        <f t="shared" ref="B3:B51" si="0">A3</f>
        <v>44957.355243055557</v>
      </c>
      <c r="C3" s="1">
        <v>90304.54</v>
      </c>
      <c r="D3" s="1">
        <v>90069.54</v>
      </c>
      <c r="E3" s="1">
        <v>-235</v>
      </c>
      <c r="F3" s="4" t="s">
        <v>2</v>
      </c>
      <c r="G3" t="s">
        <v>14</v>
      </c>
      <c r="H3" s="3">
        <v>11970</v>
      </c>
      <c r="I3">
        <v>1</v>
      </c>
      <c r="J3" s="3">
        <v>11981.75</v>
      </c>
      <c r="K3">
        <v>20</v>
      </c>
      <c r="L3" s="2">
        <f>IF(F3="long",H3-J3, -H3+J3)</f>
        <v>-11.75</v>
      </c>
      <c r="M3" s="2">
        <f>K3*L3*I3</f>
        <v>-235</v>
      </c>
    </row>
    <row r="4" spans="1:14">
      <c r="A4" s="12">
        <v>44957.356226851851</v>
      </c>
      <c r="B4" s="10">
        <f t="shared" si="0"/>
        <v>44957.356226851851</v>
      </c>
      <c r="C4" s="1">
        <v>90069.54</v>
      </c>
      <c r="D4" s="1">
        <v>89839.54</v>
      </c>
      <c r="E4" s="1">
        <v>-230</v>
      </c>
      <c r="F4" s="4" t="s">
        <v>2</v>
      </c>
      <c r="G4" t="s">
        <v>14</v>
      </c>
      <c r="H4" s="3">
        <v>11964.75</v>
      </c>
      <c r="I4">
        <v>1</v>
      </c>
      <c r="J4" s="3">
        <v>11976.25</v>
      </c>
      <c r="K4">
        <v>20</v>
      </c>
      <c r="L4" s="2">
        <f>IF(F4="long",H4-J4, -H4+J4)</f>
        <v>-11.5</v>
      </c>
      <c r="M4" s="2">
        <f>K4*L4*I4</f>
        <v>-230</v>
      </c>
    </row>
    <row r="5" spans="1:14">
      <c r="A5" s="12">
        <v>44957.358240740738</v>
      </c>
      <c r="B5" s="10">
        <f t="shared" si="0"/>
        <v>44957.358240740738</v>
      </c>
      <c r="C5" s="1">
        <v>89839.54</v>
      </c>
      <c r="D5" s="1">
        <v>89129.54</v>
      </c>
      <c r="E5" s="1">
        <v>-710</v>
      </c>
      <c r="F5" s="4" t="s">
        <v>3</v>
      </c>
      <c r="G5" t="s">
        <v>14</v>
      </c>
      <c r="H5" s="3">
        <v>11974</v>
      </c>
      <c r="I5">
        <v>2</v>
      </c>
      <c r="J5" s="3">
        <v>11956.25</v>
      </c>
      <c r="K5">
        <v>20</v>
      </c>
      <c r="L5" s="2">
        <f>IF(F5="long",H5-J5, -H5+J5)</f>
        <v>-17.75</v>
      </c>
      <c r="M5" s="2">
        <f>K5*L5*I5</f>
        <v>-710</v>
      </c>
    </row>
    <row r="6" spans="1:14">
      <c r="A6" s="12">
        <v>44957.358935185184</v>
      </c>
      <c r="B6" s="10">
        <f t="shared" si="0"/>
        <v>44957.358935185184</v>
      </c>
      <c r="C6" s="1">
        <v>89129.54</v>
      </c>
      <c r="D6" s="1">
        <v>89059.54</v>
      </c>
      <c r="E6" s="1">
        <v>-70</v>
      </c>
      <c r="F6" s="4" t="s">
        <v>2</v>
      </c>
      <c r="G6" t="s">
        <v>14</v>
      </c>
      <c r="H6" s="3">
        <v>11976.25</v>
      </c>
      <c r="I6">
        <v>1</v>
      </c>
      <c r="J6" s="3">
        <v>11979.75</v>
      </c>
      <c r="K6">
        <v>20</v>
      </c>
      <c r="L6" s="2">
        <f>IF(F6="long",H6-J6, -H6+J6)</f>
        <v>-3.5</v>
      </c>
      <c r="M6" s="2">
        <f>K6*L6*I6</f>
        <v>-70</v>
      </c>
    </row>
    <row r="7" spans="1:14">
      <c r="A7" s="12">
        <v>44957.359270833331</v>
      </c>
      <c r="B7" s="10">
        <f t="shared" si="0"/>
        <v>44957.359270833331</v>
      </c>
      <c r="C7" s="1">
        <v>89059.54</v>
      </c>
      <c r="D7" s="1">
        <v>88969.54</v>
      </c>
      <c r="E7" s="1">
        <v>-90</v>
      </c>
      <c r="F7" s="4" t="s">
        <v>2</v>
      </c>
      <c r="G7" t="s">
        <v>14</v>
      </c>
      <c r="H7" s="3">
        <v>11978.25</v>
      </c>
      <c r="I7">
        <v>1</v>
      </c>
      <c r="J7" s="3">
        <v>11982.75</v>
      </c>
      <c r="K7">
        <v>20</v>
      </c>
      <c r="L7" s="2">
        <f>IF(F7="long",H7-J7, -H7+J7)</f>
        <v>-4.5</v>
      </c>
      <c r="M7" s="2">
        <f>K7*L7*I7</f>
        <v>-90</v>
      </c>
    </row>
    <row r="8" spans="1:14">
      <c r="A8" s="12">
        <v>44957.359826388885</v>
      </c>
      <c r="B8" s="10">
        <f t="shared" si="0"/>
        <v>44957.359826388885</v>
      </c>
      <c r="C8" s="1">
        <v>88969.54</v>
      </c>
      <c r="D8" s="1">
        <v>87894.54</v>
      </c>
      <c r="E8" s="1">
        <v>-1075</v>
      </c>
      <c r="F8" s="4" t="s">
        <v>2</v>
      </c>
      <c r="G8" t="s">
        <v>14</v>
      </c>
      <c r="H8" s="3">
        <v>11978</v>
      </c>
      <c r="I8">
        <v>5</v>
      </c>
      <c r="J8" s="3">
        <v>11988.75</v>
      </c>
      <c r="K8">
        <v>20</v>
      </c>
      <c r="L8" s="2">
        <f>IF(F8="long",H8-J8, -H8+J8)</f>
        <v>-10.75</v>
      </c>
      <c r="M8" s="2">
        <f>K8*L8*I8</f>
        <v>-1075</v>
      </c>
    </row>
    <row r="9" spans="1:14">
      <c r="A9" s="12">
        <v>44957.360891203702</v>
      </c>
      <c r="B9" s="10">
        <f t="shared" si="0"/>
        <v>44957.360891203702</v>
      </c>
      <c r="C9" s="1">
        <v>87894.54</v>
      </c>
      <c r="D9" s="1">
        <v>87754.54</v>
      </c>
      <c r="E9" s="1">
        <v>-140</v>
      </c>
      <c r="F9" s="4" t="s">
        <v>3</v>
      </c>
      <c r="G9" t="s">
        <v>14</v>
      </c>
      <c r="H9" s="3">
        <v>11980.5</v>
      </c>
      <c r="I9">
        <v>1</v>
      </c>
      <c r="J9" s="3">
        <v>11973.5</v>
      </c>
      <c r="K9">
        <v>20</v>
      </c>
      <c r="L9" s="2">
        <f>IF(F9="long",H9-J9, -H9+J9)</f>
        <v>-7</v>
      </c>
      <c r="M9" s="2">
        <f>K9*L9*I9</f>
        <v>-140</v>
      </c>
    </row>
    <row r="10" spans="1:14">
      <c r="A10" s="12">
        <v>44957.361331018517</v>
      </c>
      <c r="B10" s="10">
        <f t="shared" si="0"/>
        <v>44957.361331018517</v>
      </c>
      <c r="C10" s="1">
        <v>87754.54</v>
      </c>
      <c r="D10" s="1">
        <v>87699.54</v>
      </c>
      <c r="E10" s="1">
        <v>-55</v>
      </c>
      <c r="F10" s="4" t="s">
        <v>2</v>
      </c>
      <c r="G10" t="s">
        <v>14</v>
      </c>
      <c r="H10" s="3">
        <v>11981</v>
      </c>
      <c r="I10">
        <v>1</v>
      </c>
      <c r="J10" s="3">
        <v>11983.75</v>
      </c>
      <c r="K10">
        <v>20</v>
      </c>
      <c r="L10" s="2">
        <f>IF(F10="long",H10-J10, -H10+J10)</f>
        <v>-2.75</v>
      </c>
      <c r="M10" s="2">
        <f>K10*L10*I10</f>
        <v>-55</v>
      </c>
    </row>
    <row r="11" spans="1:14">
      <c r="A11" s="12">
        <v>44957.363125000003</v>
      </c>
      <c r="B11" s="10">
        <f t="shared" si="0"/>
        <v>44957.363125000003</v>
      </c>
      <c r="C11" s="1">
        <v>87699.54</v>
      </c>
      <c r="D11" s="1">
        <v>87189.54</v>
      </c>
      <c r="E11" s="1">
        <v>-510</v>
      </c>
      <c r="F11" s="4" t="s">
        <v>3</v>
      </c>
      <c r="G11" t="s">
        <v>14</v>
      </c>
      <c r="H11" s="3">
        <v>11975.5</v>
      </c>
      <c r="I11">
        <v>2</v>
      </c>
      <c r="J11" s="3">
        <v>11962.75</v>
      </c>
      <c r="K11">
        <v>20</v>
      </c>
      <c r="L11" s="2">
        <f>IF(F11="long",H11-J11, -H11+J11)</f>
        <v>-12.75</v>
      </c>
      <c r="M11" s="2">
        <f>K11*L11*I11</f>
        <v>-510</v>
      </c>
    </row>
    <row r="12" spans="1:14">
      <c r="A12" s="12">
        <v>44957.364317129628</v>
      </c>
      <c r="B12" s="10">
        <f t="shared" si="0"/>
        <v>44957.364317129628</v>
      </c>
      <c r="C12" s="1">
        <v>87189.54</v>
      </c>
      <c r="D12" s="1">
        <v>87144.54</v>
      </c>
      <c r="E12" s="1">
        <v>-45</v>
      </c>
      <c r="F12" s="4" t="s">
        <v>2</v>
      </c>
      <c r="G12" t="s">
        <v>14</v>
      </c>
      <c r="H12" s="3">
        <v>11984.5</v>
      </c>
      <c r="I12">
        <v>1</v>
      </c>
      <c r="J12" s="3">
        <v>11986.75</v>
      </c>
      <c r="K12">
        <v>20</v>
      </c>
      <c r="L12" s="2">
        <f>IF(F12="long",H12-J12, -H12+J12)</f>
        <v>-2.25</v>
      </c>
      <c r="M12" s="2">
        <f>K12*L12*I12</f>
        <v>-45</v>
      </c>
    </row>
    <row r="13" spans="1:14">
      <c r="A13" s="12">
        <v>44957.364363425928</v>
      </c>
      <c r="B13" s="10">
        <f t="shared" si="0"/>
        <v>44957.364363425928</v>
      </c>
      <c r="C13" s="1">
        <v>87144.54</v>
      </c>
      <c r="D13" s="1">
        <v>87134.54</v>
      </c>
      <c r="E13" s="1">
        <v>-10</v>
      </c>
      <c r="F13" s="4" t="s">
        <v>3</v>
      </c>
      <c r="G13" t="s">
        <v>14</v>
      </c>
      <c r="H13" s="3">
        <v>11987</v>
      </c>
      <c r="I13">
        <v>1</v>
      </c>
      <c r="J13" s="3">
        <v>11986.5</v>
      </c>
      <c r="K13">
        <v>20</v>
      </c>
      <c r="L13" s="2">
        <f>IF(F13="long",H13-J13, -H13+J13)</f>
        <v>-0.5</v>
      </c>
      <c r="M13" s="2">
        <f>K13*L13*I13</f>
        <v>-10</v>
      </c>
    </row>
    <row r="14" spans="1:14">
      <c r="A14" s="12">
        <v>44957.364560185182</v>
      </c>
      <c r="B14" s="10">
        <f t="shared" si="0"/>
        <v>44957.364560185182</v>
      </c>
      <c r="C14" s="1">
        <v>87134.54</v>
      </c>
      <c r="D14" s="1">
        <v>87144.54</v>
      </c>
      <c r="E14" s="1">
        <v>10</v>
      </c>
      <c r="F14" s="4" t="s">
        <v>2</v>
      </c>
      <c r="G14" t="s">
        <v>14</v>
      </c>
      <c r="H14" s="3">
        <v>11987.75</v>
      </c>
      <c r="I14">
        <v>1</v>
      </c>
      <c r="J14" s="3">
        <v>11987.25</v>
      </c>
      <c r="K14">
        <v>20</v>
      </c>
      <c r="L14" s="2">
        <f>IF(F14="long",H14-J14, -H14+J14)</f>
        <v>0.5</v>
      </c>
      <c r="M14" s="2">
        <f>K14*L14*I14</f>
        <v>10</v>
      </c>
    </row>
    <row r="15" spans="1:14">
      <c r="A15" s="12">
        <v>44957.364999999998</v>
      </c>
      <c r="B15" s="10">
        <f t="shared" si="0"/>
        <v>44957.364999999998</v>
      </c>
      <c r="C15" s="1">
        <v>87144.54</v>
      </c>
      <c r="D15" s="1">
        <v>87104.54</v>
      </c>
      <c r="E15" s="1">
        <v>-40</v>
      </c>
      <c r="F15" s="4" t="s">
        <v>2</v>
      </c>
      <c r="G15" t="s">
        <v>14</v>
      </c>
      <c r="H15" s="3">
        <v>11988.75</v>
      </c>
      <c r="I15">
        <v>2</v>
      </c>
      <c r="J15" s="3">
        <v>11989.75</v>
      </c>
      <c r="K15">
        <v>20</v>
      </c>
      <c r="L15" s="2">
        <f>IF(F15="long",H15-J15, -H15+J15)</f>
        <v>-1</v>
      </c>
      <c r="M15" s="2">
        <f>K15*L15*I15</f>
        <v>-40</v>
      </c>
    </row>
    <row r="16" spans="1:14">
      <c r="A16" s="12">
        <v>44957.365370370368</v>
      </c>
      <c r="B16" s="10">
        <f t="shared" si="0"/>
        <v>44957.365370370368</v>
      </c>
      <c r="C16" s="1">
        <v>87104.54</v>
      </c>
      <c r="D16" s="1">
        <v>87014.54</v>
      </c>
      <c r="E16" s="1">
        <v>-90</v>
      </c>
      <c r="F16" s="4" t="s">
        <v>2</v>
      </c>
      <c r="G16" t="s">
        <v>14</v>
      </c>
      <c r="H16" s="3">
        <v>11988.5</v>
      </c>
      <c r="I16">
        <v>1</v>
      </c>
      <c r="J16" s="3">
        <v>11993</v>
      </c>
      <c r="K16">
        <v>20</v>
      </c>
      <c r="L16" s="2">
        <f>IF(F16="long",H16-J16, -H16+J16)</f>
        <v>-4.5</v>
      </c>
      <c r="M16" s="2">
        <f>K16*L16*I16</f>
        <v>-90</v>
      </c>
    </row>
    <row r="17" spans="1:13">
      <c r="A17" s="12">
        <v>44957.367523148147</v>
      </c>
      <c r="B17" s="10">
        <f t="shared" si="0"/>
        <v>44957.367523148147</v>
      </c>
      <c r="C17" s="1">
        <v>87014.54</v>
      </c>
      <c r="D17" s="1">
        <v>87089.54</v>
      </c>
      <c r="E17" s="1">
        <v>75</v>
      </c>
      <c r="F17" s="4" t="s">
        <v>2</v>
      </c>
      <c r="G17" t="s">
        <v>14</v>
      </c>
      <c r="H17" s="3">
        <v>11998.25</v>
      </c>
      <c r="I17">
        <v>2</v>
      </c>
      <c r="J17" s="3">
        <v>11996.375</v>
      </c>
      <c r="K17">
        <v>20</v>
      </c>
      <c r="L17" s="2">
        <f>IF(F17="long",H17-J17, -H17+J17)</f>
        <v>1.875</v>
      </c>
      <c r="M17" s="2">
        <f>K17*L17*I17</f>
        <v>75</v>
      </c>
    </row>
    <row r="18" spans="1:13">
      <c r="A18" s="12">
        <v>44957.367824074077</v>
      </c>
      <c r="B18" s="10">
        <f t="shared" si="0"/>
        <v>44957.367824074077</v>
      </c>
      <c r="C18" s="1">
        <v>87089.54</v>
      </c>
      <c r="D18" s="1">
        <v>87004.54</v>
      </c>
      <c r="E18" s="1">
        <v>-85</v>
      </c>
      <c r="F18" s="4" t="s">
        <v>2</v>
      </c>
      <c r="G18" t="s">
        <v>14</v>
      </c>
      <c r="H18" s="3">
        <v>11996.5</v>
      </c>
      <c r="I18">
        <v>1</v>
      </c>
      <c r="J18" s="3">
        <v>12000.75</v>
      </c>
      <c r="K18">
        <v>20</v>
      </c>
      <c r="L18" s="2">
        <f>IF(F18="long",H18-J18, -H18+J18)</f>
        <v>-4.25</v>
      </c>
      <c r="M18" s="2">
        <f>K18*L18*I18</f>
        <v>-85</v>
      </c>
    </row>
    <row r="19" spans="1:13">
      <c r="A19" s="12">
        <v>44957.370011574072</v>
      </c>
      <c r="B19" s="10">
        <f t="shared" si="0"/>
        <v>44957.370011574072</v>
      </c>
      <c r="C19" s="1">
        <v>87004.54</v>
      </c>
      <c r="D19" s="1">
        <v>87009.54</v>
      </c>
      <c r="E19" s="1">
        <v>5</v>
      </c>
      <c r="F19" s="4" t="s">
        <v>2</v>
      </c>
      <c r="G19" t="s">
        <v>14</v>
      </c>
      <c r="H19" s="3">
        <v>12008.75</v>
      </c>
      <c r="I19">
        <v>1</v>
      </c>
      <c r="J19" s="3">
        <v>12008.5</v>
      </c>
      <c r="K19">
        <v>20</v>
      </c>
      <c r="L19" s="2">
        <f>IF(F19="long",H19-J19, -H19+J19)</f>
        <v>0.25</v>
      </c>
      <c r="M19" s="2">
        <f>K19*L19*I19</f>
        <v>5</v>
      </c>
    </row>
    <row r="20" spans="1:13">
      <c r="A20" s="12">
        <v>44957.370659722219</v>
      </c>
      <c r="B20" s="10">
        <f t="shared" si="0"/>
        <v>44957.370659722219</v>
      </c>
      <c r="C20" s="1">
        <v>87009.54</v>
      </c>
      <c r="D20" s="1">
        <v>86934.54</v>
      </c>
      <c r="E20" s="1">
        <v>-75</v>
      </c>
      <c r="F20" s="4" t="s">
        <v>2</v>
      </c>
      <c r="G20" t="s">
        <v>14</v>
      </c>
      <c r="H20" s="3">
        <v>12008.75</v>
      </c>
      <c r="I20">
        <v>1</v>
      </c>
      <c r="J20" s="3">
        <v>12012.5</v>
      </c>
      <c r="K20">
        <v>20</v>
      </c>
      <c r="L20" s="2">
        <f>IF(F20="long",H20-J20, -H20+J20)</f>
        <v>-3.75</v>
      </c>
      <c r="M20" s="2">
        <f>K20*L20*I20</f>
        <v>-75</v>
      </c>
    </row>
    <row r="21" spans="1:13">
      <c r="A21" s="12">
        <v>44957.371701388889</v>
      </c>
      <c r="B21" s="10">
        <f t="shared" si="0"/>
        <v>44957.371701388889</v>
      </c>
      <c r="C21" s="1">
        <v>86934.54</v>
      </c>
      <c r="D21" s="1">
        <v>86884.54</v>
      </c>
      <c r="E21" s="1">
        <v>-50</v>
      </c>
      <c r="F21" s="4" t="s">
        <v>3</v>
      </c>
      <c r="G21" t="s">
        <v>14</v>
      </c>
      <c r="H21" s="3">
        <v>12004.75</v>
      </c>
      <c r="I21">
        <v>1</v>
      </c>
      <c r="J21" s="3">
        <v>12002.25</v>
      </c>
      <c r="K21">
        <v>20</v>
      </c>
      <c r="L21" s="2">
        <f>IF(F21="long",H21-J21, -H21+J21)</f>
        <v>-2.5</v>
      </c>
      <c r="M21" s="2">
        <f>K21*L21*I21</f>
        <v>-50</v>
      </c>
    </row>
    <row r="22" spans="1:13">
      <c r="A22" s="12">
        <v>44957.371944444443</v>
      </c>
      <c r="B22" s="10">
        <f t="shared" si="0"/>
        <v>44957.371944444443</v>
      </c>
      <c r="C22" s="1">
        <v>86884.54</v>
      </c>
      <c r="D22" s="1">
        <v>86889.54</v>
      </c>
      <c r="E22" s="1">
        <v>5</v>
      </c>
      <c r="F22" s="4" t="s">
        <v>3</v>
      </c>
      <c r="G22" t="s">
        <v>14</v>
      </c>
      <c r="H22" s="3">
        <v>12002.5</v>
      </c>
      <c r="I22">
        <v>1</v>
      </c>
      <c r="J22" s="3">
        <v>12002.75</v>
      </c>
      <c r="K22">
        <v>20</v>
      </c>
      <c r="L22" s="2">
        <f>IF(F22="long",H22-J22, -H22+J22)</f>
        <v>0.25</v>
      </c>
      <c r="M22" s="2">
        <f>K22*L22*I22</f>
        <v>5</v>
      </c>
    </row>
    <row r="23" spans="1:13">
      <c r="A23" s="12">
        <v>44957.373576388891</v>
      </c>
      <c r="B23" s="10">
        <f t="shared" si="0"/>
        <v>44957.373576388891</v>
      </c>
      <c r="C23" s="1">
        <v>86889.54</v>
      </c>
      <c r="D23" s="1">
        <v>86799.54</v>
      </c>
      <c r="E23" s="1">
        <v>-90</v>
      </c>
      <c r="F23" s="4" t="s">
        <v>2</v>
      </c>
      <c r="G23" t="s">
        <v>14</v>
      </c>
      <c r="H23" s="3">
        <v>12005.75</v>
      </c>
      <c r="I23">
        <v>1</v>
      </c>
      <c r="J23" s="3">
        <v>12010.25</v>
      </c>
      <c r="K23">
        <v>20</v>
      </c>
      <c r="L23" s="2">
        <f>IF(F23="long",H23-J23, -H23+J23)</f>
        <v>-4.5</v>
      </c>
      <c r="M23" s="2">
        <f>K23*L23*I23</f>
        <v>-90</v>
      </c>
    </row>
    <row r="24" spans="1:13">
      <c r="A24" s="12">
        <v>44957.375277777777</v>
      </c>
      <c r="B24" s="10">
        <f t="shared" si="0"/>
        <v>44957.375277777777</v>
      </c>
      <c r="C24" s="1">
        <v>86799.54</v>
      </c>
      <c r="D24" s="1">
        <v>86604.54</v>
      </c>
      <c r="E24" s="1">
        <v>-195</v>
      </c>
      <c r="F24" s="4" t="s">
        <v>3</v>
      </c>
      <c r="G24" t="s">
        <v>14</v>
      </c>
      <c r="H24" s="3">
        <v>12008.5</v>
      </c>
      <c r="I24">
        <v>1</v>
      </c>
      <c r="J24" s="3">
        <v>11998.75</v>
      </c>
      <c r="K24">
        <v>20</v>
      </c>
      <c r="L24" s="2">
        <f>IF(F24="long",H24-J24, -H24+J24)</f>
        <v>-9.75</v>
      </c>
      <c r="M24" s="2">
        <f>K24*L24*I24</f>
        <v>-195</v>
      </c>
    </row>
    <row r="25" spans="1:13">
      <c r="A25" s="12">
        <v>44957.377476851849</v>
      </c>
      <c r="B25" s="10">
        <f t="shared" si="0"/>
        <v>44957.377476851849</v>
      </c>
      <c r="C25" s="1">
        <v>86604.54</v>
      </c>
      <c r="D25" s="1">
        <v>86464.54</v>
      </c>
      <c r="E25" s="1">
        <v>-140</v>
      </c>
      <c r="F25" s="4" t="s">
        <v>3</v>
      </c>
      <c r="G25" t="s">
        <v>14</v>
      </c>
      <c r="H25" s="3">
        <v>12006.5</v>
      </c>
      <c r="I25">
        <v>1</v>
      </c>
      <c r="J25" s="3">
        <v>11999.5</v>
      </c>
      <c r="K25">
        <v>20</v>
      </c>
      <c r="L25" s="2">
        <f>IF(F25="long",H25-J25, -H25+J25)</f>
        <v>-7</v>
      </c>
      <c r="M25" s="2">
        <f>K25*L25*I25</f>
        <v>-140</v>
      </c>
    </row>
    <row r="26" spans="1:13">
      <c r="A26" s="12">
        <v>44957.380833333336</v>
      </c>
      <c r="B26" s="10">
        <f t="shared" si="0"/>
        <v>44957.380833333336</v>
      </c>
      <c r="C26" s="1">
        <v>86464.54</v>
      </c>
      <c r="D26" s="1">
        <v>86494.54</v>
      </c>
      <c r="E26" s="1">
        <v>30</v>
      </c>
      <c r="F26" s="4" t="s">
        <v>3</v>
      </c>
      <c r="G26" t="s">
        <v>14</v>
      </c>
      <c r="H26" s="3">
        <v>12000.25</v>
      </c>
      <c r="I26">
        <v>1</v>
      </c>
      <c r="J26" s="3">
        <v>12001.75</v>
      </c>
      <c r="K26">
        <v>20</v>
      </c>
      <c r="L26" s="2">
        <f>IF(F26="long",H26-J26, -H26+J26)</f>
        <v>1.5</v>
      </c>
      <c r="M26" s="2">
        <f>K26*L26*I26</f>
        <v>30</v>
      </c>
    </row>
    <row r="27" spans="1:13">
      <c r="A27" s="12">
        <v>44957.385983796295</v>
      </c>
      <c r="B27" s="10">
        <f t="shared" si="0"/>
        <v>44957.385983796295</v>
      </c>
      <c r="C27" s="1">
        <v>86494.54</v>
      </c>
      <c r="D27" s="1">
        <v>86629.54</v>
      </c>
      <c r="E27" s="1">
        <v>135</v>
      </c>
      <c r="F27" s="4" t="s">
        <v>3</v>
      </c>
      <c r="G27" t="s">
        <v>14</v>
      </c>
      <c r="H27" s="3">
        <v>11991</v>
      </c>
      <c r="I27">
        <v>2</v>
      </c>
      <c r="J27" s="3">
        <v>11994.375</v>
      </c>
      <c r="K27">
        <v>20</v>
      </c>
      <c r="L27" s="2">
        <f>IF(F27="long",H27-J27, -H27+J27)</f>
        <v>3.375</v>
      </c>
      <c r="M27" s="2">
        <f>K27*L27*I27</f>
        <v>135</v>
      </c>
    </row>
    <row r="28" spans="1:13">
      <c r="A28" s="12">
        <v>44957.388981481483</v>
      </c>
      <c r="B28" s="10">
        <f t="shared" si="0"/>
        <v>44957.388981481483</v>
      </c>
      <c r="C28" s="1">
        <v>86629.54</v>
      </c>
      <c r="D28" s="1">
        <v>86649.54</v>
      </c>
      <c r="E28" s="1">
        <v>20</v>
      </c>
      <c r="F28" s="4" t="s">
        <v>3</v>
      </c>
      <c r="G28" t="s">
        <v>14</v>
      </c>
      <c r="H28" s="3">
        <v>11987.25</v>
      </c>
      <c r="I28">
        <v>1</v>
      </c>
      <c r="J28" s="3">
        <v>11988.25</v>
      </c>
      <c r="K28">
        <v>20</v>
      </c>
      <c r="L28" s="2">
        <f>IF(F28="long",H28-J28, -H28+J28)</f>
        <v>1</v>
      </c>
      <c r="M28" s="2">
        <f>K28*L28*I28</f>
        <v>20</v>
      </c>
    </row>
    <row r="29" spans="1:13">
      <c r="A29" s="12">
        <v>44957.390219907407</v>
      </c>
      <c r="B29" s="10">
        <f t="shared" si="0"/>
        <v>44957.390219907407</v>
      </c>
      <c r="C29" s="1">
        <v>86649.54</v>
      </c>
      <c r="D29" s="1">
        <v>86534.54</v>
      </c>
      <c r="E29" s="1">
        <v>-115</v>
      </c>
      <c r="F29" s="4" t="s">
        <v>3</v>
      </c>
      <c r="G29" t="s">
        <v>14</v>
      </c>
      <c r="H29" s="3">
        <v>11991</v>
      </c>
      <c r="I29">
        <v>1</v>
      </c>
      <c r="J29" s="3">
        <v>11985.25</v>
      </c>
      <c r="K29">
        <v>20</v>
      </c>
      <c r="L29" s="2">
        <f>IF(F29="long",H29-J29, -H29+J29)</f>
        <v>-5.75</v>
      </c>
      <c r="M29" s="2">
        <f>K29*L29*I29</f>
        <v>-115</v>
      </c>
    </row>
    <row r="30" spans="1:13">
      <c r="A30" s="12">
        <v>44957.390729166669</v>
      </c>
      <c r="B30" s="10">
        <f t="shared" si="0"/>
        <v>44957.390729166669</v>
      </c>
      <c r="C30" s="1">
        <v>86534.54</v>
      </c>
      <c r="D30" s="1">
        <v>86494.54</v>
      </c>
      <c r="E30" s="1">
        <v>-40</v>
      </c>
      <c r="F30" s="4" t="s">
        <v>2</v>
      </c>
      <c r="G30" t="s">
        <v>14</v>
      </c>
      <c r="H30" s="3">
        <v>11992.5</v>
      </c>
      <c r="I30">
        <v>1</v>
      </c>
      <c r="J30" s="3">
        <v>11994.5</v>
      </c>
      <c r="K30">
        <v>20</v>
      </c>
      <c r="L30" s="2">
        <f>IF(F30="long",H30-J30, -H30+J30)</f>
        <v>-2</v>
      </c>
      <c r="M30" s="2">
        <f>K30*L30*I30</f>
        <v>-40</v>
      </c>
    </row>
    <row r="31" spans="1:13">
      <c r="A31" s="12">
        <v>44957.394849537035</v>
      </c>
      <c r="B31" s="10">
        <f t="shared" si="0"/>
        <v>44957.394849537035</v>
      </c>
      <c r="C31" s="1">
        <v>86494.54</v>
      </c>
      <c r="D31" s="1">
        <v>86494.54</v>
      </c>
      <c r="E31" s="1">
        <v>0</v>
      </c>
      <c r="F31" s="4" t="s">
        <v>3</v>
      </c>
      <c r="G31" t="s">
        <v>14</v>
      </c>
      <c r="H31" s="3">
        <v>11974.5</v>
      </c>
      <c r="I31">
        <v>1</v>
      </c>
      <c r="J31" s="3">
        <v>11974.5</v>
      </c>
      <c r="K31">
        <v>20</v>
      </c>
      <c r="L31" s="2">
        <f>IF(F31="long",H31-J31, -H31+J31)</f>
        <v>0</v>
      </c>
      <c r="M31" s="2">
        <f>K31*L31*I31</f>
        <v>0</v>
      </c>
    </row>
    <row r="32" spans="1:13">
      <c r="A32" s="12">
        <v>44957.396631944444</v>
      </c>
      <c r="B32" s="10">
        <f t="shared" si="0"/>
        <v>44957.396631944444</v>
      </c>
      <c r="C32" s="1">
        <v>86494.54</v>
      </c>
      <c r="D32" s="1">
        <v>86659.54</v>
      </c>
      <c r="E32" s="1">
        <v>165</v>
      </c>
      <c r="F32" s="4" t="s">
        <v>2</v>
      </c>
      <c r="G32" t="s">
        <v>14</v>
      </c>
      <c r="H32" s="3">
        <v>11997.25</v>
      </c>
      <c r="I32">
        <v>1</v>
      </c>
      <c r="J32" s="3">
        <v>11989</v>
      </c>
      <c r="K32">
        <v>20</v>
      </c>
      <c r="L32" s="2">
        <f>IF(F32="long",H32-J32, -H32+J32)</f>
        <v>8.25</v>
      </c>
      <c r="M32" s="2">
        <f>K32*L32*I32</f>
        <v>165</v>
      </c>
    </row>
    <row r="33" spans="1:13">
      <c r="A33" s="12">
        <v>44957.396840277775</v>
      </c>
      <c r="B33" s="10">
        <f t="shared" si="0"/>
        <v>44957.396840277775</v>
      </c>
      <c r="C33" s="1">
        <v>86659.54</v>
      </c>
      <c r="D33" s="1">
        <v>86794.54</v>
      </c>
      <c r="E33" s="1">
        <v>135</v>
      </c>
      <c r="F33" s="4" t="s">
        <v>2</v>
      </c>
      <c r="G33" t="s">
        <v>14</v>
      </c>
      <c r="H33" s="3">
        <v>12009.25</v>
      </c>
      <c r="I33">
        <v>1</v>
      </c>
      <c r="J33" s="3">
        <v>12002.5</v>
      </c>
      <c r="K33">
        <v>20</v>
      </c>
      <c r="L33" s="2">
        <f>IF(F33="long",H33-J33, -H33+J33)</f>
        <v>6.75</v>
      </c>
      <c r="M33" s="2">
        <f>K33*L33*I33</f>
        <v>135</v>
      </c>
    </row>
    <row r="34" spans="1:13">
      <c r="A34" s="12">
        <v>44957.397511574076</v>
      </c>
      <c r="B34" s="10">
        <f t="shared" si="0"/>
        <v>44957.397511574076</v>
      </c>
      <c r="C34" s="1">
        <v>86794.54</v>
      </c>
      <c r="D34" s="1">
        <v>86849.54</v>
      </c>
      <c r="E34" s="1">
        <v>55</v>
      </c>
      <c r="F34" s="4" t="s">
        <v>2</v>
      </c>
      <c r="G34" t="s">
        <v>14</v>
      </c>
      <c r="H34" s="3">
        <v>12012.5</v>
      </c>
      <c r="I34">
        <v>1</v>
      </c>
      <c r="J34" s="3">
        <v>12009.75</v>
      </c>
      <c r="K34">
        <v>20</v>
      </c>
      <c r="L34" s="2">
        <f>IF(F34="long",H34-J34, -H34+J34)</f>
        <v>2.75</v>
      </c>
      <c r="M34" s="2">
        <f>K34*L34*I34</f>
        <v>55</v>
      </c>
    </row>
    <row r="35" spans="1:13">
      <c r="A35" s="12">
        <v>44957.398344907408</v>
      </c>
      <c r="B35" s="10">
        <f t="shared" si="0"/>
        <v>44957.398344907408</v>
      </c>
      <c r="C35" s="1">
        <v>86849.54</v>
      </c>
      <c r="D35" s="1">
        <v>86874.54</v>
      </c>
      <c r="E35" s="1">
        <v>25</v>
      </c>
      <c r="F35" s="4" t="s">
        <v>2</v>
      </c>
      <c r="G35" t="s">
        <v>14</v>
      </c>
      <c r="H35" s="3">
        <v>12016</v>
      </c>
      <c r="I35">
        <v>1</v>
      </c>
      <c r="J35" s="3">
        <v>12014.75</v>
      </c>
      <c r="K35">
        <v>20</v>
      </c>
      <c r="L35" s="2">
        <f>IF(F35="long",H35-J35, -H35+J35)</f>
        <v>1.25</v>
      </c>
      <c r="M35" s="2">
        <f>K35*L35*I35</f>
        <v>25</v>
      </c>
    </row>
    <row r="36" spans="1:13">
      <c r="A36" s="12">
        <v>44957.400266203702</v>
      </c>
      <c r="B36" s="10">
        <f t="shared" si="0"/>
        <v>44957.400266203702</v>
      </c>
      <c r="C36" s="1">
        <v>86874.54</v>
      </c>
      <c r="D36" s="1">
        <v>85239.54</v>
      </c>
      <c r="E36" s="1">
        <v>-1635</v>
      </c>
      <c r="F36" s="4" t="s">
        <v>2</v>
      </c>
      <c r="G36" t="s">
        <v>14</v>
      </c>
      <c r="H36" s="3">
        <v>11999.25</v>
      </c>
      <c r="I36">
        <v>4</v>
      </c>
      <c r="J36" s="3">
        <v>12019.6875</v>
      </c>
      <c r="K36">
        <v>20</v>
      </c>
      <c r="L36" s="2">
        <f>IF(F36="long",H36-J36, -H36+J36)</f>
        <v>-20.4375</v>
      </c>
      <c r="M36" s="2">
        <f>K36*L36*I36</f>
        <v>-1635</v>
      </c>
    </row>
    <row r="37" spans="1:13">
      <c r="A37" s="12">
        <v>44957.400324074071</v>
      </c>
      <c r="B37" s="10">
        <f t="shared" si="0"/>
        <v>44957.400324074071</v>
      </c>
      <c r="C37" s="1">
        <v>85239.54</v>
      </c>
      <c r="D37" s="1">
        <v>84519.54</v>
      </c>
      <c r="E37" s="1">
        <v>-720</v>
      </c>
      <c r="F37" s="4" t="s">
        <v>3</v>
      </c>
      <c r="G37" t="s">
        <v>14</v>
      </c>
      <c r="H37" s="3">
        <v>12009</v>
      </c>
      <c r="I37">
        <v>4</v>
      </c>
      <c r="J37" s="3">
        <v>12000</v>
      </c>
      <c r="K37">
        <v>20</v>
      </c>
      <c r="L37" s="2">
        <f>IF(F37="long",H37-J37, -H37+J37)</f>
        <v>-9</v>
      </c>
      <c r="M37" s="2">
        <f>K37*L37*I37</f>
        <v>-720</v>
      </c>
    </row>
    <row r="38" spans="1:13">
      <c r="A38" s="12">
        <v>44957.401342592595</v>
      </c>
      <c r="B38" s="10">
        <f t="shared" si="0"/>
        <v>44957.401342592595</v>
      </c>
      <c r="C38" s="1">
        <v>84519.54</v>
      </c>
      <c r="D38" s="1">
        <v>83199.539999999994</v>
      </c>
      <c r="E38" s="1">
        <v>-1320</v>
      </c>
      <c r="F38" s="4" t="s">
        <v>2</v>
      </c>
      <c r="G38" t="s">
        <v>14</v>
      </c>
      <c r="H38" s="3">
        <v>12008.25</v>
      </c>
      <c r="I38">
        <v>8</v>
      </c>
      <c r="J38" s="3">
        <v>12016.5</v>
      </c>
      <c r="K38">
        <v>20</v>
      </c>
      <c r="L38" s="2">
        <f>IF(F38="long",H38-J38, -H38+J38)</f>
        <v>-8.25</v>
      </c>
      <c r="M38" s="2">
        <f>K38*L38*I38</f>
        <v>-1320</v>
      </c>
    </row>
    <row r="39" spans="1:13">
      <c r="A39" s="12">
        <v>44957.402395833335</v>
      </c>
      <c r="B39" s="10">
        <f t="shared" si="0"/>
        <v>44957.402395833335</v>
      </c>
      <c r="C39" s="1">
        <v>83199.539999999994</v>
      </c>
      <c r="D39" s="1">
        <v>82849.539999999994</v>
      </c>
      <c r="E39" s="1">
        <v>-350</v>
      </c>
      <c r="F39" s="4" t="s">
        <v>3</v>
      </c>
      <c r="G39" t="s">
        <v>14</v>
      </c>
      <c r="H39" s="3">
        <v>12014.5</v>
      </c>
      <c r="I39">
        <v>1</v>
      </c>
      <c r="J39" s="3">
        <v>11997</v>
      </c>
      <c r="K39">
        <v>20</v>
      </c>
      <c r="L39" s="2">
        <f>IF(F39="long",H39-J39, -H39+J39)</f>
        <v>-17.5</v>
      </c>
      <c r="M39" s="2">
        <f>K39*L39*I39</f>
        <v>-350</v>
      </c>
    </row>
    <row r="40" spans="1:13">
      <c r="A40" s="12">
        <v>44957.403958333336</v>
      </c>
      <c r="B40" s="10">
        <f t="shared" si="0"/>
        <v>44957.403958333336</v>
      </c>
      <c r="C40" s="1">
        <v>82849.539999999994</v>
      </c>
      <c r="D40" s="1">
        <v>82734.539999999994</v>
      </c>
      <c r="E40" s="1">
        <v>-115</v>
      </c>
      <c r="F40" s="4" t="s">
        <v>2</v>
      </c>
      <c r="G40" t="s">
        <v>14</v>
      </c>
      <c r="H40" s="3">
        <v>12017</v>
      </c>
      <c r="I40">
        <v>1</v>
      </c>
      <c r="J40" s="3">
        <v>12022.75</v>
      </c>
      <c r="K40">
        <v>20</v>
      </c>
      <c r="L40" s="2">
        <f>IF(F40="long",H40-J40, -H40+J40)</f>
        <v>-5.75</v>
      </c>
      <c r="M40" s="2">
        <f>K40*L40*I40</f>
        <v>-115</v>
      </c>
    </row>
    <row r="41" spans="1:13">
      <c r="A41" s="12">
        <v>44957.40452546296</v>
      </c>
      <c r="B41" s="10">
        <f t="shared" si="0"/>
        <v>44957.40452546296</v>
      </c>
      <c r="C41" s="1">
        <v>82734.539999999994</v>
      </c>
      <c r="D41" s="1">
        <v>82609.539999999994</v>
      </c>
      <c r="E41" s="1">
        <v>-125</v>
      </c>
      <c r="F41" s="4" t="s">
        <v>2</v>
      </c>
      <c r="G41" t="s">
        <v>14</v>
      </c>
      <c r="H41" s="3">
        <v>12019</v>
      </c>
      <c r="I41">
        <v>1</v>
      </c>
      <c r="J41" s="3">
        <v>12025.25</v>
      </c>
      <c r="K41">
        <v>20</v>
      </c>
      <c r="L41" s="2">
        <f>IF(F41="long",H41-J41, -H41+J41)</f>
        <v>-6.25</v>
      </c>
      <c r="M41" s="2">
        <f>K41*L41*I41</f>
        <v>-125</v>
      </c>
    </row>
    <row r="42" spans="1:13">
      <c r="A42" s="12">
        <v>44957.405104166668</v>
      </c>
      <c r="B42" s="10">
        <f t="shared" si="0"/>
        <v>44957.405104166668</v>
      </c>
      <c r="C42" s="1">
        <v>82609.539999999994</v>
      </c>
      <c r="D42" s="1">
        <v>82334.539999999994</v>
      </c>
      <c r="E42" s="1">
        <v>-275</v>
      </c>
      <c r="F42" s="4" t="s">
        <v>3</v>
      </c>
      <c r="G42" t="s">
        <v>14</v>
      </c>
      <c r="H42" s="3">
        <v>12028.75</v>
      </c>
      <c r="I42">
        <v>1</v>
      </c>
      <c r="J42" s="3">
        <v>12015</v>
      </c>
      <c r="K42">
        <v>20</v>
      </c>
      <c r="L42" s="2">
        <f>IF(F42="long",H42-J42, -H42+J42)</f>
        <v>-13.75</v>
      </c>
      <c r="M42" s="2">
        <f>K42*L42*I42</f>
        <v>-275</v>
      </c>
    </row>
    <row r="43" spans="1:13">
      <c r="A43" s="12">
        <v>44957.405509259261</v>
      </c>
      <c r="B43" s="10">
        <f t="shared" si="0"/>
        <v>44957.405509259261</v>
      </c>
      <c r="C43" s="1">
        <v>82334.539999999994</v>
      </c>
      <c r="D43" s="1">
        <v>82289.539999999994</v>
      </c>
      <c r="E43" s="1">
        <v>-45</v>
      </c>
      <c r="F43" s="4" t="s">
        <v>2</v>
      </c>
      <c r="G43" t="s">
        <v>14</v>
      </c>
      <c r="H43" s="3">
        <v>12035</v>
      </c>
      <c r="I43">
        <v>1</v>
      </c>
      <c r="J43" s="3">
        <v>12037.25</v>
      </c>
      <c r="K43">
        <v>20</v>
      </c>
      <c r="L43" s="2">
        <f>IF(F43="long",H43-J43, -H43+J43)</f>
        <v>-2.25</v>
      </c>
      <c r="M43" s="2">
        <f>K43*L43*I43</f>
        <v>-45</v>
      </c>
    </row>
    <row r="44" spans="1:13">
      <c r="A44" s="12">
        <v>44956.571759259263</v>
      </c>
      <c r="B44" s="10">
        <f t="shared" si="0"/>
        <v>44956.571759259263</v>
      </c>
      <c r="C44" s="1">
        <v>90089.54</v>
      </c>
      <c r="D44" s="1">
        <v>90189.54</v>
      </c>
      <c r="E44" s="1">
        <v>100</v>
      </c>
      <c r="F44" s="4" t="s">
        <v>3</v>
      </c>
      <c r="G44" t="s">
        <v>14</v>
      </c>
      <c r="H44" s="3">
        <v>11999.75</v>
      </c>
      <c r="I44">
        <v>1</v>
      </c>
      <c r="J44" s="3">
        <v>12004.75</v>
      </c>
      <c r="K44">
        <v>20</v>
      </c>
      <c r="L44" s="2">
        <f>IF(F44="long",H44-J44, -H44+J44)</f>
        <v>5</v>
      </c>
      <c r="M44" s="2">
        <f>K44*L44*I44</f>
        <v>100</v>
      </c>
    </row>
    <row r="45" spans="1:13">
      <c r="A45" s="12">
        <v>44956.567337962966</v>
      </c>
      <c r="B45" s="10">
        <f t="shared" si="0"/>
        <v>44956.567337962966</v>
      </c>
      <c r="C45" s="1">
        <v>90074.54</v>
      </c>
      <c r="D45" s="1">
        <v>90089.54</v>
      </c>
      <c r="E45" s="1">
        <v>15</v>
      </c>
      <c r="F45" s="4" t="s">
        <v>3</v>
      </c>
      <c r="G45" t="s">
        <v>14</v>
      </c>
      <c r="H45" s="3">
        <v>12016</v>
      </c>
      <c r="I45">
        <v>1</v>
      </c>
      <c r="J45" s="3">
        <v>12016.75</v>
      </c>
      <c r="K45">
        <v>20</v>
      </c>
      <c r="L45" s="2">
        <f>IF(F45="long",H45-J45, -H45+J45)</f>
        <v>0.75</v>
      </c>
      <c r="M45" s="2">
        <f>K45*L45*I45</f>
        <v>15</v>
      </c>
    </row>
    <row r="46" spans="1:13">
      <c r="A46" s="12">
        <v>44956.536076388889</v>
      </c>
      <c r="B46" s="10">
        <f t="shared" si="0"/>
        <v>44956.536076388889</v>
      </c>
      <c r="C46" s="1">
        <v>90169.54</v>
      </c>
      <c r="D46" s="1">
        <v>90074.54</v>
      </c>
      <c r="E46" s="1">
        <v>-95</v>
      </c>
      <c r="F46" s="4" t="s">
        <v>3</v>
      </c>
      <c r="G46" t="s">
        <v>14</v>
      </c>
      <c r="H46" s="3">
        <v>12011.5</v>
      </c>
      <c r="I46">
        <v>1</v>
      </c>
      <c r="J46" s="3">
        <v>12006.75</v>
      </c>
      <c r="K46">
        <v>20</v>
      </c>
      <c r="L46" s="2">
        <f>IF(F46="long",H46-J46, -H46+J46)</f>
        <v>-4.75</v>
      </c>
      <c r="M46" s="2">
        <f>K46*L46*I46</f>
        <v>-95</v>
      </c>
    </row>
    <row r="47" spans="1:13">
      <c r="A47" s="12">
        <v>44956.535486111112</v>
      </c>
      <c r="B47" s="10">
        <f t="shared" si="0"/>
        <v>44956.535486111112</v>
      </c>
      <c r="C47" s="1">
        <v>90114.54</v>
      </c>
      <c r="D47" s="1">
        <v>90169.54</v>
      </c>
      <c r="E47" s="1">
        <v>55</v>
      </c>
      <c r="F47" s="4" t="s">
        <v>3</v>
      </c>
      <c r="G47" t="s">
        <v>14</v>
      </c>
      <c r="H47" s="3">
        <v>12007.5</v>
      </c>
      <c r="I47">
        <v>1</v>
      </c>
      <c r="J47" s="3">
        <v>12010.25</v>
      </c>
      <c r="K47">
        <v>20</v>
      </c>
      <c r="L47" s="2">
        <f>IF(F47="long",H47-J47, -H47+J47)</f>
        <v>2.75</v>
      </c>
      <c r="M47" s="2">
        <f>K47*L47*I47</f>
        <v>55</v>
      </c>
    </row>
    <row r="48" spans="1:13">
      <c r="A48" s="12">
        <v>44956.533668981479</v>
      </c>
      <c r="B48" s="10">
        <f t="shared" si="0"/>
        <v>44956.533668981479</v>
      </c>
      <c r="C48" s="1">
        <v>90104.54</v>
      </c>
      <c r="D48" s="1">
        <v>90114.54</v>
      </c>
      <c r="E48" s="1">
        <v>10</v>
      </c>
      <c r="F48" s="4" t="s">
        <v>3</v>
      </c>
      <c r="G48" t="s">
        <v>14</v>
      </c>
      <c r="H48" s="3">
        <v>12015</v>
      </c>
      <c r="I48">
        <v>1</v>
      </c>
      <c r="J48" s="3">
        <v>12015.5</v>
      </c>
      <c r="K48">
        <v>20</v>
      </c>
      <c r="L48" s="2">
        <f>IF(F48="long",H48-J48, -H48+J48)</f>
        <v>0.5</v>
      </c>
      <c r="M48" s="2">
        <f>K48*L48*I48</f>
        <v>10</v>
      </c>
    </row>
    <row r="49" spans="1:13">
      <c r="A49" s="12">
        <v>44956.518645833334</v>
      </c>
      <c r="B49" s="10">
        <f t="shared" si="0"/>
        <v>44956.518645833334</v>
      </c>
      <c r="C49" s="1">
        <v>89994.54</v>
      </c>
      <c r="D49" s="1">
        <v>90104.54</v>
      </c>
      <c r="E49" s="1">
        <v>110</v>
      </c>
      <c r="F49" s="4" t="s">
        <v>3</v>
      </c>
      <c r="G49" t="s">
        <v>14</v>
      </c>
      <c r="H49" s="3">
        <v>12029</v>
      </c>
      <c r="I49">
        <v>1</v>
      </c>
      <c r="J49" s="3">
        <v>12034.5</v>
      </c>
      <c r="K49">
        <v>20</v>
      </c>
      <c r="L49" s="2">
        <f>IF(F49="long",H49-J49, -H49+J49)</f>
        <v>5.5</v>
      </c>
      <c r="M49" s="2">
        <f>K49*L49*I49</f>
        <v>110</v>
      </c>
    </row>
    <row r="50" spans="1:13">
      <c r="A50" s="12">
        <v>44956.499895833331</v>
      </c>
      <c r="B50" s="10">
        <f t="shared" si="0"/>
        <v>44956.499895833331</v>
      </c>
      <c r="C50" s="1">
        <v>89904.54</v>
      </c>
      <c r="D50" s="1">
        <v>89994.54</v>
      </c>
      <c r="E50" s="1">
        <v>90</v>
      </c>
      <c r="F50" s="4" t="s">
        <v>2</v>
      </c>
      <c r="G50" t="s">
        <v>14</v>
      </c>
      <c r="H50" s="3">
        <v>12058.25</v>
      </c>
      <c r="I50">
        <v>1</v>
      </c>
      <c r="J50" s="3">
        <v>12053.75</v>
      </c>
      <c r="K50">
        <v>20</v>
      </c>
      <c r="L50" s="2">
        <f>IF(F50="long",H50-J50, -H50+J50)</f>
        <v>4.5</v>
      </c>
      <c r="M50" s="2">
        <f>K50*L50*I50</f>
        <v>90</v>
      </c>
    </row>
    <row r="51" spans="1:13">
      <c r="A51" s="12">
        <v>44956.499050925922</v>
      </c>
      <c r="B51" s="10">
        <f t="shared" si="0"/>
        <v>44956.499050925922</v>
      </c>
      <c r="C51" s="1">
        <v>89989.54</v>
      </c>
      <c r="D51" s="1">
        <v>89904.54</v>
      </c>
      <c r="E51" s="1">
        <v>-85</v>
      </c>
      <c r="F51" s="4" t="s">
        <v>2</v>
      </c>
      <c r="G51" t="s">
        <v>14</v>
      </c>
      <c r="H51" s="3">
        <v>12050.75</v>
      </c>
      <c r="I51">
        <v>1</v>
      </c>
      <c r="J51" s="3">
        <v>12055</v>
      </c>
      <c r="K51">
        <v>20</v>
      </c>
      <c r="L51" s="2">
        <f>IF(F51="long",H51-J51, -H51+J51)</f>
        <v>-4.25</v>
      </c>
      <c r="M51" s="2">
        <f>K51*L51*I51</f>
        <v>-85</v>
      </c>
    </row>
  </sheetData>
  <autoFilter ref="A1:M51">
    <sortState ref="A2:M43">
      <sortCondition ref="A1:A51"/>
    </sortState>
  </autoFilter>
  <conditionalFormatting sqref="E1:E1048576">
    <cfRule type="cellIs" dxfId="7" priority="1" operator="lessThan">
      <formula>-1000</formula>
    </cfRule>
    <cfRule type="cellIs" dxfId="4" priority="3" operator="lessThan">
      <formula>-500</formula>
    </cfRule>
    <cfRule type="cellIs" dxfId="6" priority="4" operator="lessThan">
      <formula>-200</formula>
    </cfRule>
  </conditionalFormatting>
  <conditionalFormatting sqref="G11">
    <cfRule type="cellIs" dxfId="5" priority="2" operator="lessThan">
      <formula>-200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paper-trading-account-history-2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2023-02-01T13:33:44Z</dcterms:created>
  <dcterms:modified xsi:type="dcterms:W3CDTF">2023-02-02T03:11:53Z</dcterms:modified>
</cp:coreProperties>
</file>