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9020" windowHeight="8460" tabRatio="681" activeTab="4"/>
  </bookViews>
  <sheets>
    <sheet name="DWM-NB" sheetId="18" r:id="rId1"/>
    <sheet name="DWM-HT" sheetId="19" r:id="rId2"/>
    <sheet name="WMA" sheetId="20" r:id="rId3"/>
    <sheet name="HMDD_Lite" sheetId="21" r:id="rId4"/>
    <sheet name="Graph" sheetId="17" r:id="rId5"/>
  </sheets>
  <calcPr calcId="145621"/>
</workbook>
</file>

<file path=xl/calcChain.xml><?xml version="1.0" encoding="utf-8"?>
<calcChain xmlns="http://schemas.openxmlformats.org/spreadsheetml/2006/main">
  <c r="B28" i="17" l="1"/>
  <c r="C28" i="17"/>
  <c r="D28" i="17"/>
  <c r="E28" i="17"/>
  <c r="C49" i="17"/>
  <c r="D49" i="17"/>
  <c r="E49" i="17"/>
  <c r="B4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29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3" i="17"/>
  <c r="B23" i="17" l="1"/>
  <c r="C23" i="17"/>
  <c r="D23" i="17"/>
  <c r="E23" i="17"/>
  <c r="C2" i="17" l="1"/>
  <c r="D2" i="17"/>
  <c r="E2" i="17"/>
  <c r="B2" i="17"/>
</calcChain>
</file>

<file path=xl/sharedStrings.xml><?xml version="1.0" encoding="utf-8"?>
<sst xmlns="http://schemas.openxmlformats.org/spreadsheetml/2006/main" count="71" uniqueCount="41">
  <si>
    <t>Accuracy</t>
  </si>
  <si>
    <t>Instance</t>
  </si>
  <si>
    <t>AVG</t>
  </si>
  <si>
    <t>classified instances</t>
  </si>
  <si>
    <t>classifications correct (percent)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</si>
  <si>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</si>
  <si>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</si>
  <si>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</si>
  <si>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</si>
  <si>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</si>
  <si>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Learners</t>
  </si>
  <si>
    <t>DWM-NB</t>
  </si>
  <si>
    <t>HMDD_Lite</t>
  </si>
  <si>
    <t>Drifts detected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</si>
  <si>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</si>
  <si>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</si>
  <si>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</si>
  <si>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</si>
  <si>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</si>
  <si>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</si>
  <si>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</si>
  <si>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</si>
  <si>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</si>
  <si>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</si>
  <si>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</si>
  <si>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</si>
  <si>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</si>
  <si>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</si>
  <si>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</si>
  <si>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</si>
  <si>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</si>
  <si>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</si>
  <si>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</si>
  <si>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</si>
  <si>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</si>
  <si>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</si>
  <si>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learning evaluation instances</t>
  </si>
  <si>
    <t>evaluation time (cpu seconds)</t>
  </si>
  <si>
    <t>model cost (RAM-Hours)</t>
  </si>
  <si>
    <t>Warnings detected</t>
  </si>
  <si>
    <t xml:space="preserve">Accuracy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</si>
</sst>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Accuracy-</a:t>
            </a:r>
            <a:r>
              <a:rPr lang="en-US" sz="800" baseline="0"/>
              <a:t> </a:t>
            </a:r>
            <a:r>
              <a:rPr lang="en-US" sz="800"/>
              <a:t> LED</a:t>
            </a:r>
          </a:p>
        </c:rich>
      </c:tx>
      <c:layout>
        <c:manualLayout>
          <c:xMode val="edge"/>
          <c:yMode val="edge"/>
          <c:x val="0.42915306231464201"/>
          <c:y val="1.4371257485029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117235345582"/>
          <c:y val="0.10078457258710925"/>
          <c:w val="0.74437882764654417"/>
          <c:h val="0.7157547146884417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</c:f>
              <c:strCache>
                <c:ptCount val="1"/>
                <c:pt idx="0">
                  <c:v>HMDD_Lite(72.38%)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Graph!$E$3:$E$22</c:f>
              <c:numCache>
                <c:formatCode>General</c:formatCode>
                <c:ptCount val="20"/>
                <c:pt idx="0">
                  <c:v>71.099999999999994</c:v>
                </c:pt>
                <c:pt idx="1">
                  <c:v>71.399999999999906</c:v>
                </c:pt>
                <c:pt idx="2">
                  <c:v>72.8</c:v>
                </c:pt>
                <c:pt idx="3">
                  <c:v>72</c:v>
                </c:pt>
                <c:pt idx="4">
                  <c:v>68.7</c:v>
                </c:pt>
                <c:pt idx="5">
                  <c:v>73.2</c:v>
                </c:pt>
                <c:pt idx="6">
                  <c:v>73</c:v>
                </c:pt>
                <c:pt idx="7">
                  <c:v>73.3</c:v>
                </c:pt>
                <c:pt idx="8">
                  <c:v>71.899999999999906</c:v>
                </c:pt>
                <c:pt idx="9">
                  <c:v>71.5</c:v>
                </c:pt>
                <c:pt idx="10">
                  <c:v>72.599999999999994</c:v>
                </c:pt>
                <c:pt idx="11">
                  <c:v>71.399999999999906</c:v>
                </c:pt>
                <c:pt idx="12">
                  <c:v>71.399999999999906</c:v>
                </c:pt>
                <c:pt idx="13">
                  <c:v>70.899999999999906</c:v>
                </c:pt>
                <c:pt idx="14">
                  <c:v>74.5</c:v>
                </c:pt>
                <c:pt idx="15">
                  <c:v>74.099999999999994</c:v>
                </c:pt>
                <c:pt idx="16">
                  <c:v>74.099999999999994</c:v>
                </c:pt>
                <c:pt idx="17">
                  <c:v>74.7</c:v>
                </c:pt>
                <c:pt idx="18">
                  <c:v>72.5</c:v>
                </c:pt>
                <c:pt idx="19">
                  <c:v>72.5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</c:f>
              <c:strCache>
                <c:ptCount val="1"/>
                <c:pt idx="0">
                  <c:v>DWM-NB(72.4%)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Graph!$B$3:$B$22</c:f>
              <c:numCache>
                <c:formatCode>General</c:formatCode>
                <c:ptCount val="20"/>
                <c:pt idx="0">
                  <c:v>71</c:v>
                </c:pt>
                <c:pt idx="1">
                  <c:v>72.5</c:v>
                </c:pt>
                <c:pt idx="2">
                  <c:v>73.5</c:v>
                </c:pt>
                <c:pt idx="3">
                  <c:v>72.2</c:v>
                </c:pt>
                <c:pt idx="4">
                  <c:v>66.599999999999994</c:v>
                </c:pt>
                <c:pt idx="5">
                  <c:v>72.8</c:v>
                </c:pt>
                <c:pt idx="6">
                  <c:v>73.599999999999994</c:v>
                </c:pt>
                <c:pt idx="7">
                  <c:v>73.5</c:v>
                </c:pt>
                <c:pt idx="8">
                  <c:v>70.399999999999906</c:v>
                </c:pt>
                <c:pt idx="9">
                  <c:v>71.599999999999994</c:v>
                </c:pt>
                <c:pt idx="10">
                  <c:v>73.2</c:v>
                </c:pt>
                <c:pt idx="11">
                  <c:v>71.099999999999994</c:v>
                </c:pt>
                <c:pt idx="12">
                  <c:v>71.099999999999994</c:v>
                </c:pt>
                <c:pt idx="13">
                  <c:v>71.5</c:v>
                </c:pt>
                <c:pt idx="14">
                  <c:v>74</c:v>
                </c:pt>
                <c:pt idx="15">
                  <c:v>73.5</c:v>
                </c:pt>
                <c:pt idx="16">
                  <c:v>74.3</c:v>
                </c:pt>
                <c:pt idx="17">
                  <c:v>73.900000000000006</c:v>
                </c:pt>
                <c:pt idx="18">
                  <c:v>74.099999999999994</c:v>
                </c:pt>
                <c:pt idx="19">
                  <c:v>73.599999999999994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</c:f>
              <c:strCache>
                <c:ptCount val="1"/>
                <c:pt idx="0">
                  <c:v>WMA(73.73%)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Graph!$D$3:$D$22</c:f>
              <c:numCache>
                <c:formatCode>General</c:formatCode>
                <c:ptCount val="20"/>
                <c:pt idx="0">
                  <c:v>72.8</c:v>
                </c:pt>
                <c:pt idx="1">
                  <c:v>75.099999999999994</c:v>
                </c:pt>
                <c:pt idx="2">
                  <c:v>71.899999999999906</c:v>
                </c:pt>
                <c:pt idx="3">
                  <c:v>74.400000000000006</c:v>
                </c:pt>
                <c:pt idx="4">
                  <c:v>71.2</c:v>
                </c:pt>
                <c:pt idx="5">
                  <c:v>74.099999999999994</c:v>
                </c:pt>
                <c:pt idx="6">
                  <c:v>72.2</c:v>
                </c:pt>
                <c:pt idx="7">
                  <c:v>75</c:v>
                </c:pt>
                <c:pt idx="8">
                  <c:v>73.2</c:v>
                </c:pt>
                <c:pt idx="9">
                  <c:v>72.399999999999906</c:v>
                </c:pt>
                <c:pt idx="10">
                  <c:v>74</c:v>
                </c:pt>
                <c:pt idx="11">
                  <c:v>75.7</c:v>
                </c:pt>
                <c:pt idx="12">
                  <c:v>73.099999999999994</c:v>
                </c:pt>
                <c:pt idx="13">
                  <c:v>73.099999999999994</c:v>
                </c:pt>
                <c:pt idx="14">
                  <c:v>74.599999999999994</c:v>
                </c:pt>
                <c:pt idx="15">
                  <c:v>74.2</c:v>
                </c:pt>
                <c:pt idx="16">
                  <c:v>74.5</c:v>
                </c:pt>
                <c:pt idx="17">
                  <c:v>74.099999999999994</c:v>
                </c:pt>
                <c:pt idx="18">
                  <c:v>74.3</c:v>
                </c:pt>
                <c:pt idx="19">
                  <c:v>74.599999999999994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2944"/>
        <c:axId val="51578368"/>
      </c:scatterChart>
      <c:valAx>
        <c:axId val="5152294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6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51578368"/>
        <c:crosses val="autoZero"/>
        <c:crossBetween val="midCat"/>
        <c:majorUnit val="20000"/>
      </c:valAx>
      <c:valAx>
        <c:axId val="51578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aseline="0"/>
                  <a:t>Accuracy (%)</a:t>
                </a:r>
                <a:endParaRPr lang="en-US" sz="7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152294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9966353164187813"/>
          <c:y val="0.57921891707980955"/>
          <c:w val="0.36806466899970836"/>
          <c:h val="0.20365813648293962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LED: Ensemble size </a:t>
            </a:r>
          </a:p>
        </c:rich>
      </c:tx>
      <c:layout>
        <c:manualLayout>
          <c:xMode val="edge"/>
          <c:yMode val="edge"/>
          <c:x val="0.359362366477346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298327774087"/>
          <c:y val="0.10078457258710925"/>
          <c:w val="0.84107340359112404"/>
          <c:h val="0.63859422086128126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Graph!$H$2</c:f>
              <c:strCache>
                <c:ptCount val="1"/>
                <c:pt idx="0">
                  <c:v>DWM-NB</c:v>
                </c:pt>
              </c:strCache>
            </c:strRef>
          </c:tx>
          <c:spPr>
            <a:solidFill>
              <a:srgbClr val="00B0F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Graph!$H$3:$H$22</c:f>
              <c:numCache>
                <c:formatCode>General</c:formatCode>
                <c:ptCount val="20"/>
                <c:pt idx="0">
                  <c:v>9</c:v>
                </c:pt>
                <c:pt idx="1">
                  <c:v>12</c:v>
                </c:pt>
                <c:pt idx="2">
                  <c:v>28</c:v>
                </c:pt>
                <c:pt idx="3">
                  <c:v>18</c:v>
                </c:pt>
                <c:pt idx="4">
                  <c:v>11</c:v>
                </c:pt>
                <c:pt idx="5">
                  <c:v>18</c:v>
                </c:pt>
                <c:pt idx="6">
                  <c:v>15</c:v>
                </c:pt>
                <c:pt idx="7">
                  <c:v>18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11</c:v>
                </c:pt>
                <c:pt idx="15">
                  <c:v>15</c:v>
                </c:pt>
                <c:pt idx="16">
                  <c:v>23</c:v>
                </c:pt>
                <c:pt idx="17">
                  <c:v>10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</c:ser>
        <c:ser>
          <c:idx val="8"/>
          <c:order val="1"/>
          <c:tx>
            <c:strRef>
              <c:f>Graph!$I$2</c:f>
              <c:strCache>
                <c:ptCount val="1"/>
                <c:pt idx="0">
                  <c:v>HMDD_Lite</c:v>
                </c:pt>
              </c:strCache>
            </c:strRef>
          </c:tx>
          <c:spPr>
            <a:solidFill>
              <a:srgbClr val="C00000"/>
            </a:solidFill>
            <a:ln w="12700">
              <a:noFill/>
              <a:prstDash val="solid"/>
            </a:ln>
          </c:spPr>
          <c:invertIfNegative val="0"/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Graph!$I$3:$I$22</c:f>
              <c:numCache>
                <c:formatCode>General</c:formatCode>
                <c:ptCount val="20"/>
                <c:pt idx="0">
                  <c:v>17</c:v>
                </c:pt>
                <c:pt idx="1">
                  <c:v>17</c:v>
                </c:pt>
                <c:pt idx="2">
                  <c:v>30</c:v>
                </c:pt>
                <c:pt idx="3">
                  <c:v>23</c:v>
                </c:pt>
                <c:pt idx="4">
                  <c:v>17</c:v>
                </c:pt>
                <c:pt idx="5">
                  <c:v>24</c:v>
                </c:pt>
                <c:pt idx="6">
                  <c:v>18</c:v>
                </c:pt>
                <c:pt idx="7">
                  <c:v>23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17</c:v>
                </c:pt>
                <c:pt idx="14">
                  <c:v>18</c:v>
                </c:pt>
                <c:pt idx="15">
                  <c:v>22</c:v>
                </c:pt>
                <c:pt idx="16">
                  <c:v>31</c:v>
                </c:pt>
                <c:pt idx="17">
                  <c:v>16</c:v>
                </c:pt>
                <c:pt idx="18">
                  <c:v>19</c:v>
                </c:pt>
                <c:pt idx="1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30336"/>
        <c:axId val="88392448"/>
      </c:barChart>
      <c:catAx>
        <c:axId val="872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88392448"/>
        <c:crosses val="autoZero"/>
        <c:auto val="1"/>
        <c:lblAlgn val="ctr"/>
        <c:lblOffset val="100"/>
        <c:noMultiLvlLbl val="0"/>
      </c:catAx>
      <c:valAx>
        <c:axId val="88392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700"/>
                  <a:t>Ensemble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230336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74721426436765248"/>
          <c:y val="2.3663361524253905E-2"/>
          <c:w val="0.23824192777977865"/>
          <c:h val="0.10334949450763099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LED- Evaluation time (cpu seconds)</a:t>
            </a:r>
          </a:p>
        </c:rich>
      </c:tx>
      <c:layout>
        <c:manualLayout>
          <c:xMode val="edge"/>
          <c:yMode val="edge"/>
          <c:x val="0.2540092443693237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28048782712802"/>
          <c:y val="0.10078457258710925"/>
          <c:w val="0.77155964340540473"/>
          <c:h val="0.6926065665402936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Graph!$E$28</c:f>
              <c:strCache>
                <c:ptCount val="1"/>
                <c:pt idx="0">
                  <c:v>HMDD_Lite(1371.75 ms)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Graph!$E$29:$E$48</c:f>
              <c:numCache>
                <c:formatCode>General</c:formatCode>
                <c:ptCount val="20"/>
                <c:pt idx="0">
                  <c:v>3.9312252000000001</c:v>
                </c:pt>
                <c:pt idx="1">
                  <c:v>12.3708793</c:v>
                </c:pt>
                <c:pt idx="2">
                  <c:v>22.479744100000001</c:v>
                </c:pt>
                <c:pt idx="3">
                  <c:v>31.699403199999999</c:v>
                </c:pt>
                <c:pt idx="4">
                  <c:v>37.237438699999998</c:v>
                </c:pt>
                <c:pt idx="5">
                  <c:v>42.603873100000001</c:v>
                </c:pt>
                <c:pt idx="6">
                  <c:v>48.407110299999999</c:v>
                </c:pt>
                <c:pt idx="7">
                  <c:v>55.083953100000002</c:v>
                </c:pt>
                <c:pt idx="8">
                  <c:v>61.011991100000003</c:v>
                </c:pt>
                <c:pt idx="9">
                  <c:v>66.1132238</c:v>
                </c:pt>
                <c:pt idx="10">
                  <c:v>71.604459000000006</c:v>
                </c:pt>
                <c:pt idx="11">
                  <c:v>76.019287300000002</c:v>
                </c:pt>
                <c:pt idx="12">
                  <c:v>80.730517500000005</c:v>
                </c:pt>
                <c:pt idx="13">
                  <c:v>87.360560000000007</c:v>
                </c:pt>
                <c:pt idx="14">
                  <c:v>93.928202099999993</c:v>
                </c:pt>
                <c:pt idx="15">
                  <c:v>101.6502516</c:v>
                </c:pt>
                <c:pt idx="16">
                  <c:v>111.1351124</c:v>
                </c:pt>
                <c:pt idx="17">
                  <c:v>117.1411509</c:v>
                </c:pt>
                <c:pt idx="18">
                  <c:v>122.9911884</c:v>
                </c:pt>
                <c:pt idx="19">
                  <c:v>128.2484221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Graph!$B$28</c:f>
              <c:strCache>
                <c:ptCount val="1"/>
                <c:pt idx="0">
                  <c:v>DWM-NB(489.77 ms)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Graph!$B$29:$B$48</c:f>
              <c:numCache>
                <c:formatCode>General</c:formatCode>
                <c:ptCount val="20"/>
                <c:pt idx="0">
                  <c:v>0.81120519999999996</c:v>
                </c:pt>
                <c:pt idx="1">
                  <c:v>3.1512202</c:v>
                </c:pt>
                <c:pt idx="2">
                  <c:v>7.1760460000000004</c:v>
                </c:pt>
                <c:pt idx="3">
                  <c:v>11.6064744</c:v>
                </c:pt>
                <c:pt idx="4">
                  <c:v>13.2756851</c:v>
                </c:pt>
                <c:pt idx="5">
                  <c:v>15.0384964</c:v>
                </c:pt>
                <c:pt idx="6">
                  <c:v>17.113309699999999</c:v>
                </c:pt>
                <c:pt idx="7">
                  <c:v>19.858927300000001</c:v>
                </c:pt>
                <c:pt idx="8">
                  <c:v>21.6217386</c:v>
                </c:pt>
                <c:pt idx="9">
                  <c:v>23.259749100000001</c:v>
                </c:pt>
                <c:pt idx="10">
                  <c:v>25.0381605</c:v>
                </c:pt>
                <c:pt idx="11">
                  <c:v>27.237774600000002</c:v>
                </c:pt>
                <c:pt idx="12">
                  <c:v>28.7821845</c:v>
                </c:pt>
                <c:pt idx="13">
                  <c:v>31.122199500000001</c:v>
                </c:pt>
                <c:pt idx="14">
                  <c:v>33.134612400000002</c:v>
                </c:pt>
                <c:pt idx="15">
                  <c:v>36.0206309</c:v>
                </c:pt>
                <c:pt idx="16">
                  <c:v>39.983056300000001</c:v>
                </c:pt>
                <c:pt idx="17">
                  <c:v>42.962675400000002</c:v>
                </c:pt>
                <c:pt idx="18">
                  <c:v>45.131089299999999</c:v>
                </c:pt>
                <c:pt idx="19">
                  <c:v>47.4399041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Graph!$D$28</c:f>
              <c:strCache>
                <c:ptCount val="1"/>
                <c:pt idx="0">
                  <c:v>WMA(85.29 ms)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Graph!$D$29:$D$48</c:f>
              <c:numCache>
                <c:formatCode>General</c:formatCode>
                <c:ptCount val="20"/>
                <c:pt idx="0">
                  <c:v>0.4524029</c:v>
                </c:pt>
                <c:pt idx="1">
                  <c:v>0.81120519999999996</c:v>
                </c:pt>
                <c:pt idx="2">
                  <c:v>1.2168078</c:v>
                </c:pt>
                <c:pt idx="3">
                  <c:v>1.6380105</c:v>
                </c:pt>
                <c:pt idx="4">
                  <c:v>1.9968128000000001</c:v>
                </c:pt>
                <c:pt idx="5">
                  <c:v>2.3868152999999999</c:v>
                </c:pt>
                <c:pt idx="6">
                  <c:v>2.7768177999999999</c:v>
                </c:pt>
                <c:pt idx="7">
                  <c:v>3.2604209000000002</c:v>
                </c:pt>
                <c:pt idx="8">
                  <c:v>3.6504234000000002</c:v>
                </c:pt>
                <c:pt idx="9">
                  <c:v>4.0716260999999996</c:v>
                </c:pt>
                <c:pt idx="10">
                  <c:v>4.4928287999999998</c:v>
                </c:pt>
                <c:pt idx="11">
                  <c:v>4.8828313000000003</c:v>
                </c:pt>
                <c:pt idx="12">
                  <c:v>5.2884339000000002</c:v>
                </c:pt>
                <c:pt idx="13">
                  <c:v>5.6940365000000002</c:v>
                </c:pt>
                <c:pt idx="14">
                  <c:v>6.0996391000000001</c:v>
                </c:pt>
                <c:pt idx="15">
                  <c:v>6.5052417</c:v>
                </c:pt>
                <c:pt idx="16">
                  <c:v>6.8796441000000002</c:v>
                </c:pt>
                <c:pt idx="17">
                  <c:v>7.3164468999999999</c:v>
                </c:pt>
                <c:pt idx="18">
                  <c:v>7.7220494999999998</c:v>
                </c:pt>
                <c:pt idx="19">
                  <c:v>8.1432521999999992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Graph!$C$28</c:f>
              <c:strCache>
                <c:ptCount val="1"/>
                <c:pt idx="0">
                  <c:v>DWM-HT(1977.83 ms)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Graph!$C$29:$C$48</c:f>
              <c:numCache>
                <c:formatCode>General</c:formatCode>
                <c:ptCount val="20"/>
                <c:pt idx="0">
                  <c:v>3.8220244999999999</c:v>
                </c:pt>
                <c:pt idx="1">
                  <c:v>17.971315199999999</c:v>
                </c:pt>
                <c:pt idx="2">
                  <c:v>37.112637900000003</c:v>
                </c:pt>
                <c:pt idx="3">
                  <c:v>48.032707899999998</c:v>
                </c:pt>
                <c:pt idx="4">
                  <c:v>55.208753899999998</c:v>
                </c:pt>
                <c:pt idx="5">
                  <c:v>62.291199300000002</c:v>
                </c:pt>
                <c:pt idx="6">
                  <c:v>70.309650700000006</c:v>
                </c:pt>
                <c:pt idx="7">
                  <c:v>79.685310799999996</c:v>
                </c:pt>
                <c:pt idx="8">
                  <c:v>88.858169599999997</c:v>
                </c:pt>
                <c:pt idx="9">
                  <c:v>99.934240599999995</c:v>
                </c:pt>
                <c:pt idx="10">
                  <c:v>106.28348130000001</c:v>
                </c:pt>
                <c:pt idx="11">
                  <c:v>114.95713689999999</c:v>
                </c:pt>
                <c:pt idx="12">
                  <c:v>119.9491689</c:v>
                </c:pt>
                <c:pt idx="13">
                  <c:v>126.7976128</c:v>
                </c:pt>
                <c:pt idx="14">
                  <c:v>135.0656658</c:v>
                </c:pt>
                <c:pt idx="15">
                  <c:v>143.31811870000001</c:v>
                </c:pt>
                <c:pt idx="16">
                  <c:v>154.6593914</c:v>
                </c:pt>
                <c:pt idx="17">
                  <c:v>164.9086571</c:v>
                </c:pt>
                <c:pt idx="18">
                  <c:v>172.11590330000001</c:v>
                </c:pt>
                <c:pt idx="19">
                  <c:v>176.5463317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3104"/>
        <c:axId val="100625408"/>
      </c:scatterChart>
      <c:valAx>
        <c:axId val="100623104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0625408"/>
        <c:crosses val="autoZero"/>
        <c:crossBetween val="midCat"/>
        <c:majorUnit val="20000"/>
      </c:valAx>
      <c:valAx>
        <c:axId val="100625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700"/>
                  <a:t>Time (Millisecond)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062310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4856745846255345"/>
          <c:y val="0.1471201516477107"/>
          <c:w val="0.41458299808172222"/>
          <c:h val="0.28081863031010013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597353</xdr:colOff>
      <xdr:row>12</xdr:row>
      <xdr:rowOff>36739</xdr:rowOff>
    </xdr:from>
    <xdr:to>
      <xdr:col>15</xdr:col>
      <xdr:colOff>278946</xdr:colOff>
      <xdr:row>20</xdr:row>
      <xdr:rowOff>158659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114300</xdr:rowOff>
    </xdr:from>
    <xdr:to>
      <xdr:col>15</xdr:col>
      <xdr:colOff>300718</xdr:colOff>
      <xdr:row>11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22</xdr:row>
      <xdr:rowOff>9525</xdr:rowOff>
    </xdr:from>
    <xdr:to>
      <xdr:col>15</xdr:col>
      <xdr:colOff>300718</xdr:colOff>
      <xdr:row>30</xdr:row>
      <xdr:rowOff>131445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2" sqref="E2:E21"/>
    </sheetView>
  </sheetViews>
  <sheetFormatPr defaultRowHeight="15" x14ac:dyDescent="0.25"/>
  <cols>
    <col min="2" max="2" width="28.140625" bestFit="1" customWidth="1"/>
    <col min="3" max="3" width="23" bestFit="1" customWidth="1"/>
    <col min="4" max="4" width="18.28515625" bestFit="1" customWidth="1"/>
    <col min="5" max="5" width="29.140625" bestFit="1" customWidth="1"/>
    <col min="6" max="6" width="23" bestFit="1" customWidth="1"/>
    <col min="7" max="7" width="32.140625" bestFit="1" customWidth="1"/>
    <col min="8" max="8" width="23.140625" bestFit="1" customWidth="1"/>
  </cols>
  <sheetData>
    <row r="1" spans="1:10" x14ac:dyDescent="0.25">
      <c r="A1" t="s">
        <v>36</v>
      </c>
      <c r="B1" t="s">
        <v>37</v>
      </c>
      <c r="C1" t="s">
        <v>38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5000</v>
      </c>
      <c r="B2">
        <v>0.81120519999999996</v>
      </c>
      <c r="C2">
        <v>0</v>
      </c>
      <c r="D2">
        <v>5000</v>
      </c>
      <c r="E2">
        <v>71</v>
      </c>
      <c r="F2">
        <v>67.750580767558404</v>
      </c>
      <c r="G2">
        <v>68.096809680968093</v>
      </c>
      <c r="H2">
        <v>5000</v>
      </c>
      <c r="I2">
        <v>0</v>
      </c>
      <c r="J2">
        <v>9</v>
      </c>
    </row>
    <row r="3" spans="1:10" x14ac:dyDescent="0.25">
      <c r="A3">
        <v>10000</v>
      </c>
      <c r="B3">
        <v>3.1512202</v>
      </c>
      <c r="C3">
        <v>0</v>
      </c>
      <c r="D3">
        <v>10000</v>
      </c>
      <c r="E3">
        <v>72.5</v>
      </c>
      <c r="F3">
        <v>69.3771763084019</v>
      </c>
      <c r="G3">
        <v>69.239373601789694</v>
      </c>
      <c r="H3">
        <v>10000</v>
      </c>
      <c r="I3">
        <v>0</v>
      </c>
      <c r="J3">
        <v>12</v>
      </c>
    </row>
    <row r="4" spans="1:10" x14ac:dyDescent="0.25">
      <c r="A4">
        <v>15000</v>
      </c>
      <c r="B4">
        <v>7.1760460000000004</v>
      </c>
      <c r="C4">
        <v>0</v>
      </c>
      <c r="D4">
        <v>15000</v>
      </c>
      <c r="E4">
        <v>73.5</v>
      </c>
      <c r="F4">
        <v>70.533816059848604</v>
      </c>
      <c r="G4">
        <v>70.457079152731296</v>
      </c>
      <c r="H4">
        <v>15000</v>
      </c>
      <c r="I4">
        <v>0</v>
      </c>
      <c r="J4">
        <v>28</v>
      </c>
    </row>
    <row r="5" spans="1:10" x14ac:dyDescent="0.25">
      <c r="A5">
        <v>20000</v>
      </c>
      <c r="B5">
        <v>11.6064744</v>
      </c>
      <c r="C5">
        <v>0</v>
      </c>
      <c r="D5">
        <v>20000</v>
      </c>
      <c r="E5">
        <v>72.2</v>
      </c>
      <c r="F5">
        <v>69.104863427937602</v>
      </c>
      <c r="G5">
        <v>68.834080717488703</v>
      </c>
      <c r="H5">
        <v>20000</v>
      </c>
      <c r="I5">
        <v>0</v>
      </c>
      <c r="J5">
        <v>18</v>
      </c>
    </row>
    <row r="6" spans="1:10" x14ac:dyDescent="0.25">
      <c r="A6">
        <v>25000</v>
      </c>
      <c r="B6">
        <v>13.2756851</v>
      </c>
      <c r="C6">
        <v>0</v>
      </c>
      <c r="D6">
        <v>25000</v>
      </c>
      <c r="E6">
        <v>66.599999999999994</v>
      </c>
      <c r="F6">
        <v>62.846409950932703</v>
      </c>
      <c r="G6">
        <v>62.847608453837601</v>
      </c>
      <c r="H6">
        <v>25000</v>
      </c>
      <c r="I6">
        <v>0</v>
      </c>
      <c r="J6">
        <v>11</v>
      </c>
    </row>
    <row r="7" spans="1:10" x14ac:dyDescent="0.25">
      <c r="A7">
        <v>30000</v>
      </c>
      <c r="B7">
        <v>15.0384964</v>
      </c>
      <c r="C7">
        <v>0</v>
      </c>
      <c r="D7">
        <v>30000</v>
      </c>
      <c r="E7">
        <v>72.8</v>
      </c>
      <c r="F7">
        <v>69.772135243023101</v>
      </c>
      <c r="G7">
        <v>69.944751381215397</v>
      </c>
      <c r="H7">
        <v>30000</v>
      </c>
      <c r="I7">
        <v>0</v>
      </c>
      <c r="J7">
        <v>18</v>
      </c>
    </row>
    <row r="8" spans="1:10" x14ac:dyDescent="0.25">
      <c r="A8">
        <v>35000</v>
      </c>
      <c r="B8">
        <v>17.113309699999999</v>
      </c>
      <c r="C8">
        <v>0</v>
      </c>
      <c r="D8">
        <v>35000</v>
      </c>
      <c r="E8">
        <v>73.599999999999994</v>
      </c>
      <c r="F8">
        <v>70.646575878601297</v>
      </c>
      <c r="G8">
        <v>70.203160270880304</v>
      </c>
      <c r="H8">
        <v>35000</v>
      </c>
      <c r="I8">
        <v>0</v>
      </c>
      <c r="J8">
        <v>15</v>
      </c>
    </row>
    <row r="9" spans="1:10" x14ac:dyDescent="0.25">
      <c r="A9">
        <v>40000</v>
      </c>
      <c r="B9">
        <v>19.858927300000001</v>
      </c>
      <c r="C9">
        <v>0</v>
      </c>
      <c r="D9">
        <v>40000</v>
      </c>
      <c r="E9">
        <v>73.5</v>
      </c>
      <c r="F9">
        <v>70.541218948777299</v>
      </c>
      <c r="G9">
        <v>70.750551876379603</v>
      </c>
      <c r="H9">
        <v>40000</v>
      </c>
      <c r="I9">
        <v>0</v>
      </c>
      <c r="J9">
        <v>18</v>
      </c>
    </row>
    <row r="10" spans="1:10" x14ac:dyDescent="0.25">
      <c r="A10">
        <v>45000</v>
      </c>
      <c r="B10">
        <v>21.6217386</v>
      </c>
      <c r="C10">
        <v>0</v>
      </c>
      <c r="D10">
        <v>45000</v>
      </c>
      <c r="E10">
        <v>70.399999999999906</v>
      </c>
      <c r="F10">
        <v>67.093122017814096</v>
      </c>
      <c r="G10">
        <v>67.037861915367401</v>
      </c>
      <c r="H10">
        <v>45000</v>
      </c>
      <c r="I10">
        <v>0</v>
      </c>
      <c r="J10">
        <v>11</v>
      </c>
    </row>
    <row r="11" spans="1:10" x14ac:dyDescent="0.25">
      <c r="A11">
        <v>50000</v>
      </c>
      <c r="B11">
        <v>23.259749100000001</v>
      </c>
      <c r="C11">
        <v>0</v>
      </c>
      <c r="D11">
        <v>50000</v>
      </c>
      <c r="E11">
        <v>71.599999999999994</v>
      </c>
      <c r="F11">
        <v>68.390567923549696</v>
      </c>
      <c r="G11">
        <v>68.338907469342203</v>
      </c>
      <c r="H11">
        <v>50000</v>
      </c>
      <c r="I11">
        <v>0</v>
      </c>
      <c r="J11">
        <v>13</v>
      </c>
    </row>
    <row r="12" spans="1:10" x14ac:dyDescent="0.25">
      <c r="A12">
        <v>55000</v>
      </c>
      <c r="B12">
        <v>25.0381605</v>
      </c>
      <c r="C12">
        <v>0</v>
      </c>
      <c r="D12">
        <v>55000</v>
      </c>
      <c r="E12">
        <v>73.2</v>
      </c>
      <c r="F12">
        <v>70.198844871643701</v>
      </c>
      <c r="G12">
        <v>70.614035087719301</v>
      </c>
      <c r="H12">
        <v>55000</v>
      </c>
      <c r="I12">
        <v>0</v>
      </c>
      <c r="J12">
        <v>12</v>
      </c>
    </row>
    <row r="13" spans="1:10" x14ac:dyDescent="0.25">
      <c r="A13">
        <v>60000</v>
      </c>
      <c r="B13">
        <v>27.237774600000002</v>
      </c>
      <c r="C13">
        <v>0</v>
      </c>
      <c r="D13">
        <v>60000</v>
      </c>
      <c r="E13">
        <v>71.099999999999994</v>
      </c>
      <c r="F13">
        <v>67.866716923566102</v>
      </c>
      <c r="G13">
        <v>67.564534231200895</v>
      </c>
      <c r="H13">
        <v>60000</v>
      </c>
      <c r="I13">
        <v>0</v>
      </c>
      <c r="J13">
        <v>10</v>
      </c>
    </row>
    <row r="14" spans="1:10" x14ac:dyDescent="0.25">
      <c r="A14">
        <v>65000</v>
      </c>
      <c r="B14">
        <v>28.7821845</v>
      </c>
      <c r="C14">
        <v>0</v>
      </c>
      <c r="D14">
        <v>65000</v>
      </c>
      <c r="E14">
        <v>71.099999999999994</v>
      </c>
      <c r="F14">
        <v>67.848342075839994</v>
      </c>
      <c r="G14">
        <v>68.380743982494494</v>
      </c>
      <c r="H14">
        <v>65000</v>
      </c>
      <c r="I14">
        <v>0</v>
      </c>
      <c r="J14">
        <v>9</v>
      </c>
    </row>
    <row r="15" spans="1:10" x14ac:dyDescent="0.25">
      <c r="A15">
        <v>70000</v>
      </c>
      <c r="B15">
        <v>31.122199500000001</v>
      </c>
      <c r="C15">
        <v>0</v>
      </c>
      <c r="D15">
        <v>70000</v>
      </c>
      <c r="E15">
        <v>71.5</v>
      </c>
      <c r="F15">
        <v>68.313652590887003</v>
      </c>
      <c r="G15">
        <v>68.049327354260001</v>
      </c>
      <c r="H15">
        <v>70000</v>
      </c>
      <c r="I15">
        <v>0</v>
      </c>
      <c r="J15">
        <v>12</v>
      </c>
    </row>
    <row r="16" spans="1:10" x14ac:dyDescent="0.25">
      <c r="A16">
        <v>75000</v>
      </c>
      <c r="B16">
        <v>33.134612400000002</v>
      </c>
      <c r="C16">
        <v>0</v>
      </c>
      <c r="D16">
        <v>75000</v>
      </c>
      <c r="E16">
        <v>74</v>
      </c>
      <c r="F16">
        <v>71.095020672618801</v>
      </c>
      <c r="G16">
        <v>70.353477765108295</v>
      </c>
      <c r="H16">
        <v>75000</v>
      </c>
      <c r="I16">
        <v>0</v>
      </c>
      <c r="J16">
        <v>11</v>
      </c>
    </row>
    <row r="17" spans="1:10" x14ac:dyDescent="0.25">
      <c r="A17">
        <v>80000</v>
      </c>
      <c r="B17">
        <v>36.0206309</v>
      </c>
      <c r="C17">
        <v>0</v>
      </c>
      <c r="D17">
        <v>80000</v>
      </c>
      <c r="E17">
        <v>73.5</v>
      </c>
      <c r="F17">
        <v>70.555097523739207</v>
      </c>
      <c r="G17">
        <v>70.357941834451793</v>
      </c>
      <c r="H17">
        <v>80000</v>
      </c>
      <c r="I17">
        <v>0</v>
      </c>
      <c r="J17">
        <v>15</v>
      </c>
    </row>
    <row r="18" spans="1:10" x14ac:dyDescent="0.25">
      <c r="A18">
        <v>85000</v>
      </c>
      <c r="B18">
        <v>39.983056300000001</v>
      </c>
      <c r="C18">
        <v>0</v>
      </c>
      <c r="D18">
        <v>85000</v>
      </c>
      <c r="E18">
        <v>74.3</v>
      </c>
      <c r="F18">
        <v>71.401864998998505</v>
      </c>
      <c r="G18">
        <v>71.507760532150698</v>
      </c>
      <c r="H18">
        <v>85000</v>
      </c>
      <c r="I18">
        <v>0</v>
      </c>
      <c r="J18">
        <v>23</v>
      </c>
    </row>
    <row r="19" spans="1:10" x14ac:dyDescent="0.25">
      <c r="A19">
        <v>90000</v>
      </c>
      <c r="B19">
        <v>42.962675400000002</v>
      </c>
      <c r="C19">
        <v>0</v>
      </c>
      <c r="D19">
        <v>90000</v>
      </c>
      <c r="E19">
        <v>73.900000000000006</v>
      </c>
      <c r="F19">
        <v>70.989781956533506</v>
      </c>
      <c r="G19">
        <v>71.032186459489395</v>
      </c>
      <c r="H19">
        <v>90000</v>
      </c>
      <c r="I19">
        <v>0</v>
      </c>
      <c r="J19">
        <v>10</v>
      </c>
    </row>
    <row r="20" spans="1:10" x14ac:dyDescent="0.25">
      <c r="A20">
        <v>95000</v>
      </c>
      <c r="B20">
        <v>45.131089299999999</v>
      </c>
      <c r="C20">
        <v>0</v>
      </c>
      <c r="D20">
        <v>95000</v>
      </c>
      <c r="E20">
        <v>74.099999999999994</v>
      </c>
      <c r="F20">
        <v>71.202736073631996</v>
      </c>
      <c r="G20">
        <v>71.158129175946499</v>
      </c>
      <c r="H20">
        <v>95000</v>
      </c>
      <c r="I20">
        <v>0</v>
      </c>
      <c r="J20">
        <v>13</v>
      </c>
    </row>
    <row r="21" spans="1:10" x14ac:dyDescent="0.25">
      <c r="A21">
        <v>100000</v>
      </c>
      <c r="B21">
        <v>47.4399041</v>
      </c>
      <c r="C21">
        <v>0</v>
      </c>
      <c r="D21">
        <v>100000</v>
      </c>
      <c r="E21">
        <v>73.599999999999994</v>
      </c>
      <c r="F21">
        <v>70.626130727070006</v>
      </c>
      <c r="G21">
        <v>70.403587443946194</v>
      </c>
      <c r="H21">
        <v>100000</v>
      </c>
      <c r="I21">
        <v>0</v>
      </c>
      <c r="J2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M19" sqref="M19"/>
    </sheetView>
  </sheetViews>
  <sheetFormatPr defaultRowHeight="15" x14ac:dyDescent="0.25"/>
  <sheetData>
    <row r="1" spans="1:10" x14ac:dyDescent="0.25">
      <c r="A1" t="s">
        <v>36</v>
      </c>
      <c r="B1" t="s">
        <v>37</v>
      </c>
      <c r="C1" t="s">
        <v>38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5000</v>
      </c>
      <c r="B2">
        <v>3.8220244999999999</v>
      </c>
      <c r="C2">
        <v>0</v>
      </c>
      <c r="D2">
        <v>5000</v>
      </c>
      <c r="E2">
        <v>71</v>
      </c>
      <c r="F2">
        <v>67.750580767558404</v>
      </c>
      <c r="G2">
        <v>68.096809680968093</v>
      </c>
      <c r="H2">
        <v>5000</v>
      </c>
      <c r="I2">
        <v>0</v>
      </c>
      <c r="J2">
        <v>9</v>
      </c>
    </row>
    <row r="3" spans="1:10" x14ac:dyDescent="0.25">
      <c r="A3">
        <v>10000</v>
      </c>
      <c r="B3">
        <v>17.971315199999999</v>
      </c>
      <c r="C3">
        <v>0</v>
      </c>
      <c r="D3">
        <v>10000</v>
      </c>
      <c r="E3">
        <v>69</v>
      </c>
      <c r="F3">
        <v>65.478111452246694</v>
      </c>
      <c r="G3">
        <v>65.324384787471999</v>
      </c>
      <c r="H3">
        <v>10000</v>
      </c>
      <c r="I3">
        <v>0</v>
      </c>
      <c r="J3">
        <v>11</v>
      </c>
    </row>
    <row r="4" spans="1:10" x14ac:dyDescent="0.25">
      <c r="A4">
        <v>15000</v>
      </c>
      <c r="B4">
        <v>37.112637900000003</v>
      </c>
      <c r="C4">
        <v>0</v>
      </c>
      <c r="D4">
        <v>15000</v>
      </c>
      <c r="E4">
        <v>70.599999999999994</v>
      </c>
      <c r="F4">
        <v>67.308960347103195</v>
      </c>
      <c r="G4">
        <v>67.224080267558506</v>
      </c>
      <c r="H4">
        <v>15000</v>
      </c>
      <c r="I4">
        <v>0</v>
      </c>
      <c r="J4">
        <v>13</v>
      </c>
    </row>
    <row r="5" spans="1:10" x14ac:dyDescent="0.25">
      <c r="A5">
        <v>20000</v>
      </c>
      <c r="B5">
        <v>48.032707899999998</v>
      </c>
      <c r="C5">
        <v>0</v>
      </c>
      <c r="D5">
        <v>20000</v>
      </c>
      <c r="E5">
        <v>67.7</v>
      </c>
      <c r="F5">
        <v>64.098106647518904</v>
      </c>
      <c r="G5">
        <v>63.789237668161398</v>
      </c>
      <c r="H5">
        <v>20000</v>
      </c>
      <c r="I5">
        <v>0</v>
      </c>
      <c r="J5">
        <v>8</v>
      </c>
    </row>
    <row r="6" spans="1:10" x14ac:dyDescent="0.25">
      <c r="A6">
        <v>25000</v>
      </c>
      <c r="B6">
        <v>55.208753899999998</v>
      </c>
      <c r="C6">
        <v>0</v>
      </c>
      <c r="D6">
        <v>25000</v>
      </c>
      <c r="E6">
        <v>64.900000000000006</v>
      </c>
      <c r="F6">
        <v>60.942064061691497</v>
      </c>
      <c r="G6">
        <v>60.956618464960997</v>
      </c>
      <c r="H6">
        <v>25000</v>
      </c>
      <c r="I6">
        <v>0</v>
      </c>
      <c r="J6">
        <v>9</v>
      </c>
    </row>
    <row r="7" spans="1:10" x14ac:dyDescent="0.25">
      <c r="A7">
        <v>30000</v>
      </c>
      <c r="B7">
        <v>62.291199300000002</v>
      </c>
      <c r="C7">
        <v>0</v>
      </c>
      <c r="D7">
        <v>30000</v>
      </c>
      <c r="E7">
        <v>69.3</v>
      </c>
      <c r="F7">
        <v>65.858427018773398</v>
      </c>
      <c r="G7">
        <v>66.077348066298299</v>
      </c>
      <c r="H7">
        <v>30000</v>
      </c>
      <c r="I7">
        <v>0</v>
      </c>
      <c r="J7">
        <v>11</v>
      </c>
    </row>
    <row r="8" spans="1:10" x14ac:dyDescent="0.25">
      <c r="A8">
        <v>35000</v>
      </c>
      <c r="B8">
        <v>70.309650700000006</v>
      </c>
      <c r="C8">
        <v>0</v>
      </c>
      <c r="D8">
        <v>35000</v>
      </c>
      <c r="E8">
        <v>73.2</v>
      </c>
      <c r="F8">
        <v>70.199573898384998</v>
      </c>
      <c r="G8">
        <v>69.751693002257298</v>
      </c>
      <c r="H8">
        <v>35000</v>
      </c>
      <c r="I8">
        <v>0</v>
      </c>
      <c r="J8">
        <v>13</v>
      </c>
    </row>
    <row r="9" spans="1:10" x14ac:dyDescent="0.25">
      <c r="A9">
        <v>40000</v>
      </c>
      <c r="B9">
        <v>79.685310799999996</v>
      </c>
      <c r="C9">
        <v>0</v>
      </c>
      <c r="D9">
        <v>40000</v>
      </c>
      <c r="E9">
        <v>71.899999999999906</v>
      </c>
      <c r="F9">
        <v>68.760075153698196</v>
      </c>
      <c r="G9">
        <v>68.984547461368606</v>
      </c>
      <c r="H9">
        <v>40000</v>
      </c>
      <c r="I9">
        <v>0</v>
      </c>
      <c r="J9">
        <v>8</v>
      </c>
    </row>
    <row r="10" spans="1:10" x14ac:dyDescent="0.25">
      <c r="A10">
        <v>45000</v>
      </c>
      <c r="B10">
        <v>88.858169599999997</v>
      </c>
      <c r="C10">
        <v>0</v>
      </c>
      <c r="D10">
        <v>45000</v>
      </c>
      <c r="E10">
        <v>73.099999999999994</v>
      </c>
      <c r="F10">
        <v>70.0919034668931</v>
      </c>
      <c r="G10">
        <v>70.044543429844097</v>
      </c>
      <c r="H10">
        <v>45000</v>
      </c>
      <c r="I10">
        <v>0</v>
      </c>
      <c r="J10">
        <v>13</v>
      </c>
    </row>
    <row r="11" spans="1:10" x14ac:dyDescent="0.25">
      <c r="A11">
        <v>50000</v>
      </c>
      <c r="B11">
        <v>99.934240599999995</v>
      </c>
      <c r="C11">
        <v>0</v>
      </c>
      <c r="D11">
        <v>50000</v>
      </c>
      <c r="E11">
        <v>69.699999999999903</v>
      </c>
      <c r="F11">
        <v>66.277391272410796</v>
      </c>
      <c r="G11">
        <v>66.220735785953096</v>
      </c>
      <c r="H11">
        <v>50000</v>
      </c>
      <c r="I11">
        <v>0</v>
      </c>
      <c r="J11">
        <v>7</v>
      </c>
    </row>
    <row r="12" spans="1:10" x14ac:dyDescent="0.25">
      <c r="A12">
        <v>55000</v>
      </c>
      <c r="B12">
        <v>106.28348130000001</v>
      </c>
      <c r="C12">
        <v>0</v>
      </c>
      <c r="D12">
        <v>55000</v>
      </c>
      <c r="E12">
        <v>70.5</v>
      </c>
      <c r="F12">
        <v>67.189229169331298</v>
      </c>
      <c r="G12">
        <v>67.653508771929793</v>
      </c>
      <c r="H12">
        <v>55000</v>
      </c>
      <c r="I12">
        <v>0</v>
      </c>
      <c r="J12">
        <v>8</v>
      </c>
    </row>
    <row r="13" spans="1:10" x14ac:dyDescent="0.25">
      <c r="A13">
        <v>60000</v>
      </c>
      <c r="B13">
        <v>114.95713689999999</v>
      </c>
      <c r="C13">
        <v>0</v>
      </c>
      <c r="D13">
        <v>60000</v>
      </c>
      <c r="E13">
        <v>72.099999999999994</v>
      </c>
      <c r="F13">
        <v>68.975732128242498</v>
      </c>
      <c r="G13">
        <v>68.686868686868607</v>
      </c>
      <c r="H13">
        <v>60000</v>
      </c>
      <c r="I13">
        <v>0</v>
      </c>
      <c r="J13">
        <v>9</v>
      </c>
    </row>
    <row r="14" spans="1:10" x14ac:dyDescent="0.25">
      <c r="A14">
        <v>65000</v>
      </c>
      <c r="B14">
        <v>119.9491689</v>
      </c>
      <c r="C14">
        <v>0</v>
      </c>
      <c r="D14">
        <v>65000</v>
      </c>
      <c r="E14">
        <v>70.399999999999906</v>
      </c>
      <c r="F14">
        <v>67.075113234914596</v>
      </c>
      <c r="G14">
        <v>67.614879649890597</v>
      </c>
      <c r="H14">
        <v>65000</v>
      </c>
      <c r="I14">
        <v>0</v>
      </c>
      <c r="J14">
        <v>10</v>
      </c>
    </row>
    <row r="15" spans="1:10" x14ac:dyDescent="0.25">
      <c r="A15">
        <v>70000</v>
      </c>
      <c r="B15">
        <v>126.7976128</v>
      </c>
      <c r="C15">
        <v>0</v>
      </c>
      <c r="D15">
        <v>70000</v>
      </c>
      <c r="E15">
        <v>71</v>
      </c>
      <c r="F15">
        <v>67.754489353421903</v>
      </c>
      <c r="G15">
        <v>67.488789237668101</v>
      </c>
      <c r="H15">
        <v>70000</v>
      </c>
      <c r="I15">
        <v>0</v>
      </c>
      <c r="J15">
        <v>11</v>
      </c>
    </row>
    <row r="16" spans="1:10" x14ac:dyDescent="0.25">
      <c r="A16">
        <v>75000</v>
      </c>
      <c r="B16">
        <v>135.0656658</v>
      </c>
      <c r="C16">
        <v>0</v>
      </c>
      <c r="D16">
        <v>75000</v>
      </c>
      <c r="E16">
        <v>73.2</v>
      </c>
      <c r="F16">
        <v>70.198347787505298</v>
      </c>
      <c r="G16">
        <v>69.441277080957803</v>
      </c>
      <c r="H16">
        <v>75000</v>
      </c>
      <c r="I16">
        <v>0</v>
      </c>
      <c r="J16">
        <v>7</v>
      </c>
    </row>
    <row r="17" spans="1:10" x14ac:dyDescent="0.25">
      <c r="A17">
        <v>80000</v>
      </c>
      <c r="B17">
        <v>143.31811870000001</v>
      </c>
      <c r="C17">
        <v>0</v>
      </c>
      <c r="D17">
        <v>80000</v>
      </c>
      <c r="E17">
        <v>72.5</v>
      </c>
      <c r="F17">
        <v>69.440369827088006</v>
      </c>
      <c r="G17">
        <v>69.239373601789694</v>
      </c>
      <c r="H17">
        <v>80000</v>
      </c>
      <c r="I17">
        <v>0</v>
      </c>
      <c r="J17">
        <v>8</v>
      </c>
    </row>
    <row r="18" spans="1:10" x14ac:dyDescent="0.25">
      <c r="A18">
        <v>85000</v>
      </c>
      <c r="B18">
        <v>154.6593914</v>
      </c>
      <c r="C18">
        <v>0</v>
      </c>
      <c r="D18">
        <v>85000</v>
      </c>
      <c r="E18">
        <v>73.8</v>
      </c>
      <c r="F18">
        <v>70.845286394986204</v>
      </c>
      <c r="G18">
        <v>70.953436807095301</v>
      </c>
      <c r="H18">
        <v>85000</v>
      </c>
      <c r="I18">
        <v>0</v>
      </c>
      <c r="J18">
        <v>20</v>
      </c>
    </row>
    <row r="19" spans="1:10" x14ac:dyDescent="0.25">
      <c r="A19">
        <v>90000</v>
      </c>
      <c r="B19">
        <v>164.9086571</v>
      </c>
      <c r="C19">
        <v>0</v>
      </c>
      <c r="D19">
        <v>90000</v>
      </c>
      <c r="E19">
        <v>73.900000000000006</v>
      </c>
      <c r="F19">
        <v>70.990555814281706</v>
      </c>
      <c r="G19">
        <v>71.032186459489395</v>
      </c>
      <c r="H19">
        <v>90000</v>
      </c>
      <c r="I19">
        <v>0</v>
      </c>
      <c r="J19">
        <v>10</v>
      </c>
    </row>
    <row r="20" spans="1:10" x14ac:dyDescent="0.25">
      <c r="A20">
        <v>95000</v>
      </c>
      <c r="B20">
        <v>172.11590330000001</v>
      </c>
      <c r="C20">
        <v>0</v>
      </c>
      <c r="D20">
        <v>95000</v>
      </c>
      <c r="E20">
        <v>73.8</v>
      </c>
      <c r="F20">
        <v>70.866909590679995</v>
      </c>
      <c r="G20">
        <v>70.824053452115805</v>
      </c>
      <c r="H20">
        <v>95000</v>
      </c>
      <c r="I20">
        <v>0</v>
      </c>
      <c r="J20">
        <v>14</v>
      </c>
    </row>
    <row r="21" spans="1:10" x14ac:dyDescent="0.25">
      <c r="A21">
        <v>100000</v>
      </c>
      <c r="B21">
        <v>176.5463317</v>
      </c>
      <c r="C21">
        <v>0</v>
      </c>
      <c r="D21">
        <v>100000</v>
      </c>
      <c r="E21">
        <v>72.399999999999906</v>
      </c>
      <c r="F21">
        <v>69.289758913480497</v>
      </c>
      <c r="G21">
        <v>69.058295964125506</v>
      </c>
      <c r="H21">
        <v>100000</v>
      </c>
      <c r="I21">
        <v>0</v>
      </c>
      <c r="J2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sqref="A1:AE21"/>
    </sheetView>
  </sheetViews>
  <sheetFormatPr defaultRowHeight="15" x14ac:dyDescent="0.25"/>
  <cols>
    <col min="2" max="2" width="28.140625" bestFit="1" customWidth="1"/>
    <col min="9" max="9" width="29.140625" bestFit="1" customWidth="1"/>
  </cols>
  <sheetData>
    <row r="1" spans="1:31" x14ac:dyDescent="0.25">
      <c r="A1" t="s">
        <v>36</v>
      </c>
      <c r="B1" t="s">
        <v>37</v>
      </c>
      <c r="C1" t="s">
        <v>38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</row>
    <row r="2" spans="1:31" x14ac:dyDescent="0.25">
      <c r="A2">
        <v>5000</v>
      </c>
      <c r="B2">
        <v>0.4524029</v>
      </c>
      <c r="C2">
        <v>0</v>
      </c>
      <c r="D2">
        <v>5000</v>
      </c>
      <c r="E2">
        <v>72.8</v>
      </c>
      <c r="F2">
        <v>69.755531290793897</v>
      </c>
      <c r="G2">
        <v>70.077007700769997</v>
      </c>
      <c r="H2">
        <v>5000</v>
      </c>
      <c r="I2">
        <v>0</v>
      </c>
      <c r="J2">
        <v>2.3510098906418201E-3</v>
      </c>
      <c r="K2">
        <v>0.33254966336978597</v>
      </c>
      <c r="L2">
        <v>0.33254966336978597</v>
      </c>
      <c r="M2">
        <v>0.33254966336978597</v>
      </c>
      <c r="N2">
        <v>5000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5">
      <c r="A3">
        <v>10000</v>
      </c>
      <c r="B3">
        <v>0.81120519999999996</v>
      </c>
      <c r="C3">
        <v>0</v>
      </c>
      <c r="D3">
        <v>10000</v>
      </c>
      <c r="E3">
        <v>75.099999999999994</v>
      </c>
      <c r="F3">
        <v>72.297258207354403</v>
      </c>
      <c r="G3">
        <v>72.147651006711399</v>
      </c>
      <c r="H3">
        <v>10000</v>
      </c>
      <c r="I3">
        <v>0</v>
      </c>
      <c r="J3">
        <v>2.3510098906418201E-3</v>
      </c>
      <c r="K3">
        <v>0.33254966336978597</v>
      </c>
      <c r="L3">
        <v>0.33254966336978597</v>
      </c>
      <c r="M3">
        <v>0.33254966336978597</v>
      </c>
      <c r="N3">
        <v>10000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5">
      <c r="A4">
        <v>15000</v>
      </c>
      <c r="B4">
        <v>1.2168078</v>
      </c>
      <c r="C4">
        <v>0</v>
      </c>
      <c r="D4">
        <v>15000</v>
      </c>
      <c r="E4">
        <v>71.899999999999906</v>
      </c>
      <c r="F4">
        <v>68.751007807799695</v>
      </c>
      <c r="G4">
        <v>68.673355629877307</v>
      </c>
      <c r="H4">
        <v>15000</v>
      </c>
      <c r="I4">
        <v>0</v>
      </c>
      <c r="J4">
        <v>2.61155101379499E-3</v>
      </c>
      <c r="K4">
        <v>0.33246281632873498</v>
      </c>
      <c r="L4">
        <v>0.33246281632873498</v>
      </c>
      <c r="M4">
        <v>0.33246281632873498</v>
      </c>
      <c r="N4">
        <v>15000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5">
      <c r="A5">
        <v>20000</v>
      </c>
      <c r="B5">
        <v>1.6380105</v>
      </c>
      <c r="C5">
        <v>0</v>
      </c>
      <c r="D5">
        <v>20000</v>
      </c>
      <c r="E5">
        <v>74.400000000000006</v>
      </c>
      <c r="F5">
        <v>71.556914502973697</v>
      </c>
      <c r="G5">
        <v>71.300448430493205</v>
      </c>
      <c r="H5">
        <v>20000</v>
      </c>
      <c r="I5">
        <v>0</v>
      </c>
      <c r="J5">
        <v>2.61155101379499E-3</v>
      </c>
      <c r="K5">
        <v>0.33246281632873498</v>
      </c>
      <c r="L5">
        <v>0.33246281632873498</v>
      </c>
      <c r="M5">
        <v>0.33246281632873498</v>
      </c>
      <c r="N5">
        <v>20000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5">
      <c r="A6">
        <v>25000</v>
      </c>
      <c r="B6">
        <v>1.9968128000000001</v>
      </c>
      <c r="C6">
        <v>0</v>
      </c>
      <c r="D6">
        <v>25000</v>
      </c>
      <c r="E6">
        <v>71.2</v>
      </c>
      <c r="F6">
        <v>67.9739521477468</v>
      </c>
      <c r="G6">
        <v>67.964404894327004</v>
      </c>
      <c r="H6">
        <v>25000</v>
      </c>
      <c r="I6">
        <v>0</v>
      </c>
      <c r="J6">
        <v>2.61155101379499E-3</v>
      </c>
      <c r="K6">
        <v>0.33246281632873498</v>
      </c>
      <c r="L6">
        <v>0.33246281632873498</v>
      </c>
      <c r="M6">
        <v>0.33246281632873498</v>
      </c>
      <c r="N6">
        <v>25000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5">
      <c r="A7">
        <v>30000</v>
      </c>
      <c r="B7">
        <v>2.3868152999999999</v>
      </c>
      <c r="C7">
        <v>0</v>
      </c>
      <c r="D7">
        <v>30000</v>
      </c>
      <c r="E7">
        <v>74.099999999999994</v>
      </c>
      <c r="F7">
        <v>71.216177619522298</v>
      </c>
      <c r="G7">
        <v>71.381215469613196</v>
      </c>
      <c r="H7">
        <v>30000</v>
      </c>
      <c r="I7">
        <v>0</v>
      </c>
      <c r="J7">
        <v>2.3510098906418201E-3</v>
      </c>
      <c r="K7">
        <v>0.33254966336978597</v>
      </c>
      <c r="L7">
        <v>0.33254966336978597</v>
      </c>
      <c r="M7">
        <v>0.33254966336978597</v>
      </c>
      <c r="N7">
        <v>30000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5">
      <c r="A8">
        <v>35000</v>
      </c>
      <c r="B8">
        <v>2.7768177999999999</v>
      </c>
      <c r="C8">
        <v>0</v>
      </c>
      <c r="D8">
        <v>35000</v>
      </c>
      <c r="E8">
        <v>72.2</v>
      </c>
      <c r="F8">
        <v>69.097101797259199</v>
      </c>
      <c r="G8">
        <v>68.623024830699705</v>
      </c>
      <c r="H8">
        <v>35000</v>
      </c>
      <c r="I8">
        <v>0</v>
      </c>
      <c r="J8">
        <v>2.61155101379499E-3</v>
      </c>
      <c r="K8">
        <v>0.33246281632873498</v>
      </c>
      <c r="L8">
        <v>0.33246281632873498</v>
      </c>
      <c r="M8">
        <v>0.33246281632873498</v>
      </c>
      <c r="N8">
        <v>35000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5">
      <c r="A9">
        <v>40000</v>
      </c>
      <c r="B9">
        <v>3.2604209000000002</v>
      </c>
      <c r="C9">
        <v>0</v>
      </c>
      <c r="D9">
        <v>40000</v>
      </c>
      <c r="E9">
        <v>75</v>
      </c>
      <c r="F9">
        <v>72.214164329877804</v>
      </c>
      <c r="G9">
        <v>72.406181015452503</v>
      </c>
      <c r="H9">
        <v>40000</v>
      </c>
      <c r="I9">
        <v>0</v>
      </c>
      <c r="J9">
        <v>2.4210315626378401E-3</v>
      </c>
      <c r="K9">
        <v>7.7149452338551097E-3</v>
      </c>
      <c r="L9">
        <v>7.7149452338551097E-3</v>
      </c>
      <c r="M9">
        <v>0.98214907796965101</v>
      </c>
      <c r="N9">
        <v>40000</v>
      </c>
      <c r="O9">
        <v>0</v>
      </c>
      <c r="P9">
        <v>0</v>
      </c>
      <c r="Q9">
        <v>0</v>
      </c>
      <c r="R9">
        <v>5</v>
      </c>
      <c r="S9">
        <v>0</v>
      </c>
      <c r="T9">
        <v>3</v>
      </c>
      <c r="U9">
        <v>0</v>
      </c>
      <c r="V9">
        <v>3</v>
      </c>
      <c r="W9">
        <v>0</v>
      </c>
      <c r="X9">
        <v>2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5">
      <c r="A10">
        <v>45000</v>
      </c>
      <c r="B10">
        <v>3.6504234000000002</v>
      </c>
      <c r="C10">
        <v>0</v>
      </c>
      <c r="D10">
        <v>45000</v>
      </c>
      <c r="E10">
        <v>73.2</v>
      </c>
      <c r="F10">
        <v>70.2208325277401</v>
      </c>
      <c r="G10">
        <v>70.155902004454305</v>
      </c>
      <c r="H10">
        <v>45000</v>
      </c>
      <c r="I10">
        <v>0</v>
      </c>
      <c r="J10">
        <v>2.6972168834018999E-3</v>
      </c>
      <c r="K10">
        <v>6.2657894044981103E-3</v>
      </c>
      <c r="L10">
        <v>6.2657894044981103E-3</v>
      </c>
      <c r="M10">
        <v>0.98477120430760101</v>
      </c>
      <c r="N10">
        <v>45000</v>
      </c>
      <c r="O10">
        <v>0</v>
      </c>
      <c r="P10">
        <v>0</v>
      </c>
      <c r="Q10">
        <v>0</v>
      </c>
      <c r="R10">
        <v>5</v>
      </c>
      <c r="S10">
        <v>0</v>
      </c>
      <c r="T10">
        <v>3</v>
      </c>
      <c r="U10">
        <v>0</v>
      </c>
      <c r="V10">
        <v>3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5">
      <c r="A11">
        <v>50000</v>
      </c>
      <c r="B11">
        <v>4.0716260999999996</v>
      </c>
      <c r="C11">
        <v>0</v>
      </c>
      <c r="D11">
        <v>50000</v>
      </c>
      <c r="E11">
        <v>72.399999999999906</v>
      </c>
      <c r="F11">
        <v>69.292048198133003</v>
      </c>
      <c r="G11">
        <v>69.230769230769198</v>
      </c>
      <c r="H11">
        <v>50000</v>
      </c>
      <c r="I11">
        <v>0</v>
      </c>
      <c r="J11">
        <v>2.6877568559144399E-3</v>
      </c>
      <c r="K11">
        <v>5.7063342186080702E-2</v>
      </c>
      <c r="L11">
        <v>5.7063342186080702E-2</v>
      </c>
      <c r="M11">
        <v>0.88318555877192395</v>
      </c>
      <c r="N11">
        <v>50000</v>
      </c>
      <c r="O11">
        <v>0</v>
      </c>
      <c r="P11">
        <v>0</v>
      </c>
      <c r="Q11">
        <v>0</v>
      </c>
      <c r="R11">
        <v>5</v>
      </c>
      <c r="S11">
        <v>0</v>
      </c>
      <c r="T11">
        <v>3</v>
      </c>
      <c r="U11">
        <v>0</v>
      </c>
      <c r="V11">
        <v>3</v>
      </c>
      <c r="W11">
        <v>0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>
        <v>55000</v>
      </c>
      <c r="B12">
        <v>4.4928287999999998</v>
      </c>
      <c r="C12">
        <v>0</v>
      </c>
      <c r="D12">
        <v>55000</v>
      </c>
      <c r="E12">
        <v>74</v>
      </c>
      <c r="F12">
        <v>71.095856146299397</v>
      </c>
      <c r="G12">
        <v>71.491228070175396</v>
      </c>
      <c r="H12">
        <v>55000</v>
      </c>
      <c r="I12">
        <v>0</v>
      </c>
      <c r="J12">
        <v>2.6877568559144499E-3</v>
      </c>
      <c r="K12">
        <v>5.7063342186081098E-2</v>
      </c>
      <c r="L12">
        <v>5.7063342186081098E-2</v>
      </c>
      <c r="M12">
        <v>0.88318555877192295</v>
      </c>
      <c r="N12">
        <v>55000</v>
      </c>
      <c r="O12">
        <v>0</v>
      </c>
      <c r="P12">
        <v>0</v>
      </c>
      <c r="Q12">
        <v>0</v>
      </c>
      <c r="R12">
        <v>5</v>
      </c>
      <c r="S12">
        <v>0</v>
      </c>
      <c r="T12">
        <v>3</v>
      </c>
      <c r="U12">
        <v>0</v>
      </c>
      <c r="V12">
        <v>3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5">
      <c r="A13">
        <v>60000</v>
      </c>
      <c r="B13">
        <v>4.8828313000000003</v>
      </c>
      <c r="C13">
        <v>0</v>
      </c>
      <c r="D13">
        <v>60000</v>
      </c>
      <c r="E13">
        <v>75.7</v>
      </c>
      <c r="F13">
        <v>72.986583336390396</v>
      </c>
      <c r="G13">
        <v>72.727272727272705</v>
      </c>
      <c r="H13">
        <v>60000</v>
      </c>
      <c r="I13">
        <v>0</v>
      </c>
      <c r="J13">
        <v>2.3465550657912099E-3</v>
      </c>
      <c r="K13">
        <v>0.217772403432165</v>
      </c>
      <c r="L13">
        <v>0.217772403432165</v>
      </c>
      <c r="M13">
        <v>0.56210863806987699</v>
      </c>
      <c r="N13">
        <v>60000</v>
      </c>
      <c r="O13">
        <v>0</v>
      </c>
      <c r="P13">
        <v>0</v>
      </c>
      <c r="Q13">
        <v>0</v>
      </c>
      <c r="R13">
        <v>5</v>
      </c>
      <c r="S13">
        <v>0</v>
      </c>
      <c r="T13">
        <v>3</v>
      </c>
      <c r="U13">
        <v>0</v>
      </c>
      <c r="V13">
        <v>3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5">
      <c r="A14">
        <v>65000</v>
      </c>
      <c r="B14">
        <v>5.2884339000000002</v>
      </c>
      <c r="C14">
        <v>0</v>
      </c>
      <c r="D14">
        <v>65000</v>
      </c>
      <c r="E14">
        <v>73.099999999999994</v>
      </c>
      <c r="F14">
        <v>70.083554740978002</v>
      </c>
      <c r="G14">
        <v>70.568927789934307</v>
      </c>
      <c r="H14">
        <v>65000</v>
      </c>
      <c r="I14">
        <v>0</v>
      </c>
      <c r="J14">
        <v>2.36337155064621E-3</v>
      </c>
      <c r="K14">
        <v>1.9439353374257701E-2</v>
      </c>
      <c r="L14">
        <v>1.9439353374257701E-2</v>
      </c>
      <c r="M14">
        <v>0.95875792170083796</v>
      </c>
      <c r="N14">
        <v>65000</v>
      </c>
      <c r="O14">
        <v>0</v>
      </c>
      <c r="P14">
        <v>0</v>
      </c>
      <c r="Q14">
        <v>0</v>
      </c>
      <c r="R14">
        <v>5</v>
      </c>
      <c r="S14">
        <v>0</v>
      </c>
      <c r="T14">
        <v>3</v>
      </c>
      <c r="U14">
        <v>0</v>
      </c>
      <c r="V14">
        <v>3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5">
      <c r="A15">
        <v>70000</v>
      </c>
      <c r="B15">
        <v>5.6940365000000002</v>
      </c>
      <c r="C15">
        <v>0</v>
      </c>
      <c r="D15">
        <v>70000</v>
      </c>
      <c r="E15">
        <v>73.099999999999994</v>
      </c>
      <c r="F15">
        <v>70.088843917138306</v>
      </c>
      <c r="G15">
        <v>69.843049327354194</v>
      </c>
      <c r="H15">
        <v>70000</v>
      </c>
      <c r="I15">
        <v>0</v>
      </c>
      <c r="J15">
        <v>2.5878864770587698E-3</v>
      </c>
      <c r="K15">
        <v>2.6279071318215701E-2</v>
      </c>
      <c r="L15">
        <v>2.6279071318215701E-2</v>
      </c>
      <c r="M15">
        <v>0.94485397088650902</v>
      </c>
      <c r="N15">
        <v>70000</v>
      </c>
      <c r="O15">
        <v>0</v>
      </c>
      <c r="P15">
        <v>0</v>
      </c>
      <c r="Q15">
        <v>0</v>
      </c>
      <c r="R15">
        <v>5</v>
      </c>
      <c r="S15">
        <v>0</v>
      </c>
      <c r="T15">
        <v>3</v>
      </c>
      <c r="U15">
        <v>0</v>
      </c>
      <c r="V15">
        <v>3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5">
      <c r="A16">
        <v>75000</v>
      </c>
      <c r="B16">
        <v>6.0996391000000001</v>
      </c>
      <c r="C16">
        <v>0</v>
      </c>
      <c r="D16">
        <v>75000</v>
      </c>
      <c r="E16">
        <v>74.599999999999994</v>
      </c>
      <c r="F16">
        <v>71.760551714323498</v>
      </c>
      <c r="G16">
        <v>71.037628278221206</v>
      </c>
      <c r="H16">
        <v>75000</v>
      </c>
      <c r="I16">
        <v>0</v>
      </c>
      <c r="J16">
        <v>2.3297007294542701E-3</v>
      </c>
      <c r="K16">
        <v>2.6285873803951601E-2</v>
      </c>
      <c r="L16">
        <v>2.6285873803951601E-2</v>
      </c>
      <c r="M16">
        <v>0.94509855166264201</v>
      </c>
      <c r="N16">
        <v>75000</v>
      </c>
      <c r="O16">
        <v>0</v>
      </c>
      <c r="P16">
        <v>0</v>
      </c>
      <c r="Q16">
        <v>0</v>
      </c>
      <c r="R16">
        <v>5</v>
      </c>
      <c r="S16">
        <v>0</v>
      </c>
      <c r="T16">
        <v>3</v>
      </c>
      <c r="U16">
        <v>0</v>
      </c>
      <c r="V16">
        <v>3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5">
      <c r="A17">
        <v>80000</v>
      </c>
      <c r="B17">
        <v>6.5052417</v>
      </c>
      <c r="C17">
        <v>0</v>
      </c>
      <c r="D17">
        <v>80000</v>
      </c>
      <c r="E17">
        <v>74.2</v>
      </c>
      <c r="F17">
        <v>71.335467248549193</v>
      </c>
      <c r="G17">
        <v>71.140939597315395</v>
      </c>
      <c r="H17">
        <v>80000</v>
      </c>
      <c r="I17">
        <v>0</v>
      </c>
      <c r="J17">
        <v>2.4968764938430102E-3</v>
      </c>
      <c r="K17">
        <v>4.29387409561688E-2</v>
      </c>
      <c r="L17">
        <v>4.29387409561688E-2</v>
      </c>
      <c r="M17">
        <v>0.91162564159381898</v>
      </c>
      <c r="N17">
        <v>80000</v>
      </c>
      <c r="O17">
        <v>0</v>
      </c>
      <c r="P17">
        <v>0</v>
      </c>
      <c r="Q17">
        <v>0</v>
      </c>
      <c r="R17">
        <v>5</v>
      </c>
      <c r="S17">
        <v>0</v>
      </c>
      <c r="T17">
        <v>3</v>
      </c>
      <c r="U17">
        <v>0</v>
      </c>
      <c r="V17">
        <v>3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5">
      <c r="A18">
        <v>85000</v>
      </c>
      <c r="B18">
        <v>6.8796441000000002</v>
      </c>
      <c r="C18">
        <v>0</v>
      </c>
      <c r="D18">
        <v>85000</v>
      </c>
      <c r="E18">
        <v>74.5</v>
      </c>
      <c r="F18">
        <v>71.629659133135803</v>
      </c>
      <c r="G18">
        <v>71.729490022172897</v>
      </c>
      <c r="H18">
        <v>85000</v>
      </c>
      <c r="I18">
        <v>0</v>
      </c>
      <c r="J18">
        <v>2.71112987825021E-3</v>
      </c>
      <c r="K18">
        <v>3.7189710264061201E-3</v>
      </c>
      <c r="L18">
        <v>3.7189710264061201E-3</v>
      </c>
      <c r="M18">
        <v>0.98985092806893704</v>
      </c>
      <c r="N18">
        <v>85000</v>
      </c>
      <c r="O18">
        <v>0</v>
      </c>
      <c r="P18">
        <v>0</v>
      </c>
      <c r="Q18">
        <v>0</v>
      </c>
      <c r="R18">
        <v>5</v>
      </c>
      <c r="S18">
        <v>0</v>
      </c>
      <c r="T18">
        <v>3</v>
      </c>
      <c r="U18">
        <v>0</v>
      </c>
      <c r="V18">
        <v>3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5">
      <c r="A19">
        <v>90000</v>
      </c>
      <c r="B19">
        <v>7.3164468999999999</v>
      </c>
      <c r="C19">
        <v>0</v>
      </c>
      <c r="D19">
        <v>90000</v>
      </c>
      <c r="E19">
        <v>74.099999999999994</v>
      </c>
      <c r="F19">
        <v>71.219600008000697</v>
      </c>
      <c r="G19">
        <v>71.254162042175295</v>
      </c>
      <c r="H19">
        <v>90000</v>
      </c>
      <c r="I19">
        <v>0</v>
      </c>
      <c r="J19">
        <v>2.7127429352738299E-3</v>
      </c>
      <c r="K19">
        <v>4.1346485829502899E-3</v>
      </c>
      <c r="L19">
        <v>2.7127429352736898E-3</v>
      </c>
      <c r="M19">
        <v>0.99043986554650199</v>
      </c>
      <c r="N19">
        <v>90000</v>
      </c>
      <c r="O19">
        <v>0</v>
      </c>
      <c r="P19">
        <v>0</v>
      </c>
      <c r="Q19">
        <v>0</v>
      </c>
      <c r="R19">
        <v>9</v>
      </c>
      <c r="S19">
        <v>0</v>
      </c>
      <c r="T19">
        <v>5</v>
      </c>
      <c r="U19">
        <v>0</v>
      </c>
      <c r="V19">
        <v>5</v>
      </c>
      <c r="W19">
        <v>0</v>
      </c>
      <c r="X19">
        <v>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5">
      <c r="A20">
        <v>95000</v>
      </c>
      <c r="B20">
        <v>7.7220494999999998</v>
      </c>
      <c r="C20">
        <v>0</v>
      </c>
      <c r="D20">
        <v>95000</v>
      </c>
      <c r="E20">
        <v>74.3</v>
      </c>
      <c r="F20">
        <v>71.428507901073701</v>
      </c>
      <c r="G20">
        <v>71.380846325166999</v>
      </c>
      <c r="H20">
        <v>95000</v>
      </c>
      <c r="I20">
        <v>0</v>
      </c>
      <c r="J20">
        <v>2.44331442320773E-3</v>
      </c>
      <c r="K20">
        <v>3.0164375595155201E-3</v>
      </c>
      <c r="L20">
        <v>3.3515972883505899E-3</v>
      </c>
      <c r="M20">
        <v>0.99118865072892604</v>
      </c>
      <c r="N20">
        <v>95000</v>
      </c>
      <c r="O20">
        <v>0</v>
      </c>
      <c r="P20">
        <v>0</v>
      </c>
      <c r="Q20">
        <v>0</v>
      </c>
      <c r="R20">
        <v>9</v>
      </c>
      <c r="S20">
        <v>0</v>
      </c>
      <c r="T20">
        <v>5</v>
      </c>
      <c r="U20">
        <v>0</v>
      </c>
      <c r="V20">
        <v>5</v>
      </c>
      <c r="W20">
        <v>0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5">
      <c r="A21">
        <v>100000</v>
      </c>
      <c r="B21">
        <v>8.1432521999999992</v>
      </c>
      <c r="C21">
        <v>0</v>
      </c>
      <c r="D21">
        <v>100000</v>
      </c>
      <c r="E21">
        <v>74.599999999999994</v>
      </c>
      <c r="F21">
        <v>71.760865673998097</v>
      </c>
      <c r="G21">
        <v>71.524663677129993</v>
      </c>
      <c r="H21">
        <v>100000</v>
      </c>
      <c r="I21">
        <v>0</v>
      </c>
      <c r="J21">
        <v>2.6890811849501301E-3</v>
      </c>
      <c r="K21">
        <v>6.9409885674631003E-3</v>
      </c>
      <c r="L21">
        <v>8.5691216882261192E-3</v>
      </c>
      <c r="M21">
        <v>0.98180080855936003</v>
      </c>
      <c r="N21">
        <v>100000</v>
      </c>
      <c r="O21">
        <v>0</v>
      </c>
      <c r="P21">
        <v>0</v>
      </c>
      <c r="Q21">
        <v>0</v>
      </c>
      <c r="R21">
        <v>9</v>
      </c>
      <c r="S21">
        <v>0</v>
      </c>
      <c r="T21">
        <v>5</v>
      </c>
      <c r="U21">
        <v>0</v>
      </c>
      <c r="V21">
        <v>5</v>
      </c>
      <c r="W21">
        <v>0</v>
      </c>
      <c r="X21">
        <v>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" sqref="B1"/>
    </sheetView>
  </sheetViews>
  <sheetFormatPr defaultRowHeight="15" x14ac:dyDescent="0.25"/>
  <cols>
    <col min="2" max="2" width="28.140625" bestFit="1" customWidth="1"/>
    <col min="17" max="17" width="14.42578125" bestFit="1" customWidth="1"/>
  </cols>
  <sheetData>
    <row r="1" spans="1:12" x14ac:dyDescent="0.25">
      <c r="A1" t="s">
        <v>36</v>
      </c>
      <c r="B1" t="s">
        <v>37</v>
      </c>
      <c r="C1" t="s">
        <v>38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39</v>
      </c>
    </row>
    <row r="2" spans="1:12" x14ac:dyDescent="0.25">
      <c r="A2">
        <v>5000</v>
      </c>
      <c r="B2">
        <v>3.9312252000000001</v>
      </c>
      <c r="C2">
        <v>0</v>
      </c>
      <c r="D2">
        <v>5000</v>
      </c>
      <c r="E2">
        <v>71.099999999999994</v>
      </c>
      <c r="F2">
        <v>67.862000095635494</v>
      </c>
      <c r="G2">
        <v>68.206820682068198</v>
      </c>
      <c r="H2">
        <v>5000</v>
      </c>
      <c r="I2">
        <v>0</v>
      </c>
      <c r="J2">
        <v>17</v>
      </c>
      <c r="K2">
        <v>1</v>
      </c>
      <c r="L2">
        <v>0</v>
      </c>
    </row>
    <row r="3" spans="1:12" x14ac:dyDescent="0.25">
      <c r="A3">
        <v>10000</v>
      </c>
      <c r="B3">
        <v>12.3708793</v>
      </c>
      <c r="C3">
        <v>0</v>
      </c>
      <c r="D3">
        <v>10000</v>
      </c>
      <c r="E3">
        <v>71.399999999999906</v>
      </c>
      <c r="F3">
        <v>68.161339628333707</v>
      </c>
      <c r="G3">
        <v>68.008948545861202</v>
      </c>
      <c r="H3">
        <v>10000</v>
      </c>
      <c r="I3">
        <v>0</v>
      </c>
      <c r="J3">
        <v>17</v>
      </c>
      <c r="K3">
        <v>1</v>
      </c>
      <c r="L3">
        <v>0</v>
      </c>
    </row>
    <row r="4" spans="1:12" x14ac:dyDescent="0.25">
      <c r="A4">
        <v>15000</v>
      </c>
      <c r="B4">
        <v>22.479744100000001</v>
      </c>
      <c r="C4">
        <v>0</v>
      </c>
      <c r="D4">
        <v>15000</v>
      </c>
      <c r="E4">
        <v>72.8</v>
      </c>
      <c r="F4">
        <v>69.7537824451842</v>
      </c>
      <c r="G4">
        <v>69.676700111482702</v>
      </c>
      <c r="H4">
        <v>15000</v>
      </c>
      <c r="I4">
        <v>0</v>
      </c>
      <c r="J4">
        <v>30</v>
      </c>
      <c r="K4">
        <v>1</v>
      </c>
      <c r="L4">
        <v>0</v>
      </c>
    </row>
    <row r="5" spans="1:12" x14ac:dyDescent="0.25">
      <c r="A5">
        <v>20000</v>
      </c>
      <c r="B5">
        <v>31.699403199999999</v>
      </c>
      <c r="C5">
        <v>0</v>
      </c>
      <c r="D5">
        <v>20000</v>
      </c>
      <c r="E5">
        <v>72</v>
      </c>
      <c r="F5">
        <v>68.883357041251699</v>
      </c>
      <c r="G5">
        <v>68.609865470852</v>
      </c>
      <c r="H5">
        <v>20000</v>
      </c>
      <c r="I5">
        <v>0</v>
      </c>
      <c r="J5">
        <v>23</v>
      </c>
      <c r="K5">
        <v>1</v>
      </c>
      <c r="L5">
        <v>0</v>
      </c>
    </row>
    <row r="6" spans="1:12" x14ac:dyDescent="0.25">
      <c r="A6">
        <v>25000</v>
      </c>
      <c r="B6">
        <v>37.237438699999998</v>
      </c>
      <c r="C6">
        <v>0</v>
      </c>
      <c r="D6">
        <v>25000</v>
      </c>
      <c r="E6">
        <v>68.7</v>
      </c>
      <c r="F6">
        <v>65.190313342786396</v>
      </c>
      <c r="G6">
        <v>65.183537263626206</v>
      </c>
      <c r="H6">
        <v>25000</v>
      </c>
      <c r="I6">
        <v>0</v>
      </c>
      <c r="J6">
        <v>17</v>
      </c>
      <c r="K6">
        <v>1</v>
      </c>
      <c r="L6">
        <v>0</v>
      </c>
    </row>
    <row r="7" spans="1:12" x14ac:dyDescent="0.25">
      <c r="A7">
        <v>30000</v>
      </c>
      <c r="B7">
        <v>42.603873100000001</v>
      </c>
      <c r="C7">
        <v>0</v>
      </c>
      <c r="D7">
        <v>30000</v>
      </c>
      <c r="E7">
        <v>73.2</v>
      </c>
      <c r="F7">
        <v>70.211895679391006</v>
      </c>
      <c r="G7">
        <v>70.386740331491694</v>
      </c>
      <c r="H7">
        <v>30000</v>
      </c>
      <c r="I7">
        <v>0</v>
      </c>
      <c r="J7">
        <v>24</v>
      </c>
      <c r="K7">
        <v>1</v>
      </c>
      <c r="L7">
        <v>0</v>
      </c>
    </row>
    <row r="8" spans="1:12" x14ac:dyDescent="0.25">
      <c r="A8">
        <v>35000</v>
      </c>
      <c r="B8">
        <v>48.407110299999999</v>
      </c>
      <c r="C8">
        <v>0</v>
      </c>
      <c r="D8">
        <v>35000</v>
      </c>
      <c r="E8">
        <v>73</v>
      </c>
      <c r="F8">
        <v>69.977049121995407</v>
      </c>
      <c r="G8">
        <v>69.525959367945802</v>
      </c>
      <c r="H8">
        <v>35000</v>
      </c>
      <c r="I8">
        <v>0</v>
      </c>
      <c r="J8">
        <v>18</v>
      </c>
      <c r="K8">
        <v>1</v>
      </c>
      <c r="L8">
        <v>0</v>
      </c>
    </row>
    <row r="9" spans="1:12" x14ac:dyDescent="0.25">
      <c r="A9">
        <v>40000</v>
      </c>
      <c r="B9">
        <v>55.083953100000002</v>
      </c>
      <c r="C9">
        <v>0</v>
      </c>
      <c r="D9">
        <v>40000</v>
      </c>
      <c r="E9">
        <v>73.3</v>
      </c>
      <c r="F9">
        <v>70.319878344849599</v>
      </c>
      <c r="G9">
        <v>70.529801324503296</v>
      </c>
      <c r="H9">
        <v>40000</v>
      </c>
      <c r="I9">
        <v>0</v>
      </c>
      <c r="J9">
        <v>23</v>
      </c>
      <c r="K9">
        <v>1</v>
      </c>
      <c r="L9">
        <v>0</v>
      </c>
    </row>
    <row r="10" spans="1:12" x14ac:dyDescent="0.25">
      <c r="A10">
        <v>45000</v>
      </c>
      <c r="B10">
        <v>61.011991100000003</v>
      </c>
      <c r="C10">
        <v>0</v>
      </c>
      <c r="D10">
        <v>45000</v>
      </c>
      <c r="E10">
        <v>71.899999999999906</v>
      </c>
      <c r="F10">
        <v>68.758303787138402</v>
      </c>
      <c r="G10">
        <v>68.708240534521096</v>
      </c>
      <c r="H10">
        <v>45000</v>
      </c>
      <c r="I10">
        <v>0</v>
      </c>
      <c r="J10">
        <v>16</v>
      </c>
      <c r="K10">
        <v>1</v>
      </c>
      <c r="L10">
        <v>0</v>
      </c>
    </row>
    <row r="11" spans="1:12" x14ac:dyDescent="0.25">
      <c r="A11">
        <v>50000</v>
      </c>
      <c r="B11">
        <v>66.1132238</v>
      </c>
      <c r="C11">
        <v>0</v>
      </c>
      <c r="D11">
        <v>50000</v>
      </c>
      <c r="E11">
        <v>71.5</v>
      </c>
      <c r="F11">
        <v>68.284350274312501</v>
      </c>
      <c r="G11">
        <v>68.227424749163802</v>
      </c>
      <c r="H11">
        <v>50000</v>
      </c>
      <c r="I11">
        <v>0</v>
      </c>
      <c r="J11">
        <v>16</v>
      </c>
      <c r="K11">
        <v>1</v>
      </c>
      <c r="L11">
        <v>0</v>
      </c>
    </row>
    <row r="12" spans="1:12" x14ac:dyDescent="0.25">
      <c r="A12">
        <v>55000</v>
      </c>
      <c r="B12">
        <v>71.604459000000006</v>
      </c>
      <c r="C12">
        <v>0</v>
      </c>
      <c r="D12">
        <v>55000</v>
      </c>
      <c r="E12">
        <v>72.599999999999994</v>
      </c>
      <c r="F12">
        <v>69.532332422268496</v>
      </c>
      <c r="G12">
        <v>69.956140350877106</v>
      </c>
      <c r="H12">
        <v>55000</v>
      </c>
      <c r="I12">
        <v>0</v>
      </c>
      <c r="J12">
        <v>14</v>
      </c>
      <c r="K12">
        <v>1</v>
      </c>
      <c r="L12">
        <v>0</v>
      </c>
    </row>
    <row r="13" spans="1:12" x14ac:dyDescent="0.25">
      <c r="A13">
        <v>60000</v>
      </c>
      <c r="B13">
        <v>76.019287300000002</v>
      </c>
      <c r="C13">
        <v>0</v>
      </c>
      <c r="D13">
        <v>60000</v>
      </c>
      <c r="E13">
        <v>71.399999999999906</v>
      </c>
      <c r="F13">
        <v>68.196425989969597</v>
      </c>
      <c r="G13">
        <v>67.901234567901199</v>
      </c>
      <c r="H13">
        <v>60000</v>
      </c>
      <c r="I13">
        <v>0</v>
      </c>
      <c r="J13">
        <v>12</v>
      </c>
      <c r="K13">
        <v>1</v>
      </c>
      <c r="L13">
        <v>0</v>
      </c>
    </row>
    <row r="14" spans="1:12" x14ac:dyDescent="0.25">
      <c r="A14">
        <v>65000</v>
      </c>
      <c r="B14">
        <v>80.730517500000005</v>
      </c>
      <c r="C14">
        <v>0</v>
      </c>
      <c r="D14">
        <v>65000</v>
      </c>
      <c r="E14">
        <v>71.399999999999906</v>
      </c>
      <c r="F14">
        <v>68.183724528902104</v>
      </c>
      <c r="G14">
        <v>68.708971553610496</v>
      </c>
      <c r="H14">
        <v>65000</v>
      </c>
      <c r="I14">
        <v>0</v>
      </c>
      <c r="J14">
        <v>14</v>
      </c>
      <c r="K14">
        <v>1</v>
      </c>
      <c r="L14">
        <v>0</v>
      </c>
    </row>
    <row r="15" spans="1:12" x14ac:dyDescent="0.25">
      <c r="A15">
        <v>70000</v>
      </c>
      <c r="B15">
        <v>87.360560000000007</v>
      </c>
      <c r="C15">
        <v>0</v>
      </c>
      <c r="D15">
        <v>70000</v>
      </c>
      <c r="E15">
        <v>70.899999999999906</v>
      </c>
      <c r="F15">
        <v>67.646571592800399</v>
      </c>
      <c r="G15">
        <v>67.376681614349707</v>
      </c>
      <c r="H15">
        <v>70000</v>
      </c>
      <c r="I15">
        <v>0</v>
      </c>
      <c r="J15">
        <v>17</v>
      </c>
      <c r="K15">
        <v>1</v>
      </c>
      <c r="L15">
        <v>0</v>
      </c>
    </row>
    <row r="16" spans="1:12" x14ac:dyDescent="0.25">
      <c r="A16">
        <v>75000</v>
      </c>
      <c r="B16">
        <v>93.928202099999993</v>
      </c>
      <c r="C16">
        <v>0</v>
      </c>
      <c r="D16">
        <v>75000</v>
      </c>
      <c r="E16">
        <v>74.5</v>
      </c>
      <c r="F16">
        <v>71.649719498989398</v>
      </c>
      <c r="G16">
        <v>70.923603192702302</v>
      </c>
      <c r="H16">
        <v>75000</v>
      </c>
      <c r="I16">
        <v>0</v>
      </c>
      <c r="J16">
        <v>18</v>
      </c>
      <c r="K16">
        <v>1</v>
      </c>
      <c r="L16">
        <v>0</v>
      </c>
    </row>
    <row r="17" spans="1:12" x14ac:dyDescent="0.25">
      <c r="A17">
        <v>80000</v>
      </c>
      <c r="B17">
        <v>101.6502516</v>
      </c>
      <c r="C17">
        <v>0</v>
      </c>
      <c r="D17">
        <v>80000</v>
      </c>
      <c r="E17">
        <v>74.099999999999994</v>
      </c>
      <c r="F17">
        <v>71.219631989101202</v>
      </c>
      <c r="G17">
        <v>71.029082774049201</v>
      </c>
      <c r="H17">
        <v>80000</v>
      </c>
      <c r="I17">
        <v>0</v>
      </c>
      <c r="J17">
        <v>22</v>
      </c>
      <c r="K17">
        <v>1</v>
      </c>
      <c r="L17">
        <v>0</v>
      </c>
    </row>
    <row r="18" spans="1:12" x14ac:dyDescent="0.25">
      <c r="A18">
        <v>85000</v>
      </c>
      <c r="B18">
        <v>111.1351124</v>
      </c>
      <c r="C18">
        <v>0</v>
      </c>
      <c r="D18">
        <v>85000</v>
      </c>
      <c r="E18">
        <v>74.099999999999994</v>
      </c>
      <c r="F18">
        <v>71.177611569907597</v>
      </c>
      <c r="G18">
        <v>71.286031042128599</v>
      </c>
      <c r="H18">
        <v>85000</v>
      </c>
      <c r="I18">
        <v>0</v>
      </c>
      <c r="J18">
        <v>31</v>
      </c>
      <c r="K18">
        <v>1</v>
      </c>
      <c r="L18">
        <v>0</v>
      </c>
    </row>
    <row r="19" spans="1:12" x14ac:dyDescent="0.25">
      <c r="A19">
        <v>90000</v>
      </c>
      <c r="B19">
        <v>117.1411509</v>
      </c>
      <c r="C19">
        <v>0</v>
      </c>
      <c r="D19">
        <v>90000</v>
      </c>
      <c r="E19">
        <v>74.7</v>
      </c>
      <c r="F19">
        <v>71.878640215545204</v>
      </c>
      <c r="G19">
        <v>71.920088790232995</v>
      </c>
      <c r="H19">
        <v>90000</v>
      </c>
      <c r="I19">
        <v>0</v>
      </c>
      <c r="J19">
        <v>16</v>
      </c>
      <c r="K19">
        <v>1</v>
      </c>
      <c r="L19">
        <v>0</v>
      </c>
    </row>
    <row r="20" spans="1:12" x14ac:dyDescent="0.25">
      <c r="A20">
        <v>95000</v>
      </c>
      <c r="B20">
        <v>122.9911884</v>
      </c>
      <c r="C20">
        <v>0</v>
      </c>
      <c r="D20">
        <v>95000</v>
      </c>
      <c r="E20">
        <v>72.5</v>
      </c>
      <c r="F20">
        <v>69.420184457447306</v>
      </c>
      <c r="G20">
        <v>69.376391982182597</v>
      </c>
      <c r="H20">
        <v>95000</v>
      </c>
      <c r="I20">
        <v>0</v>
      </c>
      <c r="J20">
        <v>19</v>
      </c>
      <c r="K20">
        <v>1</v>
      </c>
      <c r="L20">
        <v>0</v>
      </c>
    </row>
    <row r="21" spans="1:12" x14ac:dyDescent="0.25">
      <c r="A21">
        <v>100000</v>
      </c>
      <c r="B21">
        <v>128.2484221</v>
      </c>
      <c r="C21">
        <v>0</v>
      </c>
      <c r="D21">
        <v>100000</v>
      </c>
      <c r="E21">
        <v>72.5</v>
      </c>
      <c r="F21">
        <v>69.411578885313403</v>
      </c>
      <c r="G21">
        <v>69.1704035874439</v>
      </c>
      <c r="H21">
        <v>100000</v>
      </c>
      <c r="I21">
        <v>0</v>
      </c>
      <c r="J21">
        <v>13</v>
      </c>
      <c r="K21">
        <v>1</v>
      </c>
      <c r="L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70" zoomScaleNormal="70" workbookViewId="0">
      <selection activeCell="T40" sqref="T40"/>
    </sheetView>
  </sheetViews>
  <sheetFormatPr defaultRowHeight="15" x14ac:dyDescent="0.25"/>
  <cols>
    <col min="1" max="1" width="21.42578125" customWidth="1"/>
    <col min="2" max="2" width="19.85546875" bestFit="1" customWidth="1"/>
    <col min="3" max="3" width="21.85546875" bestFit="1" customWidth="1"/>
    <col min="4" max="4" width="19.7109375" bestFit="1" customWidth="1"/>
    <col min="5" max="5" width="21.140625" bestFit="1" customWidth="1"/>
    <col min="6" max="6" width="18.42578125" bestFit="1" customWidth="1"/>
    <col min="8" max="8" width="11.28515625" bestFit="1" customWidth="1"/>
    <col min="9" max="9" width="10.85546875" bestFit="1" customWidth="1"/>
  </cols>
  <sheetData>
    <row r="1" spans="1:10" x14ac:dyDescent="0.25">
      <c r="A1" s="1" t="s">
        <v>40</v>
      </c>
      <c r="E1" s="1" t="s">
        <v>0</v>
      </c>
      <c r="F1" s="1"/>
      <c r="H1" s="1" t="s">
        <v>10</v>
      </c>
      <c r="J1" s="1"/>
    </row>
    <row r="2" spans="1:10" x14ac:dyDescent="0.25">
      <c r="A2" s="2" t="s">
        <v>1</v>
      </c>
      <c r="B2" s="2" t="str">
        <f>CONCATENATE("DWM-NB","(",ROUND(B23,2),"%",")")</f>
        <v>DWM-NB(72.4%)</v>
      </c>
      <c r="C2" s="2" t="str">
        <f>CONCATENATE("DWM-HT","(",ROUND(C23,2),"%",")")</f>
        <v>DWM-HT(71.2%)</v>
      </c>
      <c r="D2" s="2" t="str">
        <f>CONCATENATE("WMA","(",ROUND(D23,2),"%",")")</f>
        <v>WMA(73.73%)</v>
      </c>
      <c r="E2" s="2" t="str">
        <f>CONCATENATE("HMDD_Lite","(",ROUND(E23,2),"%",")")</f>
        <v>HMDD_Lite(72.38%)</v>
      </c>
      <c r="H2" s="2" t="s">
        <v>11</v>
      </c>
      <c r="I2" s="2" t="s">
        <v>12</v>
      </c>
    </row>
    <row r="3" spans="1:10" x14ac:dyDescent="0.25">
      <c r="A3" s="2">
        <v>0</v>
      </c>
      <c r="B3" s="2">
        <f>'DWM-NB'!E2</f>
        <v>71</v>
      </c>
      <c r="C3" s="2">
        <f>'DWM-HT'!E2</f>
        <v>71</v>
      </c>
      <c r="D3" s="2">
        <f>WMA!E2</f>
        <v>72.8</v>
      </c>
      <c r="E3" s="2">
        <f>HMDD_Lite!E2</f>
        <v>71.099999999999994</v>
      </c>
      <c r="H3" s="2">
        <f>'DWM-NB'!J2</f>
        <v>9</v>
      </c>
      <c r="I3" s="2">
        <f>HMDD_Lite!J2</f>
        <v>17</v>
      </c>
    </row>
    <row r="4" spans="1:10" x14ac:dyDescent="0.25">
      <c r="A4" s="2">
        <v>10000</v>
      </c>
      <c r="B4" s="2">
        <f>'DWM-NB'!E3</f>
        <v>72.5</v>
      </c>
      <c r="C4" s="2">
        <f>'DWM-HT'!E3</f>
        <v>69</v>
      </c>
      <c r="D4" s="2">
        <f>WMA!E3</f>
        <v>75.099999999999994</v>
      </c>
      <c r="E4" s="2">
        <f>HMDD_Lite!E3</f>
        <v>71.399999999999906</v>
      </c>
      <c r="H4" s="2">
        <f>'DWM-NB'!J3</f>
        <v>12</v>
      </c>
      <c r="I4" s="2">
        <f>HMDD_Lite!J3</f>
        <v>17</v>
      </c>
    </row>
    <row r="5" spans="1:10" x14ac:dyDescent="0.25">
      <c r="A5" s="2">
        <v>15000</v>
      </c>
      <c r="B5" s="2">
        <f>'DWM-NB'!E4</f>
        <v>73.5</v>
      </c>
      <c r="C5" s="2">
        <f>'DWM-HT'!E4</f>
        <v>70.599999999999994</v>
      </c>
      <c r="D5" s="2">
        <f>WMA!E4</f>
        <v>71.899999999999906</v>
      </c>
      <c r="E5" s="2">
        <f>HMDD_Lite!E4</f>
        <v>72.8</v>
      </c>
      <c r="H5" s="2">
        <f>'DWM-NB'!J4</f>
        <v>28</v>
      </c>
      <c r="I5" s="2">
        <f>HMDD_Lite!J4</f>
        <v>30</v>
      </c>
    </row>
    <row r="6" spans="1:10" x14ac:dyDescent="0.25">
      <c r="A6" s="2">
        <v>20000</v>
      </c>
      <c r="B6" s="2">
        <f>'DWM-NB'!E5</f>
        <v>72.2</v>
      </c>
      <c r="C6" s="2">
        <f>'DWM-HT'!E5</f>
        <v>67.7</v>
      </c>
      <c r="D6" s="2">
        <f>WMA!E5</f>
        <v>74.400000000000006</v>
      </c>
      <c r="E6" s="2">
        <f>HMDD_Lite!E5</f>
        <v>72</v>
      </c>
      <c r="H6" s="2">
        <f>'DWM-NB'!J5</f>
        <v>18</v>
      </c>
      <c r="I6" s="2">
        <f>HMDD_Lite!J5</f>
        <v>23</v>
      </c>
    </row>
    <row r="7" spans="1:10" x14ac:dyDescent="0.25">
      <c r="A7" s="2">
        <v>25000</v>
      </c>
      <c r="B7" s="2">
        <f>'DWM-NB'!E6</f>
        <v>66.599999999999994</v>
      </c>
      <c r="C7" s="2">
        <f>'DWM-HT'!E6</f>
        <v>64.900000000000006</v>
      </c>
      <c r="D7" s="2">
        <f>WMA!E6</f>
        <v>71.2</v>
      </c>
      <c r="E7" s="2">
        <f>HMDD_Lite!E6</f>
        <v>68.7</v>
      </c>
      <c r="H7" s="2">
        <f>'DWM-NB'!J6</f>
        <v>11</v>
      </c>
      <c r="I7" s="2">
        <f>HMDD_Lite!J6</f>
        <v>17</v>
      </c>
    </row>
    <row r="8" spans="1:10" x14ac:dyDescent="0.25">
      <c r="A8" s="2">
        <v>30000</v>
      </c>
      <c r="B8" s="2">
        <f>'DWM-NB'!E7</f>
        <v>72.8</v>
      </c>
      <c r="C8" s="2">
        <f>'DWM-HT'!E7</f>
        <v>69.3</v>
      </c>
      <c r="D8" s="2">
        <f>WMA!E7</f>
        <v>74.099999999999994</v>
      </c>
      <c r="E8" s="2">
        <f>HMDD_Lite!E7</f>
        <v>73.2</v>
      </c>
      <c r="H8" s="2">
        <f>'DWM-NB'!J7</f>
        <v>18</v>
      </c>
      <c r="I8" s="2">
        <f>HMDD_Lite!J7</f>
        <v>24</v>
      </c>
    </row>
    <row r="9" spans="1:10" x14ac:dyDescent="0.25">
      <c r="A9" s="2">
        <v>35000</v>
      </c>
      <c r="B9" s="2">
        <f>'DWM-NB'!E8</f>
        <v>73.599999999999994</v>
      </c>
      <c r="C9" s="2">
        <f>'DWM-HT'!E8</f>
        <v>73.2</v>
      </c>
      <c r="D9" s="2">
        <f>WMA!E8</f>
        <v>72.2</v>
      </c>
      <c r="E9" s="2">
        <f>HMDD_Lite!E8</f>
        <v>73</v>
      </c>
      <c r="H9" s="2">
        <f>'DWM-NB'!J8</f>
        <v>15</v>
      </c>
      <c r="I9" s="2">
        <f>HMDD_Lite!J8</f>
        <v>18</v>
      </c>
    </row>
    <row r="10" spans="1:10" x14ac:dyDescent="0.25">
      <c r="A10" s="2">
        <v>40000</v>
      </c>
      <c r="B10" s="2">
        <f>'DWM-NB'!E9</f>
        <v>73.5</v>
      </c>
      <c r="C10" s="2">
        <f>'DWM-HT'!E9</f>
        <v>71.899999999999906</v>
      </c>
      <c r="D10" s="2">
        <f>WMA!E9</f>
        <v>75</v>
      </c>
      <c r="E10" s="2">
        <f>HMDD_Lite!E9</f>
        <v>73.3</v>
      </c>
      <c r="H10" s="2">
        <f>'DWM-NB'!J9</f>
        <v>18</v>
      </c>
      <c r="I10" s="2">
        <f>HMDD_Lite!J9</f>
        <v>23</v>
      </c>
    </row>
    <row r="11" spans="1:10" x14ac:dyDescent="0.25">
      <c r="A11" s="2">
        <v>45000</v>
      </c>
      <c r="B11" s="2">
        <f>'DWM-NB'!E10</f>
        <v>70.399999999999906</v>
      </c>
      <c r="C11" s="2">
        <f>'DWM-HT'!E10</f>
        <v>73.099999999999994</v>
      </c>
      <c r="D11" s="2">
        <f>WMA!E10</f>
        <v>73.2</v>
      </c>
      <c r="E11" s="2">
        <f>HMDD_Lite!E10</f>
        <v>71.899999999999906</v>
      </c>
      <c r="H11" s="2">
        <f>'DWM-NB'!J10</f>
        <v>11</v>
      </c>
      <c r="I11" s="2">
        <f>HMDD_Lite!J10</f>
        <v>16</v>
      </c>
    </row>
    <row r="12" spans="1:10" x14ac:dyDescent="0.25">
      <c r="A12" s="2">
        <v>50000</v>
      </c>
      <c r="B12" s="2">
        <f>'DWM-NB'!E11</f>
        <v>71.599999999999994</v>
      </c>
      <c r="C12" s="2">
        <f>'DWM-HT'!E11</f>
        <v>69.699999999999903</v>
      </c>
      <c r="D12" s="2">
        <f>WMA!E11</f>
        <v>72.399999999999906</v>
      </c>
      <c r="E12" s="2">
        <f>HMDD_Lite!E11</f>
        <v>71.5</v>
      </c>
      <c r="H12" s="2">
        <f>'DWM-NB'!J11</f>
        <v>13</v>
      </c>
      <c r="I12" s="2">
        <f>HMDD_Lite!J11</f>
        <v>16</v>
      </c>
    </row>
    <row r="13" spans="1:10" x14ac:dyDescent="0.25">
      <c r="A13" s="2">
        <v>55000</v>
      </c>
      <c r="B13" s="2">
        <f>'DWM-NB'!E12</f>
        <v>73.2</v>
      </c>
      <c r="C13" s="2">
        <f>'DWM-HT'!E12</f>
        <v>70.5</v>
      </c>
      <c r="D13" s="2">
        <f>WMA!E12</f>
        <v>74</v>
      </c>
      <c r="E13" s="2">
        <f>HMDD_Lite!E12</f>
        <v>72.599999999999994</v>
      </c>
      <c r="H13" s="2">
        <f>'DWM-NB'!J12</f>
        <v>12</v>
      </c>
      <c r="I13" s="2">
        <f>HMDD_Lite!J12</f>
        <v>14</v>
      </c>
    </row>
    <row r="14" spans="1:10" x14ac:dyDescent="0.25">
      <c r="A14" s="2">
        <v>60000</v>
      </c>
      <c r="B14" s="2">
        <f>'DWM-NB'!E13</f>
        <v>71.099999999999994</v>
      </c>
      <c r="C14" s="2">
        <f>'DWM-HT'!E13</f>
        <v>72.099999999999994</v>
      </c>
      <c r="D14" s="2">
        <f>WMA!E13</f>
        <v>75.7</v>
      </c>
      <c r="E14" s="2">
        <f>HMDD_Lite!E13</f>
        <v>71.399999999999906</v>
      </c>
      <c r="H14" s="2">
        <f>'DWM-NB'!J13</f>
        <v>10</v>
      </c>
      <c r="I14" s="2">
        <f>HMDD_Lite!J13</f>
        <v>12</v>
      </c>
    </row>
    <row r="15" spans="1:10" x14ac:dyDescent="0.25">
      <c r="A15" s="2">
        <v>65000</v>
      </c>
      <c r="B15" s="2">
        <f>'DWM-NB'!E14</f>
        <v>71.099999999999994</v>
      </c>
      <c r="C15" s="2">
        <f>'DWM-HT'!E14</f>
        <v>70.399999999999906</v>
      </c>
      <c r="D15" s="2">
        <f>WMA!E14</f>
        <v>73.099999999999994</v>
      </c>
      <c r="E15" s="2">
        <f>HMDD_Lite!E14</f>
        <v>71.399999999999906</v>
      </c>
      <c r="H15" s="2">
        <f>'DWM-NB'!J14</f>
        <v>9</v>
      </c>
      <c r="I15" s="2">
        <f>HMDD_Lite!J14</f>
        <v>14</v>
      </c>
    </row>
    <row r="16" spans="1:10" x14ac:dyDescent="0.25">
      <c r="A16" s="2">
        <v>70000</v>
      </c>
      <c r="B16" s="2">
        <f>'DWM-NB'!E15</f>
        <v>71.5</v>
      </c>
      <c r="C16" s="2">
        <f>'DWM-HT'!E15</f>
        <v>71</v>
      </c>
      <c r="D16" s="2">
        <f>WMA!E15</f>
        <v>73.099999999999994</v>
      </c>
      <c r="E16" s="2">
        <f>HMDD_Lite!E15</f>
        <v>70.899999999999906</v>
      </c>
      <c r="H16" s="2">
        <f>'DWM-NB'!J15</f>
        <v>12</v>
      </c>
      <c r="I16" s="2">
        <f>HMDD_Lite!J15</f>
        <v>17</v>
      </c>
    </row>
    <row r="17" spans="1:9" x14ac:dyDescent="0.25">
      <c r="A17" s="2">
        <v>75000</v>
      </c>
      <c r="B17" s="2">
        <f>'DWM-NB'!E16</f>
        <v>74</v>
      </c>
      <c r="C17" s="2">
        <f>'DWM-HT'!E16</f>
        <v>73.2</v>
      </c>
      <c r="D17" s="2">
        <f>WMA!E16</f>
        <v>74.599999999999994</v>
      </c>
      <c r="E17" s="2">
        <f>HMDD_Lite!E16</f>
        <v>74.5</v>
      </c>
      <c r="H17" s="2">
        <f>'DWM-NB'!J16</f>
        <v>11</v>
      </c>
      <c r="I17" s="2">
        <f>HMDD_Lite!J16</f>
        <v>18</v>
      </c>
    </row>
    <row r="18" spans="1:9" x14ac:dyDescent="0.25">
      <c r="A18" s="2">
        <v>80000</v>
      </c>
      <c r="B18" s="2">
        <f>'DWM-NB'!E17</f>
        <v>73.5</v>
      </c>
      <c r="C18" s="2">
        <f>'DWM-HT'!E17</f>
        <v>72.5</v>
      </c>
      <c r="D18" s="2">
        <f>WMA!E17</f>
        <v>74.2</v>
      </c>
      <c r="E18" s="2">
        <f>HMDD_Lite!E17</f>
        <v>74.099999999999994</v>
      </c>
      <c r="H18" s="2">
        <f>'DWM-NB'!J17</f>
        <v>15</v>
      </c>
      <c r="I18" s="2">
        <f>HMDD_Lite!J17</f>
        <v>22</v>
      </c>
    </row>
    <row r="19" spans="1:9" x14ac:dyDescent="0.25">
      <c r="A19" s="2">
        <v>85000</v>
      </c>
      <c r="B19" s="2">
        <f>'DWM-NB'!E18</f>
        <v>74.3</v>
      </c>
      <c r="C19" s="2">
        <f>'DWM-HT'!E18</f>
        <v>73.8</v>
      </c>
      <c r="D19" s="2">
        <f>WMA!E18</f>
        <v>74.5</v>
      </c>
      <c r="E19" s="2">
        <f>HMDD_Lite!E18</f>
        <v>74.099999999999994</v>
      </c>
      <c r="H19" s="2">
        <f>'DWM-NB'!J18</f>
        <v>23</v>
      </c>
      <c r="I19" s="2">
        <f>HMDD_Lite!J18</f>
        <v>31</v>
      </c>
    </row>
    <row r="20" spans="1:9" x14ac:dyDescent="0.25">
      <c r="A20" s="2">
        <v>90000</v>
      </c>
      <c r="B20" s="2">
        <f>'DWM-NB'!E19</f>
        <v>73.900000000000006</v>
      </c>
      <c r="C20" s="2">
        <f>'DWM-HT'!E19</f>
        <v>73.900000000000006</v>
      </c>
      <c r="D20" s="2">
        <f>WMA!E19</f>
        <v>74.099999999999994</v>
      </c>
      <c r="E20" s="2">
        <f>HMDD_Lite!E19</f>
        <v>74.7</v>
      </c>
      <c r="H20" s="2">
        <f>'DWM-NB'!J19</f>
        <v>10</v>
      </c>
      <c r="I20" s="2">
        <f>HMDD_Lite!J19</f>
        <v>16</v>
      </c>
    </row>
    <row r="21" spans="1:9" x14ac:dyDescent="0.25">
      <c r="A21" s="2">
        <v>95000</v>
      </c>
      <c r="B21" s="2">
        <f>'DWM-NB'!E20</f>
        <v>74.099999999999994</v>
      </c>
      <c r="C21" s="2">
        <f>'DWM-HT'!E20</f>
        <v>73.8</v>
      </c>
      <c r="D21" s="2">
        <f>WMA!E20</f>
        <v>74.3</v>
      </c>
      <c r="E21" s="2">
        <f>HMDD_Lite!E20</f>
        <v>72.5</v>
      </c>
      <c r="H21" s="2">
        <f>'DWM-NB'!J20</f>
        <v>13</v>
      </c>
      <c r="I21" s="2">
        <f>HMDD_Lite!J20</f>
        <v>19</v>
      </c>
    </row>
    <row r="22" spans="1:9" x14ac:dyDescent="0.25">
      <c r="A22" s="2">
        <v>100000</v>
      </c>
      <c r="B22" s="2">
        <f>'DWM-NB'!E21</f>
        <v>73.599999999999994</v>
      </c>
      <c r="C22" s="2">
        <f>'DWM-HT'!E21</f>
        <v>72.399999999999906</v>
      </c>
      <c r="D22" s="2">
        <f>WMA!E21</f>
        <v>74.599999999999994</v>
      </c>
      <c r="E22" s="2">
        <f>HMDD_Lite!E21</f>
        <v>72.5</v>
      </c>
      <c r="H22" s="2">
        <f>'DWM-NB'!J21</f>
        <v>12</v>
      </c>
      <c r="I22" s="2">
        <f>HMDD_Lite!J21</f>
        <v>13</v>
      </c>
    </row>
    <row r="23" spans="1:9" x14ac:dyDescent="0.25">
      <c r="A23" s="2" t="s">
        <v>2</v>
      </c>
      <c r="B23" s="3">
        <f t="shared" ref="B23:D23" si="0">AVERAGE(B3:B22)</f>
        <v>72.399999999999991</v>
      </c>
      <c r="C23" s="3">
        <f t="shared" si="0"/>
        <v>71.199999999999974</v>
      </c>
      <c r="D23" s="3">
        <f t="shared" si="0"/>
        <v>73.72499999999998</v>
      </c>
      <c r="E23" s="3">
        <f>AVERAGE(E3:E22)</f>
        <v>72.379999999999967</v>
      </c>
    </row>
    <row r="26" spans="1:9" x14ac:dyDescent="0.25">
      <c r="A26" s="1" t="s">
        <v>37</v>
      </c>
    </row>
    <row r="28" spans="1:9" x14ac:dyDescent="0.25">
      <c r="B28" s="4" t="str">
        <f>CONCATENATE("DWM-NB","(",ROUND(B49,2)," ms",")")</f>
        <v>DWM-NB(489.77 ms)</v>
      </c>
      <c r="C28" s="4" t="str">
        <f>CONCATENATE("DWM-HT","(",ROUND(C49,2)," ms",")")</f>
        <v>DWM-HT(1977.83 ms)</v>
      </c>
      <c r="D28" s="4" t="str">
        <f>CONCATENATE("WMA","(",ROUND(D49,2)," ms",")")</f>
        <v>WMA(85.29 ms)</v>
      </c>
      <c r="E28" s="4" t="str">
        <f>CONCATENATE("HMDD_Lite","(",ROUND(E49,2)," ms",")")</f>
        <v>HMDD_Lite(1371.75 ms)</v>
      </c>
    </row>
    <row r="29" spans="1:9" x14ac:dyDescent="0.25">
      <c r="B29" s="2">
        <f>'DWM-NB'!B2</f>
        <v>0.81120519999999996</v>
      </c>
      <c r="C29" s="2">
        <f>'DWM-HT'!B2</f>
        <v>3.8220244999999999</v>
      </c>
      <c r="D29" s="2">
        <f>WMA!B2</f>
        <v>0.4524029</v>
      </c>
      <c r="E29" s="2">
        <f>HMDD_Lite!B2</f>
        <v>3.9312252000000001</v>
      </c>
    </row>
    <row r="30" spans="1:9" x14ac:dyDescent="0.25">
      <c r="B30" s="2">
        <f>'DWM-NB'!B3</f>
        <v>3.1512202</v>
      </c>
      <c r="C30" s="2">
        <f>'DWM-HT'!B3</f>
        <v>17.971315199999999</v>
      </c>
      <c r="D30" s="2">
        <f>WMA!B3</f>
        <v>0.81120519999999996</v>
      </c>
      <c r="E30" s="2">
        <f>HMDD_Lite!B3</f>
        <v>12.3708793</v>
      </c>
    </row>
    <row r="31" spans="1:9" x14ac:dyDescent="0.25">
      <c r="B31" s="2">
        <f>'DWM-NB'!B4</f>
        <v>7.1760460000000004</v>
      </c>
      <c r="C31" s="2">
        <f>'DWM-HT'!B4</f>
        <v>37.112637900000003</v>
      </c>
      <c r="D31" s="2">
        <f>WMA!B4</f>
        <v>1.2168078</v>
      </c>
      <c r="E31" s="2">
        <f>HMDD_Lite!B4</f>
        <v>22.479744100000001</v>
      </c>
    </row>
    <row r="32" spans="1:9" x14ac:dyDescent="0.25">
      <c r="B32" s="2">
        <f>'DWM-NB'!B5</f>
        <v>11.6064744</v>
      </c>
      <c r="C32" s="2">
        <f>'DWM-HT'!B5</f>
        <v>48.032707899999998</v>
      </c>
      <c r="D32" s="2">
        <f>WMA!B5</f>
        <v>1.6380105</v>
      </c>
      <c r="E32" s="2">
        <f>HMDD_Lite!B5</f>
        <v>31.699403199999999</v>
      </c>
    </row>
    <row r="33" spans="2:5" x14ac:dyDescent="0.25">
      <c r="B33" s="2">
        <f>'DWM-NB'!B6</f>
        <v>13.2756851</v>
      </c>
      <c r="C33" s="2">
        <f>'DWM-HT'!B6</f>
        <v>55.208753899999998</v>
      </c>
      <c r="D33" s="2">
        <f>WMA!B6</f>
        <v>1.9968128000000001</v>
      </c>
      <c r="E33" s="2">
        <f>HMDD_Lite!B6</f>
        <v>37.237438699999998</v>
      </c>
    </row>
    <row r="34" spans="2:5" x14ac:dyDescent="0.25">
      <c r="B34" s="2">
        <f>'DWM-NB'!B7</f>
        <v>15.0384964</v>
      </c>
      <c r="C34" s="2">
        <f>'DWM-HT'!B7</f>
        <v>62.291199300000002</v>
      </c>
      <c r="D34" s="2">
        <f>WMA!B7</f>
        <v>2.3868152999999999</v>
      </c>
      <c r="E34" s="2">
        <f>HMDD_Lite!B7</f>
        <v>42.603873100000001</v>
      </c>
    </row>
    <row r="35" spans="2:5" x14ac:dyDescent="0.25">
      <c r="B35" s="2">
        <f>'DWM-NB'!B8</f>
        <v>17.113309699999999</v>
      </c>
      <c r="C35" s="2">
        <f>'DWM-HT'!B8</f>
        <v>70.309650700000006</v>
      </c>
      <c r="D35" s="2">
        <f>WMA!B8</f>
        <v>2.7768177999999999</v>
      </c>
      <c r="E35" s="2">
        <f>HMDD_Lite!B8</f>
        <v>48.407110299999999</v>
      </c>
    </row>
    <row r="36" spans="2:5" x14ac:dyDescent="0.25">
      <c r="B36" s="2">
        <f>'DWM-NB'!B9</f>
        <v>19.858927300000001</v>
      </c>
      <c r="C36" s="2">
        <f>'DWM-HT'!B9</f>
        <v>79.685310799999996</v>
      </c>
      <c r="D36" s="2">
        <f>WMA!B9</f>
        <v>3.2604209000000002</v>
      </c>
      <c r="E36" s="2">
        <f>HMDD_Lite!B9</f>
        <v>55.083953100000002</v>
      </c>
    </row>
    <row r="37" spans="2:5" x14ac:dyDescent="0.25">
      <c r="B37" s="2">
        <f>'DWM-NB'!B10</f>
        <v>21.6217386</v>
      </c>
      <c r="C37" s="2">
        <f>'DWM-HT'!B10</f>
        <v>88.858169599999997</v>
      </c>
      <c r="D37" s="2">
        <f>WMA!B10</f>
        <v>3.6504234000000002</v>
      </c>
      <c r="E37" s="2">
        <f>HMDD_Lite!B10</f>
        <v>61.011991100000003</v>
      </c>
    </row>
    <row r="38" spans="2:5" x14ac:dyDescent="0.25">
      <c r="B38" s="2">
        <f>'DWM-NB'!B11</f>
        <v>23.259749100000001</v>
      </c>
      <c r="C38" s="2">
        <f>'DWM-HT'!B11</f>
        <v>99.934240599999995</v>
      </c>
      <c r="D38" s="2">
        <f>WMA!B11</f>
        <v>4.0716260999999996</v>
      </c>
      <c r="E38" s="2">
        <f>HMDD_Lite!B11</f>
        <v>66.1132238</v>
      </c>
    </row>
    <row r="39" spans="2:5" x14ac:dyDescent="0.25">
      <c r="B39" s="2">
        <f>'DWM-NB'!B12</f>
        <v>25.0381605</v>
      </c>
      <c r="C39" s="2">
        <f>'DWM-HT'!B12</f>
        <v>106.28348130000001</v>
      </c>
      <c r="D39" s="2">
        <f>WMA!B12</f>
        <v>4.4928287999999998</v>
      </c>
      <c r="E39" s="2">
        <f>HMDD_Lite!B12</f>
        <v>71.604459000000006</v>
      </c>
    </row>
    <row r="40" spans="2:5" x14ac:dyDescent="0.25">
      <c r="B40" s="2">
        <f>'DWM-NB'!B13</f>
        <v>27.237774600000002</v>
      </c>
      <c r="C40" s="2">
        <f>'DWM-HT'!B13</f>
        <v>114.95713689999999</v>
      </c>
      <c r="D40" s="2">
        <f>WMA!B13</f>
        <v>4.8828313000000003</v>
      </c>
      <c r="E40" s="2">
        <f>HMDD_Lite!B13</f>
        <v>76.019287300000002</v>
      </c>
    </row>
    <row r="41" spans="2:5" x14ac:dyDescent="0.25">
      <c r="B41" s="2">
        <f>'DWM-NB'!B14</f>
        <v>28.7821845</v>
      </c>
      <c r="C41" s="2">
        <f>'DWM-HT'!B14</f>
        <v>119.9491689</v>
      </c>
      <c r="D41" s="2">
        <f>WMA!B14</f>
        <v>5.2884339000000002</v>
      </c>
      <c r="E41" s="2">
        <f>HMDD_Lite!B14</f>
        <v>80.730517500000005</v>
      </c>
    </row>
    <row r="42" spans="2:5" x14ac:dyDescent="0.25">
      <c r="B42" s="2">
        <f>'DWM-NB'!B15</f>
        <v>31.122199500000001</v>
      </c>
      <c r="C42" s="2">
        <f>'DWM-HT'!B15</f>
        <v>126.7976128</v>
      </c>
      <c r="D42" s="2">
        <f>WMA!B15</f>
        <v>5.6940365000000002</v>
      </c>
      <c r="E42" s="2">
        <f>HMDD_Lite!B15</f>
        <v>87.360560000000007</v>
      </c>
    </row>
    <row r="43" spans="2:5" x14ac:dyDescent="0.25">
      <c r="B43" s="2">
        <f>'DWM-NB'!B16</f>
        <v>33.134612400000002</v>
      </c>
      <c r="C43" s="2">
        <f>'DWM-HT'!B16</f>
        <v>135.0656658</v>
      </c>
      <c r="D43" s="2">
        <f>WMA!B16</f>
        <v>6.0996391000000001</v>
      </c>
      <c r="E43" s="2">
        <f>HMDD_Lite!B16</f>
        <v>93.928202099999993</v>
      </c>
    </row>
    <row r="44" spans="2:5" x14ac:dyDescent="0.25">
      <c r="B44" s="2">
        <f>'DWM-NB'!B17</f>
        <v>36.0206309</v>
      </c>
      <c r="C44" s="2">
        <f>'DWM-HT'!B17</f>
        <v>143.31811870000001</v>
      </c>
      <c r="D44" s="2">
        <f>WMA!B17</f>
        <v>6.5052417</v>
      </c>
      <c r="E44" s="2">
        <f>HMDD_Lite!B17</f>
        <v>101.6502516</v>
      </c>
    </row>
    <row r="45" spans="2:5" x14ac:dyDescent="0.25">
      <c r="B45" s="2">
        <f>'DWM-NB'!B18</f>
        <v>39.983056300000001</v>
      </c>
      <c r="C45" s="2">
        <f>'DWM-HT'!B18</f>
        <v>154.6593914</v>
      </c>
      <c r="D45" s="2">
        <f>WMA!B18</f>
        <v>6.8796441000000002</v>
      </c>
      <c r="E45" s="2">
        <f>HMDD_Lite!B18</f>
        <v>111.1351124</v>
      </c>
    </row>
    <row r="46" spans="2:5" x14ac:dyDescent="0.25">
      <c r="B46" s="2">
        <f>'DWM-NB'!B19</f>
        <v>42.962675400000002</v>
      </c>
      <c r="C46" s="2">
        <f>'DWM-HT'!B19</f>
        <v>164.9086571</v>
      </c>
      <c r="D46" s="2">
        <f>WMA!B19</f>
        <v>7.3164468999999999</v>
      </c>
      <c r="E46" s="2">
        <f>HMDD_Lite!B19</f>
        <v>117.1411509</v>
      </c>
    </row>
    <row r="47" spans="2:5" x14ac:dyDescent="0.25">
      <c r="B47" s="2">
        <f>'DWM-NB'!B20</f>
        <v>45.131089299999999</v>
      </c>
      <c r="C47" s="2">
        <f>'DWM-HT'!B20</f>
        <v>172.11590330000001</v>
      </c>
      <c r="D47" s="2">
        <f>WMA!B20</f>
        <v>7.7220494999999998</v>
      </c>
      <c r="E47" s="2">
        <f>HMDD_Lite!B20</f>
        <v>122.9911884</v>
      </c>
    </row>
    <row r="48" spans="2:5" x14ac:dyDescent="0.25">
      <c r="B48" s="2">
        <f>'DWM-NB'!B21</f>
        <v>47.4399041</v>
      </c>
      <c r="C48" s="2">
        <f>'DWM-HT'!B21</f>
        <v>176.5463317</v>
      </c>
      <c r="D48" s="2">
        <f>WMA!B21</f>
        <v>8.1432521999999992</v>
      </c>
      <c r="E48" s="2">
        <f>HMDD_Lite!B21</f>
        <v>128.2484221</v>
      </c>
    </row>
    <row r="49" spans="2:5" x14ac:dyDescent="0.25">
      <c r="B49" s="3">
        <f>SUM(B29:B48)</f>
        <v>489.76513949999998</v>
      </c>
      <c r="C49" s="3">
        <f t="shared" ref="C49:E49" si="1">SUM(C29:C48)</f>
        <v>1977.8274782999997</v>
      </c>
      <c r="D49" s="3">
        <f t="shared" si="1"/>
        <v>85.285746700000004</v>
      </c>
      <c r="E49" s="3">
        <f t="shared" si="1"/>
        <v>1371.7479932000001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DWM-NB</vt:lpstr>
      <vt:lpstr>DWM-HT</vt:lpstr>
      <vt:lpstr>WMA</vt:lpstr>
      <vt:lpstr>HMDD_Lite</vt:lpstr>
      <vt:lpstr>Graph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Dammam</dc:creator>
  <cp:lastModifiedBy>University of Dammam</cp:lastModifiedBy>
  <dcterms:created xsi:type="dcterms:W3CDTF">2016-11-24T07:47:12Z</dcterms:created>
  <dcterms:modified xsi:type="dcterms:W3CDTF">2016-11-30T08:20:56Z</dcterms:modified>
</cp:coreProperties>
</file>