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vclbd-my.sharepoint.com/personal/monir_it_vclbd_net/Documents/Desktop/Data Analysis/Class - 01/"/>
    </mc:Choice>
  </mc:AlternateContent>
  <xr:revisionPtr revIDLastSave="68" documentId="13_ncr:1_{D4D16916-A9FE-40A6-AD24-C8D733CCF580}" xr6:coauthVersionLast="47" xr6:coauthVersionMax="47" xr10:uidLastSave="{C4B74957-3527-4291-996D-6EE09E6B8063}"/>
  <bookViews>
    <workbookView xWindow="-120" yWindow="-120" windowWidth="20730" windowHeight="11040" tabRatio="676" xr2:uid="{96C421F5-8E75-4F7C-9B10-E7B488978189}"/>
  </bookViews>
  <sheets>
    <sheet name="Cell Format - Copy, Cut, Paste" sheetId="2" r:id="rId1"/>
    <sheet name="Add_Del_Col_Row" sheetId="4" r:id="rId2"/>
    <sheet name="Absolute vs Related" sheetId="12" r:id="rId3"/>
    <sheet name="Flash Fill and Text Functions" sheetId="13" r:id="rId4"/>
    <sheet name="Autofill" sheetId="11" r:id="rId5"/>
    <sheet name="Conditional - Formating" sheetId="14" r:id="rId6"/>
  </sheets>
  <definedNames>
    <definedName name="_xlnm._FilterDatabase" localSheetId="3" hidden="1">'Flash Fill and Text Functions'!$A$20:$H$33</definedName>
    <definedName name="LastCol" localSheetId="5">COUNTA(#REF!)+1</definedName>
    <definedName name="LastCol">COUNTA(#REF!)+1</definedName>
    <definedName name="PrintArea_SET" localSheetId="5">OFFSET(#REF!,,,MATCH(REPT("z",255),#REF!),'Conditional - Formating'!LastCol)</definedName>
    <definedName name="PrintArea_SET">OFFSET(#REF!,,,MATCH(REPT("z",255),#REF!),LastCol)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3" l="1"/>
  <c r="J7" i="12"/>
  <c r="K7" i="12" s="1"/>
  <c r="J8" i="12"/>
  <c r="J9" i="12"/>
  <c r="J10" i="12"/>
  <c r="K10" i="12" s="1"/>
  <c r="J11" i="12"/>
  <c r="J6" i="12"/>
  <c r="K6" i="12" s="1"/>
  <c r="K9" i="12"/>
  <c r="K8" i="12"/>
  <c r="K11" i="12"/>
  <c r="G81" i="11"/>
  <c r="G82" i="11" s="1"/>
  <c r="G83" i="11" s="1"/>
  <c r="G84" i="11" s="1"/>
  <c r="G85" i="11" s="1"/>
  <c r="G86" i="11" s="1"/>
  <c r="G80" i="11"/>
  <c r="G79" i="11"/>
  <c r="F69" i="13"/>
  <c r="E43" i="13"/>
  <c r="C69" i="13"/>
  <c r="D43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21" i="13"/>
  <c r="J41" i="12"/>
  <c r="J42" i="12"/>
  <c r="J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40" i="12"/>
  <c r="C31" i="12"/>
  <c r="D31" i="12"/>
  <c r="E31" i="12"/>
  <c r="C32" i="12"/>
  <c r="F32" i="12" s="1"/>
  <c r="D32" i="12"/>
  <c r="E32" i="12"/>
  <c r="C33" i="12"/>
  <c r="D33" i="12"/>
  <c r="E33" i="12"/>
  <c r="B32" i="12"/>
  <c r="B33" i="12"/>
  <c r="B31" i="12"/>
  <c r="F31" i="12" s="1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40" i="12"/>
  <c r="F33" i="12"/>
  <c r="H23" i="12"/>
  <c r="G24" i="12"/>
  <c r="G25" i="12"/>
  <c r="G23" i="12"/>
  <c r="F26" i="12"/>
  <c r="F24" i="12"/>
  <c r="F25" i="12"/>
  <c r="F23" i="12"/>
  <c r="I5" i="4"/>
  <c r="J5" i="4" s="1"/>
  <c r="I6" i="4"/>
  <c r="J6" i="4"/>
  <c r="I7" i="4"/>
  <c r="J7" i="4"/>
  <c r="I8" i="4"/>
  <c r="J8" i="4"/>
  <c r="I9" i="4"/>
  <c r="J9" i="4"/>
  <c r="I10" i="4"/>
  <c r="J10" i="4"/>
  <c r="G9" i="12" l="1"/>
  <c r="I25" i="14"/>
  <c r="J25" i="14" s="1"/>
  <c r="I24" i="14"/>
  <c r="J24" i="14" s="1"/>
  <c r="I23" i="14"/>
  <c r="I22" i="14"/>
  <c r="I21" i="14"/>
  <c r="J21" i="14" s="1"/>
  <c r="I20" i="14"/>
  <c r="J20" i="14" s="1"/>
  <c r="I19" i="14"/>
  <c r="J19" i="14" s="1"/>
  <c r="I18" i="14"/>
  <c r="J18" i="14" s="1"/>
  <c r="I17" i="14"/>
  <c r="J17" i="14" s="1"/>
  <c r="I16" i="14"/>
  <c r="B70" i="13"/>
  <c r="B69" i="13"/>
  <c r="B62" i="13"/>
  <c r="I7" i="14"/>
  <c r="J7" i="14" s="1"/>
  <c r="I3" i="14"/>
  <c r="J3" i="14" s="1"/>
  <c r="I4" i="14"/>
  <c r="J4" i="14" s="1"/>
  <c r="I10" i="14"/>
  <c r="J10" i="14" s="1"/>
  <c r="I12" i="14"/>
  <c r="J12" i="14" s="1"/>
  <c r="I5" i="14"/>
  <c r="J5" i="14" s="1"/>
  <c r="I11" i="14"/>
  <c r="J11" i="14" s="1"/>
  <c r="I9" i="14"/>
  <c r="J9" i="14" s="1"/>
  <c r="I6" i="14"/>
  <c r="J6" i="14" s="1"/>
  <c r="I8" i="14"/>
  <c r="J8" i="14" s="1"/>
  <c r="B63" i="13"/>
  <c r="B57" i="13"/>
  <c r="B56" i="13"/>
  <c r="B55" i="13"/>
  <c r="B50" i="13"/>
  <c r="B49" i="13"/>
  <c r="B48" i="13"/>
  <c r="C43" i="13"/>
  <c r="C42" i="13"/>
  <c r="C41" i="13"/>
  <c r="H44" i="12"/>
  <c r="H43" i="12"/>
  <c r="F4" i="13"/>
  <c r="G4" i="13"/>
  <c r="H4" i="13"/>
  <c r="E5" i="13"/>
  <c r="F5" i="13"/>
  <c r="G5" i="13"/>
  <c r="H5" i="13"/>
  <c r="E6" i="13"/>
  <c r="F6" i="13"/>
  <c r="G6" i="13"/>
  <c r="H6" i="13"/>
  <c r="E7" i="13"/>
  <c r="F7" i="13"/>
  <c r="G7" i="13"/>
  <c r="H7" i="13"/>
  <c r="E8" i="13"/>
  <c r="F8" i="13"/>
  <c r="G8" i="13"/>
  <c r="H8" i="13"/>
  <c r="E9" i="13"/>
  <c r="F9" i="13"/>
  <c r="G9" i="13"/>
  <c r="H9" i="13"/>
  <c r="E10" i="13"/>
  <c r="F10" i="13"/>
  <c r="G10" i="13"/>
  <c r="H10" i="13"/>
  <c r="E11" i="13"/>
  <c r="F11" i="13"/>
  <c r="G11" i="13"/>
  <c r="H11" i="13"/>
  <c r="E12" i="13"/>
  <c r="F12" i="13"/>
  <c r="G12" i="13"/>
  <c r="H12" i="13"/>
  <c r="E13" i="13"/>
  <c r="F13" i="13"/>
  <c r="G13" i="13"/>
  <c r="H13" i="13"/>
  <c r="E14" i="13"/>
  <c r="F14" i="13"/>
  <c r="G14" i="13"/>
  <c r="H14" i="13"/>
  <c r="E15" i="13"/>
  <c r="F15" i="13"/>
  <c r="G15" i="13"/>
  <c r="H15" i="13"/>
  <c r="E16" i="13"/>
  <c r="F16" i="13"/>
  <c r="G16" i="13"/>
  <c r="H16" i="13"/>
  <c r="H41" i="12"/>
  <c r="H42" i="12"/>
  <c r="H45" i="12"/>
  <c r="H46" i="12"/>
  <c r="H47" i="12"/>
  <c r="H49" i="12"/>
  <c r="H50" i="12"/>
  <c r="H51" i="12"/>
  <c r="H53" i="12"/>
  <c r="H54" i="12"/>
  <c r="H52" i="12" l="1"/>
  <c r="H48" i="12"/>
  <c r="H40" i="12"/>
  <c r="F7" i="12"/>
  <c r="F8" i="12"/>
  <c r="F6" i="12"/>
  <c r="D16" i="12" l="1"/>
  <c r="C15" i="12"/>
  <c r="E14" i="12"/>
  <c r="C14" i="12"/>
  <c r="E16" i="12"/>
  <c r="C16" i="12"/>
  <c r="D14" i="12"/>
  <c r="B16" i="12"/>
  <c r="D15" i="12"/>
  <c r="F9" i="12"/>
  <c r="G7" i="12" s="1"/>
  <c r="E15" i="12"/>
  <c r="B14" i="12"/>
  <c r="B15" i="12"/>
  <c r="G8" i="12" l="1"/>
  <c r="G6" i="12"/>
  <c r="F16" i="12"/>
  <c r="F14" i="12"/>
  <c r="F15" i="12"/>
  <c r="I13" i="4" l="1"/>
  <c r="J13" i="4" s="1"/>
  <c r="I12" i="4"/>
  <c r="J12" i="4" s="1"/>
  <c r="I11" i="4"/>
  <c r="J11" i="4" s="1"/>
  <c r="I4" i="4"/>
  <c r="J4" i="4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</calcChain>
</file>

<file path=xl/sharedStrings.xml><?xml version="1.0" encoding="utf-8"?>
<sst xmlns="http://schemas.openxmlformats.org/spreadsheetml/2006/main" count="354" uniqueCount="179">
  <si>
    <t>Sl #</t>
  </si>
  <si>
    <t>Target</t>
  </si>
  <si>
    <t>Q1</t>
  </si>
  <si>
    <t>Q2</t>
  </si>
  <si>
    <t>Q3</t>
  </si>
  <si>
    <t>Q4</t>
  </si>
  <si>
    <t>TTL_Sales</t>
  </si>
  <si>
    <t>% Achieved</t>
  </si>
  <si>
    <t>ZONE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</si>
  <si>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</si>
  <si>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</si>
  <si>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</si>
  <si>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</si>
  <si>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</si>
  <si>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</si>
  <si>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</si>
  <si>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</si>
  <si>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</si>
  <si>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</si>
  <si>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 xml:space="preserve"> </t>
  </si>
  <si>
    <t>Insert Column/Row</t>
  </si>
  <si>
    <t>CTRL+SHIFT+</t>
  </si>
  <si>
    <t>Delete Column/Row</t>
  </si>
  <si>
    <t>CTRL-</t>
  </si>
  <si>
    <t>Undo</t>
  </si>
  <si>
    <t>CTRL+Z</t>
  </si>
  <si>
    <t>Redo</t>
  </si>
  <si>
    <t>CTRY+Y</t>
  </si>
  <si>
    <t>Related</t>
  </si>
  <si>
    <t>Absolute</t>
  </si>
  <si>
    <t>Employee Name</t>
  </si>
  <si>
    <t>Department</t>
  </si>
  <si>
    <t>Years</t>
  </si>
  <si>
    <t>Salary</t>
  </si>
  <si>
    <t>Bonus</t>
  </si>
  <si>
    <t>Salary with Bonus</t>
  </si>
  <si>
    <t>Increment</t>
  </si>
  <si>
    <t>New Salary</t>
  </si>
  <si>
    <t>Yusuf Uddin</t>
  </si>
  <si>
    <t>Sales</t>
  </si>
  <si>
    <t>Shyamol Chandra Sarkar</t>
  </si>
  <si>
    <t>Md. Aynul Islam</t>
  </si>
  <si>
    <t>Administration</t>
  </si>
  <si>
    <t>Md.Moshiur Rahman</t>
  </si>
  <si>
    <t>ADC</t>
  </si>
  <si>
    <t>Md. Roknuzzaman</t>
  </si>
  <si>
    <t>Md. Kaosar</t>
  </si>
  <si>
    <t>Marketing</t>
  </si>
  <si>
    <t>Belal Hossain</t>
  </si>
  <si>
    <t>Training</t>
  </si>
  <si>
    <t>Md. Imamul Haque</t>
  </si>
  <si>
    <t>Md. Toslim Uddin</t>
  </si>
  <si>
    <t>Md. Bulbul Hosen</t>
  </si>
  <si>
    <t>Md. Jakirul Islam Rahat</t>
  </si>
  <si>
    <t>Md. Jahidul Islam</t>
  </si>
  <si>
    <t>Md. Moudud Hossen</t>
  </si>
  <si>
    <t>Md. Kabir Hossain</t>
  </si>
  <si>
    <t>Md. Manhagul Haque</t>
  </si>
  <si>
    <t>Total</t>
  </si>
  <si>
    <t>Full Name</t>
  </si>
  <si>
    <t>Babul</t>
  </si>
  <si>
    <t>Mia</t>
  </si>
  <si>
    <t>Kabir</t>
  </si>
  <si>
    <t>Hossain</t>
  </si>
  <si>
    <t>Aynul Islam</t>
  </si>
  <si>
    <t>Aynul</t>
  </si>
  <si>
    <t>Islam</t>
  </si>
  <si>
    <t>Moshiur Rahman</t>
  </si>
  <si>
    <t>Moshiur</t>
  </si>
  <si>
    <t>Rahman</t>
  </si>
  <si>
    <t>Roknuzzaman Mia</t>
  </si>
  <si>
    <t>Roknuzzaman</t>
  </si>
  <si>
    <t>Kaosar</t>
  </si>
  <si>
    <t>Belal</t>
  </si>
  <si>
    <t>Imamul Haque</t>
  </si>
  <si>
    <t>Imamul</t>
  </si>
  <si>
    <t>Haque</t>
  </si>
  <si>
    <t>Toslim Uddin</t>
  </si>
  <si>
    <t>Toslim</t>
  </si>
  <si>
    <t>Uddin</t>
  </si>
  <si>
    <t>Bulbul Hosen</t>
  </si>
  <si>
    <t>Bulbul</t>
  </si>
  <si>
    <t>Hosen</t>
  </si>
  <si>
    <t>Manhagul Haque</t>
  </si>
  <si>
    <t>Manhagul</t>
  </si>
  <si>
    <t>Jahidul Islam</t>
  </si>
  <si>
    <t>Jahidul</t>
  </si>
  <si>
    <t>Moudud Hossen</t>
  </si>
  <si>
    <t>Moudud</t>
  </si>
  <si>
    <t>Hossen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</si>
  <si>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</si>
  <si>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</si>
  <si>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</si>
  <si>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</si>
  <si>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</si>
  <si>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</si>
  <si>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</si>
  <si>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</si>
  <si>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</si>
  <si>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</si>
  <si>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</si>
  <si>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Sun</t>
  </si>
  <si>
    <t>Mon</t>
  </si>
  <si>
    <t>Tue</t>
  </si>
  <si>
    <t>Wed</t>
  </si>
  <si>
    <t>Thu</t>
  </si>
  <si>
    <t>Fri</t>
  </si>
  <si>
    <t>Sat</t>
  </si>
  <si>
    <t>CTG</t>
  </si>
  <si>
    <t>BSL</t>
  </si>
  <si>
    <t>DHK</t>
  </si>
  <si>
    <t>CML</t>
  </si>
  <si>
    <t>RNG</t>
  </si>
  <si>
    <t>BOG</t>
  </si>
  <si>
    <t>DNJ</t>
  </si>
  <si>
    <t>JSR</t>
  </si>
  <si>
    <t>NAT</t>
  </si>
  <si>
    <t>AREA</t>
  </si>
  <si>
    <t>SRE</t>
  </si>
  <si>
    <t>Product - A</t>
  </si>
  <si>
    <t>Product - B</t>
  </si>
  <si>
    <t>Product - C</t>
  </si>
  <si>
    <t>%</t>
  </si>
  <si>
    <t>Ralative</t>
  </si>
  <si>
    <t>Kabir Bakul</t>
  </si>
  <si>
    <t>Bakul</t>
  </si>
  <si>
    <t>Md Babul Mia</t>
  </si>
  <si>
    <t>MD Kaosar Mia</t>
  </si>
  <si>
    <t>MD</t>
  </si>
  <si>
    <t>Md</t>
  </si>
  <si>
    <t>Concatenate (2013 or earlier)</t>
  </si>
  <si>
    <t>Use &amp; for Any Version</t>
  </si>
  <si>
    <t>Concat (2016 or Later)</t>
  </si>
  <si>
    <t>TextJoin (2016 or Later)</t>
  </si>
  <si>
    <t>F_Name</t>
  </si>
  <si>
    <t>M_Name (CTRL+E)</t>
  </si>
  <si>
    <t>L_Name</t>
  </si>
  <si>
    <t>Cell Reference (Relative, Absolute or Mixed)</t>
  </si>
  <si>
    <t>Other Text Functions</t>
  </si>
  <si>
    <t>Exact</t>
  </si>
  <si>
    <t>Name1</t>
  </si>
  <si>
    <t>Name2</t>
  </si>
  <si>
    <t>Formula</t>
  </si>
  <si>
    <t>Rahim</t>
  </si>
  <si>
    <t>RaHim</t>
  </si>
  <si>
    <t>Trim</t>
  </si>
  <si>
    <t>Name</t>
  </si>
  <si>
    <t>Rahim    Uddin</t>
  </si>
  <si>
    <t xml:space="preserve">   Rahim    Uddin</t>
  </si>
  <si>
    <t xml:space="preserve">Rahim    Uddin    </t>
  </si>
  <si>
    <t>Upper &amp; Trim</t>
  </si>
  <si>
    <t>rahim    Uddin</t>
  </si>
  <si>
    <t>Rahim    uddin</t>
  </si>
  <si>
    <t>rahim    uddin</t>
  </si>
  <si>
    <t>LOWER &amp; Trim</t>
  </si>
  <si>
    <t>RAHIM    Uddin</t>
  </si>
  <si>
    <t>PROPER &amp; Trim</t>
  </si>
  <si>
    <t>raHim    uddin</t>
  </si>
  <si>
    <t>Babul Akter</t>
  </si>
  <si>
    <t>Akter</t>
  </si>
  <si>
    <t>Rahim Uddin</t>
  </si>
  <si>
    <t>&lt; Less Then</t>
  </si>
  <si>
    <t>Between</t>
  </si>
  <si>
    <t>70 - 89</t>
  </si>
  <si>
    <t>Calculate: A) Total Sales B) % of Sales each Products</t>
  </si>
  <si>
    <t>(A)</t>
  </si>
  <si>
    <t>(B)</t>
  </si>
  <si>
    <t>% of Sales in each Quarter</t>
  </si>
  <si>
    <t>Flash Fill &amp; Text Functions</t>
  </si>
  <si>
    <t>Greater then &gt;</t>
  </si>
  <si>
    <t>90% ~ 105%</t>
  </si>
  <si>
    <t>Increment (10%)</t>
  </si>
  <si>
    <t>dsdsfdf  Test</t>
  </si>
  <si>
    <t>Test</t>
  </si>
  <si>
    <t>Test2</t>
  </si>
  <si>
    <t>salary</t>
  </si>
  <si>
    <t>bonus</t>
  </si>
  <si>
    <t>total</t>
  </si>
  <si>
    <t>percentace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</si>
</sst>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4" formatCode="_(&quot;$&quot;* #,##0.00_);_(&quot;$&quot;* \(#,##0.00\);_(&quot;$&quot;* &quot;-&quot;??_);_(@_)"/>
    <numFmt numFmtId="164" formatCode="&quot;£&quot;#,##0"/>
    <numFmt numFmtId="165" formatCode="&quot;£&quot;#,##0.00"/>
    <numFmt numFmtId="166" formatCode="0.0%"/>
    <numFmt numFmtId="167" formatCode="_([$BDT]\ * #,##0_);_([$BDT]\ * \(#,##0\);_([$BDT]\ * &quot;-&quot;??_);_(@_)"/>
    <numFmt numFmtId="168" formatCode="[$BDT]\ #,##0_);\([$BDT]\ #,##0\)"/>
    <numFmt numFmtId="169" formatCode="_([$BDT]\ * #,##0.00_);_([$BDT]\ * \(#,##0.00\);_([$BDT]\ * &quot;-&quot;??_);_(@_)"/>
  </numFmts>
  <fonts count="25" x14ac:knownFonts="1">
    <font>
      <sz val="20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1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0"/>
      <color rgb="FF000000"/>
      <name val="Arial"/>
      <family val="2"/>
    </font>
    <font>
      <sz val="11"/>
      <color theme="1"/>
      <name val="Aptos Narrow"/>
      <family val="2"/>
      <scheme val="minor"/>
    </font>
    <font>
      <sz val="11"/>
      <color theme="1"/>
      <name val="Segoe UI"/>
      <family val="2"/>
    </font>
    <font>
      <b/>
      <sz val="11"/>
      <name val="Segoe UI"/>
      <family val="2"/>
    </font>
    <font>
      <b/>
      <sz val="11"/>
      <color theme="0"/>
      <name val="Segoe UI"/>
      <family val="2"/>
    </font>
    <font>
      <b/>
      <sz val="12"/>
      <color theme="0"/>
      <name val="Segoe UI"/>
      <family val="2"/>
    </font>
    <font>
      <b/>
      <sz val="11"/>
      <color theme="1"/>
      <name val="Segoe UI"/>
      <family val="2"/>
    </font>
    <font>
      <sz val="11"/>
      <color theme="0"/>
      <name val="Segoe UI"/>
      <family val="2"/>
    </font>
    <font>
      <sz val="10"/>
      <color theme="1" tint="0.14993743705557422"/>
      <name val="Aptos Narrow"/>
      <family val="2"/>
      <scheme val="minor"/>
    </font>
    <font>
      <sz val="11"/>
      <color theme="1" tint="0.14993743705557422"/>
      <name val="Aptos Display"/>
      <family val="2"/>
      <scheme val="major"/>
    </font>
    <font>
      <b/>
      <sz val="10"/>
      <color theme="1" tint="0.14990691854609822"/>
      <name val="Aptos Display"/>
      <family val="2"/>
      <scheme val="major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b/>
      <sz val="20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20"/>
      <color theme="0"/>
      <name val="Aptos Narrow"/>
      <family val="2"/>
      <scheme val="minor"/>
    </font>
    <font>
      <sz val="20"/>
      <color theme="0"/>
      <name val="Aptos Narrow"/>
      <family val="2"/>
      <scheme val="minor"/>
    </font>
    <font>
      <b/>
      <sz val="14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theme="5" tint="-0.499984740745262"/>
      </left>
      <right style="thin">
        <color theme="4"/>
      </right>
      <top style="medium">
        <color theme="5" tint="-0.499984740745262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theme="5" tint="-0.499984740745262"/>
      </top>
      <bottom style="thin">
        <color theme="4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/>
      <bottom style="medium">
        <color theme="4" tint="-0.24994659260841701"/>
      </bottom>
      <diagonal/>
    </border>
    <border>
      <left style="thin">
        <color theme="3" tint="0.249977111117893"/>
      </left>
      <right style="thin">
        <color theme="3" tint="0.249977111117893"/>
      </right>
      <top style="thin">
        <color theme="3" tint="0.249977111117893"/>
      </top>
      <bottom style="thin">
        <color theme="3" tint="0.249977111117893"/>
      </bottom>
      <diagonal/>
    </border>
    <border>
      <left style="medium">
        <color theme="3" tint="0.249977111117893"/>
      </left>
      <right style="thin">
        <color theme="3" tint="0.249977111117893"/>
      </right>
      <top style="medium">
        <color theme="3" tint="0.249977111117893"/>
      </top>
      <bottom style="thin">
        <color theme="3" tint="0.249977111117893"/>
      </bottom>
      <diagonal/>
    </border>
    <border>
      <left style="thin">
        <color theme="3" tint="0.249977111117893"/>
      </left>
      <right style="thin">
        <color theme="3" tint="0.249977111117893"/>
      </right>
      <top style="medium">
        <color theme="3" tint="0.249977111117893"/>
      </top>
      <bottom style="thin">
        <color theme="3" tint="0.249977111117893"/>
      </bottom>
      <diagonal/>
    </border>
    <border>
      <left style="medium">
        <color theme="3" tint="0.249977111117893"/>
      </left>
      <right style="thin">
        <color theme="3" tint="0.249977111117893"/>
      </right>
      <top style="thin">
        <color theme="3" tint="0.249977111117893"/>
      </top>
      <bottom style="thin">
        <color theme="3" tint="0.249977111117893"/>
      </bottom>
      <diagonal/>
    </border>
    <border>
      <left style="thin">
        <color theme="3" tint="0.249977111117893"/>
      </left>
      <right style="medium">
        <color theme="3" tint="0.249977111117893"/>
      </right>
      <top style="thin">
        <color theme="3" tint="0.249977111117893"/>
      </top>
      <bottom style="thin">
        <color theme="3" tint="0.249977111117893"/>
      </bottom>
      <diagonal/>
    </border>
    <border>
      <left style="medium">
        <color theme="3" tint="0.249977111117893"/>
      </left>
      <right style="thin">
        <color theme="3" tint="0.249977111117893"/>
      </right>
      <top style="thin">
        <color theme="3" tint="0.249977111117893"/>
      </top>
      <bottom style="medium">
        <color theme="3" tint="0.249977111117893"/>
      </bottom>
      <diagonal/>
    </border>
    <border>
      <left style="thin">
        <color theme="3" tint="0.249977111117893"/>
      </left>
      <right style="thin">
        <color theme="3" tint="0.249977111117893"/>
      </right>
      <top style="thin">
        <color theme="3" tint="0.249977111117893"/>
      </top>
      <bottom style="medium">
        <color theme="3" tint="0.249977111117893"/>
      </bottom>
      <diagonal/>
    </border>
    <border>
      <left style="thin">
        <color theme="3" tint="0.249977111117893"/>
      </left>
      <right style="medium">
        <color theme="3" tint="0.249977111117893"/>
      </right>
      <top style="thin">
        <color theme="3" tint="0.249977111117893"/>
      </top>
      <bottom style="medium">
        <color theme="3" tint="0.249977111117893"/>
      </bottom>
      <diagonal/>
    </border>
    <border>
      <left style="thin">
        <color theme="3" tint="0.249977111117893"/>
      </left>
      <right style="thin">
        <color theme="3" tint="0.249977111117893"/>
      </right>
      <top/>
      <bottom style="thin">
        <color theme="3" tint="0.249977111117893"/>
      </bottom>
      <diagonal/>
    </border>
    <border>
      <left style="thin">
        <color theme="3" tint="0.249977111117893"/>
      </left>
      <right style="medium">
        <color theme="3" tint="0.249977111117893"/>
      </right>
      <top/>
      <bottom style="thin">
        <color theme="3" tint="0.249977111117893"/>
      </bottom>
      <diagonal/>
    </border>
    <border>
      <left/>
      <right/>
      <top/>
      <bottom style="medium">
        <color theme="3" tint="0.249977111117893"/>
      </bottom>
      <diagonal/>
    </border>
    <border>
      <left/>
      <right style="thin">
        <color theme="3" tint="0.249977111117893"/>
      </right>
      <top/>
      <bottom style="medium">
        <color theme="3" tint="0.249977111117893"/>
      </bottom>
      <diagonal/>
    </border>
    <border>
      <left style="thin">
        <color theme="3" tint="0.249977111117893"/>
      </left>
      <right/>
      <top/>
      <bottom/>
      <diagonal/>
    </border>
    <border>
      <left/>
      <right style="thin">
        <color theme="3" tint="0.249977111117893"/>
      </right>
      <top/>
      <bottom/>
      <diagonal/>
    </border>
    <border>
      <left style="thin">
        <color theme="3" tint="0.249977111117893"/>
      </left>
      <right style="thin">
        <color indexed="64"/>
      </right>
      <top style="medium">
        <color theme="3" tint="0.249977111117893"/>
      </top>
      <bottom style="thin">
        <color theme="3" tint="0.249977111117893"/>
      </bottom>
      <diagonal/>
    </border>
    <border>
      <left style="thin">
        <color theme="3" tint="0.249977111117893"/>
      </left>
      <right style="thin">
        <color indexed="64"/>
      </right>
      <top style="thin">
        <color theme="3" tint="0.249977111117893"/>
      </top>
      <bottom style="thin">
        <color theme="3" tint="0.249977111117893"/>
      </bottom>
      <diagonal/>
    </border>
    <border>
      <left style="thin">
        <color theme="3" tint="0.249977111117893"/>
      </left>
      <right style="thin">
        <color indexed="64"/>
      </right>
      <top style="thin">
        <color theme="3" tint="0.249977111117893"/>
      </top>
      <bottom style="medium">
        <color theme="3" tint="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6" fillId="0" borderId="0"/>
    <xf numFmtId="44" fontId="6" fillId="0" borderId="0" applyFont="0" applyFill="0" applyBorder="0" applyAlignment="0" applyProtection="0"/>
    <xf numFmtId="0" fontId="13" fillId="7" borderId="0">
      <alignment vertical="center"/>
    </xf>
    <xf numFmtId="0" fontId="14" fillId="0" borderId="15" applyNumberFormat="0" applyFill="0" applyProtection="0">
      <alignment vertical="center"/>
    </xf>
    <xf numFmtId="0" fontId="15" fillId="8" borderId="0" applyNumberFormat="0" applyProtection="0">
      <alignment horizontal="left" vertical="center" indent="1"/>
    </xf>
    <xf numFmtId="0" fontId="16" fillId="0" borderId="0"/>
    <xf numFmtId="0" fontId="17" fillId="0" borderId="0" applyNumberFormat="0" applyFill="0" applyBorder="0" applyAlignment="0" applyProtection="0"/>
  </cellStyleXfs>
  <cellXfs count="87">
    <xf numFmtId="0" fontId="0" fillId="0" borderId="0" xfId="0"/>
    <xf numFmtId="0" fontId="0" fillId="0" borderId="0" xfId="0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9" fontId="4" fillId="0" borderId="6" xfId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9" fontId="4" fillId="0" borderId="9" xfId="1" applyFont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9" fontId="4" fillId="3" borderId="0" xfId="1" applyFont="1" applyFill="1" applyBorder="1" applyAlignment="1">
      <alignment horizontal="center" vertical="center"/>
    </xf>
    <xf numFmtId="0" fontId="5" fillId="0" borderId="0" xfId="0" applyFont="1"/>
    <xf numFmtId="0" fontId="7" fillId="0" borderId="0" xfId="2" applyFont="1"/>
    <xf numFmtId="164" fontId="9" fillId="4" borderId="0" xfId="2" applyNumberFormat="1" applyFont="1" applyFill="1" applyAlignment="1">
      <alignment horizontal="center" vertical="center"/>
    </xf>
    <xf numFmtId="165" fontId="7" fillId="0" borderId="0" xfId="2" applyNumberFormat="1" applyFont="1"/>
    <xf numFmtId="0" fontId="10" fillId="5" borderId="1" xfId="2" applyFont="1" applyFill="1" applyBorder="1" applyAlignment="1">
      <alignment horizontal="center" vertical="center"/>
    </xf>
    <xf numFmtId="164" fontId="10" fillId="5" borderId="1" xfId="2" applyNumberFormat="1" applyFont="1" applyFill="1" applyBorder="1" applyAlignment="1">
      <alignment horizontal="center" vertical="center"/>
    </xf>
    <xf numFmtId="164" fontId="10" fillId="5" borderId="1" xfId="2" applyNumberFormat="1" applyFont="1" applyFill="1" applyBorder="1" applyAlignment="1">
      <alignment horizontal="center" vertical="center" wrapText="1"/>
    </xf>
    <xf numFmtId="165" fontId="10" fillId="5" borderId="1" xfId="2" applyNumberFormat="1" applyFont="1" applyFill="1" applyBorder="1" applyAlignment="1">
      <alignment horizontal="center" vertical="center"/>
    </xf>
    <xf numFmtId="166" fontId="10" fillId="6" borderId="12" xfId="2" applyNumberFormat="1" applyFont="1" applyFill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167" fontId="7" fillId="2" borderId="13" xfId="3" applyNumberFormat="1" applyFont="1" applyFill="1" applyBorder="1"/>
    <xf numFmtId="167" fontId="11" fillId="2" borderId="13" xfId="3" applyNumberFormat="1" applyFont="1" applyFill="1" applyBorder="1"/>
    <xf numFmtId="0" fontId="7" fillId="0" borderId="14" xfId="2" applyFont="1" applyBorder="1" applyAlignment="1">
      <alignment horizontal="center" vertical="center"/>
    </xf>
    <xf numFmtId="167" fontId="7" fillId="2" borderId="14" xfId="3" applyNumberFormat="1" applyFont="1" applyFill="1" applyBorder="1"/>
    <xf numFmtId="167" fontId="11" fillId="2" borderId="14" xfId="3" applyNumberFormat="1" applyFont="1" applyFill="1" applyBorder="1"/>
    <xf numFmtId="0" fontId="16" fillId="0" borderId="0" xfId="7"/>
    <xf numFmtId="0" fontId="3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/>
    <xf numFmtId="0" fontId="0" fillId="0" borderId="21" xfId="0" applyBorder="1"/>
    <xf numFmtId="0" fontId="0" fillId="0" borderId="22" xfId="0" applyBorder="1"/>
    <xf numFmtId="0" fontId="18" fillId="0" borderId="18" xfId="0" applyFont="1" applyBorder="1" applyAlignment="1">
      <alignment horizontal="center" vertical="center"/>
    </xf>
    <xf numFmtId="0" fontId="18" fillId="0" borderId="19" xfId="0" applyFont="1" applyBorder="1"/>
    <xf numFmtId="9" fontId="0" fillId="0" borderId="16" xfId="1" applyFont="1" applyBorder="1" applyAlignment="1">
      <alignment horizontal="center" vertical="center"/>
    </xf>
    <xf numFmtId="0" fontId="18" fillId="2" borderId="16" xfId="0" applyFont="1" applyFill="1" applyBorder="1" applyAlignment="1">
      <alignment horizontal="center"/>
    </xf>
    <xf numFmtId="0" fontId="18" fillId="2" borderId="24" xfId="0" applyFont="1" applyFill="1" applyBorder="1" applyAlignment="1">
      <alignment horizontal="center" vertical="center"/>
    </xf>
    <xf numFmtId="0" fontId="18" fillId="10" borderId="16" xfId="0" applyFont="1" applyFill="1" applyBorder="1" applyAlignment="1">
      <alignment horizontal="center"/>
    </xf>
    <xf numFmtId="0" fontId="18" fillId="10" borderId="25" xfId="0" applyFont="1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9" fontId="0" fillId="10" borderId="20" xfId="1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19" fillId="0" borderId="0" xfId="0" applyFont="1"/>
    <xf numFmtId="0" fontId="3" fillId="3" borderId="0" xfId="0" applyFont="1" applyFill="1" applyAlignment="1">
      <alignment horizontal="center" vertical="center"/>
    </xf>
    <xf numFmtId="0" fontId="20" fillId="0" borderId="0" xfId="7" applyFont="1"/>
    <xf numFmtId="0" fontId="21" fillId="9" borderId="16" xfId="7" applyFont="1" applyFill="1" applyBorder="1" applyAlignment="1">
      <alignment horizontal="center" vertical="center"/>
    </xf>
    <xf numFmtId="0" fontId="10" fillId="6" borderId="11" xfId="2" applyFont="1" applyFill="1" applyBorder="1" applyAlignment="1">
      <alignment horizontal="center" vertical="center"/>
    </xf>
    <xf numFmtId="168" fontId="12" fillId="6" borderId="13" xfId="3" applyNumberFormat="1" applyFont="1" applyFill="1" applyBorder="1"/>
    <xf numFmtId="168" fontId="11" fillId="2" borderId="13" xfId="3" applyNumberFormat="1" applyFont="1" applyFill="1" applyBorder="1"/>
    <xf numFmtId="0" fontId="22" fillId="11" borderId="0" xfId="0" applyFont="1" applyFill="1"/>
    <xf numFmtId="0" fontId="23" fillId="12" borderId="0" xfId="0" applyFont="1" applyFill="1"/>
    <xf numFmtId="0" fontId="0" fillId="13" borderId="0" xfId="0" applyFill="1"/>
    <xf numFmtId="14" fontId="0" fillId="0" borderId="0" xfId="0" applyNumberFormat="1" applyAlignment="1">
      <alignment horizontal="center" vertical="center"/>
    </xf>
    <xf numFmtId="0" fontId="18" fillId="0" borderId="0" xfId="0" applyFont="1" applyAlignment="1">
      <alignment horizontal="center"/>
    </xf>
    <xf numFmtId="0" fontId="0" fillId="0" borderId="28" xfId="0" applyBorder="1"/>
    <xf numFmtId="0" fontId="18" fillId="0" borderId="29" xfId="0" applyFont="1" applyBorder="1"/>
    <xf numFmtId="0" fontId="18" fillId="2" borderId="18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9" fontId="0" fillId="0" borderId="0" xfId="1" applyFont="1" applyBorder="1"/>
    <xf numFmtId="0" fontId="18" fillId="0" borderId="30" xfId="0" applyFont="1" applyBorder="1" applyAlignment="1">
      <alignment horizontal="center" vertical="center"/>
    </xf>
    <xf numFmtId="9" fontId="0" fillId="0" borderId="31" xfId="1" applyFont="1" applyBorder="1" applyAlignment="1">
      <alignment horizontal="center" vertical="center"/>
    </xf>
    <xf numFmtId="0" fontId="0" fillId="0" borderId="32" xfId="0" applyBorder="1"/>
    <xf numFmtId="0" fontId="18" fillId="3" borderId="0" xfId="0" applyFont="1" applyFill="1" applyAlignment="1">
      <alignment horizontal="left"/>
    </xf>
    <xf numFmtId="0" fontId="0" fillId="0" borderId="1" xfId="0" applyBorder="1"/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/>
    <xf numFmtId="9" fontId="0" fillId="0" borderId="1" xfId="1" applyFont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3" fillId="14" borderId="2" xfId="0" applyFont="1" applyFill="1" applyBorder="1" applyAlignment="1">
      <alignment horizontal="center" vertical="center"/>
    </xf>
    <xf numFmtId="0" fontId="3" fillId="14" borderId="3" xfId="0" applyFont="1" applyFill="1" applyBorder="1" applyAlignment="1">
      <alignment horizontal="center" vertical="center"/>
    </xf>
    <xf numFmtId="0" fontId="3" fillId="14" borderId="4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9" fontId="0" fillId="10" borderId="23" xfId="0" applyNumberFormat="1" applyFill="1" applyBorder="1" applyAlignment="1">
      <alignment horizontal="center" vertical="center"/>
    </xf>
    <xf numFmtId="9" fontId="0" fillId="0" borderId="0" xfId="0" applyNumberFormat="1"/>
    <xf numFmtId="0" fontId="0" fillId="0" borderId="33" xfId="0" applyBorder="1"/>
    <xf numFmtId="0" fontId="0" fillId="2" borderId="33" xfId="0" applyFill="1" applyBorder="1"/>
    <xf numFmtId="0" fontId="0" fillId="12" borderId="33" xfId="0" applyFill="1" applyBorder="1"/>
    <xf numFmtId="9" fontId="0" fillId="0" borderId="0" xfId="1" applyFont="1"/>
    <xf numFmtId="9" fontId="7" fillId="0" borderId="0" xfId="1" applyFont="1"/>
    <xf numFmtId="169" fontId="7" fillId="0" borderId="0" xfId="2" applyNumberFormat="1" applyFont="1"/>
    <xf numFmtId="10" fontId="0" fillId="0" borderId="0" xfId="0" applyNumberFormat="1"/>
    <xf numFmtId="164" fontId="8" fillId="2" borderId="10" xfId="2" applyNumberFormat="1" applyFont="1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18" fillId="3" borderId="0" xfId="0" applyFont="1" applyFill="1" applyAlignment="1">
      <alignment horizontal="left"/>
    </xf>
    <xf numFmtId="0" fontId="24" fillId="2" borderId="0" xfId="7" applyFont="1" applyFill="1" applyAlignment="1">
      <alignment horizontal="left"/>
    </xf>
  </cellXfs>
  <cellStyles count="9">
    <cellStyle name="Currency 2" xfId="3" xr:uid="{371F7BF5-B368-40B3-A3D9-B3A00BA25BC2}"/>
    <cellStyle name="Heading 2 2" xfId="5" xr:uid="{C8A866A2-A0A5-4B69-8372-3C1C637561B5}"/>
    <cellStyle name="Heading 3 2" xfId="6" xr:uid="{2307A84A-DCD3-4933-A410-0A269C1D35D5}"/>
    <cellStyle name="Hyperlink 2" xfId="8" xr:uid="{6DF0E945-1CBC-4C0B-8C36-445642B7E62A}"/>
    <cellStyle name="Normal" xfId="0" builtinId="0"/>
    <cellStyle name="Normal 2" xfId="2" xr:uid="{6982546A-BC04-414B-8DC3-3DBFA96663E4}"/>
    <cellStyle name="Normal 3" xfId="4" xr:uid="{1230079C-98DF-4F84-93BA-C02BFBB7491F}"/>
    <cellStyle name="Normal 4" xfId="7" xr:uid="{69210C5C-DB6B-4CBE-B1F1-9E7CA4D82AF1}"/>
    <cellStyle name="Percent" xfId="1" builtinId="5"/>
  </cellStyles>
  <dxfs count="21">
    <dxf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ill>
        <gradientFill degree="90">
          <stop position="0">
            <color theme="0"/>
          </stop>
          <stop position="1">
            <color rgb="FFC00000"/>
          </stop>
        </gradientFill>
      </fill>
    </dxf>
    <dxf>
      <fill>
        <gradientFill degree="90">
          <stop position="0">
            <color theme="0"/>
          </stop>
          <stop position="1">
            <color theme="3" tint="0.49803155613879818"/>
          </stop>
        </gradient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border>
        <left style="thin">
          <color theme="5" tint="0.39994506668294322"/>
        </left>
        <right style="thin">
          <color theme="5" tint="0.39994506668294322"/>
        </right>
        <top style="thin">
          <color theme="5" tint="0.39994506668294322"/>
        </top>
        <bottom style="thin">
          <color theme="5" tint="0.39994506668294322"/>
        </bottom>
        <vertical style="thin">
          <color theme="5" tint="0.39994506668294322"/>
        </vertical>
        <horizontal style="thin">
          <color theme="5" tint="0.39994506668294322"/>
        </horizontal>
      </border>
    </dxf>
    <dxf>
      <border>
        <left style="thin">
          <color theme="5" tint="0.39994506668294322"/>
        </left>
        <right style="thin">
          <color theme="5" tint="0.39994506668294322"/>
        </right>
        <top style="thin">
          <color theme="5" tint="0.39994506668294322"/>
        </top>
        <bottom style="thin">
          <color theme="5" tint="0.39994506668294322"/>
        </bottom>
        <vertical style="thin">
          <color theme="5" tint="0.39994506668294322"/>
        </vertical>
        <horizontal style="thin">
          <color theme="5" tint="0.39994506668294322"/>
        </horizontal>
      </border>
    </dxf>
    <dxf>
      <font>
        <u val="none"/>
        <color theme="1"/>
      </font>
      <fill>
        <patternFill>
          <fgColor theme="5" tint="0.79998168889431442"/>
          <bgColor theme="5" tint="0.79995117038483843"/>
        </patternFill>
      </fill>
    </dxf>
    <dxf>
      <fill>
        <patternFill>
          <bgColor theme="5" tint="0.39994506668294322"/>
        </patternFill>
      </fill>
    </dxf>
    <dxf>
      <border>
        <vertical style="thin">
          <color theme="5" tint="0.39994506668294322"/>
        </vertical>
        <horizontal style="thin">
          <color theme="5" tint="0.39994506668294322"/>
        </horizontal>
      </border>
    </dxf>
    <dxf>
      <fill>
        <patternFill>
          <bgColor theme="5" tint="0.79998168889431442"/>
        </patternFill>
      </fill>
    </dxf>
    <dxf>
      <border>
        <left style="thin">
          <color theme="5" tint="0.39994506668294322"/>
        </left>
        <right style="thin">
          <color theme="5" tint="0.39994506668294322"/>
        </right>
        <top style="thin">
          <color theme="5" tint="0.39994506668294322"/>
        </top>
        <bottom style="thin">
          <color theme="5" tint="0.39994506668294322"/>
        </bottom>
        <vertical style="thin">
          <color theme="5" tint="0.39994506668294322"/>
        </vertical>
        <horizontal style="thin">
          <color theme="5" tint="0.39994506668294322"/>
        </horizontal>
      </border>
    </dxf>
    <dxf>
      <border>
        <left style="thin">
          <color theme="5" tint="0.39994506668294322"/>
        </left>
        <right style="thin">
          <color theme="5" tint="0.39994506668294322"/>
        </right>
        <top style="thin">
          <color theme="5" tint="0.39994506668294322"/>
        </top>
        <bottom style="thin">
          <color theme="5" tint="0.39994506668294322"/>
        </bottom>
        <vertical style="thin">
          <color theme="5" tint="0.39994506668294322"/>
        </vertical>
        <horizontal style="thin">
          <color theme="5" tint="0.39994506668294322"/>
        </horizontal>
      </border>
    </dxf>
    <dxf>
      <font>
        <u val="none"/>
        <color theme="1"/>
      </font>
      <fill>
        <patternFill>
          <fgColor theme="5" tint="0.79998168889431442"/>
          <bgColor theme="5" tint="0.79995117038483843"/>
        </patternFill>
      </fill>
    </dxf>
    <dxf>
      <fill>
        <patternFill>
          <bgColor theme="5" tint="0.39994506668294322"/>
        </patternFill>
      </fill>
    </dxf>
    <dxf>
      <border>
        <vertical style="thin">
          <color theme="5" tint="0.39994506668294322"/>
        </vertical>
        <horizontal style="thin">
          <color theme="5" tint="0.39994506668294322"/>
        </horizontal>
      </border>
    </dxf>
  </dxfs>
  <tableStyles count="2" defaultTableStyle="TableStyleMedium2" defaultPivotStyle="PivotStyleLight16">
    <tableStyle name="Table Style 1" pivot="0" count="6" xr9:uid="{36B499F3-D0CC-4B17-A0CF-9306EF2CB66B}">
      <tableStyleElement type="wholeTable" dxfId="20"/>
      <tableStyleElement type="headerRow" dxfId="19"/>
      <tableStyleElement type="totalRow" dxfId="18"/>
      <tableStyleElement type="firstRowStripe" dxfId="17"/>
      <tableStyleElement type="secondRowStripe" dxfId="16"/>
      <tableStyleElement type="secondColumnStripe" dxfId="15"/>
    </tableStyle>
    <tableStyle name="Table Style 1 2" pivot="0" count="6" xr9:uid="{7D4C8162-BB91-43CC-8CC8-6CBC283C3D7C}">
      <tableStyleElement type="wholeTable" dxfId="14"/>
      <tableStyleElement type="headerRow" dxfId="13"/>
      <tableStyleElement type="totalRow" dxfId="12"/>
      <tableStyleElement type="firstRowStripe" dxfId="11"/>
      <tableStyleElement type="secondRowStripe" dxfId="10"/>
      <tableStyleElement type="secondColumn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53</xdr:row>
      <xdr:rowOff>0</xdr:rowOff>
    </xdr:from>
    <xdr:to>
      <xdr:col>5</xdr:col>
      <xdr:colOff>279400</xdr:colOff>
      <xdr:row>53</xdr:row>
      <xdr:rowOff>203200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E9FD878-16BC-47FA-9BA7-685DB1EF6194}"/>
            </a:ext>
          </a:extLst>
        </xdr:cNvPr>
        <xdr:cNvSpPr/>
      </xdr:nvSpPr>
      <xdr:spPr>
        <a:xfrm>
          <a:off x="6105525" y="3590925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153D7-7110-4FFC-9F27-D5512C80D186}">
  <dimension ref="B1:N22"/>
  <sheetViews>
    <sheetView tabSelected="1" workbookViewId="0">
      <selection activeCell="F18" sqref="F18"/>
    </sheetView>
  </sheetViews>
  <sheetFormatPr defaultRowHeight="26.25" x14ac:dyDescent="0.4"/>
  <cols>
    <col min="1" max="1" width="2.7109375" customWidth="1"/>
    <col min="2" max="5" width="6.85546875" style="1" customWidth="1"/>
    <col min="6" max="6" width="7.78515625" style="1" bestFit="1" customWidth="1"/>
    <col min="7" max="10" width="6.85546875" style="1" customWidth="1"/>
    <col min="13" max="14" width="6.85546875" style="1" customWidth="1"/>
  </cols>
  <sheetData>
    <row r="1" spans="2:14" x14ac:dyDescent="0.4">
      <c r="K1" s="76"/>
      <c r="L1" s="75"/>
    </row>
    <row r="2" spans="2:14" ht="21" customHeight="1" x14ac:dyDescent="0.4">
      <c r="B2" s="44" t="s">
        <v>0</v>
      </c>
      <c r="C2" s="44" t="s">
        <v>117</v>
      </c>
      <c r="D2" s="44" t="s">
        <v>5</v>
      </c>
      <c r="E2" s="44" t="s">
        <v>6</v>
      </c>
      <c r="F2" s="44" t="s">
        <v>7</v>
      </c>
      <c r="G2" s="44" t="s">
        <v>2</v>
      </c>
      <c r="H2" s="44" t="s">
        <v>3</v>
      </c>
      <c r="I2" s="44" t="s">
        <v>4</v>
      </c>
      <c r="J2" s="44" t="s">
        <v>5</v>
      </c>
      <c r="K2" s="77" t="s">
        <v>1</v>
      </c>
      <c r="L2" s="75" t="s">
        <v>5</v>
      </c>
      <c r="M2" s="44" t="s">
        <v>117</v>
      </c>
      <c r="N2" s="44" t="s">
        <v>1</v>
      </c>
    </row>
    <row r="3" spans="2:14" ht="21" customHeight="1" x14ac:dyDescent="0.4">
      <c r="B3" s="8">
        <v>1</v>
      </c>
      <c r="C3" s="8" t="s">
        <v>110</v>
      </c>
      <c r="D3" s="8">
        <v>79</v>
      </c>
      <c r="E3" s="8">
        <f t="shared" ref="E3:E12" si="0">G3+H3+I3+D3</f>
        <v>352</v>
      </c>
      <c r="F3" s="9">
        <f t="shared" ref="F3:F12" si="1">E3/N3</f>
        <v>1.1733333333333333</v>
      </c>
      <c r="G3" s="8">
        <v>93</v>
      </c>
      <c r="H3" s="8">
        <v>98</v>
      </c>
      <c r="I3" s="8">
        <v>82</v>
      </c>
      <c r="J3" s="8">
        <v>79</v>
      </c>
      <c r="K3" s="75">
        <v>300</v>
      </c>
      <c r="L3" s="75">
        <v>79</v>
      </c>
      <c r="M3" s="8" t="s">
        <v>110</v>
      </c>
      <c r="N3" s="8">
        <v>300</v>
      </c>
    </row>
    <row r="4" spans="2:14" ht="21" customHeight="1" x14ac:dyDescent="0.4">
      <c r="B4" s="8">
        <v>2</v>
      </c>
      <c r="C4" s="8" t="s">
        <v>108</v>
      </c>
      <c r="D4" s="8">
        <v>80</v>
      </c>
      <c r="E4" s="8">
        <f t="shared" si="0"/>
        <v>337</v>
      </c>
      <c r="F4" s="9">
        <f t="shared" si="1"/>
        <v>1.3480000000000001</v>
      </c>
      <c r="G4" s="8">
        <v>96</v>
      </c>
      <c r="H4" s="8">
        <v>97</v>
      </c>
      <c r="I4" s="8">
        <v>64</v>
      </c>
      <c r="J4" s="8">
        <v>80</v>
      </c>
      <c r="K4" s="75">
        <v>250</v>
      </c>
      <c r="L4" s="75">
        <v>80</v>
      </c>
      <c r="M4" s="8" t="s">
        <v>108</v>
      </c>
      <c r="N4" s="8">
        <v>250</v>
      </c>
    </row>
    <row r="5" spans="2:14" ht="21" customHeight="1" x14ac:dyDescent="0.4">
      <c r="B5" s="8">
        <v>3</v>
      </c>
      <c r="C5" s="8" t="s">
        <v>109</v>
      </c>
      <c r="D5" s="8">
        <v>94</v>
      </c>
      <c r="E5" s="8">
        <f t="shared" si="0"/>
        <v>316</v>
      </c>
      <c r="F5" s="9">
        <f t="shared" si="1"/>
        <v>0.79</v>
      </c>
      <c r="G5" s="8">
        <v>78</v>
      </c>
      <c r="H5" s="8">
        <v>68</v>
      </c>
      <c r="I5" s="8">
        <v>76</v>
      </c>
      <c r="J5" s="8">
        <v>94</v>
      </c>
      <c r="K5">
        <v>400</v>
      </c>
      <c r="L5">
        <v>94</v>
      </c>
      <c r="M5" s="8" t="s">
        <v>109</v>
      </c>
      <c r="N5" s="8">
        <v>400</v>
      </c>
    </row>
    <row r="6" spans="2:14" ht="21" customHeight="1" x14ac:dyDescent="0.4">
      <c r="B6" s="8">
        <v>4</v>
      </c>
      <c r="C6" s="8" t="s">
        <v>111</v>
      </c>
      <c r="D6" s="8">
        <v>89</v>
      </c>
      <c r="E6" s="8">
        <f t="shared" si="0"/>
        <v>305</v>
      </c>
      <c r="F6" s="9">
        <f t="shared" si="1"/>
        <v>1.3555555555555556</v>
      </c>
      <c r="G6" s="8">
        <v>60</v>
      </c>
      <c r="H6" s="8">
        <v>79</v>
      </c>
      <c r="I6" s="8">
        <v>77</v>
      </c>
      <c r="J6" s="8">
        <v>89</v>
      </c>
      <c r="K6">
        <v>225</v>
      </c>
      <c r="L6">
        <v>89</v>
      </c>
      <c r="M6" s="8" t="s">
        <v>111</v>
      </c>
      <c r="N6" s="8">
        <v>225</v>
      </c>
    </row>
    <row r="7" spans="2:14" ht="21" customHeight="1" x14ac:dyDescent="0.4">
      <c r="B7" s="8">
        <v>5</v>
      </c>
      <c r="C7" s="8" t="s">
        <v>112</v>
      </c>
      <c r="D7" s="8">
        <v>81</v>
      </c>
      <c r="E7" s="8">
        <f t="shared" si="0"/>
        <v>354</v>
      </c>
      <c r="F7" s="9">
        <f t="shared" si="1"/>
        <v>0.84285714285714286</v>
      </c>
      <c r="G7" s="8">
        <v>88</v>
      </c>
      <c r="H7" s="8">
        <v>90</v>
      </c>
      <c r="I7" s="8">
        <v>95</v>
      </c>
      <c r="J7" s="8">
        <v>81</v>
      </c>
      <c r="K7">
        <v>420</v>
      </c>
      <c r="L7">
        <v>81</v>
      </c>
      <c r="M7" s="8" t="s">
        <v>112</v>
      </c>
      <c r="N7" s="8">
        <v>420</v>
      </c>
    </row>
    <row r="8" spans="2:14" ht="21" customHeight="1" x14ac:dyDescent="0.4">
      <c r="B8" s="8">
        <v>6</v>
      </c>
      <c r="C8" s="8" t="s">
        <v>113</v>
      </c>
      <c r="D8" s="8">
        <v>72</v>
      </c>
      <c r="E8" s="8">
        <f t="shared" si="0"/>
        <v>281</v>
      </c>
      <c r="F8" s="9">
        <f t="shared" si="1"/>
        <v>1.0407407407407407</v>
      </c>
      <c r="G8" s="8">
        <v>82</v>
      </c>
      <c r="H8" s="8">
        <v>64</v>
      </c>
      <c r="I8" s="8">
        <v>63</v>
      </c>
      <c r="J8" s="8">
        <v>72</v>
      </c>
      <c r="K8">
        <v>270</v>
      </c>
      <c r="L8">
        <v>72</v>
      </c>
      <c r="M8" s="8" t="s">
        <v>113</v>
      </c>
      <c r="N8" s="8">
        <v>270</v>
      </c>
    </row>
    <row r="9" spans="2:14" ht="21" customHeight="1" x14ac:dyDescent="0.4">
      <c r="B9" s="8">
        <v>7</v>
      </c>
      <c r="C9" s="8" t="s">
        <v>118</v>
      </c>
      <c r="D9" s="8">
        <v>78</v>
      </c>
      <c r="E9" s="8">
        <f t="shared" si="0"/>
        <v>307</v>
      </c>
      <c r="F9" s="9">
        <f t="shared" si="1"/>
        <v>0.80789473684210522</v>
      </c>
      <c r="G9" s="8">
        <v>79</v>
      </c>
      <c r="H9" s="8">
        <v>65</v>
      </c>
      <c r="I9" s="8">
        <v>85</v>
      </c>
      <c r="J9" s="8">
        <v>78</v>
      </c>
      <c r="K9">
        <v>380</v>
      </c>
      <c r="L9">
        <v>78</v>
      </c>
      <c r="M9" s="8" t="s">
        <v>118</v>
      </c>
      <c r="N9" s="8">
        <v>380</v>
      </c>
    </row>
    <row r="10" spans="2:14" ht="21" customHeight="1" x14ac:dyDescent="0.4">
      <c r="B10" s="8">
        <v>8</v>
      </c>
      <c r="C10" s="8" t="s">
        <v>114</v>
      </c>
      <c r="D10" s="8">
        <v>84</v>
      </c>
      <c r="E10" s="8">
        <f t="shared" si="0"/>
        <v>331</v>
      </c>
      <c r="F10" s="9">
        <f t="shared" si="1"/>
        <v>1.034375</v>
      </c>
      <c r="G10" s="8">
        <v>93</v>
      </c>
      <c r="H10" s="8">
        <v>92</v>
      </c>
      <c r="I10" s="8">
        <v>62</v>
      </c>
      <c r="J10" s="8">
        <v>84</v>
      </c>
      <c r="K10">
        <v>320</v>
      </c>
      <c r="L10">
        <v>84</v>
      </c>
      <c r="M10" s="8" t="s">
        <v>114</v>
      </c>
      <c r="N10" s="8">
        <v>320</v>
      </c>
    </row>
    <row r="11" spans="2:14" ht="21" customHeight="1" x14ac:dyDescent="0.4">
      <c r="B11" s="8">
        <v>9</v>
      </c>
      <c r="C11" s="8" t="s">
        <v>115</v>
      </c>
      <c r="D11" s="8">
        <v>78</v>
      </c>
      <c r="E11" s="8">
        <f t="shared" si="0"/>
        <v>311</v>
      </c>
      <c r="F11" s="9">
        <f t="shared" si="1"/>
        <v>1.244</v>
      </c>
      <c r="G11" s="8">
        <v>71</v>
      </c>
      <c r="H11" s="8">
        <v>74</v>
      </c>
      <c r="I11" s="8">
        <v>88</v>
      </c>
      <c r="J11" s="8">
        <v>78</v>
      </c>
      <c r="K11">
        <v>250</v>
      </c>
      <c r="L11">
        <v>78</v>
      </c>
      <c r="M11" s="8" t="s">
        <v>115</v>
      </c>
      <c r="N11" s="8">
        <v>250</v>
      </c>
    </row>
    <row r="12" spans="2:14" ht="21" customHeight="1" x14ac:dyDescent="0.4">
      <c r="B12" s="8">
        <v>10</v>
      </c>
      <c r="C12" s="8" t="s">
        <v>116</v>
      </c>
      <c r="D12" s="8">
        <v>63</v>
      </c>
      <c r="E12" s="8">
        <f t="shared" si="0"/>
        <v>322</v>
      </c>
      <c r="F12" s="9">
        <f t="shared" si="1"/>
        <v>1.0062500000000001</v>
      </c>
      <c r="G12" s="8">
        <v>98</v>
      </c>
      <c r="H12" s="8">
        <v>64</v>
      </c>
      <c r="I12" s="8">
        <v>97</v>
      </c>
      <c r="J12" s="8">
        <v>63</v>
      </c>
      <c r="K12">
        <v>320</v>
      </c>
      <c r="L12">
        <v>63</v>
      </c>
      <c r="M12" s="8" t="s">
        <v>116</v>
      </c>
      <c r="N12" s="8">
        <v>320</v>
      </c>
    </row>
    <row r="15" spans="2:14" x14ac:dyDescent="0.4">
      <c r="B15"/>
      <c r="C15"/>
      <c r="D15"/>
      <c r="G15"/>
      <c r="H15"/>
      <c r="I15"/>
      <c r="J15"/>
      <c r="M15"/>
      <c r="N15"/>
    </row>
    <row r="16" spans="2:14" x14ac:dyDescent="0.4">
      <c r="B16"/>
      <c r="C16"/>
      <c r="D16"/>
      <c r="G16"/>
      <c r="H16"/>
      <c r="I16"/>
      <c r="J16"/>
      <c r="M16"/>
      <c r="N16"/>
    </row>
    <row r="17" spans="2:14" x14ac:dyDescent="0.4">
      <c r="B17"/>
      <c r="C17"/>
      <c r="D17"/>
      <c r="G17"/>
      <c r="H17"/>
      <c r="I17"/>
      <c r="J17"/>
      <c r="M17"/>
      <c r="N17"/>
    </row>
    <row r="18" spans="2:14" x14ac:dyDescent="0.4">
      <c r="B18"/>
      <c r="C18"/>
      <c r="D18"/>
      <c r="G18"/>
      <c r="H18"/>
      <c r="I18"/>
      <c r="J18"/>
      <c r="M18"/>
      <c r="N18"/>
    </row>
    <row r="19" spans="2:14" x14ac:dyDescent="0.4">
      <c r="B19"/>
      <c r="C19"/>
      <c r="D19"/>
      <c r="E19"/>
      <c r="F19"/>
      <c r="G19"/>
      <c r="H19"/>
    </row>
    <row r="20" spans="2:14" x14ac:dyDescent="0.4">
      <c r="B20"/>
      <c r="C20"/>
      <c r="D20"/>
      <c r="E20"/>
      <c r="F20"/>
      <c r="G20"/>
      <c r="H20"/>
    </row>
    <row r="21" spans="2:14" x14ac:dyDescent="0.4">
      <c r="B21"/>
      <c r="C21"/>
      <c r="D21"/>
      <c r="E21"/>
      <c r="F21"/>
      <c r="G21"/>
      <c r="H21"/>
    </row>
    <row r="22" spans="2:14" x14ac:dyDescent="0.4">
      <c r="B22"/>
      <c r="C22"/>
      <c r="D22"/>
      <c r="E22"/>
      <c r="F22"/>
      <c r="G22"/>
      <c r="H22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095FE-A318-4CC3-B1BC-FD5DCF46D3E0}">
  <dimension ref="B2:M13"/>
  <sheetViews>
    <sheetView zoomScale="112" zoomScaleNormal="112" workbookViewId="0">
      <selection activeCell="O14" sqref="O14"/>
    </sheetView>
  </sheetViews>
  <sheetFormatPr defaultRowHeight="26.25" x14ac:dyDescent="0.4"/>
  <cols>
    <col min="1" max="1" width="2.7109375" customWidth="1"/>
    <col min="2" max="9" width="6.85546875" style="1" customWidth="1"/>
    <col min="10" max="10" width="7.78515625" style="1" bestFit="1" customWidth="1"/>
  </cols>
  <sheetData>
    <row r="2" spans="2:13" ht="21" customHeight="1" x14ac:dyDescent="0.4">
      <c r="B2" s="8" t="s">
        <v>0</v>
      </c>
      <c r="C2" s="8" t="s">
        <v>8</v>
      </c>
      <c r="D2" s="8" t="s">
        <v>1</v>
      </c>
      <c r="E2" s="8" t="s">
        <v>2</v>
      </c>
      <c r="F2" s="8" t="s">
        <v>3</v>
      </c>
      <c r="G2" s="8" t="s">
        <v>4</v>
      </c>
      <c r="H2" s="8" t="s">
        <v>5</v>
      </c>
      <c r="I2" s="8" t="s">
        <v>6</v>
      </c>
      <c r="J2" s="8" t="s">
        <v>7</v>
      </c>
      <c r="L2" s="10" t="s">
        <v>20</v>
      </c>
      <c r="M2" s="10" t="s">
        <v>21</v>
      </c>
    </row>
    <row r="3" spans="2:13" ht="21" customHeight="1" x14ac:dyDescent="0.4">
      <c r="B3" s="8"/>
      <c r="C3" s="8"/>
      <c r="D3" s="8"/>
      <c r="E3" s="8"/>
      <c r="F3" s="8"/>
      <c r="G3" s="8"/>
      <c r="H3" s="8"/>
      <c r="I3" s="8"/>
      <c r="J3" s="8"/>
      <c r="L3" s="10"/>
      <c r="M3" s="10"/>
    </row>
    <row r="4" spans="2:13" ht="21" customHeight="1" x14ac:dyDescent="0.4">
      <c r="B4" s="8">
        <v>1</v>
      </c>
      <c r="C4" s="8" t="s">
        <v>9</v>
      </c>
      <c r="D4" s="8">
        <v>300</v>
      </c>
      <c r="E4" s="8">
        <v>93</v>
      </c>
      <c r="F4" s="8">
        <v>98</v>
      </c>
      <c r="G4" s="8">
        <v>82</v>
      </c>
      <c r="H4" s="8">
        <v>79</v>
      </c>
      <c r="I4" s="8">
        <f t="shared" ref="I4:I13" si="0">E4+F4+G4+H4</f>
        <v>352</v>
      </c>
      <c r="J4" s="9">
        <f t="shared" ref="J4:J13" si="1">I4/D4</f>
        <v>1.1733333333333333</v>
      </c>
      <c r="L4" s="10" t="s">
        <v>22</v>
      </c>
      <c r="M4" s="10" t="s">
        <v>23</v>
      </c>
    </row>
    <row r="5" spans="2:13" ht="21" customHeight="1" x14ac:dyDescent="0.4">
      <c r="B5" s="8">
        <v>2</v>
      </c>
      <c r="C5" s="8" t="s">
        <v>10</v>
      </c>
      <c r="D5" s="8">
        <v>250</v>
      </c>
      <c r="E5" s="8">
        <v>96</v>
      </c>
      <c r="F5" s="8">
        <v>97</v>
      </c>
      <c r="G5" s="8">
        <v>64</v>
      </c>
      <c r="H5" s="8">
        <v>80</v>
      </c>
      <c r="I5" s="8">
        <f t="shared" si="0"/>
        <v>337</v>
      </c>
      <c r="J5" s="9">
        <f t="shared" si="1"/>
        <v>1.3480000000000001</v>
      </c>
    </row>
    <row r="6" spans="2:13" ht="21" customHeight="1" x14ac:dyDescent="0.4">
      <c r="B6" s="8">
        <v>3</v>
      </c>
      <c r="C6" s="8" t="s">
        <v>11</v>
      </c>
      <c r="D6" s="8">
        <v>400</v>
      </c>
      <c r="E6" s="8">
        <v>78</v>
      </c>
      <c r="F6" s="8">
        <v>68</v>
      </c>
      <c r="G6" s="8">
        <v>76</v>
      </c>
      <c r="H6" s="8">
        <v>94</v>
      </c>
      <c r="I6" s="8">
        <f t="shared" si="0"/>
        <v>316</v>
      </c>
      <c r="J6" s="9">
        <f t="shared" si="1"/>
        <v>0.79</v>
      </c>
      <c r="L6" s="10" t="s">
        <v>24</v>
      </c>
      <c r="M6" s="10" t="s">
        <v>25</v>
      </c>
    </row>
    <row r="7" spans="2:13" ht="21" customHeight="1" x14ac:dyDescent="0.4">
      <c r="B7" s="8">
        <v>4</v>
      </c>
      <c r="C7" s="8" t="s">
        <v>12</v>
      </c>
      <c r="D7" s="8">
        <v>225</v>
      </c>
      <c r="E7" s="8">
        <v>60</v>
      </c>
      <c r="F7" s="8">
        <v>79</v>
      </c>
      <c r="G7" s="8">
        <v>77</v>
      </c>
      <c r="H7" s="8">
        <v>89</v>
      </c>
      <c r="I7" s="8">
        <f t="shared" si="0"/>
        <v>305</v>
      </c>
      <c r="J7" s="9">
        <f t="shared" si="1"/>
        <v>1.3555555555555556</v>
      </c>
      <c r="L7" s="10" t="s">
        <v>26</v>
      </c>
      <c r="M7" s="10" t="s">
        <v>27</v>
      </c>
    </row>
    <row r="8" spans="2:13" ht="21" customHeight="1" x14ac:dyDescent="0.4">
      <c r="B8" s="8">
        <v>5</v>
      </c>
      <c r="C8" s="8" t="s">
        <v>13</v>
      </c>
      <c r="D8" s="8">
        <v>420</v>
      </c>
      <c r="E8" s="8">
        <v>88</v>
      </c>
      <c r="F8" s="8">
        <v>90</v>
      </c>
      <c r="G8" s="8">
        <v>95</v>
      </c>
      <c r="H8" s="8">
        <v>81</v>
      </c>
      <c r="I8" s="8">
        <f t="shared" si="0"/>
        <v>354</v>
      </c>
      <c r="J8" s="9">
        <f t="shared" si="1"/>
        <v>0.84285714285714286</v>
      </c>
    </row>
    <row r="9" spans="2:13" ht="21" customHeight="1" x14ac:dyDescent="0.4">
      <c r="B9" s="8">
        <v>6</v>
      </c>
      <c r="C9" s="8" t="s">
        <v>14</v>
      </c>
      <c r="D9" s="8">
        <v>270</v>
      </c>
      <c r="E9" s="8">
        <v>82</v>
      </c>
      <c r="F9" s="8">
        <v>64</v>
      </c>
      <c r="G9" s="8">
        <v>63</v>
      </c>
      <c r="H9" s="8">
        <v>72</v>
      </c>
      <c r="I9" s="8">
        <f t="shared" si="0"/>
        <v>281</v>
      </c>
      <c r="J9" s="9">
        <f t="shared" si="1"/>
        <v>1.0407407407407407</v>
      </c>
    </row>
    <row r="10" spans="2:13" ht="21" customHeight="1" x14ac:dyDescent="0.4">
      <c r="B10" s="8">
        <v>7</v>
      </c>
      <c r="C10" s="8" t="s">
        <v>15</v>
      </c>
      <c r="D10" s="8">
        <v>380</v>
      </c>
      <c r="E10" s="8">
        <v>79</v>
      </c>
      <c r="F10" s="8">
        <v>65</v>
      </c>
      <c r="G10" s="8">
        <v>85</v>
      </c>
      <c r="H10" s="8">
        <v>78</v>
      </c>
      <c r="I10" s="8">
        <f t="shared" si="0"/>
        <v>307</v>
      </c>
      <c r="J10" s="9">
        <f t="shared" si="1"/>
        <v>0.80789473684210522</v>
      </c>
    </row>
    <row r="11" spans="2:13" ht="21" customHeight="1" x14ac:dyDescent="0.4">
      <c r="B11" s="8">
        <v>8</v>
      </c>
      <c r="C11" s="8" t="s">
        <v>16</v>
      </c>
      <c r="D11" s="8">
        <v>320</v>
      </c>
      <c r="E11" s="8">
        <v>93</v>
      </c>
      <c r="F11" s="8">
        <v>92</v>
      </c>
      <c r="G11" s="8">
        <v>62</v>
      </c>
      <c r="H11" s="8">
        <v>84</v>
      </c>
      <c r="I11" s="8">
        <f t="shared" si="0"/>
        <v>331</v>
      </c>
      <c r="J11" s="9">
        <f t="shared" si="1"/>
        <v>1.034375</v>
      </c>
    </row>
    <row r="12" spans="2:13" ht="21" customHeight="1" x14ac:dyDescent="0.4">
      <c r="B12" s="8">
        <v>9</v>
      </c>
      <c r="C12" s="8" t="s">
        <v>17</v>
      </c>
      <c r="D12" s="8">
        <v>250</v>
      </c>
      <c r="E12" s="8">
        <v>71</v>
      </c>
      <c r="F12" s="8">
        <v>74</v>
      </c>
      <c r="G12" s="8">
        <v>88</v>
      </c>
      <c r="H12" s="8">
        <v>78</v>
      </c>
      <c r="I12" s="8">
        <f t="shared" si="0"/>
        <v>311</v>
      </c>
      <c r="J12" s="9">
        <f t="shared" si="1"/>
        <v>1.244</v>
      </c>
    </row>
    <row r="13" spans="2:13" ht="21" customHeight="1" x14ac:dyDescent="0.4">
      <c r="B13" s="8">
        <v>10</v>
      </c>
      <c r="C13" s="8" t="s">
        <v>18</v>
      </c>
      <c r="D13" s="8">
        <v>320</v>
      </c>
      <c r="E13" s="8">
        <v>98</v>
      </c>
      <c r="F13" s="8">
        <v>64</v>
      </c>
      <c r="G13" s="8">
        <v>97</v>
      </c>
      <c r="H13" s="8">
        <v>63</v>
      </c>
      <c r="I13" s="8">
        <f t="shared" si="0"/>
        <v>322</v>
      </c>
      <c r="J13" s="9">
        <f t="shared" si="1"/>
        <v>1.0062500000000001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0B33F-B8D3-4EF3-8B49-8DEC2E648796}">
  <dimension ref="A1:M54"/>
  <sheetViews>
    <sheetView zoomScale="77" workbookViewId="0">
      <selection activeCell="A11" sqref="A11:XFD11"/>
    </sheetView>
  </sheetViews>
  <sheetFormatPr defaultRowHeight="26.25" x14ac:dyDescent="0.4"/>
  <cols>
    <col min="1" max="1" width="10.5" customWidth="1"/>
    <col min="12" max="12" width="9.7109375" bestFit="1" customWidth="1"/>
  </cols>
  <sheetData>
    <row r="1" spans="1:13" ht="28.5" x14ac:dyDescent="0.45">
      <c r="A1" s="43" t="s">
        <v>137</v>
      </c>
    </row>
    <row r="2" spans="1:13" ht="28.5" x14ac:dyDescent="0.45">
      <c r="A2" s="43"/>
    </row>
    <row r="3" spans="1:13" ht="28.5" x14ac:dyDescent="0.45">
      <c r="A3" s="43" t="s">
        <v>164</v>
      </c>
      <c r="F3" s="54" t="s">
        <v>165</v>
      </c>
      <c r="G3" s="54" t="s">
        <v>166</v>
      </c>
    </row>
    <row r="4" spans="1:13" ht="27" thickBot="1" x14ac:dyDescent="0.45">
      <c r="B4" s="83"/>
      <c r="C4" s="83"/>
      <c r="D4" s="83"/>
      <c r="E4" s="84"/>
      <c r="F4" s="35" t="s">
        <v>123</v>
      </c>
      <c r="G4" s="37" t="s">
        <v>29</v>
      </c>
      <c r="L4" t="s">
        <v>178</v>
      </c>
      <c r="M4" s="81">
        <v>1.4999999999999999E-2</v>
      </c>
    </row>
    <row r="5" spans="1:13" x14ac:dyDescent="0.4">
      <c r="A5" s="29"/>
      <c r="B5" s="32" t="s">
        <v>2</v>
      </c>
      <c r="C5" s="32" t="s">
        <v>3</v>
      </c>
      <c r="D5" s="32" t="s">
        <v>4</v>
      </c>
      <c r="E5" s="32" t="s">
        <v>5</v>
      </c>
      <c r="F5" s="36" t="s">
        <v>58</v>
      </c>
      <c r="G5" s="38" t="s">
        <v>122</v>
      </c>
      <c r="I5" t="s">
        <v>175</v>
      </c>
      <c r="J5" t="s">
        <v>176</v>
      </c>
      <c r="K5" t="s">
        <v>177</v>
      </c>
    </row>
    <row r="6" spans="1:13" x14ac:dyDescent="0.4">
      <c r="A6" s="33" t="s">
        <v>119</v>
      </c>
      <c r="B6" s="28">
        <v>100</v>
      </c>
      <c r="C6" s="28">
        <v>200</v>
      </c>
      <c r="D6" s="28">
        <v>500</v>
      </c>
      <c r="E6" s="28">
        <v>300</v>
      </c>
      <c r="F6" s="39">
        <f>SUM(B6:E6)</f>
        <v>1100</v>
      </c>
      <c r="G6" s="40">
        <f>F6/F$9</f>
        <v>0.4408817635270541</v>
      </c>
      <c r="I6">
        <v>1000</v>
      </c>
      <c r="J6">
        <f>I6*$M$4</f>
        <v>15</v>
      </c>
      <c r="K6">
        <f>I6+J6</f>
        <v>1015</v>
      </c>
    </row>
    <row r="7" spans="1:13" x14ac:dyDescent="0.4">
      <c r="A7" s="33" t="s">
        <v>120</v>
      </c>
      <c r="B7" s="28">
        <v>150</v>
      </c>
      <c r="C7" s="28">
        <v>250</v>
      </c>
      <c r="D7" s="28">
        <v>140</v>
      </c>
      <c r="E7" s="28">
        <v>90</v>
      </c>
      <c r="F7" s="39">
        <f t="shared" ref="F7:F8" si="0">SUM(B7:E7)</f>
        <v>630</v>
      </c>
      <c r="G7" s="40">
        <f t="shared" ref="G7:G8" si="1">F7/F$9</f>
        <v>0.25250501002004005</v>
      </c>
      <c r="I7">
        <v>1498</v>
      </c>
      <c r="J7">
        <f t="shared" ref="J7:J11" si="2">I7*$M$4</f>
        <v>22.47</v>
      </c>
      <c r="K7">
        <f t="shared" ref="K7:K11" si="3">I7+J7</f>
        <v>1520.47</v>
      </c>
    </row>
    <row r="8" spans="1:13" x14ac:dyDescent="0.4">
      <c r="A8" s="33" t="s">
        <v>121</v>
      </c>
      <c r="B8" s="28">
        <v>230</v>
      </c>
      <c r="C8" s="28">
        <v>350</v>
      </c>
      <c r="D8" s="28">
        <v>100</v>
      </c>
      <c r="E8" s="28">
        <v>85</v>
      </c>
      <c r="F8" s="39">
        <f t="shared" si="0"/>
        <v>765</v>
      </c>
      <c r="G8" s="40">
        <f t="shared" si="1"/>
        <v>0.30661322645290578</v>
      </c>
      <c r="I8">
        <v>8894</v>
      </c>
      <c r="J8">
        <f t="shared" si="2"/>
        <v>133.41</v>
      </c>
      <c r="K8">
        <f t="shared" si="3"/>
        <v>9027.41</v>
      </c>
    </row>
    <row r="9" spans="1:13" ht="27" thickBot="1" x14ac:dyDescent="0.45">
      <c r="A9" s="30"/>
      <c r="B9" s="41"/>
      <c r="C9" s="41"/>
      <c r="D9" s="41"/>
      <c r="E9" s="41"/>
      <c r="F9" s="42">
        <f>SUM(F6:F8)</f>
        <v>2495</v>
      </c>
      <c r="G9" s="73">
        <f>SUM(G6:G8)</f>
        <v>1</v>
      </c>
      <c r="I9">
        <v>9889</v>
      </c>
      <c r="J9">
        <f t="shared" si="2"/>
        <v>148.33500000000001</v>
      </c>
      <c r="K9">
        <f t="shared" si="3"/>
        <v>10037.334999999999</v>
      </c>
    </row>
    <row r="10" spans="1:13" x14ac:dyDescent="0.4">
      <c r="B10" s="55"/>
      <c r="I10">
        <v>18198</v>
      </c>
      <c r="J10">
        <f t="shared" si="2"/>
        <v>272.96999999999997</v>
      </c>
      <c r="K10">
        <f t="shared" si="3"/>
        <v>18470.97</v>
      </c>
    </row>
    <row r="11" spans="1:13" x14ac:dyDescent="0.4">
      <c r="A11" s="56" t="s">
        <v>167</v>
      </c>
      <c r="I11">
        <v>8981</v>
      </c>
      <c r="J11">
        <f t="shared" si="2"/>
        <v>134.715</v>
      </c>
      <c r="K11">
        <f t="shared" si="3"/>
        <v>9115.7150000000001</v>
      </c>
    </row>
    <row r="12" spans="1:13" ht="27" thickBot="1" x14ac:dyDescent="0.45">
      <c r="B12" s="55"/>
    </row>
    <row r="13" spans="1:13" x14ac:dyDescent="0.4">
      <c r="A13" s="29"/>
      <c r="B13" s="57" t="s">
        <v>2</v>
      </c>
      <c r="C13" s="57" t="s">
        <v>3</v>
      </c>
      <c r="D13" s="57" t="s">
        <v>4</v>
      </c>
      <c r="E13" s="57" t="s">
        <v>5</v>
      </c>
      <c r="F13" s="60" t="s">
        <v>58</v>
      </c>
      <c r="G13" s="58"/>
    </row>
    <row r="14" spans="1:13" x14ac:dyDescent="0.4">
      <c r="A14" s="33" t="s">
        <v>119</v>
      </c>
      <c r="B14" s="34">
        <f t="shared" ref="B14:E16" si="4">B6/$F6</f>
        <v>9.0909090909090912E-2</v>
      </c>
      <c r="C14" s="34">
        <f t="shared" si="4"/>
        <v>0.18181818181818182</v>
      </c>
      <c r="D14" s="34">
        <f t="shared" si="4"/>
        <v>0.45454545454545453</v>
      </c>
      <c r="E14" s="34">
        <f t="shared" si="4"/>
        <v>0.27272727272727271</v>
      </c>
      <c r="F14" s="61">
        <f>SUM(B14:E14)</f>
        <v>1</v>
      </c>
      <c r="G14" s="59"/>
    </row>
    <row r="15" spans="1:13" x14ac:dyDescent="0.4">
      <c r="A15" s="33" t="s">
        <v>120</v>
      </c>
      <c r="B15" s="34">
        <f t="shared" si="4"/>
        <v>0.23809523809523808</v>
      </c>
      <c r="C15" s="34">
        <f t="shared" si="4"/>
        <v>0.3968253968253968</v>
      </c>
      <c r="D15" s="34">
        <f t="shared" si="4"/>
        <v>0.22222222222222221</v>
      </c>
      <c r="E15" s="34">
        <f t="shared" si="4"/>
        <v>0.14285714285714285</v>
      </c>
      <c r="F15" s="61">
        <f t="shared" ref="F15:F16" si="5">SUM(B15:E15)</f>
        <v>1</v>
      </c>
      <c r="G15" s="59"/>
    </row>
    <row r="16" spans="1:13" x14ac:dyDescent="0.4">
      <c r="A16" s="33" t="s">
        <v>121</v>
      </c>
      <c r="B16" s="34">
        <f t="shared" si="4"/>
        <v>0.30065359477124182</v>
      </c>
      <c r="C16" s="34">
        <f t="shared" si="4"/>
        <v>0.45751633986928103</v>
      </c>
      <c r="D16" s="34">
        <f t="shared" si="4"/>
        <v>0.13071895424836602</v>
      </c>
      <c r="E16" s="34">
        <f t="shared" si="4"/>
        <v>0.1111111111111111</v>
      </c>
      <c r="F16" s="61">
        <f t="shared" si="5"/>
        <v>1</v>
      </c>
      <c r="G16" s="59"/>
    </row>
    <row r="17" spans="1:8" ht="27" thickBot="1" x14ac:dyDescent="0.45">
      <c r="A17" s="30"/>
      <c r="B17" s="31"/>
      <c r="C17" s="31"/>
      <c r="D17" s="31"/>
      <c r="E17" s="31"/>
      <c r="F17" s="62" t="s">
        <v>19</v>
      </c>
    </row>
    <row r="18" spans="1:8" x14ac:dyDescent="0.4">
      <c r="F18" t="s">
        <v>19</v>
      </c>
    </row>
    <row r="20" spans="1:8" ht="28.5" x14ac:dyDescent="0.45">
      <c r="A20" s="43" t="s">
        <v>164</v>
      </c>
    </row>
    <row r="21" spans="1:8" ht="27" thickBot="1" x14ac:dyDescent="0.45">
      <c r="F21" s="35" t="s">
        <v>123</v>
      </c>
      <c r="G21" s="37" t="s">
        <v>29</v>
      </c>
    </row>
    <row r="22" spans="1:8" x14ac:dyDescent="0.4">
      <c r="A22" s="29"/>
      <c r="B22" s="32" t="s">
        <v>2</v>
      </c>
      <c r="C22" s="32" t="s">
        <v>3</v>
      </c>
      <c r="D22" s="32" t="s">
        <v>4</v>
      </c>
      <c r="E22" s="32" t="s">
        <v>5</v>
      </c>
      <c r="F22" s="36" t="s">
        <v>58</v>
      </c>
      <c r="G22" s="38" t="s">
        <v>122</v>
      </c>
    </row>
    <row r="23" spans="1:8" x14ac:dyDescent="0.4">
      <c r="A23" s="33" t="s">
        <v>119</v>
      </c>
      <c r="B23" s="28">
        <v>100</v>
      </c>
      <c r="C23" s="28">
        <v>200</v>
      </c>
      <c r="D23" s="28">
        <v>500</v>
      </c>
      <c r="E23" s="28">
        <v>300</v>
      </c>
      <c r="F23" s="39">
        <f>B23+C23+D23+E23</f>
        <v>1100</v>
      </c>
      <c r="G23" s="40">
        <f>F23/F$26</f>
        <v>0.4408817635270541</v>
      </c>
      <c r="H23" s="78">
        <f>F23/F26</f>
        <v>0.4408817635270541</v>
      </c>
    </row>
    <row r="24" spans="1:8" x14ac:dyDescent="0.4">
      <c r="A24" s="33" t="s">
        <v>120</v>
      </c>
      <c r="B24" s="28">
        <v>150</v>
      </c>
      <c r="C24" s="28">
        <v>250</v>
      </c>
      <c r="D24" s="28">
        <v>140</v>
      </c>
      <c r="E24" s="28">
        <v>90</v>
      </c>
      <c r="F24" s="39">
        <f t="shared" ref="F24:F25" si="6">B24+C24+D24+E24</f>
        <v>630</v>
      </c>
      <c r="G24" s="40">
        <f t="shared" ref="G24:G25" si="7">F24/F$26</f>
        <v>0.25250501002004005</v>
      </c>
    </row>
    <row r="25" spans="1:8" x14ac:dyDescent="0.4">
      <c r="A25" s="33" t="s">
        <v>121</v>
      </c>
      <c r="B25" s="28">
        <v>230</v>
      </c>
      <c r="C25" s="28">
        <v>350</v>
      </c>
      <c r="D25" s="28">
        <v>100</v>
      </c>
      <c r="E25" s="28">
        <v>85</v>
      </c>
      <c r="F25" s="39">
        <f t="shared" si="6"/>
        <v>765</v>
      </c>
      <c r="G25" s="40">
        <f t="shared" si="7"/>
        <v>0.30661322645290578</v>
      </c>
    </row>
    <row r="26" spans="1:8" ht="27" thickBot="1" x14ac:dyDescent="0.45">
      <c r="A26" s="30"/>
      <c r="B26" s="41"/>
      <c r="C26" s="41"/>
      <c r="D26" s="41"/>
      <c r="E26" s="41"/>
      <c r="F26" s="42">
        <f>SUM(F23:F25)</f>
        <v>2495</v>
      </c>
      <c r="G26" s="73"/>
    </row>
    <row r="28" spans="1:8" x14ac:dyDescent="0.4">
      <c r="A28" s="85" t="s">
        <v>167</v>
      </c>
      <c r="B28" s="85"/>
      <c r="C28" s="85"/>
      <c r="D28" s="85"/>
      <c r="E28" s="85"/>
    </row>
    <row r="29" spans="1:8" x14ac:dyDescent="0.4">
      <c r="A29" s="63"/>
      <c r="B29" s="63"/>
      <c r="C29" s="63"/>
      <c r="D29" s="63"/>
      <c r="E29" s="63"/>
    </row>
    <row r="30" spans="1:8" x14ac:dyDescent="0.4">
      <c r="A30" s="64"/>
      <c r="B30" s="68" t="s">
        <v>2</v>
      </c>
      <c r="C30" s="68" t="s">
        <v>3</v>
      </c>
      <c r="D30" s="68" t="s">
        <v>4</v>
      </c>
      <c r="E30" s="68" t="s">
        <v>5</v>
      </c>
      <c r="F30" s="65" t="s">
        <v>58</v>
      </c>
      <c r="G30" s="58"/>
    </row>
    <row r="31" spans="1:8" x14ac:dyDescent="0.4">
      <c r="A31" s="66" t="s">
        <v>119</v>
      </c>
      <c r="B31" s="67">
        <f>B23/$F23</f>
        <v>9.0909090909090912E-2</v>
      </c>
      <c r="C31" s="67">
        <f t="shared" ref="C31:E31" si="8">C23/$F23</f>
        <v>0.18181818181818182</v>
      </c>
      <c r="D31" s="67">
        <f t="shared" si="8"/>
        <v>0.45454545454545453</v>
      </c>
      <c r="E31" s="67">
        <f t="shared" si="8"/>
        <v>0.27272727272727271</v>
      </c>
      <c r="F31" s="67">
        <f>SUM(B31:E31)</f>
        <v>1</v>
      </c>
      <c r="G31" s="59"/>
    </row>
    <row r="32" spans="1:8" x14ac:dyDescent="0.4">
      <c r="A32" s="66" t="s">
        <v>120</v>
      </c>
      <c r="B32" s="67">
        <f t="shared" ref="B32:E33" si="9">B24/$F24</f>
        <v>0.23809523809523808</v>
      </c>
      <c r="C32" s="67">
        <f t="shared" si="9"/>
        <v>0.3968253968253968</v>
      </c>
      <c r="D32" s="67">
        <f t="shared" si="9"/>
        <v>0.22222222222222221</v>
      </c>
      <c r="E32" s="67">
        <f t="shared" si="9"/>
        <v>0.14285714285714285</v>
      </c>
      <c r="F32" s="67">
        <f t="shared" ref="F32:F33" si="10">SUM(B32:E32)</f>
        <v>1</v>
      </c>
      <c r="G32" s="59"/>
    </row>
    <row r="33" spans="1:11" x14ac:dyDescent="0.4">
      <c r="A33" s="66" t="s">
        <v>121</v>
      </c>
      <c r="B33" s="67">
        <f t="shared" si="9"/>
        <v>0.30065359477124182</v>
      </c>
      <c r="C33" s="67">
        <f t="shared" si="9"/>
        <v>0.45751633986928103</v>
      </c>
      <c r="D33" s="67">
        <f t="shared" si="9"/>
        <v>0.13071895424836602</v>
      </c>
      <c r="E33" s="67">
        <f t="shared" si="9"/>
        <v>0.1111111111111111</v>
      </c>
      <c r="F33" s="67">
        <f t="shared" si="10"/>
        <v>1</v>
      </c>
      <c r="G33" s="59"/>
    </row>
    <row r="34" spans="1:11" x14ac:dyDescent="0.4">
      <c r="A34" s="64"/>
      <c r="B34" s="67"/>
      <c r="C34" s="67"/>
      <c r="D34" s="67"/>
      <c r="E34" s="67"/>
      <c r="F34" s="64"/>
    </row>
    <row r="37" spans="1:11" ht="27" thickBot="1" x14ac:dyDescent="0.45"/>
    <row r="38" spans="1:11" x14ac:dyDescent="0.4">
      <c r="A38" s="11"/>
      <c r="B38" s="11"/>
      <c r="C38" s="11"/>
      <c r="D38" s="82" t="s">
        <v>28</v>
      </c>
      <c r="E38" s="82"/>
      <c r="F38" s="82"/>
      <c r="G38" s="12" t="s">
        <v>29</v>
      </c>
      <c r="H38" s="13"/>
      <c r="I38" s="47" t="s">
        <v>36</v>
      </c>
      <c r="J38" s="18">
        <v>0.1</v>
      </c>
      <c r="K38" s="11"/>
    </row>
    <row r="39" spans="1:11" ht="34.5" x14ac:dyDescent="0.4">
      <c r="A39" s="14" t="s">
        <v>30</v>
      </c>
      <c r="B39" s="14" t="s">
        <v>31</v>
      </c>
      <c r="C39" s="14" t="s">
        <v>32</v>
      </c>
      <c r="D39" s="15" t="s">
        <v>33</v>
      </c>
      <c r="E39" s="15" t="s">
        <v>34</v>
      </c>
      <c r="F39" s="16" t="s">
        <v>35</v>
      </c>
      <c r="G39" s="17" t="s">
        <v>171</v>
      </c>
      <c r="H39" s="17" t="s">
        <v>37</v>
      </c>
    </row>
    <row r="40" spans="1:11" x14ac:dyDescent="0.4">
      <c r="A40" s="19" t="s">
        <v>38</v>
      </c>
      <c r="B40" s="19" t="s">
        <v>39</v>
      </c>
      <c r="C40" s="19">
        <v>5</v>
      </c>
      <c r="D40" s="20">
        <v>34878</v>
      </c>
      <c r="E40" s="21">
        <v>5000</v>
      </c>
      <c r="F40" s="20">
        <f>SUM(D40:E40)</f>
        <v>39878</v>
      </c>
      <c r="G40" s="48">
        <f>F40*J$38</f>
        <v>3987.8</v>
      </c>
      <c r="H40" s="49">
        <f>F40+G40</f>
        <v>43865.8</v>
      </c>
      <c r="I40" s="79">
        <v>0.05</v>
      </c>
      <c r="J40" s="80">
        <f>F40*I40</f>
        <v>1993.9</v>
      </c>
      <c r="K40" s="11"/>
    </row>
    <row r="41" spans="1:11" x14ac:dyDescent="0.4">
      <c r="A41" s="22" t="s">
        <v>40</v>
      </c>
      <c r="B41" s="22" t="s">
        <v>39</v>
      </c>
      <c r="C41" s="22">
        <v>14</v>
      </c>
      <c r="D41" s="23">
        <v>43525</v>
      </c>
      <c r="E41" s="24">
        <v>5000</v>
      </c>
      <c r="F41" s="20">
        <f t="shared" ref="F41:F54" si="11">SUM(D41:E41)</f>
        <v>48525</v>
      </c>
      <c r="G41" s="48">
        <f t="shared" ref="G41:G54" si="12">F41*J$38</f>
        <v>4852.5</v>
      </c>
      <c r="H41" s="49">
        <f t="shared" ref="H41:H54" si="13">F41+G41</f>
        <v>53377.5</v>
      </c>
      <c r="I41" s="79">
        <v>0.06</v>
      </c>
      <c r="J41" s="80">
        <f t="shared" ref="J41:J42" si="14">F41*I41</f>
        <v>2911.5</v>
      </c>
      <c r="K41" s="11"/>
    </row>
    <row r="42" spans="1:11" x14ac:dyDescent="0.4">
      <c r="A42" s="22" t="s">
        <v>41</v>
      </c>
      <c r="B42" s="22" t="s">
        <v>42</v>
      </c>
      <c r="C42" s="22">
        <v>6</v>
      </c>
      <c r="D42" s="23">
        <v>49784</v>
      </c>
      <c r="E42" s="24">
        <v>5000</v>
      </c>
      <c r="F42" s="20">
        <f t="shared" si="11"/>
        <v>54784</v>
      </c>
      <c r="G42" s="48">
        <f t="shared" si="12"/>
        <v>5478.4000000000005</v>
      </c>
      <c r="H42" s="49">
        <f t="shared" si="13"/>
        <v>60262.400000000001</v>
      </c>
      <c r="I42" s="79">
        <v>7.0000000000000007E-2</v>
      </c>
      <c r="J42" s="80">
        <f t="shared" si="14"/>
        <v>3834.8800000000006</v>
      </c>
      <c r="K42" s="11"/>
    </row>
    <row r="43" spans="1:11" x14ac:dyDescent="0.4">
      <c r="A43" s="22" t="s">
        <v>43</v>
      </c>
      <c r="B43" s="22" t="s">
        <v>44</v>
      </c>
      <c r="C43" s="22">
        <v>18</v>
      </c>
      <c r="D43" s="23">
        <v>36727</v>
      </c>
      <c r="E43" s="24">
        <v>5000</v>
      </c>
      <c r="F43" s="20">
        <f t="shared" si="11"/>
        <v>41727</v>
      </c>
      <c r="G43" s="48">
        <f t="shared" si="12"/>
        <v>4172.7</v>
      </c>
      <c r="H43" s="49">
        <f t="shared" si="13"/>
        <v>45899.7</v>
      </c>
      <c r="I43" s="11"/>
      <c r="J43" s="11"/>
      <c r="K43" s="11"/>
    </row>
    <row r="44" spans="1:11" x14ac:dyDescent="0.4">
      <c r="A44" s="22" t="s">
        <v>45</v>
      </c>
      <c r="B44" s="22" t="s">
        <v>39</v>
      </c>
      <c r="C44" s="22">
        <v>17</v>
      </c>
      <c r="D44" s="23">
        <v>44658</v>
      </c>
      <c r="E44" s="24">
        <v>5000</v>
      </c>
      <c r="F44" s="20">
        <f t="shared" si="11"/>
        <v>49658</v>
      </c>
      <c r="G44" s="48">
        <f t="shared" si="12"/>
        <v>4965.8</v>
      </c>
      <c r="H44" s="49">
        <f t="shared" si="13"/>
        <v>54623.8</v>
      </c>
      <c r="I44" s="11"/>
      <c r="J44" s="11"/>
      <c r="K44" s="11"/>
    </row>
    <row r="45" spans="1:11" x14ac:dyDescent="0.4">
      <c r="A45" s="22" t="s">
        <v>46</v>
      </c>
      <c r="B45" s="22" t="s">
        <v>47</v>
      </c>
      <c r="C45" s="22">
        <v>13</v>
      </c>
      <c r="D45" s="23">
        <v>26191</v>
      </c>
      <c r="E45" s="24">
        <v>5000</v>
      </c>
      <c r="F45" s="20">
        <f t="shared" si="11"/>
        <v>31191</v>
      </c>
      <c r="G45" s="48">
        <f t="shared" si="12"/>
        <v>3119.1000000000004</v>
      </c>
      <c r="H45" s="49">
        <f t="shared" si="13"/>
        <v>34310.1</v>
      </c>
      <c r="I45" s="11"/>
      <c r="J45" s="11"/>
      <c r="K45" s="11"/>
    </row>
    <row r="46" spans="1:11" x14ac:dyDescent="0.4">
      <c r="A46" s="22" t="s">
        <v>48</v>
      </c>
      <c r="B46" s="22" t="s">
        <v>49</v>
      </c>
      <c r="C46" s="22">
        <v>3</v>
      </c>
      <c r="D46" s="23">
        <v>63219</v>
      </c>
      <c r="E46" s="24">
        <v>5000</v>
      </c>
      <c r="F46" s="20">
        <f t="shared" si="11"/>
        <v>68219</v>
      </c>
      <c r="G46" s="48">
        <f t="shared" si="12"/>
        <v>6821.9000000000005</v>
      </c>
      <c r="H46" s="49">
        <f t="shared" si="13"/>
        <v>75040.899999999994</v>
      </c>
      <c r="I46" s="11"/>
      <c r="J46" s="11"/>
      <c r="K46" s="11"/>
    </row>
    <row r="47" spans="1:11" x14ac:dyDescent="0.4">
      <c r="A47" s="22" t="s">
        <v>50</v>
      </c>
      <c r="B47" s="22" t="s">
        <v>39</v>
      </c>
      <c r="C47" s="22">
        <v>2</v>
      </c>
      <c r="D47" s="23">
        <v>65180</v>
      </c>
      <c r="E47" s="24">
        <v>5000</v>
      </c>
      <c r="F47" s="20">
        <f t="shared" si="11"/>
        <v>70180</v>
      </c>
      <c r="G47" s="48">
        <f t="shared" si="12"/>
        <v>7018</v>
      </c>
      <c r="H47" s="49">
        <f t="shared" si="13"/>
        <v>77198</v>
      </c>
      <c r="I47" s="11"/>
      <c r="J47" s="11"/>
      <c r="K47" s="11"/>
    </row>
    <row r="48" spans="1:11" x14ac:dyDescent="0.4">
      <c r="A48" s="22" t="s">
        <v>51</v>
      </c>
      <c r="B48" s="22" t="s">
        <v>49</v>
      </c>
      <c r="C48" s="22">
        <v>12</v>
      </c>
      <c r="D48" s="23">
        <v>36115</v>
      </c>
      <c r="E48" s="24">
        <v>5000</v>
      </c>
      <c r="F48" s="20">
        <f t="shared" si="11"/>
        <v>41115</v>
      </c>
      <c r="G48" s="48">
        <f t="shared" si="12"/>
        <v>4111.5</v>
      </c>
      <c r="H48" s="49">
        <f t="shared" si="13"/>
        <v>45226.5</v>
      </c>
      <c r="I48" s="11"/>
      <c r="J48" s="11"/>
      <c r="K48" s="11"/>
    </row>
    <row r="49" spans="1:11" x14ac:dyDescent="0.4">
      <c r="A49" s="22" t="s">
        <v>52</v>
      </c>
      <c r="B49" s="22" t="s">
        <v>47</v>
      </c>
      <c r="C49" s="22">
        <v>7</v>
      </c>
      <c r="D49" s="23">
        <v>36576</v>
      </c>
      <c r="E49" s="24">
        <v>5000</v>
      </c>
      <c r="F49" s="20">
        <f t="shared" si="11"/>
        <v>41576</v>
      </c>
      <c r="G49" s="48">
        <f t="shared" si="12"/>
        <v>4157.6000000000004</v>
      </c>
      <c r="H49" s="49">
        <f t="shared" si="13"/>
        <v>45733.599999999999</v>
      </c>
      <c r="I49" s="11"/>
      <c r="J49" s="11"/>
      <c r="K49" s="11"/>
    </row>
    <row r="50" spans="1:11" x14ac:dyDescent="0.4">
      <c r="A50" s="22" t="s">
        <v>53</v>
      </c>
      <c r="B50" s="22" t="s">
        <v>42</v>
      </c>
      <c r="C50" s="22">
        <v>3</v>
      </c>
      <c r="D50" s="23">
        <v>46832</v>
      </c>
      <c r="E50" s="24">
        <v>5000</v>
      </c>
      <c r="F50" s="20">
        <f t="shared" si="11"/>
        <v>51832</v>
      </c>
      <c r="G50" s="48">
        <f t="shared" si="12"/>
        <v>5183.2000000000007</v>
      </c>
      <c r="H50" s="49">
        <f t="shared" si="13"/>
        <v>57015.199999999997</v>
      </c>
      <c r="I50" s="11"/>
      <c r="J50" s="11"/>
      <c r="K50" s="11"/>
    </row>
    <row r="51" spans="1:11" x14ac:dyDescent="0.4">
      <c r="A51" s="22" t="s">
        <v>54</v>
      </c>
      <c r="B51" s="22" t="s">
        <v>49</v>
      </c>
      <c r="C51" s="22">
        <v>5</v>
      </c>
      <c r="D51" s="23">
        <v>55211</v>
      </c>
      <c r="E51" s="24">
        <v>5000</v>
      </c>
      <c r="F51" s="20">
        <f t="shared" si="11"/>
        <v>60211</v>
      </c>
      <c r="G51" s="48">
        <f t="shared" si="12"/>
        <v>6021.1</v>
      </c>
      <c r="H51" s="49">
        <f t="shared" si="13"/>
        <v>66232.100000000006</v>
      </c>
      <c r="I51" s="11"/>
      <c r="J51" s="11"/>
      <c r="K51" s="11"/>
    </row>
    <row r="52" spans="1:11" x14ac:dyDescent="0.4">
      <c r="A52" s="22" t="s">
        <v>55</v>
      </c>
      <c r="B52" s="22" t="s">
        <v>39</v>
      </c>
      <c r="C52" s="22">
        <v>2</v>
      </c>
      <c r="D52" s="23">
        <v>39745</v>
      </c>
      <c r="E52" s="24">
        <v>5000</v>
      </c>
      <c r="F52" s="20">
        <f t="shared" si="11"/>
        <v>44745</v>
      </c>
      <c r="G52" s="48">
        <f t="shared" si="12"/>
        <v>4474.5</v>
      </c>
      <c r="H52" s="49">
        <f t="shared" si="13"/>
        <v>49219.5</v>
      </c>
      <c r="I52" s="11"/>
      <c r="J52" s="11"/>
      <c r="K52" s="11"/>
    </row>
    <row r="53" spans="1:11" x14ac:dyDescent="0.4">
      <c r="A53" s="22" t="s">
        <v>56</v>
      </c>
      <c r="B53" s="22" t="s">
        <v>39</v>
      </c>
      <c r="C53" s="22">
        <v>16</v>
      </c>
      <c r="D53" s="23">
        <v>52100</v>
      </c>
      <c r="E53" s="24">
        <v>5000</v>
      </c>
      <c r="F53" s="20">
        <f t="shared" si="11"/>
        <v>57100</v>
      </c>
      <c r="G53" s="48">
        <f t="shared" si="12"/>
        <v>5710</v>
      </c>
      <c r="H53" s="49">
        <f t="shared" si="13"/>
        <v>62810</v>
      </c>
      <c r="I53" s="11"/>
      <c r="J53" s="11"/>
      <c r="K53" s="11"/>
    </row>
    <row r="54" spans="1:11" x14ac:dyDescent="0.4">
      <c r="A54" s="22" t="s">
        <v>57</v>
      </c>
      <c r="B54" s="22" t="s">
        <v>42</v>
      </c>
      <c r="C54" s="22">
        <v>4</v>
      </c>
      <c r="D54" s="23">
        <v>40004</v>
      </c>
      <c r="E54" s="24">
        <v>5000</v>
      </c>
      <c r="F54" s="20">
        <f t="shared" si="11"/>
        <v>45004</v>
      </c>
      <c r="G54" s="48">
        <f t="shared" si="12"/>
        <v>4500.4000000000005</v>
      </c>
      <c r="H54" s="49">
        <f t="shared" si="13"/>
        <v>49504.4</v>
      </c>
      <c r="I54" s="11"/>
      <c r="J54" s="11"/>
      <c r="K54" s="11"/>
    </row>
  </sheetData>
  <mergeCells count="3">
    <mergeCell ref="D38:F38"/>
    <mergeCell ref="B4:E4"/>
    <mergeCell ref="A28:E28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ABB8D-2364-4CC5-AEF4-1538ABBB48BB}">
  <dimension ref="A1:H91"/>
  <sheetViews>
    <sheetView workbookViewId="0">
      <selection activeCell="B4" sqref="B4"/>
    </sheetView>
  </sheetViews>
  <sheetFormatPr defaultRowHeight="26.25" x14ac:dyDescent="0.4"/>
  <cols>
    <col min="1" max="1" width="11.5" bestFit="1" customWidth="1"/>
    <col min="2" max="2" width="11.5" customWidth="1"/>
    <col min="3" max="3" width="12.0703125" bestFit="1" customWidth="1"/>
    <col min="5" max="5" width="15.2109375" bestFit="1" customWidth="1"/>
    <col min="6" max="6" width="16.28515625" bestFit="1" customWidth="1"/>
    <col min="7" max="7" width="14.85546875" bestFit="1" customWidth="1"/>
    <col min="8" max="8" width="15.2109375" bestFit="1" customWidth="1"/>
  </cols>
  <sheetData>
    <row r="1" spans="1:8" x14ac:dyDescent="0.4">
      <c r="A1" t="s">
        <v>168</v>
      </c>
    </row>
    <row r="3" spans="1:8" x14ac:dyDescent="0.4">
      <c r="A3" s="46" t="s">
        <v>59</v>
      </c>
      <c r="B3" s="46" t="s">
        <v>134</v>
      </c>
      <c r="C3" s="46" t="s">
        <v>135</v>
      </c>
      <c r="D3" s="46" t="s">
        <v>136</v>
      </c>
      <c r="E3" s="46" t="s">
        <v>131</v>
      </c>
      <c r="F3" s="46" t="s">
        <v>130</v>
      </c>
      <c r="G3" s="46" t="s">
        <v>133</v>
      </c>
      <c r="H3" s="46" t="s">
        <v>132</v>
      </c>
    </row>
    <row r="4" spans="1:8" x14ac:dyDescent="0.4">
      <c r="A4" s="45" t="s">
        <v>126</v>
      </c>
      <c r="B4" s="25"/>
      <c r="C4" s="25"/>
      <c r="D4" s="25"/>
      <c r="E4" t="str">
        <f t="shared" ref="E4:E16" si="0">TRIM(B4&amp;" "&amp;C4&amp;" "&amp;D4)</f>
        <v/>
      </c>
      <c r="F4" t="str">
        <f>TRIM((CONCATENATE(B4," ",C4," ",D4)))</f>
        <v/>
      </c>
      <c r="G4" t="str">
        <f>_xlfn.TEXTJOIN(" ",TRUE,B4,C4,D4)</f>
        <v/>
      </c>
      <c r="H4" t="str">
        <f>TRIM(_xlfn.CONCAT(B4, " ",C4, " ",D4))</f>
        <v/>
      </c>
    </row>
    <row r="5" spans="1:8" x14ac:dyDescent="0.4">
      <c r="A5" s="45" t="s">
        <v>124</v>
      </c>
      <c r="B5" s="25"/>
      <c r="C5" s="25"/>
      <c r="D5" s="25"/>
      <c r="E5" t="str">
        <f t="shared" si="0"/>
        <v/>
      </c>
      <c r="F5" t="str">
        <f t="shared" ref="F5:F16" si="1">TRIM((CONCATENATE(B5," ",C5," ",D5)))</f>
        <v/>
      </c>
      <c r="G5" t="str">
        <f t="shared" ref="G5:G16" si="2">_xlfn.TEXTJOIN(" ",TRUE,B5,C5,D5)</f>
        <v/>
      </c>
      <c r="H5" t="str">
        <f t="shared" ref="H5:H16" si="3">TRIM(_xlfn.CONCAT(B5, " ",C5, " ",D5))</f>
        <v/>
      </c>
    </row>
    <row r="6" spans="1:8" x14ac:dyDescent="0.4">
      <c r="A6" s="45" t="s">
        <v>64</v>
      </c>
      <c r="B6" s="25"/>
      <c r="C6" s="25"/>
      <c r="D6" s="25"/>
      <c r="E6" t="str">
        <f t="shared" si="0"/>
        <v/>
      </c>
      <c r="F6" t="str">
        <f t="shared" si="1"/>
        <v/>
      </c>
      <c r="G6" t="str">
        <f t="shared" si="2"/>
        <v/>
      </c>
      <c r="H6" t="str">
        <f t="shared" si="3"/>
        <v/>
      </c>
    </row>
    <row r="7" spans="1:8" x14ac:dyDescent="0.4">
      <c r="A7" s="45" t="s">
        <v>67</v>
      </c>
      <c r="B7" s="25"/>
      <c r="C7" s="25"/>
      <c r="D7" s="25"/>
      <c r="E7" t="str">
        <f t="shared" si="0"/>
        <v/>
      </c>
      <c r="F7" t="str">
        <f t="shared" si="1"/>
        <v/>
      </c>
      <c r="G7" t="str">
        <f t="shared" si="2"/>
        <v/>
      </c>
      <c r="H7" t="str">
        <f t="shared" si="3"/>
        <v/>
      </c>
    </row>
    <row r="8" spans="1:8" x14ac:dyDescent="0.4">
      <c r="A8" s="45" t="s">
        <v>70</v>
      </c>
      <c r="B8" s="25"/>
      <c r="C8" s="25"/>
      <c r="D8" s="25"/>
      <c r="E8" t="str">
        <f t="shared" si="0"/>
        <v/>
      </c>
      <c r="F8" t="str">
        <f t="shared" si="1"/>
        <v/>
      </c>
      <c r="G8" t="str">
        <f t="shared" si="2"/>
        <v/>
      </c>
      <c r="H8" t="str">
        <f t="shared" si="3"/>
        <v/>
      </c>
    </row>
    <row r="9" spans="1:8" x14ac:dyDescent="0.4">
      <c r="A9" s="45" t="s">
        <v>127</v>
      </c>
      <c r="B9" s="25"/>
      <c r="C9" s="25"/>
      <c r="D9" s="25"/>
      <c r="E9" t="str">
        <f t="shared" si="0"/>
        <v/>
      </c>
      <c r="F9" t="str">
        <f t="shared" si="1"/>
        <v/>
      </c>
      <c r="G9" t="str">
        <f t="shared" si="2"/>
        <v/>
      </c>
      <c r="H9" t="str">
        <f t="shared" si="3"/>
        <v/>
      </c>
    </row>
    <row r="10" spans="1:8" x14ac:dyDescent="0.4">
      <c r="A10" s="45" t="s">
        <v>48</v>
      </c>
      <c r="B10" s="25"/>
      <c r="C10" s="25"/>
      <c r="D10" s="25"/>
      <c r="E10" t="str">
        <f t="shared" si="0"/>
        <v/>
      </c>
      <c r="F10" t="str">
        <f t="shared" si="1"/>
        <v/>
      </c>
      <c r="G10" t="str">
        <f t="shared" si="2"/>
        <v/>
      </c>
      <c r="H10" t="str">
        <f t="shared" si="3"/>
        <v/>
      </c>
    </row>
    <row r="11" spans="1:8" x14ac:dyDescent="0.4">
      <c r="A11" s="45" t="s">
        <v>74</v>
      </c>
      <c r="B11" s="25"/>
      <c r="C11" s="25"/>
      <c r="D11" s="25"/>
      <c r="E11" t="str">
        <f t="shared" si="0"/>
        <v/>
      </c>
      <c r="F11" t="str">
        <f t="shared" si="1"/>
        <v/>
      </c>
      <c r="G11" t="str">
        <f t="shared" si="2"/>
        <v/>
      </c>
      <c r="H11" t="str">
        <f t="shared" si="3"/>
        <v/>
      </c>
    </row>
    <row r="12" spans="1:8" x14ac:dyDescent="0.4">
      <c r="A12" s="45" t="s">
        <v>77</v>
      </c>
      <c r="B12" s="25"/>
      <c r="C12" s="25"/>
      <c r="D12" s="25"/>
      <c r="E12" t="str">
        <f t="shared" si="0"/>
        <v/>
      </c>
      <c r="F12" t="str">
        <f t="shared" si="1"/>
        <v/>
      </c>
      <c r="G12" t="str">
        <f t="shared" si="2"/>
        <v/>
      </c>
      <c r="H12" t="str">
        <f t="shared" si="3"/>
        <v/>
      </c>
    </row>
    <row r="13" spans="1:8" x14ac:dyDescent="0.4">
      <c r="A13" s="45" t="s">
        <v>80</v>
      </c>
      <c r="B13" s="25"/>
      <c r="C13" s="25"/>
      <c r="D13" s="25"/>
      <c r="E13" t="str">
        <f t="shared" si="0"/>
        <v/>
      </c>
      <c r="F13" t="str">
        <f t="shared" si="1"/>
        <v/>
      </c>
      <c r="G13" t="str">
        <f t="shared" si="2"/>
        <v/>
      </c>
      <c r="H13" t="str">
        <f t="shared" si="3"/>
        <v/>
      </c>
    </row>
    <row r="14" spans="1:8" x14ac:dyDescent="0.4">
      <c r="A14" s="45" t="s">
        <v>83</v>
      </c>
      <c r="B14" s="25"/>
      <c r="C14" s="25"/>
      <c r="D14" s="25"/>
      <c r="E14" t="str">
        <f t="shared" si="0"/>
        <v/>
      </c>
      <c r="F14" t="str">
        <f t="shared" si="1"/>
        <v/>
      </c>
      <c r="G14" t="str">
        <f t="shared" si="2"/>
        <v/>
      </c>
      <c r="H14" t="str">
        <f t="shared" si="3"/>
        <v/>
      </c>
    </row>
    <row r="15" spans="1:8" x14ac:dyDescent="0.4">
      <c r="A15" s="45" t="s">
        <v>85</v>
      </c>
      <c r="B15" s="25"/>
      <c r="C15" s="25"/>
      <c r="D15" s="25"/>
      <c r="E15" t="str">
        <f t="shared" si="0"/>
        <v/>
      </c>
      <c r="F15" t="str">
        <f t="shared" si="1"/>
        <v/>
      </c>
      <c r="G15" t="str">
        <f t="shared" si="2"/>
        <v/>
      </c>
      <c r="H15" t="str">
        <f t="shared" si="3"/>
        <v/>
      </c>
    </row>
    <row r="16" spans="1:8" x14ac:dyDescent="0.4">
      <c r="A16" s="45" t="s">
        <v>87</v>
      </c>
      <c r="B16" s="25"/>
      <c r="C16" s="25"/>
      <c r="D16" s="25"/>
      <c r="E16" t="str">
        <f t="shared" si="0"/>
        <v/>
      </c>
      <c r="F16" t="str">
        <f t="shared" si="1"/>
        <v/>
      </c>
      <c r="G16" t="str">
        <f t="shared" si="2"/>
        <v/>
      </c>
      <c r="H16" t="str">
        <f t="shared" si="3"/>
        <v/>
      </c>
    </row>
    <row r="20" spans="1:8" x14ac:dyDescent="0.4">
      <c r="A20" s="46" t="s">
        <v>59</v>
      </c>
      <c r="B20" s="46" t="s">
        <v>134</v>
      </c>
      <c r="C20" s="46" t="s">
        <v>135</v>
      </c>
      <c r="D20" s="46" t="s">
        <v>136</v>
      </c>
      <c r="E20" s="46" t="s">
        <v>131</v>
      </c>
      <c r="F20" s="46" t="s">
        <v>130</v>
      </c>
      <c r="G20" s="46" t="s">
        <v>133</v>
      </c>
      <c r="H20" s="46" t="s">
        <v>132</v>
      </c>
    </row>
    <row r="21" spans="1:8" x14ac:dyDescent="0.4">
      <c r="A21" s="45" t="s">
        <v>126</v>
      </c>
      <c r="B21" t="s">
        <v>129</v>
      </c>
      <c r="C21" t="s">
        <v>60</v>
      </c>
      <c r="D21" t="s">
        <v>61</v>
      </c>
      <c r="E21" t="str">
        <f>TRIM(B21&amp;" "&amp;C21&amp;" "&amp;D21)</f>
        <v>Md Babul Mia</v>
      </c>
      <c r="F21" t="str">
        <f>TRIM(CONCATENATE(B21," ",C21," ",D21))</f>
        <v>Md Babul Mia</v>
      </c>
      <c r="G21" t="str">
        <f>_xlfn.TEXTJOIN(" ",TRUE,B21,C21,D21)</f>
        <v>Md Babul Mia</v>
      </c>
      <c r="H21" t="str">
        <f>TRIM(_xlfn.CONCAT(B21," ",C21," ",D21))</f>
        <v>Md Babul Mia</v>
      </c>
    </row>
    <row r="22" spans="1:8" x14ac:dyDescent="0.4">
      <c r="A22" s="45" t="s">
        <v>124</v>
      </c>
      <c r="B22" t="s">
        <v>62</v>
      </c>
      <c r="D22" t="s">
        <v>125</v>
      </c>
      <c r="E22" t="str">
        <f t="shared" ref="E22:E33" si="4">TRIM(B22&amp;" "&amp;C22&amp;" "&amp;D22)</f>
        <v>Kabir Bakul</v>
      </c>
      <c r="F22" t="str">
        <f t="shared" ref="F22:F33" si="5">TRIM(CONCATENATE(B22," ",C22," ",D22))</f>
        <v>Kabir Bakul</v>
      </c>
      <c r="G22" t="str">
        <f t="shared" ref="G22:G33" si="6">_xlfn.TEXTJOIN(" ",TRUE,B22,C22,D22)</f>
        <v>Kabir Bakul</v>
      </c>
      <c r="H22" t="str">
        <f t="shared" ref="H22:H33" si="7">TRIM(_xlfn.CONCAT(B22," ",C22," ",D22))</f>
        <v>Kabir Bakul</v>
      </c>
    </row>
    <row r="23" spans="1:8" x14ac:dyDescent="0.4">
      <c r="A23" s="45" t="s">
        <v>64</v>
      </c>
      <c r="B23" t="s">
        <v>65</v>
      </c>
      <c r="D23" t="s">
        <v>66</v>
      </c>
      <c r="E23" t="str">
        <f t="shared" si="4"/>
        <v>Aynul Islam</v>
      </c>
      <c r="F23" t="str">
        <f t="shared" si="5"/>
        <v>Aynul Islam</v>
      </c>
      <c r="G23" t="str">
        <f t="shared" si="6"/>
        <v>Aynul Islam</v>
      </c>
      <c r="H23" t="str">
        <f t="shared" si="7"/>
        <v>Aynul Islam</v>
      </c>
    </row>
    <row r="24" spans="1:8" x14ac:dyDescent="0.4">
      <c r="A24" s="45" t="s">
        <v>67</v>
      </c>
      <c r="B24" t="s">
        <v>68</v>
      </c>
      <c r="D24" t="s">
        <v>69</v>
      </c>
      <c r="E24" t="str">
        <f t="shared" si="4"/>
        <v>Moshiur Rahman</v>
      </c>
      <c r="F24" t="str">
        <f t="shared" si="5"/>
        <v>Moshiur Rahman</v>
      </c>
      <c r="G24" t="str">
        <f t="shared" si="6"/>
        <v>Moshiur Rahman</v>
      </c>
      <c r="H24" t="str">
        <f t="shared" si="7"/>
        <v>Moshiur Rahman</v>
      </c>
    </row>
    <row r="25" spans="1:8" x14ac:dyDescent="0.4">
      <c r="A25" s="45" t="s">
        <v>70</v>
      </c>
      <c r="B25" t="s">
        <v>71</v>
      </c>
      <c r="D25" t="s">
        <v>61</v>
      </c>
      <c r="E25" t="str">
        <f t="shared" si="4"/>
        <v>Roknuzzaman Mia</v>
      </c>
      <c r="F25" t="str">
        <f t="shared" si="5"/>
        <v>Roknuzzaman Mia</v>
      </c>
      <c r="G25" t="str">
        <f t="shared" si="6"/>
        <v>Roknuzzaman Mia</v>
      </c>
      <c r="H25" t="str">
        <f t="shared" si="7"/>
        <v>Roknuzzaman Mia</v>
      </c>
    </row>
    <row r="26" spans="1:8" x14ac:dyDescent="0.4">
      <c r="A26" s="45" t="s">
        <v>127</v>
      </c>
      <c r="B26" t="s">
        <v>128</v>
      </c>
      <c r="C26" t="s">
        <v>72</v>
      </c>
      <c r="D26" t="s">
        <v>61</v>
      </c>
      <c r="E26" t="str">
        <f t="shared" si="4"/>
        <v>MD Kaosar Mia</v>
      </c>
      <c r="F26" t="str">
        <f t="shared" si="5"/>
        <v>MD Kaosar Mia</v>
      </c>
      <c r="G26" t="str">
        <f t="shared" si="6"/>
        <v>MD Kaosar Mia</v>
      </c>
      <c r="H26" t="str">
        <f t="shared" si="7"/>
        <v>MD Kaosar Mia</v>
      </c>
    </row>
    <row r="27" spans="1:8" x14ac:dyDescent="0.4">
      <c r="A27" s="45" t="s">
        <v>48</v>
      </c>
      <c r="B27" t="s">
        <v>73</v>
      </c>
      <c r="D27" t="s">
        <v>63</v>
      </c>
      <c r="E27" t="str">
        <f t="shared" si="4"/>
        <v>Belal Hossain</v>
      </c>
      <c r="F27" t="str">
        <f t="shared" si="5"/>
        <v>Belal Hossain</v>
      </c>
      <c r="G27" t="str">
        <f t="shared" si="6"/>
        <v>Belal Hossain</v>
      </c>
      <c r="H27" t="str">
        <f t="shared" si="7"/>
        <v>Belal Hossain</v>
      </c>
    </row>
    <row r="28" spans="1:8" x14ac:dyDescent="0.4">
      <c r="A28" s="45" t="s">
        <v>74</v>
      </c>
      <c r="B28" t="s">
        <v>75</v>
      </c>
      <c r="D28" t="s">
        <v>76</v>
      </c>
      <c r="E28" t="str">
        <f t="shared" si="4"/>
        <v>Imamul Haque</v>
      </c>
      <c r="F28" t="str">
        <f t="shared" si="5"/>
        <v>Imamul Haque</v>
      </c>
      <c r="G28" t="str">
        <f t="shared" si="6"/>
        <v>Imamul Haque</v>
      </c>
      <c r="H28" t="str">
        <f t="shared" si="7"/>
        <v>Imamul Haque</v>
      </c>
    </row>
    <row r="29" spans="1:8" x14ac:dyDescent="0.4">
      <c r="A29" s="45" t="s">
        <v>77</v>
      </c>
      <c r="B29" t="s">
        <v>78</v>
      </c>
      <c r="D29" t="s">
        <v>79</v>
      </c>
      <c r="E29" t="str">
        <f t="shared" si="4"/>
        <v>Toslim Uddin</v>
      </c>
      <c r="F29" t="str">
        <f t="shared" si="5"/>
        <v>Toslim Uddin</v>
      </c>
      <c r="G29" t="str">
        <f t="shared" si="6"/>
        <v>Toslim Uddin</v>
      </c>
      <c r="H29" t="str">
        <f t="shared" si="7"/>
        <v>Toslim Uddin</v>
      </c>
    </row>
    <row r="30" spans="1:8" x14ac:dyDescent="0.4">
      <c r="A30" s="45" t="s">
        <v>80</v>
      </c>
      <c r="B30" t="s">
        <v>81</v>
      </c>
      <c r="D30" t="s">
        <v>82</v>
      </c>
      <c r="E30" t="str">
        <f t="shared" si="4"/>
        <v>Bulbul Hosen</v>
      </c>
      <c r="F30" t="str">
        <f t="shared" si="5"/>
        <v>Bulbul Hosen</v>
      </c>
      <c r="G30" t="str">
        <f t="shared" si="6"/>
        <v>Bulbul Hosen</v>
      </c>
      <c r="H30" t="str">
        <f t="shared" si="7"/>
        <v>Bulbul Hosen</v>
      </c>
    </row>
    <row r="31" spans="1:8" x14ac:dyDescent="0.4">
      <c r="A31" s="45" t="s">
        <v>83</v>
      </c>
      <c r="B31" t="s">
        <v>84</v>
      </c>
      <c r="D31" t="s">
        <v>76</v>
      </c>
      <c r="E31" t="str">
        <f t="shared" si="4"/>
        <v>Manhagul Haque</v>
      </c>
      <c r="F31" t="str">
        <f t="shared" si="5"/>
        <v>Manhagul Haque</v>
      </c>
      <c r="G31" t="str">
        <f t="shared" si="6"/>
        <v>Manhagul Haque</v>
      </c>
      <c r="H31" t="str">
        <f t="shared" si="7"/>
        <v>Manhagul Haque</v>
      </c>
    </row>
    <row r="32" spans="1:8" x14ac:dyDescent="0.4">
      <c r="A32" s="45" t="s">
        <v>85</v>
      </c>
      <c r="B32" t="s">
        <v>86</v>
      </c>
      <c r="D32" t="s">
        <v>66</v>
      </c>
      <c r="E32" t="str">
        <f t="shared" si="4"/>
        <v>Jahidul Islam</v>
      </c>
      <c r="F32" t="str">
        <f t="shared" si="5"/>
        <v>Jahidul Islam</v>
      </c>
      <c r="G32" t="str">
        <f t="shared" si="6"/>
        <v>Jahidul Islam</v>
      </c>
      <c r="H32" t="str">
        <f t="shared" si="7"/>
        <v>Jahidul Islam</v>
      </c>
    </row>
    <row r="33" spans="1:8" x14ac:dyDescent="0.4">
      <c r="A33" s="45" t="s">
        <v>87</v>
      </c>
      <c r="B33" t="s">
        <v>88</v>
      </c>
      <c r="D33" t="s">
        <v>89</v>
      </c>
      <c r="E33" t="str">
        <f t="shared" si="4"/>
        <v>Moudud Hossen</v>
      </c>
      <c r="F33" t="str">
        <f t="shared" si="5"/>
        <v>Moudud Hossen</v>
      </c>
      <c r="G33" t="str">
        <f t="shared" si="6"/>
        <v>Moudud Hossen</v>
      </c>
      <c r="H33" t="str">
        <f t="shared" si="7"/>
        <v>Moudud Hossen</v>
      </c>
    </row>
    <row r="36" spans="1:8" x14ac:dyDescent="0.4">
      <c r="A36" s="86" t="s">
        <v>138</v>
      </c>
      <c r="B36" s="86"/>
    </row>
    <row r="38" spans="1:8" x14ac:dyDescent="0.4">
      <c r="A38" s="50" t="s">
        <v>139</v>
      </c>
    </row>
    <row r="40" spans="1:8" x14ac:dyDescent="0.4">
      <c r="A40" s="51" t="s">
        <v>140</v>
      </c>
      <c r="B40" s="51" t="s">
        <v>141</v>
      </c>
      <c r="C40" s="52" t="s">
        <v>142</v>
      </c>
    </row>
    <row r="41" spans="1:8" x14ac:dyDescent="0.4">
      <c r="A41" t="s">
        <v>143</v>
      </c>
      <c r="B41" t="s">
        <v>143</v>
      </c>
      <c r="C41" t="b">
        <f>EXACT(A41,B41)</f>
        <v>1</v>
      </c>
    </row>
    <row r="42" spans="1:8" x14ac:dyDescent="0.4">
      <c r="A42" t="s">
        <v>143</v>
      </c>
      <c r="B42" t="s">
        <v>143</v>
      </c>
      <c r="C42" t="b">
        <f>EXACT(A42,B42)</f>
        <v>1</v>
      </c>
    </row>
    <row r="43" spans="1:8" x14ac:dyDescent="0.4">
      <c r="A43" t="s">
        <v>143</v>
      </c>
      <c r="B43" t="s">
        <v>144</v>
      </c>
      <c r="C43" t="b">
        <f>EXACT(A43,B43)</f>
        <v>0</v>
      </c>
      <c r="D43" t="b">
        <f>EXACT(A43,B43)</f>
        <v>0</v>
      </c>
      <c r="E43" t="str">
        <f>PROPER(B43)</f>
        <v>Rahim</v>
      </c>
    </row>
    <row r="45" spans="1:8" x14ac:dyDescent="0.4">
      <c r="A45" s="50" t="s">
        <v>145</v>
      </c>
    </row>
    <row r="47" spans="1:8" x14ac:dyDescent="0.4">
      <c r="A47" s="51" t="s">
        <v>146</v>
      </c>
      <c r="B47" s="52" t="s">
        <v>142</v>
      </c>
    </row>
    <row r="48" spans="1:8" x14ac:dyDescent="0.4">
      <c r="A48" t="s">
        <v>147</v>
      </c>
      <c r="B48" t="str">
        <f>TRIM(A48)</f>
        <v>Rahim Uddin</v>
      </c>
    </row>
    <row r="49" spans="1:2" x14ac:dyDescent="0.4">
      <c r="A49" t="s">
        <v>148</v>
      </c>
      <c r="B49" t="str">
        <f t="shared" ref="B49:B50" si="8">TRIM(A49)</f>
        <v>Rahim Uddin</v>
      </c>
    </row>
    <row r="50" spans="1:2" x14ac:dyDescent="0.4">
      <c r="A50" t="s">
        <v>149</v>
      </c>
      <c r="B50" t="str">
        <f t="shared" si="8"/>
        <v>Rahim Uddin</v>
      </c>
    </row>
    <row r="52" spans="1:2" x14ac:dyDescent="0.4">
      <c r="A52" s="50" t="s">
        <v>150</v>
      </c>
    </row>
    <row r="54" spans="1:2" x14ac:dyDescent="0.4">
      <c r="A54" s="51" t="s">
        <v>146</v>
      </c>
      <c r="B54" s="52" t="s">
        <v>142</v>
      </c>
    </row>
    <row r="55" spans="1:2" x14ac:dyDescent="0.4">
      <c r="A55" t="s">
        <v>151</v>
      </c>
      <c r="B55" t="str">
        <f>UPPER(A55)</f>
        <v>RAHIM    UDDIN</v>
      </c>
    </row>
    <row r="56" spans="1:2" x14ac:dyDescent="0.4">
      <c r="A56" t="s">
        <v>152</v>
      </c>
      <c r="B56" t="str">
        <f>TRIM(UPPER(A56))</f>
        <v>RAHIM UDDIN</v>
      </c>
    </row>
    <row r="57" spans="1:2" x14ac:dyDescent="0.4">
      <c r="A57" t="s">
        <v>153</v>
      </c>
      <c r="B57" t="str">
        <f>TRIM(UPPER(A57))</f>
        <v>RAHIM UDDIN</v>
      </c>
    </row>
    <row r="59" spans="1:2" x14ac:dyDescent="0.4">
      <c r="A59" s="50" t="s">
        <v>154</v>
      </c>
    </row>
    <row r="61" spans="1:2" x14ac:dyDescent="0.4">
      <c r="A61" s="51" t="s">
        <v>146</v>
      </c>
      <c r="B61" s="52" t="s">
        <v>142</v>
      </c>
    </row>
    <row r="62" spans="1:2" x14ac:dyDescent="0.4">
      <c r="A62" t="s">
        <v>147</v>
      </c>
      <c r="B62" t="str">
        <f>TRIM(LOWER(A62))</f>
        <v>rahim uddin</v>
      </c>
    </row>
    <row r="63" spans="1:2" x14ac:dyDescent="0.4">
      <c r="A63" t="s">
        <v>155</v>
      </c>
      <c r="B63" t="str">
        <f>TRIM(LOWER(A63))</f>
        <v>rahim uddin</v>
      </c>
    </row>
    <row r="66" spans="1:6" x14ac:dyDescent="0.4">
      <c r="A66" s="50" t="s">
        <v>156</v>
      </c>
    </row>
    <row r="68" spans="1:6" x14ac:dyDescent="0.4">
      <c r="A68" s="51" t="s">
        <v>146</v>
      </c>
      <c r="B68" s="52" t="s">
        <v>142</v>
      </c>
    </row>
    <row r="69" spans="1:6" x14ac:dyDescent="0.4">
      <c r="A69" t="s">
        <v>157</v>
      </c>
      <c r="B69" t="str">
        <f>TRIM(PROPER(A69))</f>
        <v>Rahim Uddin</v>
      </c>
      <c r="C69" t="str">
        <f>PROPER(A69)</f>
        <v>Rahim    Uddin</v>
      </c>
      <c r="E69" t="s">
        <v>172</v>
      </c>
      <c r="F69" t="str">
        <f>PROPER(E69)</f>
        <v>Dsdsfdf  Test</v>
      </c>
    </row>
    <row r="70" spans="1:6" x14ac:dyDescent="0.4">
      <c r="A70" t="s">
        <v>157</v>
      </c>
      <c r="B70" t="str">
        <f>TRIM(PROPER(A70))</f>
        <v>Rahim Uddin</v>
      </c>
    </row>
    <row r="84" spans="1:3" x14ac:dyDescent="0.4">
      <c r="A84" t="s">
        <v>146</v>
      </c>
      <c r="B84" t="s">
        <v>134</v>
      </c>
      <c r="C84" t="s">
        <v>136</v>
      </c>
    </row>
    <row r="85" spans="1:3" x14ac:dyDescent="0.4">
      <c r="A85" t="s">
        <v>158</v>
      </c>
      <c r="B85" t="s">
        <v>60</v>
      </c>
      <c r="C85" t="s">
        <v>159</v>
      </c>
    </row>
    <row r="86" spans="1:3" x14ac:dyDescent="0.4">
      <c r="A86" t="s">
        <v>160</v>
      </c>
      <c r="B86" t="s">
        <v>143</v>
      </c>
      <c r="C86" t="s">
        <v>79</v>
      </c>
    </row>
    <row r="87" spans="1:3" x14ac:dyDescent="0.4">
      <c r="A87" t="s">
        <v>158</v>
      </c>
      <c r="B87" t="s">
        <v>60</v>
      </c>
      <c r="C87" t="s">
        <v>159</v>
      </c>
    </row>
    <row r="88" spans="1:3" x14ac:dyDescent="0.4">
      <c r="A88" t="s">
        <v>160</v>
      </c>
      <c r="B88" t="s">
        <v>143</v>
      </c>
      <c r="C88" t="s">
        <v>79</v>
      </c>
    </row>
    <row r="89" spans="1:3" x14ac:dyDescent="0.4">
      <c r="A89" t="s">
        <v>158</v>
      </c>
      <c r="B89" t="s">
        <v>60</v>
      </c>
      <c r="C89" t="s">
        <v>159</v>
      </c>
    </row>
    <row r="90" spans="1:3" x14ac:dyDescent="0.4">
      <c r="A90" t="s">
        <v>160</v>
      </c>
      <c r="B90" t="s">
        <v>143</v>
      </c>
      <c r="C90" t="s">
        <v>79</v>
      </c>
    </row>
    <row r="91" spans="1:3" x14ac:dyDescent="0.4">
      <c r="A91" t="s">
        <v>158</v>
      </c>
      <c r="B91" t="s">
        <v>60</v>
      </c>
      <c r="C91" t="s">
        <v>159</v>
      </c>
    </row>
  </sheetData>
  <autoFilter ref="A20:H33" xr:uid="{2E1ABB8D-2364-4CC5-AEF4-1538ABBB48BB}"/>
  <mergeCells count="1">
    <mergeCell ref="A36:B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DB16E-05FE-4AAA-9D4C-823C344A36A2}">
  <dimension ref="A2:K120"/>
  <sheetViews>
    <sheetView topLeftCell="C30" zoomScale="140" zoomScaleNormal="140" workbookViewId="0">
      <selection activeCell="E38" sqref="E38"/>
    </sheetView>
  </sheetViews>
  <sheetFormatPr defaultColWidth="9.140625" defaultRowHeight="14.25" x14ac:dyDescent="0.2"/>
  <cols>
    <col min="1" max="16384" width="9.140625" style="25"/>
  </cols>
  <sheetData>
    <row r="2" spans="2:6" x14ac:dyDescent="0.2">
      <c r="B2" s="25">
        <v>1</v>
      </c>
      <c r="D2" s="25">
        <v>1</v>
      </c>
    </row>
    <row r="3" spans="2:6" x14ac:dyDescent="0.2">
      <c r="B3" s="25">
        <v>2</v>
      </c>
      <c r="D3" s="25">
        <v>2</v>
      </c>
    </row>
    <row r="4" spans="2:6" x14ac:dyDescent="0.2">
      <c r="B4" s="25">
        <v>3</v>
      </c>
      <c r="D4" s="25">
        <v>3</v>
      </c>
    </row>
    <row r="5" spans="2:6" x14ac:dyDescent="0.2">
      <c r="B5" s="25">
        <v>4</v>
      </c>
      <c r="D5" s="25">
        <v>4</v>
      </c>
    </row>
    <row r="6" spans="2:6" x14ac:dyDescent="0.2">
      <c r="B6" s="25">
        <v>5</v>
      </c>
      <c r="D6" s="25">
        <v>5</v>
      </c>
    </row>
    <row r="7" spans="2:6" x14ac:dyDescent="0.2">
      <c r="B7" s="25">
        <v>6</v>
      </c>
      <c r="D7" s="25">
        <v>6</v>
      </c>
    </row>
    <row r="8" spans="2:6" x14ac:dyDescent="0.2">
      <c r="B8" s="25">
        <v>7</v>
      </c>
      <c r="D8" s="25">
        <v>7</v>
      </c>
      <c r="F8" s="25">
        <v>-15</v>
      </c>
    </row>
    <row r="9" spans="2:6" x14ac:dyDescent="0.2">
      <c r="B9" s="25">
        <v>8</v>
      </c>
      <c r="C9" s="25">
        <v>91</v>
      </c>
      <c r="D9" s="25">
        <v>8</v>
      </c>
      <c r="F9" s="25">
        <v>-14</v>
      </c>
    </row>
    <row r="10" spans="2:6" x14ac:dyDescent="0.2">
      <c r="B10" s="25">
        <v>9</v>
      </c>
      <c r="C10" s="25">
        <v>92</v>
      </c>
      <c r="D10" s="25">
        <v>9</v>
      </c>
      <c r="F10" s="25">
        <v>-13</v>
      </c>
    </row>
    <row r="11" spans="2:6" x14ac:dyDescent="0.2">
      <c r="B11" s="25">
        <v>10</v>
      </c>
      <c r="C11" s="25">
        <v>93</v>
      </c>
      <c r="D11" s="25">
        <v>10</v>
      </c>
      <c r="F11" s="25">
        <v>-12</v>
      </c>
    </row>
    <row r="12" spans="2:6" x14ac:dyDescent="0.2">
      <c r="B12" s="25">
        <v>11</v>
      </c>
      <c r="C12" s="25">
        <v>94</v>
      </c>
      <c r="D12" s="25">
        <v>11</v>
      </c>
      <c r="F12" s="25">
        <v>-11</v>
      </c>
    </row>
    <row r="13" spans="2:6" x14ac:dyDescent="0.2">
      <c r="B13" s="25">
        <v>12</v>
      </c>
      <c r="C13" s="25">
        <v>95</v>
      </c>
      <c r="D13" s="25">
        <v>12</v>
      </c>
      <c r="F13" s="25">
        <v>-10</v>
      </c>
    </row>
    <row r="14" spans="2:6" x14ac:dyDescent="0.2">
      <c r="B14" s="25">
        <v>13</v>
      </c>
      <c r="C14" s="25">
        <v>96</v>
      </c>
      <c r="D14" s="25">
        <v>13</v>
      </c>
      <c r="F14" s="25">
        <v>-9</v>
      </c>
    </row>
    <row r="15" spans="2:6" x14ac:dyDescent="0.2">
      <c r="B15" s="25">
        <v>14</v>
      </c>
      <c r="C15" s="25">
        <v>97</v>
      </c>
      <c r="D15" s="25">
        <v>14</v>
      </c>
      <c r="F15" s="25">
        <v>-8</v>
      </c>
    </row>
    <row r="16" spans="2:6" x14ac:dyDescent="0.2">
      <c r="C16" s="25">
        <v>98</v>
      </c>
      <c r="D16" s="25">
        <v>15</v>
      </c>
      <c r="F16" s="25">
        <v>-7</v>
      </c>
    </row>
    <row r="17" spans="2:11" x14ac:dyDescent="0.2">
      <c r="C17" s="25">
        <v>99</v>
      </c>
      <c r="D17" s="25">
        <v>16</v>
      </c>
      <c r="F17" s="25">
        <v>-6</v>
      </c>
    </row>
    <row r="18" spans="2:11" x14ac:dyDescent="0.2">
      <c r="B18" s="25">
        <v>-7</v>
      </c>
      <c r="C18" s="25">
        <v>100</v>
      </c>
      <c r="D18" s="25">
        <v>17</v>
      </c>
      <c r="F18" s="25">
        <v>-5</v>
      </c>
    </row>
    <row r="19" spans="2:11" x14ac:dyDescent="0.2">
      <c r="B19" s="25">
        <v>-6</v>
      </c>
      <c r="C19" s="25">
        <v>101</v>
      </c>
      <c r="D19" s="25">
        <v>18</v>
      </c>
      <c r="F19" s="25">
        <v>-4</v>
      </c>
    </row>
    <row r="20" spans="2:11" x14ac:dyDescent="0.2">
      <c r="B20" s="25">
        <v>-5</v>
      </c>
      <c r="C20" s="25">
        <v>102</v>
      </c>
      <c r="D20" s="25">
        <v>19</v>
      </c>
      <c r="F20" s="25">
        <v>-3</v>
      </c>
    </row>
    <row r="21" spans="2:11" x14ac:dyDescent="0.2">
      <c r="B21" s="25">
        <v>-4</v>
      </c>
      <c r="C21" s="25">
        <v>103</v>
      </c>
      <c r="D21" s="25">
        <v>20</v>
      </c>
      <c r="F21" s="25">
        <v>-2</v>
      </c>
    </row>
    <row r="22" spans="2:11" x14ac:dyDescent="0.2">
      <c r="B22" s="25">
        <v>-3</v>
      </c>
      <c r="C22" s="25">
        <v>104</v>
      </c>
      <c r="D22" s="25">
        <v>21</v>
      </c>
      <c r="F22" s="25">
        <v>-1</v>
      </c>
    </row>
    <row r="23" spans="2:11" x14ac:dyDescent="0.2">
      <c r="B23" s="25">
        <v>-2</v>
      </c>
      <c r="C23" s="25">
        <v>105</v>
      </c>
      <c r="D23" s="25">
        <v>22</v>
      </c>
      <c r="E23" s="25">
        <v>-1</v>
      </c>
      <c r="F23" s="25">
        <v>0</v>
      </c>
      <c r="G23" s="25">
        <v>2</v>
      </c>
      <c r="H23" s="25">
        <v>3</v>
      </c>
      <c r="I23" s="25">
        <v>4</v>
      </c>
      <c r="J23" s="25">
        <v>5</v>
      </c>
      <c r="K23" s="25">
        <v>6</v>
      </c>
    </row>
    <row r="24" spans="2:11" x14ac:dyDescent="0.2">
      <c r="B24" s="25">
        <v>-1</v>
      </c>
      <c r="C24" s="25">
        <v>106</v>
      </c>
      <c r="D24" s="25">
        <v>23</v>
      </c>
    </row>
    <row r="25" spans="2:11" x14ac:dyDescent="0.2">
      <c r="B25" s="25">
        <v>0</v>
      </c>
      <c r="C25" s="25">
        <v>107</v>
      </c>
      <c r="D25" s="25">
        <v>24</v>
      </c>
    </row>
    <row r="26" spans="2:11" x14ac:dyDescent="0.2">
      <c r="B26" s="25">
        <v>1</v>
      </c>
      <c r="C26" s="25">
        <v>108</v>
      </c>
      <c r="D26" s="25">
        <v>25</v>
      </c>
    </row>
    <row r="27" spans="2:11" x14ac:dyDescent="0.2">
      <c r="B27" s="25">
        <v>2</v>
      </c>
      <c r="C27" s="25">
        <v>109</v>
      </c>
      <c r="D27" s="25">
        <v>26</v>
      </c>
      <c r="E27" s="25">
        <v>-9</v>
      </c>
      <c r="F27" s="25" t="s">
        <v>90</v>
      </c>
      <c r="G27" s="25" t="s">
        <v>101</v>
      </c>
    </row>
    <row r="28" spans="2:11" x14ac:dyDescent="0.2">
      <c r="B28" s="25">
        <v>3</v>
      </c>
      <c r="C28" s="25">
        <v>110</v>
      </c>
      <c r="D28" s="25">
        <v>27</v>
      </c>
      <c r="E28" s="25">
        <v>-8</v>
      </c>
      <c r="F28" s="25" t="s">
        <v>91</v>
      </c>
      <c r="G28" s="25" t="s">
        <v>102</v>
      </c>
    </row>
    <row r="29" spans="2:11" x14ac:dyDescent="0.2">
      <c r="B29" s="25">
        <v>4</v>
      </c>
      <c r="C29" s="25">
        <v>111</v>
      </c>
      <c r="D29" s="25">
        <v>28</v>
      </c>
      <c r="E29" s="25">
        <v>-7</v>
      </c>
      <c r="F29" s="25" t="s">
        <v>92</v>
      </c>
      <c r="G29" s="25" t="s">
        <v>103</v>
      </c>
    </row>
    <row r="30" spans="2:11" x14ac:dyDescent="0.2">
      <c r="B30" s="25">
        <v>5</v>
      </c>
      <c r="C30" s="25">
        <v>112</v>
      </c>
      <c r="D30" s="25">
        <v>29</v>
      </c>
      <c r="E30" s="25">
        <v>-6</v>
      </c>
      <c r="F30" s="25" t="s">
        <v>93</v>
      </c>
      <c r="G30" s="25" t="s">
        <v>104</v>
      </c>
    </row>
    <row r="31" spans="2:11" x14ac:dyDescent="0.2">
      <c r="B31" s="25">
        <v>6</v>
      </c>
      <c r="C31" s="25">
        <v>113</v>
      </c>
      <c r="D31" s="25">
        <v>30</v>
      </c>
      <c r="E31" s="25">
        <v>-5</v>
      </c>
      <c r="F31" s="25" t="s">
        <v>94</v>
      </c>
      <c r="G31" s="25" t="s">
        <v>105</v>
      </c>
    </row>
    <row r="32" spans="2:11" x14ac:dyDescent="0.2">
      <c r="B32" s="25">
        <v>7</v>
      </c>
      <c r="C32" s="25">
        <v>114</v>
      </c>
      <c r="D32" s="25">
        <v>31</v>
      </c>
      <c r="E32" s="25">
        <v>-4</v>
      </c>
      <c r="F32" s="25" t="s">
        <v>95</v>
      </c>
      <c r="G32" s="25" t="s">
        <v>106</v>
      </c>
    </row>
    <row r="33" spans="1:7" x14ac:dyDescent="0.2">
      <c r="B33" s="25">
        <v>8</v>
      </c>
      <c r="C33" s="25">
        <v>115</v>
      </c>
      <c r="D33" s="25">
        <v>32</v>
      </c>
      <c r="E33" s="25">
        <v>-3</v>
      </c>
      <c r="F33" s="25" t="s">
        <v>96</v>
      </c>
      <c r="G33" s="25" t="s">
        <v>107</v>
      </c>
    </row>
    <row r="34" spans="1:7" x14ac:dyDescent="0.2">
      <c r="B34" s="25">
        <v>9</v>
      </c>
      <c r="C34" s="25">
        <v>-2</v>
      </c>
      <c r="D34" s="25">
        <v>33</v>
      </c>
      <c r="E34" s="25">
        <v>-2</v>
      </c>
      <c r="F34" s="25" t="s">
        <v>97</v>
      </c>
      <c r="G34" s="25" t="s">
        <v>101</v>
      </c>
    </row>
    <row r="35" spans="1:7" x14ac:dyDescent="0.2">
      <c r="C35" s="25">
        <v>-1</v>
      </c>
      <c r="D35" s="25">
        <v>34</v>
      </c>
      <c r="E35" s="25">
        <v>-1</v>
      </c>
      <c r="F35" s="25" t="s">
        <v>98</v>
      </c>
      <c r="G35" s="25" t="s">
        <v>102</v>
      </c>
    </row>
    <row r="36" spans="1:7" x14ac:dyDescent="0.2">
      <c r="C36" s="25">
        <v>0</v>
      </c>
      <c r="D36" s="25">
        <v>35</v>
      </c>
      <c r="E36" s="25">
        <v>0</v>
      </c>
      <c r="F36" s="25" t="s">
        <v>99</v>
      </c>
      <c r="G36" s="25" t="s">
        <v>103</v>
      </c>
    </row>
    <row r="37" spans="1:7" x14ac:dyDescent="0.2">
      <c r="A37" s="25">
        <v>-1</v>
      </c>
      <c r="B37" s="25">
        <v>0</v>
      </c>
      <c r="C37" s="25">
        <v>1</v>
      </c>
      <c r="E37" s="25">
        <v>1</v>
      </c>
      <c r="F37" s="25" t="s">
        <v>100</v>
      </c>
    </row>
    <row r="41" spans="1:7" x14ac:dyDescent="0.2">
      <c r="C41" s="25">
        <v>99</v>
      </c>
      <c r="D41" s="25">
        <v>100</v>
      </c>
      <c r="E41" s="25">
        <v>1000</v>
      </c>
    </row>
    <row r="42" spans="1:7" x14ac:dyDescent="0.2">
      <c r="C42" s="25">
        <v>100</v>
      </c>
      <c r="D42" s="25">
        <v>99</v>
      </c>
      <c r="E42" s="25">
        <v>1000</v>
      </c>
    </row>
    <row r="43" spans="1:7" x14ac:dyDescent="0.2">
      <c r="C43" s="25">
        <v>101</v>
      </c>
      <c r="D43" s="25">
        <v>98</v>
      </c>
      <c r="E43" s="25">
        <v>1000</v>
      </c>
    </row>
    <row r="44" spans="1:7" x14ac:dyDescent="0.2">
      <c r="C44" s="25">
        <v>102</v>
      </c>
      <c r="D44" s="25">
        <v>97</v>
      </c>
      <c r="E44" s="25">
        <v>1000</v>
      </c>
    </row>
    <row r="45" spans="1:7" x14ac:dyDescent="0.2">
      <c r="C45" s="25">
        <v>103</v>
      </c>
      <c r="D45" s="25">
        <v>96</v>
      </c>
      <c r="E45" s="25">
        <v>1000</v>
      </c>
    </row>
    <row r="46" spans="1:7" x14ac:dyDescent="0.2">
      <c r="C46" s="25">
        <v>104</v>
      </c>
      <c r="D46" s="25">
        <v>95</v>
      </c>
      <c r="E46" s="25">
        <v>1000</v>
      </c>
    </row>
    <row r="47" spans="1:7" x14ac:dyDescent="0.2">
      <c r="C47" s="25">
        <v>105</v>
      </c>
      <c r="D47" s="25">
        <v>94</v>
      </c>
      <c r="E47" s="25">
        <v>1000</v>
      </c>
    </row>
    <row r="48" spans="1:7" x14ac:dyDescent="0.2">
      <c r="C48" s="25">
        <v>106</v>
      </c>
      <c r="D48" s="25">
        <v>93</v>
      </c>
      <c r="E48" s="25">
        <v>1000</v>
      </c>
    </row>
    <row r="49" spans="3:5" x14ac:dyDescent="0.2">
      <c r="C49" s="25">
        <v>107</v>
      </c>
      <c r="D49" s="25">
        <v>92</v>
      </c>
      <c r="E49" s="25">
        <v>1000</v>
      </c>
    </row>
    <row r="50" spans="3:5" x14ac:dyDescent="0.2">
      <c r="C50" s="25">
        <v>108</v>
      </c>
      <c r="D50" s="25">
        <v>91</v>
      </c>
      <c r="E50" s="25">
        <v>1000</v>
      </c>
    </row>
    <row r="51" spans="3:5" x14ac:dyDescent="0.2">
      <c r="C51" s="25">
        <v>109</v>
      </c>
      <c r="D51" s="25">
        <v>90</v>
      </c>
      <c r="E51" s="25">
        <v>1000</v>
      </c>
    </row>
    <row r="52" spans="3:5" x14ac:dyDescent="0.2">
      <c r="C52" s="25">
        <v>110</v>
      </c>
      <c r="D52" s="25">
        <v>89</v>
      </c>
      <c r="E52" s="25">
        <v>1000</v>
      </c>
    </row>
    <row r="53" spans="3:5" x14ac:dyDescent="0.2">
      <c r="C53" s="25">
        <v>111</v>
      </c>
      <c r="D53" s="25">
        <v>88</v>
      </c>
      <c r="E53" s="25">
        <v>1000</v>
      </c>
    </row>
    <row r="54" spans="3:5" x14ac:dyDescent="0.2">
      <c r="C54" s="25">
        <v>112</v>
      </c>
      <c r="D54" s="25">
        <v>87</v>
      </c>
      <c r="E54" s="25">
        <v>1000</v>
      </c>
    </row>
    <row r="55" spans="3:5" x14ac:dyDescent="0.2">
      <c r="C55" s="25">
        <v>113</v>
      </c>
      <c r="D55" s="25">
        <v>86</v>
      </c>
      <c r="E55" s="25">
        <v>1000</v>
      </c>
    </row>
    <row r="56" spans="3:5" x14ac:dyDescent="0.2">
      <c r="C56" s="25">
        <v>114</v>
      </c>
      <c r="D56" s="25">
        <v>85</v>
      </c>
      <c r="E56" s="25">
        <v>1000</v>
      </c>
    </row>
    <row r="57" spans="3:5" x14ac:dyDescent="0.2">
      <c r="C57" s="25">
        <v>115</v>
      </c>
      <c r="D57" s="25">
        <v>84</v>
      </c>
      <c r="E57" s="25">
        <v>1000</v>
      </c>
    </row>
    <row r="58" spans="3:5" x14ac:dyDescent="0.2">
      <c r="C58" s="25">
        <v>116</v>
      </c>
      <c r="D58" s="25">
        <v>83</v>
      </c>
      <c r="E58" s="25">
        <v>1000</v>
      </c>
    </row>
    <row r="59" spans="3:5" x14ac:dyDescent="0.2">
      <c r="C59" s="25">
        <v>117</v>
      </c>
      <c r="D59" s="25">
        <v>82</v>
      </c>
      <c r="E59" s="25">
        <v>1000</v>
      </c>
    </row>
    <row r="60" spans="3:5" x14ac:dyDescent="0.2">
      <c r="C60" s="25">
        <v>118</v>
      </c>
      <c r="D60" s="25">
        <v>81</v>
      </c>
      <c r="E60" s="25">
        <v>1000</v>
      </c>
    </row>
    <row r="61" spans="3:5" x14ac:dyDescent="0.2">
      <c r="C61" s="25">
        <v>119</v>
      </c>
      <c r="D61" s="25">
        <v>80</v>
      </c>
      <c r="E61" s="25">
        <v>1000</v>
      </c>
    </row>
    <row r="62" spans="3:5" x14ac:dyDescent="0.2">
      <c r="C62" s="25">
        <v>120</v>
      </c>
      <c r="D62" s="25">
        <v>79</v>
      </c>
      <c r="E62" s="25">
        <v>1000</v>
      </c>
    </row>
    <row r="63" spans="3:5" x14ac:dyDescent="0.2">
      <c r="C63" s="25">
        <v>121</v>
      </c>
      <c r="D63" s="25">
        <v>78</v>
      </c>
      <c r="E63" s="25">
        <v>1000</v>
      </c>
    </row>
    <row r="64" spans="3:5" x14ac:dyDescent="0.2">
      <c r="C64" s="25">
        <v>122</v>
      </c>
      <c r="D64" s="25">
        <v>77</v>
      </c>
      <c r="E64" s="25">
        <v>1000</v>
      </c>
    </row>
    <row r="65" spans="3:8" x14ac:dyDescent="0.2">
      <c r="C65" s="25">
        <v>123</v>
      </c>
      <c r="D65" s="25">
        <v>76</v>
      </c>
      <c r="E65" s="25">
        <v>1000</v>
      </c>
    </row>
    <row r="66" spans="3:8" x14ac:dyDescent="0.2">
      <c r="C66" s="25">
        <v>124</v>
      </c>
      <c r="E66" s="25">
        <v>1000</v>
      </c>
    </row>
    <row r="67" spans="3:8" x14ac:dyDescent="0.2">
      <c r="C67" s="25">
        <v>125</v>
      </c>
      <c r="E67" s="25">
        <v>1000</v>
      </c>
    </row>
    <row r="68" spans="3:8" x14ac:dyDescent="0.2">
      <c r="C68" s="25">
        <v>126</v>
      </c>
      <c r="E68" s="25">
        <v>1000</v>
      </c>
    </row>
    <row r="69" spans="3:8" x14ac:dyDescent="0.2">
      <c r="C69" s="25">
        <v>127</v>
      </c>
      <c r="E69" s="25">
        <v>1000</v>
      </c>
    </row>
    <row r="70" spans="3:8" x14ac:dyDescent="0.2">
      <c r="C70" s="25">
        <v>128</v>
      </c>
      <c r="E70" s="25">
        <v>1000</v>
      </c>
    </row>
    <row r="71" spans="3:8" x14ac:dyDescent="0.2">
      <c r="C71" s="25">
        <v>129</v>
      </c>
      <c r="E71" s="25">
        <v>1000</v>
      </c>
    </row>
    <row r="72" spans="3:8" x14ac:dyDescent="0.2">
      <c r="C72" s="25">
        <v>130</v>
      </c>
      <c r="E72" s="25">
        <v>1000</v>
      </c>
    </row>
    <row r="73" spans="3:8" x14ac:dyDescent="0.2">
      <c r="C73" s="25">
        <v>131</v>
      </c>
      <c r="E73" s="25">
        <v>1000</v>
      </c>
    </row>
    <row r="74" spans="3:8" x14ac:dyDescent="0.2">
      <c r="C74" s="25">
        <v>132</v>
      </c>
      <c r="E74" s="25">
        <v>1000</v>
      </c>
    </row>
    <row r="75" spans="3:8" x14ac:dyDescent="0.2">
      <c r="C75" s="25">
        <v>133</v>
      </c>
      <c r="E75" s="25">
        <v>1000</v>
      </c>
    </row>
    <row r="76" spans="3:8" x14ac:dyDescent="0.2">
      <c r="C76" s="25">
        <v>134</v>
      </c>
      <c r="E76" s="25">
        <v>1000</v>
      </c>
    </row>
    <row r="77" spans="3:8" x14ac:dyDescent="0.2">
      <c r="C77" s="25">
        <v>135</v>
      </c>
      <c r="E77" s="25">
        <v>1000</v>
      </c>
    </row>
    <row r="78" spans="3:8" x14ac:dyDescent="0.2">
      <c r="C78" s="25">
        <v>136</v>
      </c>
      <c r="E78" s="25">
        <v>1000</v>
      </c>
    </row>
    <row r="79" spans="3:8" x14ac:dyDescent="0.2">
      <c r="C79" s="25">
        <v>137</v>
      </c>
      <c r="E79" s="25">
        <v>1000</v>
      </c>
      <c r="G79" s="25">
        <f>COUNTA(H79)</f>
        <v>1</v>
      </c>
      <c r="H79" s="25" t="s">
        <v>173</v>
      </c>
    </row>
    <row r="80" spans="3:8" x14ac:dyDescent="0.2">
      <c r="C80" s="25">
        <v>138</v>
      </c>
      <c r="E80" s="25">
        <v>1000</v>
      </c>
      <c r="G80" s="25">
        <f>G79+1</f>
        <v>2</v>
      </c>
      <c r="H80" s="25" t="s">
        <v>174</v>
      </c>
    </row>
    <row r="81" spans="3:7" x14ac:dyDescent="0.2">
      <c r="C81" s="25">
        <v>139</v>
      </c>
      <c r="E81" s="25">
        <v>1000</v>
      </c>
      <c r="G81" s="25">
        <f t="shared" ref="G81:G86" si="0">G80+1</f>
        <v>3</v>
      </c>
    </row>
    <row r="82" spans="3:7" x14ac:dyDescent="0.2">
      <c r="C82" s="25">
        <v>140</v>
      </c>
      <c r="E82" s="25">
        <v>1000</v>
      </c>
      <c r="G82" s="25">
        <f t="shared" si="0"/>
        <v>4</v>
      </c>
    </row>
    <row r="83" spans="3:7" x14ac:dyDescent="0.2">
      <c r="C83" s="25">
        <v>141</v>
      </c>
      <c r="E83" s="25">
        <v>1000</v>
      </c>
      <c r="G83" s="25">
        <f t="shared" si="0"/>
        <v>5</v>
      </c>
    </row>
    <row r="84" spans="3:7" x14ac:dyDescent="0.2">
      <c r="C84" s="25">
        <v>142</v>
      </c>
      <c r="E84" s="25">
        <v>1000</v>
      </c>
      <c r="G84" s="25">
        <f t="shared" si="0"/>
        <v>6</v>
      </c>
    </row>
    <row r="85" spans="3:7" x14ac:dyDescent="0.2">
      <c r="C85" s="25">
        <v>143</v>
      </c>
      <c r="E85" s="25">
        <v>1000</v>
      </c>
      <c r="G85" s="25">
        <f t="shared" si="0"/>
        <v>7</v>
      </c>
    </row>
    <row r="86" spans="3:7" x14ac:dyDescent="0.2">
      <c r="C86" s="25">
        <v>144</v>
      </c>
      <c r="E86" s="25">
        <v>1000</v>
      </c>
      <c r="G86" s="25">
        <f t="shared" si="0"/>
        <v>8</v>
      </c>
    </row>
    <row r="87" spans="3:7" x14ac:dyDescent="0.2">
      <c r="C87" s="25">
        <v>145</v>
      </c>
      <c r="E87" s="25">
        <v>1000</v>
      </c>
    </row>
    <row r="88" spans="3:7" x14ac:dyDescent="0.2">
      <c r="C88" s="25">
        <v>146</v>
      </c>
      <c r="E88" s="25">
        <v>1000</v>
      </c>
    </row>
    <row r="89" spans="3:7" x14ac:dyDescent="0.2">
      <c r="C89" s="25">
        <v>147</v>
      </c>
      <c r="E89" s="25">
        <v>1000</v>
      </c>
    </row>
    <row r="90" spans="3:7" x14ac:dyDescent="0.2">
      <c r="C90" s="25">
        <v>148</v>
      </c>
      <c r="E90" s="25">
        <v>1000</v>
      </c>
    </row>
    <row r="91" spans="3:7" x14ac:dyDescent="0.2">
      <c r="C91" s="25">
        <v>149</v>
      </c>
      <c r="E91" s="25">
        <v>1000</v>
      </c>
    </row>
    <row r="92" spans="3:7" x14ac:dyDescent="0.2">
      <c r="C92" s="25">
        <v>150</v>
      </c>
      <c r="E92" s="25">
        <v>1000</v>
      </c>
    </row>
    <row r="93" spans="3:7" x14ac:dyDescent="0.2">
      <c r="C93" s="25">
        <v>151</v>
      </c>
      <c r="E93" s="25">
        <v>1000</v>
      </c>
    </row>
    <row r="94" spans="3:7" x14ac:dyDescent="0.2">
      <c r="C94" s="25">
        <v>152</v>
      </c>
      <c r="E94" s="25">
        <v>1000</v>
      </c>
    </row>
    <row r="95" spans="3:7" x14ac:dyDescent="0.2">
      <c r="C95" s="25">
        <v>153</v>
      </c>
      <c r="E95" s="25">
        <v>1000</v>
      </c>
    </row>
    <row r="96" spans="3:7" x14ac:dyDescent="0.2">
      <c r="C96" s="25">
        <v>154</v>
      </c>
      <c r="E96" s="25">
        <v>1000</v>
      </c>
    </row>
    <row r="97" spans="3:5" x14ac:dyDescent="0.2">
      <c r="C97" s="25">
        <v>155</v>
      </c>
      <c r="E97" s="25">
        <v>1000</v>
      </c>
    </row>
    <row r="98" spans="3:5" x14ac:dyDescent="0.2">
      <c r="C98" s="25">
        <v>156</v>
      </c>
      <c r="E98" s="25">
        <v>1000</v>
      </c>
    </row>
    <row r="99" spans="3:5" x14ac:dyDescent="0.2">
      <c r="C99" s="25">
        <v>157</v>
      </c>
      <c r="E99" s="25">
        <v>1000</v>
      </c>
    </row>
    <row r="100" spans="3:5" x14ac:dyDescent="0.2">
      <c r="C100" s="25">
        <v>158</v>
      </c>
      <c r="E100" s="25">
        <v>1000</v>
      </c>
    </row>
    <row r="101" spans="3:5" x14ac:dyDescent="0.2">
      <c r="C101" s="25">
        <v>159</v>
      </c>
      <c r="E101" s="25">
        <v>1000</v>
      </c>
    </row>
    <row r="102" spans="3:5" x14ac:dyDescent="0.2">
      <c r="C102" s="25">
        <v>160</v>
      </c>
      <c r="E102" s="25">
        <v>1000</v>
      </c>
    </row>
    <row r="103" spans="3:5" x14ac:dyDescent="0.2">
      <c r="C103" s="25">
        <v>161</v>
      </c>
      <c r="E103" s="25">
        <v>1000</v>
      </c>
    </row>
    <row r="104" spans="3:5" x14ac:dyDescent="0.2">
      <c r="C104" s="25">
        <v>162</v>
      </c>
      <c r="E104" s="25">
        <v>1000</v>
      </c>
    </row>
    <row r="105" spans="3:5" x14ac:dyDescent="0.2">
      <c r="C105" s="25">
        <v>163</v>
      </c>
      <c r="E105" s="25">
        <v>1000</v>
      </c>
    </row>
    <row r="106" spans="3:5" x14ac:dyDescent="0.2">
      <c r="C106" s="25">
        <v>164</v>
      </c>
      <c r="E106" s="25">
        <v>1000</v>
      </c>
    </row>
    <row r="107" spans="3:5" x14ac:dyDescent="0.2">
      <c r="C107" s="25">
        <v>165</v>
      </c>
      <c r="E107" s="25">
        <v>1000</v>
      </c>
    </row>
    <row r="108" spans="3:5" x14ac:dyDescent="0.2">
      <c r="C108" s="25">
        <v>166</v>
      </c>
      <c r="E108" s="25">
        <v>1000</v>
      </c>
    </row>
    <row r="109" spans="3:5" x14ac:dyDescent="0.2">
      <c r="C109" s="25">
        <v>167</v>
      </c>
      <c r="E109" s="25">
        <v>1000</v>
      </c>
    </row>
    <row r="110" spans="3:5" x14ac:dyDescent="0.2">
      <c r="C110" s="25">
        <v>168</v>
      </c>
      <c r="E110" s="25">
        <v>1000</v>
      </c>
    </row>
    <row r="111" spans="3:5" x14ac:dyDescent="0.2">
      <c r="C111" s="25">
        <v>169</v>
      </c>
      <c r="E111" s="25">
        <v>1000</v>
      </c>
    </row>
    <row r="112" spans="3:5" x14ac:dyDescent="0.2">
      <c r="C112" s="25">
        <v>170</v>
      </c>
      <c r="E112" s="25">
        <v>1000</v>
      </c>
    </row>
    <row r="113" spans="3:5" x14ac:dyDescent="0.2">
      <c r="C113" s="25">
        <v>171</v>
      </c>
      <c r="E113" s="25">
        <v>1000</v>
      </c>
    </row>
    <row r="114" spans="3:5" x14ac:dyDescent="0.2">
      <c r="C114" s="25">
        <v>172</v>
      </c>
      <c r="E114" s="25">
        <v>1000</v>
      </c>
    </row>
    <row r="115" spans="3:5" x14ac:dyDescent="0.2">
      <c r="C115" s="25">
        <v>173</v>
      </c>
      <c r="E115" s="25">
        <v>1000</v>
      </c>
    </row>
    <row r="116" spans="3:5" x14ac:dyDescent="0.2">
      <c r="C116" s="25">
        <v>174</v>
      </c>
      <c r="E116" s="25">
        <v>1000</v>
      </c>
    </row>
    <row r="117" spans="3:5" x14ac:dyDescent="0.2">
      <c r="C117" s="25">
        <v>175</v>
      </c>
      <c r="E117" s="25">
        <v>1000</v>
      </c>
    </row>
    <row r="118" spans="3:5" x14ac:dyDescent="0.2">
      <c r="C118" s="25">
        <v>176</v>
      </c>
      <c r="E118" s="25">
        <v>1000</v>
      </c>
    </row>
    <row r="119" spans="3:5" x14ac:dyDescent="0.2">
      <c r="C119" s="25">
        <v>177</v>
      </c>
    </row>
    <row r="120" spans="3:5" x14ac:dyDescent="0.2">
      <c r="C120" s="25">
        <v>178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4A09E-976F-4883-8DE5-5F512B72637F}">
  <dimension ref="B1:L35"/>
  <sheetViews>
    <sheetView topLeftCell="C3" workbookViewId="0">
      <selection activeCell="N6" sqref="N6"/>
    </sheetView>
  </sheetViews>
  <sheetFormatPr defaultRowHeight="26.25" x14ac:dyDescent="0.4"/>
  <cols>
    <col min="1" max="1" width="2.7109375" customWidth="1"/>
    <col min="2" max="4" width="6.85546875" style="1" customWidth="1"/>
    <col min="5" max="5" width="8.92578125" style="1" bestFit="1" customWidth="1"/>
    <col min="6" max="6" width="13.85546875" style="1" bestFit="1" customWidth="1"/>
    <col min="7" max="9" width="6.85546875" style="1" customWidth="1"/>
    <col min="10" max="10" width="7.78515625" style="1" bestFit="1" customWidth="1"/>
    <col min="11" max="11" width="14.0703125" style="72" bestFit="1" customWidth="1"/>
    <col min="12" max="12" width="6.0703125" bestFit="1" customWidth="1"/>
  </cols>
  <sheetData>
    <row r="1" spans="2:12" ht="27" thickBot="1" x14ac:dyDescent="0.45"/>
    <row r="2" spans="2:12" x14ac:dyDescent="0.4">
      <c r="B2" s="69" t="s">
        <v>0</v>
      </c>
      <c r="C2" s="70" t="s">
        <v>117</v>
      </c>
      <c r="D2" s="70" t="s">
        <v>1</v>
      </c>
      <c r="E2" s="70" t="s">
        <v>2</v>
      </c>
      <c r="F2" s="70" t="s">
        <v>3</v>
      </c>
      <c r="G2" s="70" t="s">
        <v>4</v>
      </c>
      <c r="H2" s="70" t="s">
        <v>5</v>
      </c>
      <c r="I2" s="70" t="s">
        <v>6</v>
      </c>
      <c r="J2" s="71" t="s">
        <v>7</v>
      </c>
    </row>
    <row r="3" spans="2:12" x14ac:dyDescent="0.4">
      <c r="B3" s="2">
        <v>1</v>
      </c>
      <c r="C3" s="26" t="s">
        <v>110</v>
      </c>
      <c r="D3" s="3">
        <v>300</v>
      </c>
      <c r="E3" s="3">
        <v>93</v>
      </c>
      <c r="F3" s="3">
        <v>98</v>
      </c>
      <c r="G3" s="3">
        <v>82</v>
      </c>
      <c r="H3" s="3">
        <v>79</v>
      </c>
      <c r="I3" s="3">
        <f t="shared" ref="I3:I12" si="0">E3+F3+G3+H3</f>
        <v>352</v>
      </c>
      <c r="J3" s="4">
        <f t="shared" ref="J3:J12" si="1">I3/D3</f>
        <v>1.1733333333333333</v>
      </c>
      <c r="K3" s="72" t="s">
        <v>169</v>
      </c>
      <c r="L3">
        <v>89</v>
      </c>
    </row>
    <row r="4" spans="2:12" x14ac:dyDescent="0.4">
      <c r="B4" s="2">
        <v>2</v>
      </c>
      <c r="C4" s="26" t="s">
        <v>108</v>
      </c>
      <c r="D4" s="3">
        <v>250</v>
      </c>
      <c r="E4" s="3">
        <v>96</v>
      </c>
      <c r="F4" s="3">
        <v>97</v>
      </c>
      <c r="G4" s="3">
        <v>64</v>
      </c>
      <c r="H4" s="3">
        <v>80</v>
      </c>
      <c r="I4" s="3">
        <f t="shared" si="0"/>
        <v>337</v>
      </c>
      <c r="J4" s="4">
        <f t="shared" si="1"/>
        <v>1.3480000000000001</v>
      </c>
      <c r="K4" s="72" t="s">
        <v>161</v>
      </c>
      <c r="L4">
        <v>70</v>
      </c>
    </row>
    <row r="5" spans="2:12" x14ac:dyDescent="0.4">
      <c r="B5" s="2">
        <v>3</v>
      </c>
      <c r="C5" s="26" t="s">
        <v>109</v>
      </c>
      <c r="D5" s="3">
        <v>400</v>
      </c>
      <c r="E5" s="3">
        <v>78</v>
      </c>
      <c r="F5" s="3">
        <v>68</v>
      </c>
      <c r="G5" s="3">
        <v>76</v>
      </c>
      <c r="H5" s="3">
        <v>94</v>
      </c>
      <c r="I5" s="3">
        <f t="shared" si="0"/>
        <v>316</v>
      </c>
      <c r="J5" s="4">
        <f t="shared" si="1"/>
        <v>0.79</v>
      </c>
      <c r="K5" s="72" t="s">
        <v>162</v>
      </c>
      <c r="L5" t="s">
        <v>163</v>
      </c>
    </row>
    <row r="6" spans="2:12" x14ac:dyDescent="0.4">
      <c r="B6" s="2">
        <v>4</v>
      </c>
      <c r="C6" s="26" t="s">
        <v>111</v>
      </c>
      <c r="D6" s="3">
        <v>225</v>
      </c>
      <c r="E6" s="3">
        <v>60</v>
      </c>
      <c r="F6" s="3">
        <v>79</v>
      </c>
      <c r="G6" s="3">
        <v>77</v>
      </c>
      <c r="H6" s="3">
        <v>89</v>
      </c>
      <c r="I6" s="3">
        <f t="shared" si="0"/>
        <v>305</v>
      </c>
      <c r="J6" s="4">
        <f t="shared" si="1"/>
        <v>1.3555555555555556</v>
      </c>
    </row>
    <row r="7" spans="2:12" x14ac:dyDescent="0.4">
      <c r="B7" s="2">
        <v>5</v>
      </c>
      <c r="C7" s="26" t="s">
        <v>112</v>
      </c>
      <c r="D7" s="3">
        <v>420</v>
      </c>
      <c r="E7" s="3">
        <v>88</v>
      </c>
      <c r="F7" s="3">
        <v>90</v>
      </c>
      <c r="G7" s="3">
        <v>95</v>
      </c>
      <c r="H7" s="3">
        <v>81</v>
      </c>
      <c r="I7" s="3">
        <f t="shared" si="0"/>
        <v>354</v>
      </c>
      <c r="J7" s="4">
        <f t="shared" si="1"/>
        <v>0.84285714285714286</v>
      </c>
    </row>
    <row r="8" spans="2:12" x14ac:dyDescent="0.4">
      <c r="B8" s="2">
        <v>6</v>
      </c>
      <c r="C8" s="26" t="s">
        <v>113</v>
      </c>
      <c r="D8" s="3">
        <v>270</v>
      </c>
      <c r="E8" s="3">
        <v>82</v>
      </c>
      <c r="F8" s="3">
        <v>64</v>
      </c>
      <c r="G8" s="3">
        <v>63</v>
      </c>
      <c r="H8" s="3">
        <v>72</v>
      </c>
      <c r="I8" s="3">
        <f t="shared" si="0"/>
        <v>281</v>
      </c>
      <c r="J8" s="4">
        <f t="shared" si="1"/>
        <v>1.0407407407407407</v>
      </c>
    </row>
    <row r="9" spans="2:12" x14ac:dyDescent="0.4">
      <c r="B9" s="2">
        <v>7</v>
      </c>
      <c r="C9" s="26" t="s">
        <v>118</v>
      </c>
      <c r="D9" s="3">
        <v>380</v>
      </c>
      <c r="E9" s="3">
        <v>79</v>
      </c>
      <c r="F9" s="3">
        <v>65</v>
      </c>
      <c r="G9" s="3">
        <v>85</v>
      </c>
      <c r="H9" s="3">
        <v>78</v>
      </c>
      <c r="I9" s="3">
        <f t="shared" si="0"/>
        <v>307</v>
      </c>
      <c r="J9" s="4">
        <f t="shared" si="1"/>
        <v>0.80789473684210522</v>
      </c>
    </row>
    <row r="10" spans="2:12" x14ac:dyDescent="0.4">
      <c r="B10" s="2">
        <v>8</v>
      </c>
      <c r="C10" s="26" t="s">
        <v>114</v>
      </c>
      <c r="D10" s="3">
        <v>320</v>
      </c>
      <c r="E10" s="3">
        <v>93</v>
      </c>
      <c r="F10" s="3">
        <v>92</v>
      </c>
      <c r="G10" s="3">
        <v>62</v>
      </c>
      <c r="H10" s="3">
        <v>84</v>
      </c>
      <c r="I10" s="3">
        <f t="shared" si="0"/>
        <v>331</v>
      </c>
      <c r="J10" s="4">
        <f t="shared" si="1"/>
        <v>1.034375</v>
      </c>
    </row>
    <row r="11" spans="2:12" x14ac:dyDescent="0.4">
      <c r="B11" s="2">
        <v>9</v>
      </c>
      <c r="C11" s="26" t="s">
        <v>115</v>
      </c>
      <c r="D11" s="3">
        <v>250</v>
      </c>
      <c r="E11" s="3">
        <v>71</v>
      </c>
      <c r="F11" s="3">
        <v>74</v>
      </c>
      <c r="G11" s="3">
        <v>88</v>
      </c>
      <c r="H11" s="3">
        <v>78</v>
      </c>
      <c r="I11" s="3">
        <f t="shared" si="0"/>
        <v>311</v>
      </c>
      <c r="J11" s="4">
        <f t="shared" si="1"/>
        <v>1.244</v>
      </c>
    </row>
    <row r="12" spans="2:12" ht="27" thickBot="1" x14ac:dyDescent="0.45">
      <c r="B12" s="5">
        <v>10</v>
      </c>
      <c r="C12" s="27" t="s">
        <v>116</v>
      </c>
      <c r="D12" s="6">
        <v>320</v>
      </c>
      <c r="E12" s="6">
        <v>98</v>
      </c>
      <c r="F12" s="6">
        <v>64</v>
      </c>
      <c r="G12" s="6">
        <v>97</v>
      </c>
      <c r="H12" s="6">
        <v>63</v>
      </c>
      <c r="I12" s="6">
        <f t="shared" si="0"/>
        <v>322</v>
      </c>
      <c r="J12" s="7">
        <f t="shared" si="1"/>
        <v>1.0062500000000001</v>
      </c>
    </row>
    <row r="14" spans="2:12" ht="27" thickBot="1" x14ac:dyDescent="0.45"/>
    <row r="15" spans="2:12" x14ac:dyDescent="0.4">
      <c r="B15" s="69" t="s">
        <v>0</v>
      </c>
      <c r="C15" s="70" t="s">
        <v>117</v>
      </c>
      <c r="D15" s="70" t="s">
        <v>1</v>
      </c>
      <c r="E15" s="70" t="s">
        <v>2</v>
      </c>
      <c r="F15" s="70" t="s">
        <v>3</v>
      </c>
      <c r="G15" s="70" t="s">
        <v>4</v>
      </c>
      <c r="H15" s="70" t="s">
        <v>5</v>
      </c>
      <c r="I15" s="70" t="s">
        <v>6</v>
      </c>
      <c r="J15" s="71" t="s">
        <v>7</v>
      </c>
      <c r="K15" s="72" t="s">
        <v>169</v>
      </c>
      <c r="L15">
        <v>89</v>
      </c>
    </row>
    <row r="16" spans="2:12" x14ac:dyDescent="0.4">
      <c r="B16" s="2">
        <v>1</v>
      </c>
      <c r="C16" s="26" t="s">
        <v>110</v>
      </c>
      <c r="D16" s="3">
        <v>300</v>
      </c>
      <c r="E16" s="3">
        <v>93</v>
      </c>
      <c r="F16" s="3">
        <v>98</v>
      </c>
      <c r="G16" s="3">
        <v>82</v>
      </c>
      <c r="H16" s="3">
        <v>79</v>
      </c>
      <c r="I16" s="3">
        <f t="shared" ref="I16:I25" si="2">E16+F16+G16+H16</f>
        <v>352</v>
      </c>
      <c r="J16" s="4">
        <v>0.8</v>
      </c>
      <c r="K16" s="72" t="s">
        <v>161</v>
      </c>
      <c r="L16">
        <v>70</v>
      </c>
    </row>
    <row r="17" spans="2:12" x14ac:dyDescent="0.4">
      <c r="B17" s="2">
        <v>2</v>
      </c>
      <c r="C17" s="26" t="s">
        <v>108</v>
      </c>
      <c r="D17" s="3">
        <v>250</v>
      </c>
      <c r="E17" s="3">
        <v>96</v>
      </c>
      <c r="F17" s="3">
        <v>97</v>
      </c>
      <c r="G17" s="3">
        <v>64</v>
      </c>
      <c r="H17" s="3">
        <v>80</v>
      </c>
      <c r="I17" s="3">
        <f t="shared" si="2"/>
        <v>337</v>
      </c>
      <c r="J17" s="4">
        <f t="shared" ref="J17:J25" si="3">I17/D17</f>
        <v>1.3480000000000001</v>
      </c>
      <c r="K17" s="72" t="s">
        <v>162</v>
      </c>
      <c r="L17" t="s">
        <v>163</v>
      </c>
    </row>
    <row r="18" spans="2:12" x14ac:dyDescent="0.4">
      <c r="B18" s="2">
        <v>3</v>
      </c>
      <c r="C18" s="26" t="s">
        <v>109</v>
      </c>
      <c r="D18" s="3">
        <v>400</v>
      </c>
      <c r="E18" s="3">
        <v>78</v>
      </c>
      <c r="F18" s="3">
        <v>68</v>
      </c>
      <c r="G18" s="3">
        <v>76</v>
      </c>
      <c r="H18" s="3">
        <v>94</v>
      </c>
      <c r="I18" s="3">
        <f t="shared" si="2"/>
        <v>316</v>
      </c>
      <c r="J18" s="4">
        <f t="shared" si="3"/>
        <v>0.79</v>
      </c>
    </row>
    <row r="19" spans="2:12" x14ac:dyDescent="0.4">
      <c r="B19" s="2">
        <v>4</v>
      </c>
      <c r="C19" s="26" t="s">
        <v>111</v>
      </c>
      <c r="D19" s="3">
        <v>225</v>
      </c>
      <c r="E19" s="3">
        <v>60</v>
      </c>
      <c r="F19" s="3">
        <v>79</v>
      </c>
      <c r="G19" s="3">
        <v>77</v>
      </c>
      <c r="H19" s="3">
        <v>89</v>
      </c>
      <c r="I19" s="3">
        <f t="shared" si="2"/>
        <v>305</v>
      </c>
      <c r="J19" s="4">
        <f t="shared" si="3"/>
        <v>1.3555555555555556</v>
      </c>
    </row>
    <row r="20" spans="2:12" x14ac:dyDescent="0.4">
      <c r="B20" s="2">
        <v>5</v>
      </c>
      <c r="C20" s="26" t="s">
        <v>112</v>
      </c>
      <c r="D20" s="3">
        <v>420</v>
      </c>
      <c r="E20" s="3">
        <v>88</v>
      </c>
      <c r="F20" s="3">
        <v>90</v>
      </c>
      <c r="G20" s="3">
        <v>95</v>
      </c>
      <c r="H20" s="3">
        <v>81</v>
      </c>
      <c r="I20" s="3">
        <f t="shared" si="2"/>
        <v>354</v>
      </c>
      <c r="J20" s="4">
        <f t="shared" si="3"/>
        <v>0.84285714285714286</v>
      </c>
      <c r="K20" s="72" t="s">
        <v>169</v>
      </c>
      <c r="L20" s="74">
        <v>1</v>
      </c>
    </row>
    <row r="21" spans="2:12" x14ac:dyDescent="0.4">
      <c r="B21" s="2">
        <v>6</v>
      </c>
      <c r="C21" s="26" t="s">
        <v>113</v>
      </c>
      <c r="D21" s="3">
        <v>270</v>
      </c>
      <c r="E21" s="3">
        <v>82</v>
      </c>
      <c r="F21" s="3">
        <v>64</v>
      </c>
      <c r="G21" s="3">
        <v>63</v>
      </c>
      <c r="H21" s="3">
        <v>72</v>
      </c>
      <c r="I21" s="3">
        <f t="shared" si="2"/>
        <v>281</v>
      </c>
      <c r="J21" s="4">
        <f t="shared" si="3"/>
        <v>1.0407407407407407</v>
      </c>
      <c r="K21" s="72" t="s">
        <v>161</v>
      </c>
      <c r="L21" s="74">
        <v>0.9</v>
      </c>
    </row>
    <row r="22" spans="2:12" x14ac:dyDescent="0.4">
      <c r="B22" s="2">
        <v>7</v>
      </c>
      <c r="C22" s="26" t="s">
        <v>118</v>
      </c>
      <c r="D22" s="3">
        <v>380</v>
      </c>
      <c r="E22" s="3">
        <v>79</v>
      </c>
      <c r="F22" s="3">
        <v>65</v>
      </c>
      <c r="G22" s="3">
        <v>85</v>
      </c>
      <c r="H22" s="3">
        <v>78</v>
      </c>
      <c r="I22" s="3">
        <f t="shared" si="2"/>
        <v>307</v>
      </c>
      <c r="J22" s="4">
        <v>1.01</v>
      </c>
      <c r="K22" s="72" t="s">
        <v>162</v>
      </c>
      <c r="L22" t="s">
        <v>170</v>
      </c>
    </row>
    <row r="23" spans="2:12" x14ac:dyDescent="0.4">
      <c r="B23" s="2">
        <v>8</v>
      </c>
      <c r="C23" s="26" t="s">
        <v>114</v>
      </c>
      <c r="D23" s="3">
        <v>320</v>
      </c>
      <c r="E23" s="3">
        <v>93</v>
      </c>
      <c r="F23" s="3">
        <v>92</v>
      </c>
      <c r="G23" s="3">
        <v>62</v>
      </c>
      <c r="H23" s="3">
        <v>84</v>
      </c>
      <c r="I23" s="3">
        <f t="shared" si="2"/>
        <v>331</v>
      </c>
      <c r="J23" s="4">
        <v>0.7</v>
      </c>
    </row>
    <row r="24" spans="2:12" x14ac:dyDescent="0.4">
      <c r="B24" s="2">
        <v>9</v>
      </c>
      <c r="C24" s="26" t="s">
        <v>115</v>
      </c>
      <c r="D24" s="3">
        <v>250</v>
      </c>
      <c r="E24" s="3">
        <v>71</v>
      </c>
      <c r="F24" s="3">
        <v>74</v>
      </c>
      <c r="G24" s="3">
        <v>88</v>
      </c>
      <c r="H24" s="3">
        <v>78</v>
      </c>
      <c r="I24" s="3">
        <f t="shared" si="2"/>
        <v>311</v>
      </c>
      <c r="J24" s="4">
        <f t="shared" si="3"/>
        <v>1.244</v>
      </c>
    </row>
    <row r="25" spans="2:12" ht="27" thickBot="1" x14ac:dyDescent="0.45">
      <c r="B25" s="5">
        <v>10</v>
      </c>
      <c r="C25" s="27" t="s">
        <v>116</v>
      </c>
      <c r="D25" s="6">
        <v>320</v>
      </c>
      <c r="E25" s="6">
        <v>98</v>
      </c>
      <c r="F25" s="6">
        <v>64</v>
      </c>
      <c r="G25" s="6">
        <v>97</v>
      </c>
      <c r="H25" s="6">
        <v>63</v>
      </c>
      <c r="I25" s="6">
        <f t="shared" si="2"/>
        <v>322</v>
      </c>
      <c r="J25" s="7">
        <f t="shared" si="3"/>
        <v>1.0062500000000001</v>
      </c>
    </row>
    <row r="26" spans="2:12" x14ac:dyDescent="0.4">
      <c r="E26" s="53"/>
    </row>
    <row r="27" spans="2:12" s="1" customFormat="1" x14ac:dyDescent="0.4">
      <c r="E27" s="53"/>
      <c r="K27" s="72"/>
      <c r="L27"/>
    </row>
    <row r="28" spans="2:12" s="1" customFormat="1" x14ac:dyDescent="0.4">
      <c r="E28" s="53"/>
      <c r="K28" s="72"/>
      <c r="L28"/>
    </row>
    <row r="29" spans="2:12" s="1" customFormat="1" x14ac:dyDescent="0.4">
      <c r="E29" s="53"/>
      <c r="K29" s="72"/>
      <c r="L29"/>
    </row>
    <row r="30" spans="2:12" s="1" customFormat="1" x14ac:dyDescent="0.4">
      <c r="E30" s="53"/>
      <c r="K30" s="72"/>
      <c r="L30"/>
    </row>
    <row r="31" spans="2:12" s="1" customFormat="1" x14ac:dyDescent="0.4">
      <c r="E31" s="53"/>
      <c r="K31" s="72"/>
      <c r="L31"/>
    </row>
    <row r="32" spans="2:12" s="1" customFormat="1" x14ac:dyDescent="0.4">
      <c r="E32" s="53"/>
      <c r="K32" s="72"/>
      <c r="L32"/>
    </row>
    <row r="33" spans="5:12" s="1" customFormat="1" x14ac:dyDescent="0.4">
      <c r="E33" s="53"/>
      <c r="K33" s="72"/>
      <c r="L33"/>
    </row>
    <row r="34" spans="5:12" s="1" customFormat="1" x14ac:dyDescent="0.4">
      <c r="E34" s="53"/>
      <c r="K34" s="72"/>
      <c r="L34"/>
    </row>
    <row r="35" spans="5:12" s="1" customFormat="1" x14ac:dyDescent="0.4">
      <c r="E35" s="53"/>
      <c r="K35" s="72"/>
      <c r="L35"/>
    </row>
  </sheetData>
  <sortState xmlns:xlrd2="http://schemas.microsoft.com/office/spreadsheetml/2017/richdata2" ref="B3:J12">
    <sortCondition ref="B3:B12"/>
  </sortState>
  <conditionalFormatting sqref="D3:D12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{CC30311B-08D8-434B-A5C5-1ED21D1B8E7F}</x14:id>
        </ext>
      </extLst>
    </cfRule>
  </conditionalFormatting>
  <conditionalFormatting sqref="D16:D25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{19761B9D-5BAA-48C5-BFCA-81EB5403F0A5}</x14:id>
        </ext>
      </extLst>
    </cfRule>
  </conditionalFormatting>
  <conditionalFormatting sqref="E3:H12">
    <cfRule type="cellIs" dxfId="8" priority="51" operator="between">
      <formula>70</formula>
      <formula>89</formula>
    </cfRule>
    <cfRule type="cellIs" dxfId="7" priority="52" operator="lessThan">
      <formula>69</formula>
    </cfRule>
    <cfRule type="cellIs" dxfId="6" priority="53" operator="greaterThan">
      <formula>89</formula>
    </cfRule>
  </conditionalFormatting>
  <conditionalFormatting sqref="E16:H25">
    <cfRule type="cellIs" dxfId="5" priority="1" operator="lessThanOrEqual">
      <formula>63</formula>
    </cfRule>
    <cfRule type="cellIs" dxfId="4" priority="2" operator="greaterThanOrEqual">
      <formula>80</formula>
    </cfRule>
  </conditionalFormatting>
  <conditionalFormatting sqref="I3:I12">
    <cfRule type="colorScale" priority="36">
      <colorScale>
        <cfvo type="min"/>
        <cfvo type="max"/>
        <color rgb="FFFCFCFF"/>
        <color rgb="FF63BE7B"/>
      </colorScale>
    </cfRule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:I25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:J12">
    <cfRule type="top10" dxfId="3" priority="49" bottom="1" rank="3"/>
    <cfRule type="top10" dxfId="2" priority="50" rank="3"/>
  </conditionalFormatting>
  <conditionalFormatting sqref="J16:J25">
    <cfRule type="cellIs" dxfId="1" priority="3" operator="lessThan">
      <formula>$L$21</formula>
    </cfRule>
    <cfRule type="cellIs" dxfId="0" priority="4" operator="greaterThan">
      <formula>$L$20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C30311B-08D8-434B-A5C5-1ED21D1B8E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D3:D12</xm:sqref>
        </x14:conditionalFormatting>
        <x14:conditionalFormatting xmlns:xm="http://schemas.microsoft.com/office/excel/2006/main">
          <x14:cfRule type="dataBar" id="{19761B9D-5BAA-48C5-BFCA-81EB5403F0A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D16:D25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Cell Format - Copy, Cut, Paste</vt:lpstr>
      <vt:lpstr>Add_Del_Col_Row</vt:lpstr>
      <vt:lpstr>Absolute vs Related</vt:lpstr>
      <vt:lpstr>Flash Fill and Text Functions</vt:lpstr>
      <vt:lpstr>Autofill</vt:lpstr>
      <vt:lpstr>Conditional - Formating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Debasish</dc:creator>
  <cp:lastModifiedBy>Monir</cp:lastModifiedBy>
  <dcterms:created xsi:type="dcterms:W3CDTF">2024-05-07T08:54:51Z</dcterms:created>
  <dcterms:modified xsi:type="dcterms:W3CDTF">2024-09-13T14:32:18Z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2024-05-07T10:30:34Z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d93919cb-7092-401e-9f4d-4365ca05c146</vt:lpwstr>
  </property>
  <property fmtid="{D5CDD505-2E9C-101B-9397-08002B2CF9AE}" pid="7" name="MSIP_Label_defa4170-0d19-0005-0004-bc88714345d2_ActionId">
    <vt:lpwstr>5e83f75b-95f3-434b-b402-4861850fb058</vt:lpwstr>
  </property>
  <property fmtid="{D5CDD505-2E9C-101B-9397-08002B2CF9AE}" pid="8" name="MSIP_Label_defa4170-0d19-0005-0004-bc88714345d2_ContentBits">
    <vt:lpwstr>0</vt:lpwstr>
  </property>
</Properties>
</file>