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/Users/javigonzalezaraya/Downloads/"/>
    </mc:Choice>
  </mc:AlternateContent>
  <xr:revisionPtr revIDLastSave="0" documentId="13_ncr:1_{20040168-B090-814D-BC55-FF6777C84B86}" xr6:coauthVersionLast="45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lanilla inscripciones" sheetId="6" r:id="rId1"/>
    <sheet name="RES TODOS" sheetId="1" r:id="rId2"/>
    <sheet name="RES lanzamientos" sheetId="9" state="hidden" r:id="rId3"/>
    <sheet name="RES saltos horizontales" sheetId="7" state="hidden" r:id="rId4"/>
    <sheet name="RES saltos verticales" sheetId="8" state="hidden" r:id="rId5"/>
    <sheet name="con atletas a coronel sin reg" sheetId="5" state="hidden" r:id="rId6"/>
    <sheet name="planilla J- pruebas vel." sheetId="11" r:id="rId7"/>
    <sheet name="planilla J- 800 y superiores" sheetId="12" r:id="rId8"/>
    <sheet name="planilla J- lanzamientos" sheetId="13" r:id="rId9"/>
    <sheet name="planilla J- salto largo, triple" sheetId="14" r:id="rId10"/>
    <sheet name="planilla J- s. alto, garrocha " sheetId="15" r:id="rId11"/>
    <sheet name="categorias" sheetId="16" state="hidden" r:id="rId12"/>
    <sheet name="planilla J- VV" sheetId="10" r:id="rId13"/>
    <sheet name="Hoja1" sheetId="17" r:id="rId14"/>
  </sheets>
  <definedNames>
    <definedName name="_xlnm._FilterDatabase" localSheetId="5" hidden="1">'con atletas a coronel sin reg'!$A$1:$AS$544</definedName>
    <definedName name="_xlnm._FilterDatabase" localSheetId="0" hidden="1">'planilla inscripciones'!$A$6:$Q$488</definedName>
    <definedName name="_xlnm._FilterDatabase" localSheetId="7" hidden="1">'planilla J- 800 y superiores'!$A$21:$P$21</definedName>
    <definedName name="_xlnm._FilterDatabase" localSheetId="2" hidden="1">'RES lanzamientos'!$A$1:$Z$30</definedName>
    <definedName name="_xlnm._FilterDatabase" localSheetId="3" hidden="1">'RES saltos horizontales'!$A$1:$AD$1</definedName>
    <definedName name="_xlnm._FilterDatabase" localSheetId="4" hidden="1">'RES saltos verticales'!$A$1:$Q$51</definedName>
    <definedName name="_xlnm._FilterDatabase" localSheetId="1" hidden="1">'RES TODOS'!$A$1:$AS$496</definedName>
    <definedName name="_xlnm.Print_Area" localSheetId="0">'planilla inscripciones'!$A$1:$Q$53</definedName>
    <definedName name="_xlnm.Print_Area" localSheetId="7">'planilla J- 800 y superiores'!$A$2:$P$431</definedName>
    <definedName name="_xlnm.Print_Area" localSheetId="8">'planilla J- lanzamientos'!$A$2:$AB$281</definedName>
    <definedName name="_xlnm.Print_Area" localSheetId="6">'planilla J- pruebas vel.'!$A$2:$P$590</definedName>
    <definedName name="_xlnm.Print_Area" localSheetId="10">'planilla J- s. alto, garrocha '!$A$2:$BX$161</definedName>
    <definedName name="_xlnm.Print_Area" localSheetId="9">'planilla J- salto largo, triple'!$A$2:$AL$118</definedName>
    <definedName name="_xlnm.Print_Area" localSheetId="12">'planilla J- VV'!$A$1:$N$31</definedName>
    <definedName name="_xlnm.Print_Area" localSheetId="2">'RES lanzamientos'!$A$1:$Z$25</definedName>
    <definedName name="_xlnm.Print_Titles" localSheetId="5">'con atletas a coronel sin reg'!$1:$1</definedName>
    <definedName name="_xlnm.Print_Titles" localSheetId="0">'planilla inscripciones'!$1:$6</definedName>
    <definedName name="_xlnm.Print_Titles" localSheetId="2">'RES lanzamientos'!$1:$1</definedName>
    <definedName name="_xlnm.Print_Titles" localSheetId="1">'RES TODOS'!$1:$1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03" i="1" l="1"/>
  <c r="H403" i="1"/>
  <c r="J354" i="12" l="1"/>
  <c r="J222" i="12"/>
  <c r="J134" i="12"/>
  <c r="J94" i="12"/>
  <c r="J398" i="12"/>
  <c r="B398" i="12"/>
  <c r="J397" i="12"/>
  <c r="B397" i="12"/>
  <c r="J396" i="12"/>
  <c r="B396" i="12"/>
  <c r="AO446" i="1" l="1"/>
  <c r="AO5" i="1"/>
  <c r="AO2" i="1"/>
  <c r="AO3" i="1"/>
  <c r="AO37" i="1"/>
  <c r="AO6" i="1"/>
  <c r="AO143" i="1"/>
  <c r="AO8" i="1"/>
  <c r="AO10" i="1"/>
  <c r="AO11" i="1"/>
  <c r="AO12" i="1"/>
  <c r="AO13" i="1"/>
  <c r="AO14" i="1"/>
  <c r="AO15" i="1"/>
  <c r="AO17" i="1"/>
  <c r="AO303" i="1"/>
  <c r="AO491" i="1"/>
  <c r="AO19" i="1"/>
  <c r="AO20" i="1"/>
  <c r="AO170" i="1"/>
  <c r="AO21" i="1"/>
  <c r="AO23" i="1"/>
  <c r="AO25" i="1"/>
  <c r="AO329" i="1"/>
  <c r="AO24" i="1"/>
  <c r="AO27" i="1"/>
  <c r="AO28" i="1"/>
  <c r="AO29" i="1"/>
  <c r="AO30" i="1"/>
  <c r="AO379" i="1"/>
  <c r="AO31" i="1"/>
  <c r="AO211" i="1"/>
  <c r="AO33" i="1"/>
  <c r="AO73" i="1"/>
  <c r="AO35" i="1"/>
  <c r="AO39" i="1"/>
  <c r="AO40" i="1"/>
  <c r="AO38" i="1"/>
  <c r="AO289" i="1"/>
  <c r="AO333" i="1"/>
  <c r="AO186" i="1"/>
  <c r="AO43" i="1"/>
  <c r="AO44" i="1"/>
  <c r="AO45" i="1"/>
  <c r="AO252" i="1"/>
  <c r="AO46" i="1"/>
  <c r="AO87" i="1"/>
  <c r="AO50" i="1"/>
  <c r="AO48" i="1"/>
  <c r="AO49" i="1"/>
  <c r="AO51" i="1"/>
  <c r="AO42" i="1"/>
  <c r="AO54" i="1"/>
  <c r="AO55" i="1"/>
  <c r="AO56" i="1"/>
  <c r="AO57" i="1"/>
  <c r="AO58" i="1"/>
  <c r="AO60" i="1"/>
  <c r="AO456" i="1"/>
  <c r="AO61" i="1"/>
  <c r="AO62" i="1"/>
  <c r="AO63" i="1"/>
  <c r="AO279" i="1"/>
  <c r="AO65" i="1"/>
  <c r="AO66" i="1"/>
  <c r="AO67" i="1"/>
  <c r="AO52" i="1"/>
  <c r="AO68" i="1"/>
  <c r="AO69" i="1"/>
  <c r="AO253" i="1"/>
  <c r="AO72" i="1"/>
  <c r="AO36" i="1"/>
  <c r="AO74" i="1"/>
  <c r="AO342" i="1"/>
  <c r="AO75" i="1"/>
  <c r="AO76" i="1"/>
  <c r="AO53" i="1"/>
  <c r="AO488" i="1"/>
  <c r="AO77" i="1"/>
  <c r="AO131" i="1"/>
  <c r="AO81" i="1"/>
  <c r="AO83" i="1"/>
  <c r="AO247" i="1"/>
  <c r="AO86" i="1"/>
  <c r="AO84" i="1"/>
  <c r="AO111" i="1"/>
  <c r="AO88" i="1"/>
  <c r="AO89" i="1"/>
  <c r="AO90" i="1"/>
  <c r="AO176" i="1"/>
  <c r="AO318" i="1"/>
  <c r="AO93" i="1"/>
  <c r="AO94" i="1"/>
  <c r="AO95" i="1"/>
  <c r="AO70" i="1"/>
  <c r="AO97" i="1"/>
  <c r="AO98" i="1"/>
  <c r="AO101" i="1"/>
  <c r="AO445" i="1"/>
  <c r="AO100" i="1"/>
  <c r="AO384" i="1"/>
  <c r="AO102" i="1"/>
  <c r="AO103" i="1"/>
  <c r="AO105" i="1"/>
  <c r="AO226" i="1"/>
  <c r="AO106" i="1"/>
  <c r="AO107" i="1"/>
  <c r="AO432" i="1"/>
  <c r="AO110" i="1"/>
  <c r="AO112" i="1"/>
  <c r="AO315" i="1"/>
  <c r="AO113" i="1"/>
  <c r="AO114" i="1"/>
  <c r="AO150" i="1"/>
  <c r="AO115" i="1"/>
  <c r="AO117" i="1"/>
  <c r="AO472" i="1"/>
  <c r="AO259" i="1"/>
  <c r="AO120" i="1"/>
  <c r="AO121" i="1"/>
  <c r="AO122" i="1"/>
  <c r="AO492" i="1"/>
  <c r="AO124" i="1"/>
  <c r="AO125" i="1"/>
  <c r="AO261" i="1"/>
  <c r="AO127" i="1"/>
  <c r="AO305" i="1"/>
  <c r="AO129" i="1"/>
  <c r="AO407" i="1"/>
  <c r="AO130" i="1"/>
  <c r="AO132" i="1"/>
  <c r="AO133" i="1"/>
  <c r="AO134" i="1"/>
  <c r="AO135" i="1"/>
  <c r="AO282" i="1"/>
  <c r="AO481" i="1"/>
  <c r="AO138" i="1"/>
  <c r="AO139" i="1"/>
  <c r="AO335" i="1"/>
  <c r="AO141" i="1"/>
  <c r="AO142" i="1"/>
  <c r="AO246" i="1"/>
  <c r="AO144" i="1"/>
  <c r="AO145" i="1"/>
  <c r="AO471" i="1"/>
  <c r="AO146" i="1"/>
  <c r="AO148" i="1"/>
  <c r="AO149" i="1"/>
  <c r="AO348" i="1"/>
  <c r="AO151" i="1"/>
  <c r="AO152" i="1"/>
  <c r="AO153" i="1"/>
  <c r="AO154" i="1"/>
  <c r="AO155" i="1"/>
  <c r="AO355" i="1"/>
  <c r="AO157" i="1"/>
  <c r="AO160" i="1"/>
  <c r="AO159" i="1"/>
  <c r="AO128" i="1"/>
  <c r="AO311" i="1"/>
  <c r="AO161" i="1"/>
  <c r="AO162" i="1"/>
  <c r="AO188" i="1"/>
  <c r="AO320" i="1"/>
  <c r="AO166" i="1"/>
  <c r="AO168" i="1"/>
  <c r="AO462" i="1"/>
  <c r="AO169" i="1"/>
  <c r="AO262" i="1"/>
  <c r="AO171" i="1"/>
  <c r="AO172" i="1"/>
  <c r="AO394" i="1"/>
  <c r="AO173" i="1"/>
  <c r="AO174" i="1"/>
  <c r="AO163" i="1"/>
  <c r="AO233" i="1"/>
  <c r="AO177" i="1"/>
  <c r="AO274" i="1"/>
  <c r="AO321" i="1"/>
  <c r="AO181" i="1"/>
  <c r="AO183" i="1"/>
  <c r="AO273" i="1"/>
  <c r="AO316" i="1"/>
  <c r="AO184" i="1"/>
  <c r="AO187" i="1"/>
  <c r="AO458" i="1"/>
  <c r="AO409" i="1"/>
  <c r="AO215" i="1"/>
  <c r="AO406" i="1"/>
  <c r="AO191" i="1"/>
  <c r="AO158" i="1"/>
  <c r="AO377" i="1"/>
  <c r="AO196" i="1"/>
  <c r="AO193" i="1"/>
  <c r="AO194" i="1"/>
  <c r="AO197" i="1"/>
  <c r="AO195" i="1"/>
  <c r="AO199" i="1"/>
  <c r="AO353" i="1"/>
  <c r="AO433" i="1"/>
  <c r="AO204" i="1"/>
  <c r="AO323" i="1"/>
  <c r="AO202" i="1"/>
  <c r="AO203" i="1"/>
  <c r="AO420" i="1"/>
  <c r="AO207" i="1"/>
  <c r="AO209" i="1"/>
  <c r="AO332" i="1"/>
  <c r="AO96" i="1"/>
  <c r="AO359" i="1"/>
  <c r="AO212" i="1"/>
  <c r="AO214" i="1"/>
  <c r="AO99" i="1"/>
  <c r="AO294" i="1"/>
  <c r="AO216" i="1"/>
  <c r="AO217" i="1"/>
  <c r="AO218" i="1"/>
  <c r="AO219" i="1"/>
  <c r="AO424" i="1"/>
  <c r="AO223" i="1"/>
  <c r="AO220" i="1"/>
  <c r="AO221" i="1"/>
  <c r="AO156" i="1"/>
  <c r="AO222" i="1"/>
  <c r="AO227" i="1"/>
  <c r="AO225" i="1"/>
  <c r="AO228" i="1"/>
  <c r="AO229" i="1"/>
  <c r="AO230" i="1"/>
  <c r="AO391" i="1"/>
  <c r="AO232" i="1"/>
  <c r="AO357" i="1"/>
  <c r="AO147" i="1"/>
  <c r="AO235" i="1"/>
  <c r="AO370" i="1"/>
  <c r="AO350" i="1"/>
  <c r="AO239" i="1"/>
  <c r="AO210" i="1"/>
  <c r="AO178" i="1"/>
  <c r="AO241" i="1"/>
  <c r="AO242" i="1"/>
  <c r="AO243" i="1"/>
  <c r="AO118" i="1"/>
  <c r="AO245" i="1"/>
  <c r="AO442" i="1"/>
  <c r="AO85" i="1"/>
  <c r="AO248" i="1"/>
  <c r="AO249" i="1"/>
  <c r="AO251" i="1"/>
  <c r="AO91" i="1"/>
  <c r="AO371" i="1"/>
  <c r="AO47" i="1"/>
  <c r="AO22" i="1"/>
  <c r="AO123" i="1"/>
  <c r="AO256" i="1"/>
  <c r="AO257" i="1"/>
  <c r="AO477" i="1"/>
  <c r="AO260" i="1"/>
  <c r="AO182" i="1"/>
  <c r="AO254" i="1"/>
  <c r="AO314" i="1"/>
  <c r="AO283" i="1"/>
  <c r="AO266" i="1"/>
  <c r="AO263" i="1"/>
  <c r="AO264" i="1"/>
  <c r="AO267" i="1"/>
  <c r="AO265" i="1"/>
  <c r="AO269" i="1"/>
  <c r="AO271" i="1"/>
  <c r="AO270" i="1"/>
  <c r="AO272" i="1"/>
  <c r="AO78" i="1"/>
  <c r="AO275" i="1"/>
  <c r="AO167" i="1"/>
  <c r="AO276" i="1"/>
  <c r="AO339" i="1"/>
  <c r="AO277" i="1"/>
  <c r="AO280" i="1"/>
  <c r="AO419" i="1"/>
  <c r="AO119" i="1"/>
  <c r="AO136" i="1"/>
  <c r="AO71" i="1"/>
  <c r="AO285" i="1"/>
  <c r="AO284" i="1"/>
  <c r="AO286" i="1"/>
  <c r="AO287" i="1"/>
  <c r="AO288" i="1"/>
  <c r="AO290" i="1"/>
  <c r="AO205" i="1"/>
  <c r="AO291" i="1"/>
  <c r="AO292" i="1"/>
  <c r="AO293" i="1"/>
  <c r="AO108" i="1"/>
  <c r="AO295" i="1"/>
  <c r="AO296" i="1"/>
  <c r="AO297" i="1"/>
  <c r="AO298" i="1"/>
  <c r="AO299" i="1"/>
  <c r="AO302" i="1"/>
  <c r="AO208" i="1"/>
  <c r="AO300" i="1"/>
  <c r="AO421" i="1"/>
  <c r="AO304" i="1"/>
  <c r="AO192" i="1"/>
  <c r="AO59" i="1"/>
  <c r="AO306" i="1"/>
  <c r="AO395" i="1"/>
  <c r="AO464" i="1"/>
  <c r="AO310" i="1"/>
  <c r="AO444" i="1"/>
  <c r="AO312" i="1"/>
  <c r="AO313" i="1"/>
  <c r="AO109" i="1"/>
  <c r="AO440" i="1"/>
  <c r="AO185" i="1"/>
  <c r="AO175" i="1"/>
  <c r="AO92" i="1"/>
  <c r="AO319" i="1"/>
  <c r="AO336" i="1"/>
  <c r="AO337" i="1"/>
  <c r="AO322" i="1"/>
  <c r="AO324" i="1"/>
  <c r="AO452" i="1"/>
  <c r="AO325" i="1"/>
  <c r="AO236" i="1"/>
  <c r="AO327" i="1"/>
  <c r="AO328" i="1"/>
  <c r="AO331" i="1"/>
  <c r="AO237" i="1"/>
  <c r="AO330" i="1"/>
  <c r="AO396" i="1"/>
  <c r="AO478" i="1"/>
  <c r="AO334" i="1"/>
  <c r="AO165" i="1"/>
  <c r="AO486" i="1"/>
  <c r="AO474" i="1"/>
  <c r="AO338" i="1"/>
  <c r="AO460" i="1"/>
  <c r="AO180" i="1"/>
  <c r="AO41" i="1"/>
  <c r="AO343" i="1"/>
  <c r="AO301" i="1"/>
  <c r="AO64" i="1"/>
  <c r="AO345" i="1"/>
  <c r="AO434" i="1"/>
  <c r="AO347" i="1"/>
  <c r="AO116" i="1"/>
  <c r="AO349" i="1"/>
  <c r="AO244" i="1"/>
  <c r="AO351" i="1"/>
  <c r="AO352" i="1"/>
  <c r="AO430" i="1"/>
  <c r="AO16" i="1"/>
  <c r="AO82" i="1"/>
  <c r="AO356" i="1"/>
  <c r="AO451" i="1"/>
  <c r="AO200" i="1"/>
  <c r="AO308" i="1"/>
  <c r="AO213" i="1"/>
  <c r="AO493" i="1"/>
  <c r="AO361" i="1"/>
  <c r="AO363" i="1"/>
  <c r="AO309" i="1"/>
  <c r="AO364" i="1"/>
  <c r="AO367" i="1"/>
  <c r="AO179" i="1"/>
  <c r="AO366" i="1"/>
  <c r="AO369" i="1"/>
  <c r="AO372" i="1"/>
  <c r="AO79" i="1"/>
  <c r="AO414" i="1"/>
  <c r="AO373" i="1"/>
  <c r="AO268" i="1"/>
  <c r="AO374" i="1"/>
  <c r="AO386" i="1"/>
  <c r="AO376" i="1"/>
  <c r="AO378" i="1"/>
  <c r="AO489" i="1"/>
  <c r="AO380" i="1"/>
  <c r="AO381" i="1"/>
  <c r="AO382" i="1"/>
  <c r="AO383" i="1"/>
  <c r="AO7" i="1"/>
  <c r="AO387" i="1"/>
  <c r="AO490" i="1"/>
  <c r="AO385" i="1"/>
  <c r="AO388" i="1"/>
  <c r="AO389" i="1"/>
  <c r="AO390" i="1"/>
  <c r="AO137" i="1"/>
  <c r="AO392" i="1"/>
  <c r="AO126" i="1"/>
  <c r="AO250" i="1"/>
  <c r="AO400" i="1"/>
  <c r="AO32" i="1"/>
  <c r="AO307" i="1"/>
  <c r="AO397" i="1"/>
  <c r="AO398" i="1"/>
  <c r="AO399" i="1"/>
  <c r="AO317" i="1"/>
  <c r="AO365" i="1"/>
  <c r="AO463" i="1"/>
  <c r="AO405" i="1"/>
  <c r="AO189" i="1"/>
  <c r="AO461" i="1"/>
  <c r="AO408" i="1"/>
  <c r="AO410" i="1"/>
  <c r="AO469" i="1"/>
  <c r="AO411" i="1"/>
  <c r="AO412" i="1"/>
  <c r="AO413" i="1"/>
  <c r="AO104" i="1"/>
  <c r="AO415" i="1"/>
  <c r="AO416" i="1"/>
  <c r="AO417" i="1"/>
  <c r="AO418" i="1"/>
  <c r="AO344" i="1"/>
  <c r="AO9" i="1"/>
  <c r="AO346" i="1"/>
  <c r="AO422" i="1"/>
  <c r="AO423" i="1"/>
  <c r="AO428" i="1"/>
  <c r="AO425" i="1"/>
  <c r="AO485" i="1"/>
  <c r="AO4" i="1"/>
  <c r="AO426" i="1"/>
  <c r="AO429" i="1"/>
  <c r="AO368" i="1"/>
  <c r="AO431" i="1"/>
  <c r="AO375" i="1"/>
  <c r="AO358" i="1"/>
  <c r="AO278" i="1"/>
  <c r="AO435" i="1"/>
  <c r="AO436" i="1"/>
  <c r="AO437" i="1"/>
  <c r="AO238" i="1"/>
  <c r="AO438" i="1"/>
  <c r="AO439" i="1"/>
  <c r="AO441" i="1"/>
  <c r="AO206" i="1"/>
  <c r="AO164" i="1"/>
  <c r="AO443" i="1"/>
  <c r="AO447" i="1"/>
  <c r="AO427" i="1"/>
  <c r="AO448" i="1"/>
  <c r="AO449" i="1"/>
  <c r="AO404" i="1"/>
  <c r="AO450" i="1"/>
  <c r="AO453" i="1"/>
  <c r="AO326" i="1"/>
  <c r="AO454" i="1"/>
  <c r="AO455" i="1"/>
  <c r="AO281" i="1"/>
  <c r="AO457" i="1"/>
  <c r="AO201" i="1"/>
  <c r="AO231" i="1"/>
  <c r="AO190" i="1"/>
  <c r="AO459" i="1"/>
  <c r="AO240" i="1"/>
  <c r="AO234" i="1"/>
  <c r="AO360" i="1"/>
  <c r="AO34" i="1"/>
  <c r="AO466" i="1"/>
  <c r="AO467" i="1"/>
  <c r="AO468" i="1"/>
  <c r="AO354" i="1"/>
  <c r="AO470" i="1"/>
  <c r="AO401" i="1"/>
  <c r="AO140" i="1"/>
  <c r="AO473" i="1"/>
  <c r="AO26" i="1"/>
  <c r="AO475" i="1"/>
  <c r="AO476" i="1"/>
  <c r="AO258" i="1"/>
  <c r="AO479" i="1"/>
  <c r="AO340" i="1"/>
  <c r="AO480" i="1"/>
  <c r="AO393" i="1"/>
  <c r="AO482" i="1"/>
  <c r="AO465" i="1"/>
  <c r="AO483" i="1"/>
  <c r="AO484" i="1"/>
  <c r="AO341" i="1"/>
  <c r="AO487" i="1"/>
  <c r="AO80" i="1"/>
  <c r="AO402" i="1"/>
  <c r="AO362" i="1"/>
  <c r="AO18" i="1"/>
  <c r="AO255" i="1"/>
  <c r="AO494" i="1"/>
  <c r="AO198" i="1"/>
  <c r="AO495" i="1"/>
  <c r="AO496" i="1"/>
  <c r="AO224" i="1"/>
  <c r="J545" i="11"/>
  <c r="J576" i="11"/>
  <c r="J572" i="11"/>
  <c r="B572" i="11"/>
  <c r="J571" i="11"/>
  <c r="B571" i="11"/>
  <c r="J548" i="11"/>
  <c r="B545" i="11"/>
  <c r="J544" i="11"/>
  <c r="B544" i="11"/>
  <c r="J543" i="11"/>
  <c r="B543" i="11"/>
  <c r="AR119" i="1"/>
  <c r="AQ119" i="1"/>
  <c r="AN93" i="15"/>
  <c r="AN92" i="15"/>
  <c r="AN91" i="15"/>
  <c r="B252" i="13"/>
  <c r="P251" i="13"/>
  <c r="B251" i="13"/>
  <c r="P250" i="13"/>
  <c r="B250" i="13"/>
  <c r="P211" i="13"/>
  <c r="B211" i="13"/>
  <c r="P210" i="13"/>
  <c r="B210" i="13"/>
  <c r="P172" i="13"/>
  <c r="B172" i="13"/>
  <c r="P171" i="13"/>
  <c r="B171" i="13"/>
  <c r="P170" i="13"/>
  <c r="B170" i="13"/>
  <c r="J520" i="11"/>
  <c r="B517" i="11"/>
  <c r="J516" i="11"/>
  <c r="B516" i="11"/>
  <c r="J515" i="11"/>
  <c r="B515" i="11"/>
  <c r="J492" i="11"/>
  <c r="J489" i="11"/>
  <c r="B489" i="11"/>
  <c r="J488" i="11"/>
  <c r="B488" i="11"/>
  <c r="J487" i="11"/>
  <c r="B487" i="11"/>
  <c r="U93" i="14"/>
  <c r="U90" i="14"/>
  <c r="U89" i="14"/>
  <c r="U88" i="14"/>
  <c r="J461" i="11"/>
  <c r="J464" i="11"/>
  <c r="B461" i="11"/>
  <c r="J460" i="11"/>
  <c r="B460" i="11"/>
  <c r="J459" i="11"/>
  <c r="B459" i="1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2" i="1"/>
  <c r="AU3" i="1"/>
  <c r="AU4" i="1"/>
  <c r="AU5" i="1"/>
  <c r="AU6" i="1"/>
  <c r="AU7" i="1"/>
  <c r="AU8" i="1"/>
  <c r="AU9" i="1"/>
  <c r="AU10" i="1"/>
  <c r="AU11" i="1"/>
  <c r="AU12" i="1"/>
  <c r="AU13" i="1"/>
  <c r="U15" i="14" l="1"/>
  <c r="P15" i="13"/>
  <c r="J353" i="12"/>
  <c r="B353" i="12"/>
  <c r="J352" i="12"/>
  <c r="B352" i="12"/>
  <c r="J310" i="12"/>
  <c r="B310" i="12"/>
  <c r="J309" i="12"/>
  <c r="B309" i="12"/>
  <c r="J308" i="12"/>
  <c r="B308" i="12"/>
  <c r="J266" i="12"/>
  <c r="B266" i="12"/>
  <c r="J265" i="12"/>
  <c r="B265" i="12"/>
  <c r="J264" i="12"/>
  <c r="B264" i="12"/>
  <c r="J181" i="12"/>
  <c r="J137" i="12"/>
  <c r="J97" i="12"/>
  <c r="J436" i="11"/>
  <c r="J433" i="11"/>
  <c r="J432" i="11"/>
  <c r="B432" i="11"/>
  <c r="J431" i="11"/>
  <c r="B431" i="11"/>
  <c r="J408" i="11"/>
  <c r="J405" i="11"/>
  <c r="B405" i="11"/>
  <c r="J404" i="11"/>
  <c r="B404" i="11"/>
  <c r="J403" i="11"/>
  <c r="B403" i="11"/>
  <c r="J380" i="11"/>
  <c r="J377" i="11"/>
  <c r="B377" i="11"/>
  <c r="J376" i="11"/>
  <c r="B376" i="11"/>
  <c r="J375" i="11"/>
  <c r="B375" i="11"/>
  <c r="J352" i="11"/>
  <c r="J349" i="11"/>
  <c r="B349" i="11"/>
  <c r="J348" i="11"/>
  <c r="B348" i="11"/>
  <c r="J347" i="11"/>
  <c r="B347" i="11"/>
  <c r="J324" i="11"/>
  <c r="J321" i="11"/>
  <c r="B321" i="11"/>
  <c r="J320" i="11"/>
  <c r="B320" i="11"/>
  <c r="J319" i="11"/>
  <c r="B319" i="11"/>
  <c r="J296" i="11"/>
  <c r="J293" i="11"/>
  <c r="B293" i="11"/>
  <c r="J292" i="11"/>
  <c r="B292" i="11"/>
  <c r="J291" i="11"/>
  <c r="B291" i="11"/>
  <c r="J268" i="11"/>
  <c r="B265" i="11"/>
  <c r="J264" i="11"/>
  <c r="B264" i="11"/>
  <c r="J263" i="11"/>
  <c r="B263" i="11"/>
  <c r="J240" i="11"/>
  <c r="B237" i="11"/>
  <c r="J236" i="11"/>
  <c r="B236" i="11"/>
  <c r="J235" i="11"/>
  <c r="B235" i="11"/>
  <c r="J212" i="11"/>
  <c r="J208" i="11"/>
  <c r="B208" i="11"/>
  <c r="J207" i="11"/>
  <c r="B207" i="11"/>
  <c r="J184" i="11"/>
  <c r="J180" i="11"/>
  <c r="B180" i="11"/>
  <c r="J179" i="11"/>
  <c r="B179" i="11"/>
  <c r="I8" i="10"/>
  <c r="I7" i="10"/>
  <c r="J221" i="12"/>
  <c r="B221" i="12"/>
  <c r="J220" i="12"/>
  <c r="B220" i="12"/>
  <c r="J57" i="12"/>
  <c r="J15" i="12"/>
  <c r="J156" i="11"/>
  <c r="J128" i="11"/>
  <c r="J100" i="11"/>
  <c r="J72" i="11"/>
  <c r="J43" i="11"/>
  <c r="J12" i="11"/>
  <c r="J11" i="11"/>
  <c r="J10" i="11"/>
  <c r="AG305" i="1"/>
  <c r="AH305" i="1"/>
  <c r="AI305" i="1"/>
  <c r="AJ305" i="1"/>
  <c r="AK305" i="1"/>
  <c r="AM305" i="1"/>
  <c r="AN305" i="1"/>
  <c r="AP305" i="1"/>
  <c r="AQ305" i="1"/>
  <c r="AR305" i="1"/>
  <c r="AS305" i="1"/>
  <c r="AG307" i="1"/>
  <c r="AH307" i="1"/>
  <c r="AI307" i="1"/>
  <c r="AJ307" i="1"/>
  <c r="AK307" i="1"/>
  <c r="AM307" i="1"/>
  <c r="AN307" i="1"/>
  <c r="AP307" i="1"/>
  <c r="AQ307" i="1"/>
  <c r="AR307" i="1"/>
  <c r="AS307" i="1"/>
  <c r="AG306" i="1"/>
  <c r="AH306" i="1"/>
  <c r="AI306" i="1"/>
  <c r="AJ306" i="1"/>
  <c r="AK306" i="1"/>
  <c r="AL306" i="1"/>
  <c r="AM306" i="1"/>
  <c r="AN306" i="1"/>
  <c r="AP306" i="1"/>
  <c r="AQ306" i="1"/>
  <c r="AR306" i="1"/>
  <c r="AS306" i="1"/>
  <c r="AG308" i="1"/>
  <c r="AH308" i="1"/>
  <c r="AI308" i="1"/>
  <c r="AJ308" i="1"/>
  <c r="AK308" i="1"/>
  <c r="AL308" i="1"/>
  <c r="AM308" i="1"/>
  <c r="AN308" i="1"/>
  <c r="AP308" i="1"/>
  <c r="AQ308" i="1"/>
  <c r="AR308" i="1"/>
  <c r="AS308" i="1"/>
  <c r="AG309" i="1"/>
  <c r="AH309" i="1"/>
  <c r="AI309" i="1"/>
  <c r="AJ309" i="1"/>
  <c r="AK309" i="1"/>
  <c r="AL309" i="1"/>
  <c r="AM309" i="1"/>
  <c r="AN309" i="1"/>
  <c r="AP309" i="1"/>
  <c r="AQ309" i="1"/>
  <c r="AR309" i="1"/>
  <c r="AS309" i="1"/>
  <c r="AG310" i="1"/>
  <c r="AH310" i="1"/>
  <c r="AI310" i="1"/>
  <c r="AJ310" i="1"/>
  <c r="AK310" i="1"/>
  <c r="AL310" i="1"/>
  <c r="AM310" i="1"/>
  <c r="AN310" i="1"/>
  <c r="AP310" i="1"/>
  <c r="AX310" i="1" s="1"/>
  <c r="AQ310" i="1"/>
  <c r="AV310" i="1" s="1"/>
  <c r="AR310" i="1"/>
  <c r="AW310" i="1" s="1"/>
  <c r="AS310" i="1"/>
  <c r="AG311" i="1"/>
  <c r="AH311" i="1"/>
  <c r="AI311" i="1"/>
  <c r="AJ311" i="1"/>
  <c r="AK311" i="1"/>
  <c r="AL311" i="1"/>
  <c r="AM311" i="1"/>
  <c r="AN311" i="1"/>
  <c r="AP311" i="1"/>
  <c r="AQ311" i="1"/>
  <c r="AR311" i="1"/>
  <c r="AS311" i="1"/>
  <c r="AG312" i="1"/>
  <c r="AH312" i="1"/>
  <c r="AI312" i="1"/>
  <c r="AJ312" i="1"/>
  <c r="AK312" i="1"/>
  <c r="AL312" i="1"/>
  <c r="AM312" i="1"/>
  <c r="AN312" i="1"/>
  <c r="AP312" i="1"/>
  <c r="AQ312" i="1"/>
  <c r="AR312" i="1"/>
  <c r="AS312" i="1"/>
  <c r="AG313" i="1"/>
  <c r="AH313" i="1"/>
  <c r="AI313" i="1"/>
  <c r="AJ313" i="1"/>
  <c r="AK313" i="1"/>
  <c r="AL313" i="1"/>
  <c r="AM313" i="1"/>
  <c r="AN313" i="1"/>
  <c r="AP313" i="1"/>
  <c r="AX313" i="1" s="1"/>
  <c r="AQ313" i="1"/>
  <c r="AV313" i="1" s="1"/>
  <c r="AR313" i="1"/>
  <c r="AW313" i="1" s="1"/>
  <c r="AS313" i="1"/>
  <c r="AG314" i="1"/>
  <c r="AH314" i="1"/>
  <c r="AI314" i="1"/>
  <c r="AJ314" i="1"/>
  <c r="AK314" i="1"/>
  <c r="AL314" i="1"/>
  <c r="AM314" i="1"/>
  <c r="AN314" i="1"/>
  <c r="AP314" i="1"/>
  <c r="AQ314" i="1"/>
  <c r="AR314" i="1"/>
  <c r="AS314" i="1"/>
  <c r="AG315" i="1"/>
  <c r="AH315" i="1"/>
  <c r="AI315" i="1"/>
  <c r="AJ315" i="1"/>
  <c r="AK315" i="1"/>
  <c r="AL315" i="1"/>
  <c r="AM315" i="1"/>
  <c r="AN315" i="1"/>
  <c r="AP315" i="1"/>
  <c r="AQ315" i="1"/>
  <c r="AR315" i="1"/>
  <c r="AS315" i="1"/>
  <c r="AG316" i="1"/>
  <c r="AH316" i="1"/>
  <c r="AI316" i="1"/>
  <c r="AJ316" i="1"/>
  <c r="AK316" i="1"/>
  <c r="AL316" i="1"/>
  <c r="AM316" i="1"/>
  <c r="AN316" i="1"/>
  <c r="AP316" i="1"/>
  <c r="AQ316" i="1"/>
  <c r="AR316" i="1"/>
  <c r="AS316" i="1"/>
  <c r="AG317" i="1"/>
  <c r="AH317" i="1"/>
  <c r="AI317" i="1"/>
  <c r="AJ317" i="1"/>
  <c r="AK317" i="1"/>
  <c r="AL317" i="1"/>
  <c r="AM317" i="1"/>
  <c r="AN317" i="1"/>
  <c r="AP317" i="1"/>
  <c r="AQ317" i="1"/>
  <c r="AR317" i="1"/>
  <c r="AS317" i="1"/>
  <c r="AG318" i="1"/>
  <c r="AH318" i="1"/>
  <c r="AI318" i="1"/>
  <c r="AJ318" i="1"/>
  <c r="AK318" i="1"/>
  <c r="AL318" i="1"/>
  <c r="AM318" i="1"/>
  <c r="AN318" i="1"/>
  <c r="AP318" i="1"/>
  <c r="AQ318" i="1"/>
  <c r="AR318" i="1"/>
  <c r="AS318" i="1"/>
  <c r="AG319" i="1"/>
  <c r="AH319" i="1"/>
  <c r="AI319" i="1"/>
  <c r="AJ319" i="1"/>
  <c r="AK319" i="1"/>
  <c r="AL319" i="1"/>
  <c r="AM319" i="1"/>
  <c r="AN319" i="1"/>
  <c r="AP319" i="1"/>
  <c r="AQ319" i="1"/>
  <c r="AR319" i="1"/>
  <c r="AS319" i="1"/>
  <c r="AG320" i="1"/>
  <c r="AH320" i="1"/>
  <c r="AI320" i="1"/>
  <c r="AJ320" i="1"/>
  <c r="AK320" i="1"/>
  <c r="AL320" i="1"/>
  <c r="AM320" i="1"/>
  <c r="AN320" i="1"/>
  <c r="AP320" i="1"/>
  <c r="AQ320" i="1"/>
  <c r="AR320" i="1"/>
  <c r="AS320" i="1"/>
  <c r="AG321" i="1"/>
  <c r="AH321" i="1"/>
  <c r="AI321" i="1"/>
  <c r="AJ321" i="1"/>
  <c r="AK321" i="1"/>
  <c r="AL321" i="1"/>
  <c r="AM321" i="1"/>
  <c r="AN321" i="1"/>
  <c r="AP321" i="1"/>
  <c r="AQ321" i="1"/>
  <c r="AR321" i="1"/>
  <c r="AS321" i="1"/>
  <c r="AG322" i="1"/>
  <c r="AH322" i="1"/>
  <c r="AI322" i="1"/>
  <c r="AJ322" i="1"/>
  <c r="AK322" i="1"/>
  <c r="AL322" i="1"/>
  <c r="AM322" i="1"/>
  <c r="AN322" i="1"/>
  <c r="AP322" i="1"/>
  <c r="AX322" i="1" s="1"/>
  <c r="AQ322" i="1"/>
  <c r="AV322" i="1" s="1"/>
  <c r="AR322" i="1"/>
  <c r="AW322" i="1" s="1"/>
  <c r="AS322" i="1"/>
  <c r="AG324" i="1"/>
  <c r="AH324" i="1"/>
  <c r="AI324" i="1"/>
  <c r="AJ324" i="1"/>
  <c r="AK324" i="1"/>
  <c r="AL324" i="1"/>
  <c r="AM324" i="1"/>
  <c r="AN324" i="1"/>
  <c r="AP324" i="1"/>
  <c r="AQ324" i="1"/>
  <c r="AR324" i="1"/>
  <c r="AS324" i="1"/>
  <c r="AG323" i="1"/>
  <c r="AH323" i="1"/>
  <c r="AI323" i="1"/>
  <c r="AJ323" i="1"/>
  <c r="AK323" i="1"/>
  <c r="AM323" i="1"/>
  <c r="AN323" i="1"/>
  <c r="AP323" i="1"/>
  <c r="AQ323" i="1"/>
  <c r="AR323" i="1"/>
  <c r="AS323" i="1"/>
  <c r="AG325" i="1"/>
  <c r="AH325" i="1"/>
  <c r="AI325" i="1"/>
  <c r="AJ325" i="1"/>
  <c r="AK325" i="1"/>
  <c r="AL325" i="1"/>
  <c r="AM325" i="1"/>
  <c r="AN325" i="1"/>
  <c r="AP325" i="1"/>
  <c r="AX325" i="1" s="1"/>
  <c r="AQ325" i="1"/>
  <c r="AV325" i="1" s="1"/>
  <c r="AR325" i="1"/>
  <c r="AW325" i="1" s="1"/>
  <c r="AS325" i="1"/>
  <c r="AG326" i="1"/>
  <c r="AH326" i="1"/>
  <c r="AI326" i="1"/>
  <c r="AJ326" i="1"/>
  <c r="AK326" i="1"/>
  <c r="AM326" i="1"/>
  <c r="AN326" i="1"/>
  <c r="AP326" i="1"/>
  <c r="AQ326" i="1"/>
  <c r="AR326" i="1"/>
  <c r="AS326" i="1"/>
  <c r="AG327" i="1"/>
  <c r="AH327" i="1"/>
  <c r="AI327" i="1"/>
  <c r="AJ327" i="1"/>
  <c r="AK327" i="1"/>
  <c r="AL327" i="1"/>
  <c r="AM327" i="1"/>
  <c r="AN327" i="1"/>
  <c r="AP327" i="1"/>
  <c r="AQ327" i="1"/>
  <c r="AR327" i="1"/>
  <c r="AS327" i="1"/>
  <c r="AG328" i="1"/>
  <c r="AH328" i="1"/>
  <c r="AI328" i="1"/>
  <c r="AJ328" i="1"/>
  <c r="AK328" i="1"/>
  <c r="AL328" i="1"/>
  <c r="AM328" i="1"/>
  <c r="AN328" i="1"/>
  <c r="AP328" i="1"/>
  <c r="AX328" i="1" s="1"/>
  <c r="AQ328" i="1"/>
  <c r="AV328" i="1" s="1"/>
  <c r="AR328" i="1"/>
  <c r="AW328" i="1" s="1"/>
  <c r="AS328" i="1"/>
  <c r="AG331" i="1"/>
  <c r="AH331" i="1"/>
  <c r="AI331" i="1"/>
  <c r="AJ331" i="1"/>
  <c r="AK331" i="1"/>
  <c r="AL331" i="1"/>
  <c r="AM331" i="1"/>
  <c r="AN331" i="1"/>
  <c r="AP331" i="1"/>
  <c r="AQ331" i="1"/>
  <c r="AR331" i="1"/>
  <c r="AS331" i="1"/>
  <c r="AG332" i="1"/>
  <c r="AH332" i="1"/>
  <c r="AI332" i="1"/>
  <c r="AJ332" i="1"/>
  <c r="AK332" i="1"/>
  <c r="AM332" i="1"/>
  <c r="AN332" i="1"/>
  <c r="AP332" i="1"/>
  <c r="AQ332" i="1"/>
  <c r="AR332" i="1"/>
  <c r="AS332" i="1"/>
  <c r="AG330" i="1"/>
  <c r="AH330" i="1"/>
  <c r="AI330" i="1"/>
  <c r="AJ330" i="1"/>
  <c r="AK330" i="1"/>
  <c r="AL330" i="1"/>
  <c r="AM330" i="1"/>
  <c r="AN330" i="1"/>
  <c r="AP330" i="1"/>
  <c r="AQ330" i="1"/>
  <c r="AR330" i="1"/>
  <c r="AS330" i="1"/>
  <c r="AG329" i="1"/>
  <c r="AH329" i="1"/>
  <c r="AI329" i="1"/>
  <c r="AJ329" i="1"/>
  <c r="AK329" i="1"/>
  <c r="AM329" i="1"/>
  <c r="AN329" i="1"/>
  <c r="AP329" i="1"/>
  <c r="AQ329" i="1"/>
  <c r="AR329" i="1"/>
  <c r="AS329" i="1"/>
  <c r="AG333" i="1"/>
  <c r="AH333" i="1"/>
  <c r="AI333" i="1"/>
  <c r="AJ333" i="1"/>
  <c r="AK333" i="1"/>
  <c r="AL333" i="1"/>
  <c r="AM333" i="1"/>
  <c r="AN333" i="1"/>
  <c r="AP333" i="1"/>
  <c r="AQ333" i="1"/>
  <c r="AR333" i="1"/>
  <c r="AS333" i="1"/>
  <c r="AG334" i="1"/>
  <c r="AH334" i="1"/>
  <c r="AI334" i="1"/>
  <c r="AJ334" i="1"/>
  <c r="AK334" i="1"/>
  <c r="AL334" i="1"/>
  <c r="AM334" i="1"/>
  <c r="AN334" i="1"/>
  <c r="AP334" i="1"/>
  <c r="AQ334" i="1"/>
  <c r="AR334" i="1"/>
  <c r="AS334" i="1"/>
  <c r="AG336" i="1"/>
  <c r="AH336" i="1"/>
  <c r="AI336" i="1"/>
  <c r="AJ336" i="1"/>
  <c r="AK336" i="1"/>
  <c r="AL336" i="1"/>
  <c r="AM336" i="1"/>
  <c r="AN336" i="1"/>
  <c r="AP336" i="1"/>
  <c r="AQ336" i="1"/>
  <c r="AR336" i="1"/>
  <c r="AS336" i="1"/>
  <c r="AG337" i="1"/>
  <c r="AH337" i="1"/>
  <c r="AI337" i="1"/>
  <c r="AJ337" i="1"/>
  <c r="AK337" i="1"/>
  <c r="AL337" i="1"/>
  <c r="AM337" i="1"/>
  <c r="AN337" i="1"/>
  <c r="AP337" i="1"/>
  <c r="AQ337" i="1"/>
  <c r="AR337" i="1"/>
  <c r="AS337" i="1"/>
  <c r="AG335" i="1"/>
  <c r="AH335" i="1"/>
  <c r="AI335" i="1"/>
  <c r="AJ335" i="1"/>
  <c r="AK335" i="1"/>
  <c r="AL335" i="1"/>
  <c r="AM335" i="1"/>
  <c r="AN335" i="1"/>
  <c r="AP335" i="1"/>
  <c r="AQ335" i="1"/>
  <c r="AR335" i="1"/>
  <c r="AS335" i="1"/>
  <c r="AG338" i="1"/>
  <c r="AH338" i="1"/>
  <c r="AI338" i="1"/>
  <c r="AJ338" i="1"/>
  <c r="AK338" i="1"/>
  <c r="AL338" i="1"/>
  <c r="AM338" i="1"/>
  <c r="AN338" i="1"/>
  <c r="AP338" i="1"/>
  <c r="AQ338" i="1"/>
  <c r="AR338" i="1"/>
  <c r="AS338" i="1"/>
  <c r="AG339" i="1"/>
  <c r="AH339" i="1"/>
  <c r="AI339" i="1"/>
  <c r="AJ339" i="1"/>
  <c r="AK339" i="1"/>
  <c r="AM339" i="1"/>
  <c r="AN339" i="1"/>
  <c r="AP339" i="1"/>
  <c r="AQ339" i="1"/>
  <c r="AR339" i="1"/>
  <c r="AS339" i="1"/>
  <c r="AG340" i="1"/>
  <c r="AH340" i="1"/>
  <c r="AI340" i="1"/>
  <c r="AJ340" i="1"/>
  <c r="AK340" i="1"/>
  <c r="AL340" i="1"/>
  <c r="AM340" i="1"/>
  <c r="AN340" i="1"/>
  <c r="AP340" i="1"/>
  <c r="AQ340" i="1"/>
  <c r="AR340" i="1"/>
  <c r="AS340" i="1"/>
  <c r="AG341" i="1"/>
  <c r="AH341" i="1"/>
  <c r="AI341" i="1"/>
  <c r="AJ341" i="1"/>
  <c r="AK341" i="1"/>
  <c r="AL341" i="1"/>
  <c r="AM341" i="1"/>
  <c r="AN341" i="1"/>
  <c r="AP341" i="1"/>
  <c r="AQ341" i="1"/>
  <c r="AR341" i="1"/>
  <c r="AS341" i="1"/>
  <c r="AG343" i="1"/>
  <c r="AH343" i="1"/>
  <c r="AI343" i="1"/>
  <c r="AJ343" i="1"/>
  <c r="AK343" i="1"/>
  <c r="AL343" i="1"/>
  <c r="AM343" i="1"/>
  <c r="AN343" i="1"/>
  <c r="AP343" i="1"/>
  <c r="AQ343" i="1"/>
  <c r="AR343" i="1"/>
  <c r="AS343" i="1"/>
  <c r="AG344" i="1"/>
  <c r="AH344" i="1"/>
  <c r="AI344" i="1"/>
  <c r="AJ344" i="1"/>
  <c r="AK344" i="1"/>
  <c r="AM344" i="1"/>
  <c r="AN344" i="1"/>
  <c r="AP344" i="1"/>
  <c r="AQ344" i="1"/>
  <c r="AR344" i="1"/>
  <c r="AS344" i="1"/>
  <c r="AG342" i="1"/>
  <c r="AH342" i="1"/>
  <c r="AI342" i="1"/>
  <c r="AJ342" i="1"/>
  <c r="AK342" i="1"/>
  <c r="AL342" i="1"/>
  <c r="AM342" i="1"/>
  <c r="AN342" i="1"/>
  <c r="AP342" i="1"/>
  <c r="AQ342" i="1"/>
  <c r="AR342" i="1"/>
  <c r="AS342" i="1"/>
  <c r="AG345" i="1"/>
  <c r="AH345" i="1"/>
  <c r="AI345" i="1"/>
  <c r="AJ345" i="1"/>
  <c r="AK345" i="1"/>
  <c r="AL345" i="1"/>
  <c r="AM345" i="1"/>
  <c r="AN345" i="1"/>
  <c r="AP345" i="1"/>
  <c r="AQ345" i="1"/>
  <c r="AR345" i="1"/>
  <c r="AS345" i="1"/>
  <c r="AG346" i="1"/>
  <c r="AH346" i="1"/>
  <c r="AI346" i="1"/>
  <c r="AJ346" i="1"/>
  <c r="AK346" i="1"/>
  <c r="AM346" i="1"/>
  <c r="AN346" i="1"/>
  <c r="AP346" i="1"/>
  <c r="AQ346" i="1"/>
  <c r="AR346" i="1"/>
  <c r="AS346" i="1"/>
  <c r="AG347" i="1"/>
  <c r="AH347" i="1"/>
  <c r="AI347" i="1"/>
  <c r="AJ347" i="1"/>
  <c r="AK347" i="1"/>
  <c r="AL347" i="1"/>
  <c r="AM347" i="1"/>
  <c r="AN347" i="1"/>
  <c r="AP347" i="1"/>
  <c r="AQ347" i="1"/>
  <c r="AR347" i="1"/>
  <c r="AS347" i="1"/>
  <c r="AG348" i="1"/>
  <c r="AH348" i="1"/>
  <c r="AI348" i="1"/>
  <c r="AJ348" i="1"/>
  <c r="AK348" i="1"/>
  <c r="AL348" i="1"/>
  <c r="AM348" i="1"/>
  <c r="AN348" i="1"/>
  <c r="AP348" i="1"/>
  <c r="AQ348" i="1"/>
  <c r="AR348" i="1"/>
  <c r="AS348" i="1"/>
  <c r="AG349" i="1"/>
  <c r="AH349" i="1"/>
  <c r="AI349" i="1"/>
  <c r="AJ349" i="1"/>
  <c r="AK349" i="1"/>
  <c r="AL349" i="1"/>
  <c r="AM349" i="1"/>
  <c r="AN349" i="1"/>
  <c r="AP349" i="1"/>
  <c r="AQ349" i="1"/>
  <c r="AR349" i="1"/>
  <c r="AS349" i="1"/>
  <c r="AG350" i="1"/>
  <c r="AH350" i="1"/>
  <c r="AI350" i="1"/>
  <c r="AJ350" i="1"/>
  <c r="AK350" i="1"/>
  <c r="AM350" i="1"/>
  <c r="AN350" i="1"/>
  <c r="AP350" i="1"/>
  <c r="AQ350" i="1"/>
  <c r="AR350" i="1"/>
  <c r="AS350" i="1"/>
  <c r="AG351" i="1"/>
  <c r="AH351" i="1"/>
  <c r="AI351" i="1"/>
  <c r="AJ351" i="1"/>
  <c r="AK351" i="1"/>
  <c r="AL351" i="1"/>
  <c r="AM351" i="1"/>
  <c r="AN351" i="1"/>
  <c r="AP351" i="1"/>
  <c r="AQ351" i="1"/>
  <c r="AR351" i="1"/>
  <c r="AS351" i="1"/>
  <c r="AG352" i="1"/>
  <c r="AH352" i="1"/>
  <c r="AI352" i="1"/>
  <c r="AJ352" i="1"/>
  <c r="AK352" i="1"/>
  <c r="AL352" i="1"/>
  <c r="AM352" i="1"/>
  <c r="AN352" i="1"/>
  <c r="AP352" i="1"/>
  <c r="AQ352" i="1"/>
  <c r="AR352" i="1"/>
  <c r="AS352" i="1"/>
  <c r="AG353" i="1"/>
  <c r="AH353" i="1"/>
  <c r="AI353" i="1"/>
  <c r="AJ353" i="1"/>
  <c r="AK353" i="1"/>
  <c r="AM353" i="1"/>
  <c r="AN353" i="1"/>
  <c r="AP353" i="1"/>
  <c r="AQ353" i="1"/>
  <c r="AR353" i="1"/>
  <c r="AS353" i="1"/>
  <c r="AG354" i="1"/>
  <c r="AH354" i="1"/>
  <c r="AI354" i="1"/>
  <c r="AJ354" i="1"/>
  <c r="AK354" i="1"/>
  <c r="AM354" i="1"/>
  <c r="AN354" i="1"/>
  <c r="AP354" i="1"/>
  <c r="AQ354" i="1"/>
  <c r="AR354" i="1"/>
  <c r="AS354" i="1"/>
  <c r="AG355" i="1"/>
  <c r="AH355" i="1"/>
  <c r="AI355" i="1"/>
  <c r="AJ355" i="1"/>
  <c r="AK355" i="1"/>
  <c r="AM355" i="1"/>
  <c r="AN355" i="1"/>
  <c r="AP355" i="1"/>
  <c r="AQ355" i="1"/>
  <c r="AR355" i="1"/>
  <c r="AS355" i="1"/>
  <c r="AG356" i="1"/>
  <c r="AH356" i="1"/>
  <c r="AI356" i="1"/>
  <c r="AJ356" i="1"/>
  <c r="AK356" i="1"/>
  <c r="AL356" i="1"/>
  <c r="AM356" i="1"/>
  <c r="AN356" i="1"/>
  <c r="AP356" i="1"/>
  <c r="AX356" i="1" s="1"/>
  <c r="AQ356" i="1"/>
  <c r="AV356" i="1" s="1"/>
  <c r="AR356" i="1"/>
  <c r="AW356" i="1" s="1"/>
  <c r="AS356" i="1"/>
  <c r="AG357" i="1"/>
  <c r="AH357" i="1"/>
  <c r="AI357" i="1"/>
  <c r="AJ357" i="1"/>
  <c r="AK357" i="1"/>
  <c r="AL357" i="1"/>
  <c r="AM357" i="1"/>
  <c r="AN357" i="1"/>
  <c r="AP357" i="1"/>
  <c r="AQ357" i="1"/>
  <c r="AR357" i="1"/>
  <c r="AS357" i="1"/>
  <c r="AG358" i="1"/>
  <c r="AH358" i="1"/>
  <c r="AI358" i="1"/>
  <c r="AJ358" i="1"/>
  <c r="AK358" i="1"/>
  <c r="AM358" i="1"/>
  <c r="AN358" i="1"/>
  <c r="AP358" i="1"/>
  <c r="AQ358" i="1"/>
  <c r="AR358" i="1"/>
  <c r="AS358" i="1"/>
  <c r="AG360" i="1"/>
  <c r="AH360" i="1"/>
  <c r="AI360" i="1"/>
  <c r="AJ360" i="1"/>
  <c r="AK360" i="1"/>
  <c r="AL360" i="1"/>
  <c r="AM360" i="1"/>
  <c r="AN360" i="1"/>
  <c r="AP360" i="1"/>
  <c r="AQ360" i="1"/>
  <c r="AR360" i="1"/>
  <c r="AS360" i="1"/>
  <c r="AG359" i="1"/>
  <c r="AH359" i="1"/>
  <c r="AI359" i="1"/>
  <c r="AJ359" i="1"/>
  <c r="AK359" i="1"/>
  <c r="AL359" i="1"/>
  <c r="AM359" i="1"/>
  <c r="AN359" i="1"/>
  <c r="AP359" i="1"/>
  <c r="AQ359" i="1"/>
  <c r="AR359" i="1"/>
  <c r="AS359" i="1"/>
  <c r="AG362" i="1"/>
  <c r="AH362" i="1"/>
  <c r="AI362" i="1"/>
  <c r="AJ362" i="1"/>
  <c r="AK362" i="1"/>
  <c r="AL362" i="1"/>
  <c r="AM362" i="1"/>
  <c r="AN362" i="1"/>
  <c r="AP362" i="1"/>
  <c r="AQ362" i="1"/>
  <c r="AR362" i="1"/>
  <c r="AS362" i="1"/>
  <c r="AG361" i="1"/>
  <c r="AH361" i="1"/>
  <c r="AI361" i="1"/>
  <c r="AJ361" i="1"/>
  <c r="AK361" i="1"/>
  <c r="AL361" i="1"/>
  <c r="AM361" i="1"/>
  <c r="AN361" i="1"/>
  <c r="AP361" i="1"/>
  <c r="AQ361" i="1"/>
  <c r="AR361" i="1"/>
  <c r="AS361" i="1"/>
  <c r="AG363" i="1"/>
  <c r="AH363" i="1"/>
  <c r="AI363" i="1"/>
  <c r="AJ363" i="1"/>
  <c r="AK363" i="1"/>
  <c r="AL363" i="1"/>
  <c r="AM363" i="1"/>
  <c r="AN363" i="1"/>
  <c r="AP363" i="1"/>
  <c r="AX363" i="1" s="1"/>
  <c r="AQ363" i="1"/>
  <c r="AV363" i="1" s="1"/>
  <c r="AR363" i="1"/>
  <c r="AW363" i="1" s="1"/>
  <c r="AS363" i="1"/>
  <c r="AG365" i="1"/>
  <c r="AH365" i="1"/>
  <c r="AI365" i="1"/>
  <c r="AJ365" i="1"/>
  <c r="AK365" i="1"/>
  <c r="AL365" i="1"/>
  <c r="AM365" i="1"/>
  <c r="AN365" i="1"/>
  <c r="AP365" i="1"/>
  <c r="AQ365" i="1"/>
  <c r="AR365" i="1"/>
  <c r="AS365" i="1"/>
  <c r="AG364" i="1"/>
  <c r="AH364" i="1"/>
  <c r="AI364" i="1"/>
  <c r="AJ364" i="1"/>
  <c r="AK364" i="1"/>
  <c r="AL364" i="1"/>
  <c r="AM364" i="1"/>
  <c r="AN364" i="1"/>
  <c r="AP364" i="1"/>
  <c r="AX365" i="1" s="1"/>
  <c r="AQ364" i="1"/>
  <c r="AV365" i="1" s="1"/>
  <c r="AR364" i="1"/>
  <c r="AW365" i="1" s="1"/>
  <c r="AS364" i="1"/>
  <c r="AG367" i="1"/>
  <c r="AH367" i="1"/>
  <c r="AI367" i="1"/>
  <c r="AJ367" i="1"/>
  <c r="AK367" i="1"/>
  <c r="AL367" i="1"/>
  <c r="AM367" i="1"/>
  <c r="AN367" i="1"/>
  <c r="AP367" i="1"/>
  <c r="AQ367" i="1"/>
  <c r="AR367" i="1"/>
  <c r="AS367" i="1"/>
  <c r="AG368" i="1"/>
  <c r="AH368" i="1"/>
  <c r="AI368" i="1"/>
  <c r="AJ368" i="1"/>
  <c r="AK368" i="1"/>
  <c r="AM368" i="1"/>
  <c r="AN368" i="1"/>
  <c r="AP368" i="1"/>
  <c r="AQ368" i="1"/>
  <c r="AR368" i="1"/>
  <c r="AS368" i="1"/>
  <c r="AG366" i="1"/>
  <c r="AH366" i="1"/>
  <c r="AI366" i="1"/>
  <c r="AJ366" i="1"/>
  <c r="AK366" i="1"/>
  <c r="AL366" i="1"/>
  <c r="AM366" i="1"/>
  <c r="AN366" i="1"/>
  <c r="AP366" i="1"/>
  <c r="AX368" i="1" s="1"/>
  <c r="AQ366" i="1"/>
  <c r="AV368" i="1" s="1"/>
  <c r="AR366" i="1"/>
  <c r="AW368" i="1" s="1"/>
  <c r="AS366" i="1"/>
  <c r="AG369" i="1"/>
  <c r="AH369" i="1"/>
  <c r="AI369" i="1"/>
  <c r="AJ369" i="1"/>
  <c r="AK369" i="1"/>
  <c r="AL369" i="1"/>
  <c r="AM369" i="1"/>
  <c r="AN369" i="1"/>
  <c r="AP369" i="1"/>
  <c r="AX369" i="1" s="1"/>
  <c r="AQ369" i="1"/>
  <c r="AV369" i="1" s="1"/>
  <c r="AR369" i="1"/>
  <c r="AW369" i="1" s="1"/>
  <c r="AS369" i="1"/>
  <c r="AG372" i="1"/>
  <c r="AH372" i="1"/>
  <c r="AI372" i="1"/>
  <c r="AJ372" i="1"/>
  <c r="AK372" i="1"/>
  <c r="AL372" i="1"/>
  <c r="AM372" i="1"/>
  <c r="AN372" i="1"/>
  <c r="AP372" i="1"/>
  <c r="AQ372" i="1"/>
  <c r="AR372" i="1"/>
  <c r="AS372" i="1"/>
  <c r="AG371" i="1"/>
  <c r="AH371" i="1"/>
  <c r="AI371" i="1"/>
  <c r="AJ371" i="1"/>
  <c r="AK371" i="1"/>
  <c r="AL371" i="1"/>
  <c r="AM371" i="1"/>
  <c r="AN371" i="1"/>
  <c r="AP371" i="1"/>
  <c r="AQ371" i="1"/>
  <c r="AR371" i="1"/>
  <c r="AS371" i="1"/>
  <c r="AG370" i="1"/>
  <c r="AH370" i="1"/>
  <c r="AI370" i="1"/>
  <c r="AJ370" i="1"/>
  <c r="AK370" i="1"/>
  <c r="AM370" i="1"/>
  <c r="AN370" i="1"/>
  <c r="AP370" i="1"/>
  <c r="AQ370" i="1"/>
  <c r="AR370" i="1"/>
  <c r="AS370" i="1"/>
  <c r="AG373" i="1"/>
  <c r="AH373" i="1"/>
  <c r="AI373" i="1"/>
  <c r="AJ373" i="1"/>
  <c r="AK373" i="1"/>
  <c r="AL373" i="1"/>
  <c r="AM373" i="1"/>
  <c r="AN373" i="1"/>
  <c r="AP373" i="1"/>
  <c r="AX373" i="1" s="1"/>
  <c r="AQ373" i="1"/>
  <c r="AV373" i="1" s="1"/>
  <c r="AR373" i="1"/>
  <c r="AW373" i="1" s="1"/>
  <c r="AS373" i="1"/>
  <c r="AG374" i="1"/>
  <c r="AH374" i="1"/>
  <c r="AI374" i="1"/>
  <c r="AJ374" i="1"/>
  <c r="AK374" i="1"/>
  <c r="AL374" i="1"/>
  <c r="AM374" i="1"/>
  <c r="AN374" i="1"/>
  <c r="AP374" i="1"/>
  <c r="AQ374" i="1"/>
  <c r="AR374" i="1"/>
  <c r="AS374" i="1"/>
  <c r="AG375" i="1"/>
  <c r="AH375" i="1"/>
  <c r="AI375" i="1"/>
  <c r="AJ375" i="1"/>
  <c r="AK375" i="1"/>
  <c r="AL375" i="1"/>
  <c r="AM375" i="1"/>
  <c r="AN375" i="1"/>
  <c r="AP375" i="1"/>
  <c r="AQ375" i="1"/>
  <c r="AR375" i="1"/>
  <c r="AS375" i="1"/>
  <c r="AG377" i="1"/>
  <c r="AH377" i="1"/>
  <c r="AI377" i="1"/>
  <c r="AJ377" i="1"/>
  <c r="AK377" i="1"/>
  <c r="AM377" i="1"/>
  <c r="AN377" i="1"/>
  <c r="AP377" i="1"/>
  <c r="AQ377" i="1"/>
  <c r="AR377" i="1"/>
  <c r="AS377" i="1"/>
  <c r="AG376" i="1"/>
  <c r="AH376" i="1"/>
  <c r="AI376" i="1"/>
  <c r="AJ376" i="1"/>
  <c r="AK376" i="1"/>
  <c r="AL376" i="1"/>
  <c r="AM376" i="1"/>
  <c r="AN376" i="1"/>
  <c r="AP376" i="1"/>
  <c r="AQ376" i="1"/>
  <c r="AR376" i="1"/>
  <c r="AS376" i="1"/>
  <c r="AG378" i="1"/>
  <c r="AH378" i="1"/>
  <c r="AI378" i="1"/>
  <c r="AJ378" i="1"/>
  <c r="AK378" i="1"/>
  <c r="AL378" i="1"/>
  <c r="AM378" i="1"/>
  <c r="AN378" i="1"/>
  <c r="AP378" i="1"/>
  <c r="AX378" i="1" s="1"/>
  <c r="AQ378" i="1"/>
  <c r="AV378" i="1" s="1"/>
  <c r="AR378" i="1"/>
  <c r="AW378" i="1" s="1"/>
  <c r="AS378" i="1"/>
  <c r="AG379" i="1"/>
  <c r="AH379" i="1"/>
  <c r="AI379" i="1"/>
  <c r="AJ379" i="1"/>
  <c r="AK379" i="1"/>
  <c r="AM379" i="1"/>
  <c r="AN379" i="1"/>
  <c r="AP379" i="1"/>
  <c r="AQ379" i="1"/>
  <c r="AR379" i="1"/>
  <c r="AS379" i="1"/>
  <c r="AG380" i="1"/>
  <c r="AH380" i="1"/>
  <c r="AI380" i="1"/>
  <c r="AJ380" i="1"/>
  <c r="AK380" i="1"/>
  <c r="AL380" i="1"/>
  <c r="AM380" i="1"/>
  <c r="AN380" i="1"/>
  <c r="AP380" i="1"/>
  <c r="AX380" i="1" s="1"/>
  <c r="AQ380" i="1"/>
  <c r="AV380" i="1" s="1"/>
  <c r="AR380" i="1"/>
  <c r="AW380" i="1" s="1"/>
  <c r="AS380" i="1"/>
  <c r="AG381" i="1"/>
  <c r="AH381" i="1"/>
  <c r="AI381" i="1"/>
  <c r="AJ381" i="1"/>
  <c r="AK381" i="1"/>
  <c r="AL381" i="1"/>
  <c r="AM381" i="1"/>
  <c r="AN381" i="1"/>
  <c r="AP381" i="1"/>
  <c r="AX381" i="1" s="1"/>
  <c r="AQ381" i="1"/>
  <c r="AV381" i="1" s="1"/>
  <c r="AR381" i="1"/>
  <c r="AW381" i="1" s="1"/>
  <c r="AS381" i="1"/>
  <c r="AG382" i="1"/>
  <c r="AH382" i="1"/>
  <c r="AI382" i="1"/>
  <c r="AJ382" i="1"/>
  <c r="AK382" i="1"/>
  <c r="AL382" i="1"/>
  <c r="AM382" i="1"/>
  <c r="AN382" i="1"/>
  <c r="AP382" i="1"/>
  <c r="AQ382" i="1"/>
  <c r="AR382" i="1"/>
  <c r="AS382" i="1"/>
  <c r="AG383" i="1"/>
  <c r="AH383" i="1"/>
  <c r="AI383" i="1"/>
  <c r="AJ383" i="1"/>
  <c r="AK383" i="1"/>
  <c r="AL383" i="1"/>
  <c r="AM383" i="1"/>
  <c r="AN383" i="1"/>
  <c r="AP383" i="1"/>
  <c r="AQ383" i="1"/>
  <c r="AR383" i="1"/>
  <c r="AS383" i="1"/>
  <c r="AG384" i="1"/>
  <c r="AH384" i="1"/>
  <c r="AI384" i="1"/>
  <c r="AJ384" i="1"/>
  <c r="AK384" i="1"/>
  <c r="AM384" i="1"/>
  <c r="AN384" i="1"/>
  <c r="AP384" i="1"/>
  <c r="AQ384" i="1"/>
  <c r="AR384" i="1"/>
  <c r="AS384" i="1"/>
  <c r="AG387" i="1"/>
  <c r="AH387" i="1"/>
  <c r="AI387" i="1"/>
  <c r="AJ387" i="1"/>
  <c r="AK387" i="1"/>
  <c r="AL387" i="1"/>
  <c r="AM387" i="1"/>
  <c r="AN387" i="1"/>
  <c r="AP387" i="1"/>
  <c r="AQ387" i="1"/>
  <c r="AR387" i="1"/>
  <c r="AS387" i="1"/>
  <c r="AG386" i="1"/>
  <c r="AH386" i="1"/>
  <c r="AI386" i="1"/>
  <c r="AJ386" i="1"/>
  <c r="AK386" i="1"/>
  <c r="AL386" i="1"/>
  <c r="AM386" i="1"/>
  <c r="AN386" i="1"/>
  <c r="AP386" i="1"/>
  <c r="AQ386" i="1"/>
  <c r="AR386" i="1"/>
  <c r="AS386" i="1"/>
  <c r="AG385" i="1"/>
  <c r="AH385" i="1"/>
  <c r="AI385" i="1"/>
  <c r="AJ385" i="1"/>
  <c r="AK385" i="1"/>
  <c r="AL385" i="1"/>
  <c r="AM385" i="1"/>
  <c r="AN385" i="1"/>
  <c r="AP385" i="1"/>
  <c r="AX387" i="1" s="1"/>
  <c r="AQ385" i="1"/>
  <c r="AV387" i="1" s="1"/>
  <c r="AR385" i="1"/>
  <c r="AW387" i="1" s="1"/>
  <c r="AS385" i="1"/>
  <c r="AG388" i="1"/>
  <c r="AH388" i="1"/>
  <c r="AI388" i="1"/>
  <c r="AJ388" i="1"/>
  <c r="AK388" i="1"/>
  <c r="AL388" i="1"/>
  <c r="AM388" i="1"/>
  <c r="AN388" i="1"/>
  <c r="AP388" i="1"/>
  <c r="AX388" i="1" s="1"/>
  <c r="AQ388" i="1"/>
  <c r="AV388" i="1" s="1"/>
  <c r="AR388" i="1"/>
  <c r="AW388" i="1" s="1"/>
  <c r="AS388" i="1"/>
  <c r="AG389" i="1"/>
  <c r="AH389" i="1"/>
  <c r="AI389" i="1"/>
  <c r="AJ389" i="1"/>
  <c r="AK389" i="1"/>
  <c r="AL389" i="1"/>
  <c r="AM389" i="1"/>
  <c r="AN389" i="1"/>
  <c r="AP389" i="1"/>
  <c r="AX389" i="1" s="1"/>
  <c r="AQ389" i="1"/>
  <c r="AV389" i="1" s="1"/>
  <c r="AR389" i="1"/>
  <c r="AW389" i="1" s="1"/>
  <c r="AS389" i="1"/>
  <c r="AG390" i="1"/>
  <c r="AH390" i="1"/>
  <c r="AI390" i="1"/>
  <c r="AJ390" i="1"/>
  <c r="AK390" i="1"/>
  <c r="AL390" i="1"/>
  <c r="AM390" i="1"/>
  <c r="AN390" i="1"/>
  <c r="AP390" i="1"/>
  <c r="AQ390" i="1"/>
  <c r="AR390" i="1"/>
  <c r="AS390" i="1"/>
  <c r="AG393" i="1"/>
  <c r="AH393" i="1"/>
  <c r="AI393" i="1"/>
  <c r="AJ393" i="1"/>
  <c r="AK393" i="1"/>
  <c r="AL393" i="1"/>
  <c r="AM393" i="1"/>
  <c r="AN393" i="1"/>
  <c r="AP393" i="1"/>
  <c r="AQ393" i="1"/>
  <c r="AR393" i="1"/>
  <c r="AS393" i="1"/>
  <c r="AG392" i="1"/>
  <c r="AH392" i="1"/>
  <c r="AI392" i="1"/>
  <c r="AJ392" i="1"/>
  <c r="AK392" i="1"/>
  <c r="AL392" i="1"/>
  <c r="AM392" i="1"/>
  <c r="AN392" i="1"/>
  <c r="AP392" i="1"/>
  <c r="AQ392" i="1"/>
  <c r="AR392" i="1"/>
  <c r="AS392" i="1"/>
  <c r="AG391" i="1"/>
  <c r="AH391" i="1"/>
  <c r="AI391" i="1"/>
  <c r="AJ391" i="1"/>
  <c r="AK391" i="1"/>
  <c r="AM391" i="1"/>
  <c r="AN391" i="1"/>
  <c r="AP391" i="1"/>
  <c r="AQ391" i="1"/>
  <c r="AR391" i="1"/>
  <c r="AS391" i="1"/>
  <c r="AG401" i="1"/>
  <c r="AH401" i="1"/>
  <c r="AI401" i="1"/>
  <c r="AJ401" i="1"/>
  <c r="AK401" i="1"/>
  <c r="AM401" i="1"/>
  <c r="AN401" i="1"/>
  <c r="AP401" i="1"/>
  <c r="AQ401" i="1"/>
  <c r="AR401" i="1"/>
  <c r="AS401" i="1"/>
  <c r="AG400" i="1"/>
  <c r="AH400" i="1"/>
  <c r="AI400" i="1"/>
  <c r="AJ400" i="1"/>
  <c r="AK400" i="1"/>
  <c r="AL400" i="1"/>
  <c r="AM400" i="1"/>
  <c r="AN400" i="1"/>
  <c r="AP400" i="1"/>
  <c r="AQ400" i="1"/>
  <c r="AR400" i="1"/>
  <c r="AS400" i="1"/>
  <c r="AG402" i="1"/>
  <c r="AH402" i="1"/>
  <c r="AI402" i="1"/>
  <c r="AJ402" i="1"/>
  <c r="AK402" i="1"/>
  <c r="AL402" i="1"/>
  <c r="AM402" i="1"/>
  <c r="AN402" i="1"/>
  <c r="AP402" i="1"/>
  <c r="AQ402" i="1"/>
  <c r="AR402" i="1"/>
  <c r="AS402" i="1"/>
  <c r="AG396" i="1"/>
  <c r="AH396" i="1"/>
  <c r="AI396" i="1"/>
  <c r="AJ396" i="1"/>
  <c r="AK396" i="1"/>
  <c r="AM396" i="1"/>
  <c r="AN396" i="1"/>
  <c r="AP396" i="1"/>
  <c r="AQ396" i="1"/>
  <c r="AR396" i="1"/>
  <c r="AS396" i="1"/>
  <c r="AG397" i="1"/>
  <c r="AH397" i="1"/>
  <c r="AI397" i="1"/>
  <c r="AJ397" i="1"/>
  <c r="AK397" i="1"/>
  <c r="AL397" i="1"/>
  <c r="AM397" i="1"/>
  <c r="AN397" i="1"/>
  <c r="AP397" i="1"/>
  <c r="AQ397" i="1"/>
  <c r="AR397" i="1"/>
  <c r="AS397" i="1"/>
  <c r="AG398" i="1"/>
  <c r="AH398" i="1"/>
  <c r="AI398" i="1"/>
  <c r="AJ398" i="1"/>
  <c r="AK398" i="1"/>
  <c r="AL398" i="1"/>
  <c r="AM398" i="1"/>
  <c r="AN398" i="1"/>
  <c r="AP398" i="1"/>
  <c r="AQ398" i="1"/>
  <c r="AR398" i="1"/>
  <c r="AS398" i="1"/>
  <c r="AG399" i="1"/>
  <c r="AH399" i="1"/>
  <c r="AI399" i="1"/>
  <c r="AJ399" i="1"/>
  <c r="AK399" i="1"/>
  <c r="AL399" i="1"/>
  <c r="AM399" i="1"/>
  <c r="AN399" i="1"/>
  <c r="AP399" i="1"/>
  <c r="AQ399" i="1"/>
  <c r="AV400" i="1" s="1"/>
  <c r="AR399" i="1"/>
  <c r="AS399" i="1"/>
  <c r="AG394" i="1"/>
  <c r="AH394" i="1"/>
  <c r="AI394" i="1"/>
  <c r="AJ394" i="1"/>
  <c r="AK394" i="1"/>
  <c r="AL394" i="1"/>
  <c r="AM394" i="1"/>
  <c r="AN394" i="1"/>
  <c r="AP394" i="1"/>
  <c r="AQ394" i="1"/>
  <c r="AV401" i="1" s="1"/>
  <c r="AR394" i="1"/>
  <c r="AS394" i="1"/>
  <c r="AG395" i="1"/>
  <c r="AH395" i="1"/>
  <c r="AI395" i="1"/>
  <c r="AJ395" i="1"/>
  <c r="AK395" i="1"/>
  <c r="AL395" i="1"/>
  <c r="AM395" i="1"/>
  <c r="AN395" i="1"/>
  <c r="AP395" i="1"/>
  <c r="AQ395" i="1"/>
  <c r="AR395" i="1"/>
  <c r="AS395" i="1"/>
  <c r="AG404" i="1"/>
  <c r="AH404" i="1"/>
  <c r="AI404" i="1"/>
  <c r="AJ404" i="1"/>
  <c r="AK404" i="1"/>
  <c r="AL404" i="1"/>
  <c r="AM404" i="1"/>
  <c r="AN404" i="1"/>
  <c r="AP404" i="1"/>
  <c r="AQ404" i="1"/>
  <c r="AR404" i="1"/>
  <c r="AS404" i="1"/>
  <c r="AG405" i="1"/>
  <c r="AH405" i="1"/>
  <c r="AI405" i="1"/>
  <c r="AJ405" i="1"/>
  <c r="AK405" i="1"/>
  <c r="AL405" i="1"/>
  <c r="AM405" i="1"/>
  <c r="AN405" i="1"/>
  <c r="AP405" i="1"/>
  <c r="AQ405" i="1"/>
  <c r="AR405" i="1"/>
  <c r="AS405" i="1"/>
  <c r="AG406" i="1"/>
  <c r="AH406" i="1"/>
  <c r="AI406" i="1"/>
  <c r="AJ406" i="1"/>
  <c r="AK406" i="1"/>
  <c r="AM406" i="1"/>
  <c r="AN406" i="1"/>
  <c r="AP406" i="1"/>
  <c r="AQ406" i="1"/>
  <c r="AR406" i="1"/>
  <c r="AS406" i="1"/>
  <c r="AG407" i="1"/>
  <c r="AH407" i="1"/>
  <c r="AI407" i="1"/>
  <c r="AJ407" i="1"/>
  <c r="AK407" i="1"/>
  <c r="AM407" i="1"/>
  <c r="AN407" i="1"/>
  <c r="AP407" i="1"/>
  <c r="AQ407" i="1"/>
  <c r="AR407" i="1"/>
  <c r="AS407" i="1"/>
  <c r="AG408" i="1"/>
  <c r="AH408" i="1"/>
  <c r="AI408" i="1"/>
  <c r="AJ408" i="1"/>
  <c r="AK408" i="1"/>
  <c r="AL408" i="1"/>
  <c r="AM408" i="1"/>
  <c r="AN408" i="1"/>
  <c r="AP408" i="1"/>
  <c r="AQ408" i="1"/>
  <c r="AR408" i="1"/>
  <c r="AS408" i="1"/>
  <c r="AG410" i="1"/>
  <c r="AH410" i="1"/>
  <c r="AI410" i="1"/>
  <c r="AJ410" i="1"/>
  <c r="AK410" i="1"/>
  <c r="AL410" i="1"/>
  <c r="AM410" i="1"/>
  <c r="AN410" i="1"/>
  <c r="AP410" i="1"/>
  <c r="AQ410" i="1"/>
  <c r="AR410" i="1"/>
  <c r="AS410" i="1"/>
  <c r="AG409" i="1"/>
  <c r="AH409" i="1"/>
  <c r="AI409" i="1"/>
  <c r="AJ409" i="1"/>
  <c r="AK409" i="1"/>
  <c r="AM409" i="1"/>
  <c r="AN409" i="1"/>
  <c r="AP409" i="1"/>
  <c r="AQ409" i="1"/>
  <c r="AR409" i="1"/>
  <c r="AS409" i="1"/>
  <c r="AG411" i="1"/>
  <c r="AH411" i="1"/>
  <c r="AI411" i="1"/>
  <c r="AJ411" i="1"/>
  <c r="AK411" i="1"/>
  <c r="AL411" i="1"/>
  <c r="AM411" i="1"/>
  <c r="AN411" i="1"/>
  <c r="AP411" i="1"/>
  <c r="AX411" i="1" s="1"/>
  <c r="AQ411" i="1"/>
  <c r="AV411" i="1" s="1"/>
  <c r="AR411" i="1"/>
  <c r="AW411" i="1" s="1"/>
  <c r="AS411" i="1"/>
  <c r="AG412" i="1"/>
  <c r="AH412" i="1"/>
  <c r="AI412" i="1"/>
  <c r="AJ412" i="1"/>
  <c r="AK412" i="1"/>
  <c r="AL412" i="1"/>
  <c r="AM412" i="1"/>
  <c r="AN412" i="1"/>
  <c r="AP412" i="1"/>
  <c r="AQ412" i="1"/>
  <c r="AR412" i="1"/>
  <c r="AS412" i="1"/>
  <c r="AG413" i="1"/>
  <c r="AH413" i="1"/>
  <c r="AI413" i="1"/>
  <c r="AJ413" i="1"/>
  <c r="AK413" i="1"/>
  <c r="AL413" i="1"/>
  <c r="AM413" i="1"/>
  <c r="AN413" i="1"/>
  <c r="AP413" i="1"/>
  <c r="AQ413" i="1"/>
  <c r="AR413" i="1"/>
  <c r="AS413" i="1"/>
  <c r="AG414" i="1"/>
  <c r="AH414" i="1"/>
  <c r="AI414" i="1"/>
  <c r="AJ414" i="1"/>
  <c r="AK414" i="1"/>
  <c r="AM414" i="1"/>
  <c r="AN414" i="1"/>
  <c r="AP414" i="1"/>
  <c r="AQ414" i="1"/>
  <c r="AR414" i="1"/>
  <c r="AS414" i="1"/>
  <c r="AG415" i="1"/>
  <c r="AH415" i="1"/>
  <c r="AI415" i="1"/>
  <c r="AJ415" i="1"/>
  <c r="AK415" i="1"/>
  <c r="AL415" i="1"/>
  <c r="AM415" i="1"/>
  <c r="AN415" i="1"/>
  <c r="AP415" i="1"/>
  <c r="AX415" i="1" s="1"/>
  <c r="AQ415" i="1"/>
  <c r="AV415" i="1" s="1"/>
  <c r="AR415" i="1"/>
  <c r="AW415" i="1" s="1"/>
  <c r="AS415" i="1"/>
  <c r="AG416" i="1"/>
  <c r="AH416" i="1"/>
  <c r="AI416" i="1"/>
  <c r="AJ416" i="1"/>
  <c r="AK416" i="1"/>
  <c r="AL416" i="1"/>
  <c r="AM416" i="1"/>
  <c r="AN416" i="1"/>
  <c r="AP416" i="1"/>
  <c r="AX416" i="1" s="1"/>
  <c r="AQ416" i="1"/>
  <c r="AV416" i="1" s="1"/>
  <c r="AR416" i="1"/>
  <c r="AW416" i="1" s="1"/>
  <c r="AS416" i="1"/>
  <c r="AG417" i="1"/>
  <c r="AH417" i="1"/>
  <c r="AI417" i="1"/>
  <c r="AJ417" i="1"/>
  <c r="AK417" i="1"/>
  <c r="AL417" i="1"/>
  <c r="AM417" i="1"/>
  <c r="AN417" i="1"/>
  <c r="AP417" i="1"/>
  <c r="AX417" i="1" s="1"/>
  <c r="AQ417" i="1"/>
  <c r="AV417" i="1" s="1"/>
  <c r="AR417" i="1"/>
  <c r="AW417" i="1" s="1"/>
  <c r="AS417" i="1"/>
  <c r="AG418" i="1"/>
  <c r="AH418" i="1"/>
  <c r="AI418" i="1"/>
  <c r="AJ418" i="1"/>
  <c r="AK418" i="1"/>
  <c r="AL418" i="1"/>
  <c r="AM418" i="1"/>
  <c r="AN418" i="1"/>
  <c r="AP418" i="1"/>
  <c r="AQ418" i="1"/>
  <c r="AR418" i="1"/>
  <c r="AS418" i="1"/>
  <c r="AG419" i="1"/>
  <c r="AH419" i="1"/>
  <c r="AI419" i="1"/>
  <c r="AJ419" i="1"/>
  <c r="AK419" i="1"/>
  <c r="AM419" i="1"/>
  <c r="AN419" i="1"/>
  <c r="AP419" i="1"/>
  <c r="AQ419" i="1"/>
  <c r="AR419" i="1"/>
  <c r="AS419" i="1"/>
  <c r="AG420" i="1"/>
  <c r="AH420" i="1"/>
  <c r="AI420" i="1"/>
  <c r="AJ420" i="1"/>
  <c r="AK420" i="1"/>
  <c r="AL420" i="1"/>
  <c r="AM420" i="1"/>
  <c r="AN420" i="1"/>
  <c r="AP420" i="1"/>
  <c r="AQ420" i="1"/>
  <c r="AR420" i="1"/>
  <c r="AS420" i="1"/>
  <c r="AG421" i="1"/>
  <c r="AH421" i="1"/>
  <c r="AI421" i="1"/>
  <c r="AJ421" i="1"/>
  <c r="AK421" i="1"/>
  <c r="AM421" i="1"/>
  <c r="AN421" i="1"/>
  <c r="AP421" i="1"/>
  <c r="AQ421" i="1"/>
  <c r="AR421" i="1"/>
  <c r="AS421" i="1"/>
  <c r="AG422" i="1"/>
  <c r="AH422" i="1"/>
  <c r="AI422" i="1"/>
  <c r="AJ422" i="1"/>
  <c r="AK422" i="1"/>
  <c r="AL422" i="1"/>
  <c r="AM422" i="1"/>
  <c r="AN422" i="1"/>
  <c r="AP422" i="1"/>
  <c r="AX422" i="1" s="1"/>
  <c r="AQ422" i="1"/>
  <c r="AV422" i="1" s="1"/>
  <c r="AR422" i="1"/>
  <c r="AW422" i="1" s="1"/>
  <c r="AS422" i="1"/>
  <c r="AG423" i="1"/>
  <c r="AH423" i="1"/>
  <c r="AI423" i="1"/>
  <c r="AJ423" i="1"/>
  <c r="AK423" i="1"/>
  <c r="AL423" i="1"/>
  <c r="AM423" i="1"/>
  <c r="AN423" i="1"/>
  <c r="AP423" i="1"/>
  <c r="AX423" i="1" s="1"/>
  <c r="AQ423" i="1"/>
  <c r="AV423" i="1" s="1"/>
  <c r="AR423" i="1"/>
  <c r="AW423" i="1" s="1"/>
  <c r="AS423" i="1"/>
  <c r="AG428" i="1"/>
  <c r="AH428" i="1"/>
  <c r="AI428" i="1"/>
  <c r="AJ428" i="1"/>
  <c r="AK428" i="1"/>
  <c r="AL428" i="1"/>
  <c r="AM428" i="1"/>
  <c r="AN428" i="1"/>
  <c r="AP428" i="1"/>
  <c r="AQ428" i="1"/>
  <c r="AR428" i="1"/>
  <c r="AS428" i="1"/>
  <c r="AG425" i="1"/>
  <c r="AH425" i="1"/>
  <c r="AI425" i="1"/>
  <c r="AJ425" i="1"/>
  <c r="AK425" i="1"/>
  <c r="AL425" i="1"/>
  <c r="AM425" i="1"/>
  <c r="AN425" i="1"/>
  <c r="AP425" i="1"/>
  <c r="AX425" i="1" s="1"/>
  <c r="AQ425" i="1"/>
  <c r="AV425" i="1" s="1"/>
  <c r="AR425" i="1"/>
  <c r="AW425" i="1" s="1"/>
  <c r="AS425" i="1"/>
  <c r="AG427" i="1"/>
  <c r="AH427" i="1"/>
  <c r="AI427" i="1"/>
  <c r="AJ427" i="1"/>
  <c r="AK427" i="1"/>
  <c r="AL427" i="1"/>
  <c r="AM427" i="1"/>
  <c r="AN427" i="1"/>
  <c r="AP427" i="1"/>
  <c r="AQ427" i="1"/>
  <c r="AR427" i="1"/>
  <c r="AS427" i="1"/>
  <c r="AG424" i="1"/>
  <c r="AH424" i="1"/>
  <c r="AI424" i="1"/>
  <c r="AJ424" i="1"/>
  <c r="AK424" i="1"/>
  <c r="AL424" i="1"/>
  <c r="AM424" i="1"/>
  <c r="AN424" i="1"/>
  <c r="AP424" i="1"/>
  <c r="AQ424" i="1"/>
  <c r="AR424" i="1"/>
  <c r="AS424" i="1"/>
  <c r="AG426" i="1"/>
  <c r="AH426" i="1"/>
  <c r="AI426" i="1"/>
  <c r="AJ426" i="1"/>
  <c r="AK426" i="1"/>
  <c r="AL426" i="1"/>
  <c r="AM426" i="1"/>
  <c r="AN426" i="1"/>
  <c r="AP426" i="1"/>
  <c r="AQ426" i="1"/>
  <c r="AR426" i="1"/>
  <c r="AS426" i="1"/>
  <c r="AG429" i="1"/>
  <c r="AH429" i="1"/>
  <c r="AI429" i="1"/>
  <c r="AJ429" i="1"/>
  <c r="AK429" i="1"/>
  <c r="AL429" i="1"/>
  <c r="AM429" i="1"/>
  <c r="AN429" i="1"/>
  <c r="AP429" i="1"/>
  <c r="AQ429" i="1"/>
  <c r="AR429" i="1"/>
  <c r="AS429" i="1"/>
  <c r="AG430" i="1"/>
  <c r="AH430" i="1"/>
  <c r="AI430" i="1"/>
  <c r="AJ430" i="1"/>
  <c r="AK430" i="1"/>
  <c r="AM430" i="1"/>
  <c r="AN430" i="1"/>
  <c r="AP430" i="1"/>
  <c r="AQ430" i="1"/>
  <c r="AR430" i="1"/>
  <c r="AS430" i="1"/>
  <c r="AG431" i="1"/>
  <c r="AH431" i="1"/>
  <c r="AI431" i="1"/>
  <c r="AJ431" i="1"/>
  <c r="AK431" i="1"/>
  <c r="AL431" i="1"/>
  <c r="AM431" i="1"/>
  <c r="AN431" i="1"/>
  <c r="AP431" i="1"/>
  <c r="AX431" i="1" s="1"/>
  <c r="AQ431" i="1"/>
  <c r="AV431" i="1" s="1"/>
  <c r="AR431" i="1"/>
  <c r="AW431" i="1" s="1"/>
  <c r="AS431" i="1"/>
  <c r="AG432" i="1"/>
  <c r="AH432" i="1"/>
  <c r="AI432" i="1"/>
  <c r="AJ432" i="1"/>
  <c r="AK432" i="1"/>
  <c r="AL432" i="1"/>
  <c r="AM432" i="1"/>
  <c r="AN432" i="1"/>
  <c r="AP432" i="1"/>
  <c r="AQ432" i="1"/>
  <c r="AR432" i="1"/>
  <c r="AS432" i="1"/>
  <c r="AG433" i="1"/>
  <c r="AH433" i="1"/>
  <c r="AI433" i="1"/>
  <c r="AJ433" i="1"/>
  <c r="AK433" i="1"/>
  <c r="AM433" i="1"/>
  <c r="AN433" i="1"/>
  <c r="AP433" i="1"/>
  <c r="AQ433" i="1"/>
  <c r="AR433" i="1"/>
  <c r="AS433" i="1"/>
  <c r="AG434" i="1"/>
  <c r="AH434" i="1"/>
  <c r="AI434" i="1"/>
  <c r="AJ434" i="1"/>
  <c r="AK434" i="1"/>
  <c r="AM434" i="1"/>
  <c r="AN434" i="1"/>
  <c r="AP434" i="1"/>
  <c r="AQ434" i="1"/>
  <c r="AR434" i="1"/>
  <c r="AS434" i="1"/>
  <c r="AG435" i="1"/>
  <c r="AH435" i="1"/>
  <c r="AI435" i="1"/>
  <c r="AJ435" i="1"/>
  <c r="AK435" i="1"/>
  <c r="AL435" i="1"/>
  <c r="AM435" i="1"/>
  <c r="AN435" i="1"/>
  <c r="AP435" i="1"/>
  <c r="AQ435" i="1"/>
  <c r="AR435" i="1"/>
  <c r="AS435" i="1"/>
  <c r="AG436" i="1"/>
  <c r="AH436" i="1"/>
  <c r="AI436" i="1"/>
  <c r="AJ436" i="1"/>
  <c r="AK436" i="1"/>
  <c r="AL436" i="1"/>
  <c r="AM436" i="1"/>
  <c r="AN436" i="1"/>
  <c r="AP436" i="1"/>
  <c r="AQ436" i="1"/>
  <c r="AR436" i="1"/>
  <c r="AS436" i="1"/>
  <c r="AG437" i="1"/>
  <c r="AH437" i="1"/>
  <c r="AI437" i="1"/>
  <c r="AJ437" i="1"/>
  <c r="AK437" i="1"/>
  <c r="AL437" i="1"/>
  <c r="AM437" i="1"/>
  <c r="AN437" i="1"/>
  <c r="AP437" i="1"/>
  <c r="AQ437" i="1"/>
  <c r="AR437" i="1"/>
  <c r="AS437" i="1"/>
  <c r="AG440" i="1"/>
  <c r="AH440" i="1"/>
  <c r="AI440" i="1"/>
  <c r="AJ440" i="1"/>
  <c r="AK440" i="1"/>
  <c r="AL440" i="1"/>
  <c r="AM440" i="1"/>
  <c r="AN440" i="1"/>
  <c r="AP440" i="1"/>
  <c r="AQ440" i="1"/>
  <c r="AR440" i="1"/>
  <c r="AS440" i="1"/>
  <c r="AG438" i="1"/>
  <c r="AH438" i="1"/>
  <c r="AI438" i="1"/>
  <c r="AJ438" i="1"/>
  <c r="AK438" i="1"/>
  <c r="AL438" i="1"/>
  <c r="AM438" i="1"/>
  <c r="AN438" i="1"/>
  <c r="AP438" i="1"/>
  <c r="AQ438" i="1"/>
  <c r="AR438" i="1"/>
  <c r="AS438" i="1"/>
  <c r="AG439" i="1"/>
  <c r="AH439" i="1"/>
  <c r="AI439" i="1"/>
  <c r="AJ439" i="1"/>
  <c r="AK439" i="1"/>
  <c r="AL439" i="1"/>
  <c r="AM439" i="1"/>
  <c r="AN439" i="1"/>
  <c r="AP439" i="1"/>
  <c r="AQ439" i="1"/>
  <c r="AR439" i="1"/>
  <c r="AS439" i="1"/>
  <c r="AG441" i="1"/>
  <c r="AH441" i="1"/>
  <c r="AI441" i="1"/>
  <c r="AJ441" i="1"/>
  <c r="AK441" i="1"/>
  <c r="AL441" i="1"/>
  <c r="AM441" i="1"/>
  <c r="AN441" i="1"/>
  <c r="AP441" i="1"/>
  <c r="AX441" i="1" s="1"/>
  <c r="AQ441" i="1"/>
  <c r="AV441" i="1" s="1"/>
  <c r="AR441" i="1"/>
  <c r="AW441" i="1" s="1"/>
  <c r="AS441" i="1"/>
  <c r="AG442" i="1"/>
  <c r="AH442" i="1"/>
  <c r="AI442" i="1"/>
  <c r="AJ442" i="1"/>
  <c r="AK442" i="1"/>
  <c r="AL442" i="1"/>
  <c r="AM442" i="1"/>
  <c r="AN442" i="1"/>
  <c r="AP442" i="1"/>
  <c r="AQ442" i="1"/>
  <c r="AR442" i="1"/>
  <c r="AS442" i="1"/>
  <c r="AG444" i="1"/>
  <c r="AH444" i="1"/>
  <c r="AI444" i="1"/>
  <c r="AJ444" i="1"/>
  <c r="AK444" i="1"/>
  <c r="AL444" i="1"/>
  <c r="AM444" i="1"/>
  <c r="AN444" i="1"/>
  <c r="AP444" i="1"/>
  <c r="AQ444" i="1"/>
  <c r="AR444" i="1"/>
  <c r="AS444" i="1"/>
  <c r="AG443" i="1"/>
  <c r="AH443" i="1"/>
  <c r="AI443" i="1"/>
  <c r="AJ443" i="1"/>
  <c r="AK443" i="1"/>
  <c r="AL443" i="1"/>
  <c r="AM443" i="1"/>
  <c r="AN443" i="1"/>
  <c r="AP443" i="1"/>
  <c r="AQ443" i="1"/>
  <c r="AR443" i="1"/>
  <c r="AS443" i="1"/>
  <c r="AG446" i="1"/>
  <c r="AH446" i="1"/>
  <c r="AI446" i="1"/>
  <c r="AJ446" i="1"/>
  <c r="AK446" i="1"/>
  <c r="AL446" i="1"/>
  <c r="AM446" i="1"/>
  <c r="AN446" i="1"/>
  <c r="AP446" i="1"/>
  <c r="AQ446" i="1"/>
  <c r="AR446" i="1"/>
  <c r="AS446" i="1"/>
  <c r="AG447" i="1"/>
  <c r="AH447" i="1"/>
  <c r="AI447" i="1"/>
  <c r="AJ447" i="1"/>
  <c r="AK447" i="1"/>
  <c r="AL447" i="1"/>
  <c r="AM447" i="1"/>
  <c r="AN447" i="1"/>
  <c r="AP447" i="1"/>
  <c r="AX446" i="1" s="1"/>
  <c r="AQ447" i="1"/>
  <c r="AR447" i="1"/>
  <c r="AS447" i="1"/>
  <c r="AG445" i="1"/>
  <c r="AH445" i="1"/>
  <c r="AI445" i="1"/>
  <c r="AJ445" i="1"/>
  <c r="AK445" i="1"/>
  <c r="AL445" i="1"/>
  <c r="AM445" i="1"/>
  <c r="AN445" i="1"/>
  <c r="AP445" i="1"/>
  <c r="AQ445" i="1"/>
  <c r="AR445" i="1"/>
  <c r="AS445" i="1"/>
  <c r="AG448" i="1"/>
  <c r="AH448" i="1"/>
  <c r="AI448" i="1"/>
  <c r="AJ448" i="1"/>
  <c r="AK448" i="1"/>
  <c r="AL448" i="1"/>
  <c r="AM448" i="1"/>
  <c r="AN448" i="1"/>
  <c r="AP448" i="1"/>
  <c r="AX448" i="1" s="1"/>
  <c r="AQ448" i="1"/>
  <c r="AV448" i="1" s="1"/>
  <c r="AR448" i="1"/>
  <c r="AW448" i="1" s="1"/>
  <c r="AS448" i="1"/>
  <c r="AG449" i="1"/>
  <c r="AH449" i="1"/>
  <c r="AI449" i="1"/>
  <c r="AJ449" i="1"/>
  <c r="AK449" i="1"/>
  <c r="AL449" i="1"/>
  <c r="AM449" i="1"/>
  <c r="AN449" i="1"/>
  <c r="AP449" i="1"/>
  <c r="AX449" i="1" s="1"/>
  <c r="AQ449" i="1"/>
  <c r="AV449" i="1" s="1"/>
  <c r="AR449" i="1"/>
  <c r="AW449" i="1" s="1"/>
  <c r="AS449" i="1"/>
  <c r="AG451" i="1"/>
  <c r="AH451" i="1"/>
  <c r="AI451" i="1"/>
  <c r="AJ451" i="1"/>
  <c r="AK451" i="1"/>
  <c r="AL451" i="1"/>
  <c r="AM451" i="1"/>
  <c r="AN451" i="1"/>
  <c r="AP451" i="1"/>
  <c r="AQ451" i="1"/>
  <c r="AR451" i="1"/>
  <c r="AS451" i="1"/>
  <c r="AG450" i="1"/>
  <c r="AH450" i="1"/>
  <c r="AI450" i="1"/>
  <c r="AJ450" i="1"/>
  <c r="AK450" i="1"/>
  <c r="AL450" i="1"/>
  <c r="AM450" i="1"/>
  <c r="AN450" i="1"/>
  <c r="AP450" i="1"/>
  <c r="AQ450" i="1"/>
  <c r="AR450" i="1"/>
  <c r="AS450" i="1"/>
  <c r="AG453" i="1"/>
  <c r="AH453" i="1"/>
  <c r="AI453" i="1"/>
  <c r="AJ453" i="1"/>
  <c r="AK453" i="1"/>
  <c r="AL453" i="1"/>
  <c r="AM453" i="1"/>
  <c r="AN453" i="1"/>
  <c r="AP453" i="1"/>
  <c r="AQ453" i="1"/>
  <c r="AR453" i="1"/>
  <c r="AS453" i="1"/>
  <c r="AG452" i="1"/>
  <c r="AH452" i="1"/>
  <c r="AI452" i="1"/>
  <c r="AJ452" i="1"/>
  <c r="AK452" i="1"/>
  <c r="AM452" i="1"/>
  <c r="AN452" i="1"/>
  <c r="AP452" i="1"/>
  <c r="AQ452" i="1"/>
  <c r="AR452" i="1"/>
  <c r="AS452" i="1"/>
  <c r="AG454" i="1"/>
  <c r="AH454" i="1"/>
  <c r="AI454" i="1"/>
  <c r="AJ454" i="1"/>
  <c r="AK454" i="1"/>
  <c r="AL454" i="1"/>
  <c r="AM454" i="1"/>
  <c r="AN454" i="1"/>
  <c r="AP454" i="1"/>
  <c r="AX454" i="1" s="1"/>
  <c r="AQ454" i="1"/>
  <c r="AV454" i="1" s="1"/>
  <c r="AR454" i="1"/>
  <c r="AW454" i="1" s="1"/>
  <c r="AS454" i="1"/>
  <c r="AG455" i="1"/>
  <c r="AH455" i="1"/>
  <c r="AI455" i="1"/>
  <c r="AJ455" i="1"/>
  <c r="AK455" i="1"/>
  <c r="AL455" i="1"/>
  <c r="AM455" i="1"/>
  <c r="AN455" i="1"/>
  <c r="AP455" i="1"/>
  <c r="AQ455" i="1"/>
  <c r="AR455" i="1"/>
  <c r="AS455" i="1"/>
  <c r="AG456" i="1"/>
  <c r="AH456" i="1"/>
  <c r="AI456" i="1"/>
  <c r="AJ456" i="1"/>
  <c r="AK456" i="1"/>
  <c r="AM456" i="1"/>
  <c r="AN456" i="1"/>
  <c r="AP456" i="1"/>
  <c r="AQ456" i="1"/>
  <c r="AR456" i="1"/>
  <c r="AS456" i="1"/>
  <c r="AG457" i="1"/>
  <c r="AH457" i="1"/>
  <c r="AI457" i="1"/>
  <c r="AJ457" i="1"/>
  <c r="AK457" i="1"/>
  <c r="AL457" i="1"/>
  <c r="AM457" i="1"/>
  <c r="AN457" i="1"/>
  <c r="AP457" i="1"/>
  <c r="AX457" i="1" s="1"/>
  <c r="AQ457" i="1"/>
  <c r="AV457" i="1" s="1"/>
  <c r="AR457" i="1"/>
  <c r="AW457" i="1" s="1"/>
  <c r="AS457" i="1"/>
  <c r="AG458" i="1"/>
  <c r="AH458" i="1"/>
  <c r="AI458" i="1"/>
  <c r="AJ458" i="1"/>
  <c r="AK458" i="1"/>
  <c r="AM458" i="1"/>
  <c r="AN458" i="1"/>
  <c r="AP458" i="1"/>
  <c r="AQ458" i="1"/>
  <c r="AR458" i="1"/>
  <c r="AS458" i="1"/>
  <c r="AG460" i="1"/>
  <c r="AH460" i="1"/>
  <c r="AI460" i="1"/>
  <c r="AJ460" i="1"/>
  <c r="AK460" i="1"/>
  <c r="AM460" i="1"/>
  <c r="AN460" i="1"/>
  <c r="AP460" i="1"/>
  <c r="AQ460" i="1"/>
  <c r="AR460" i="1"/>
  <c r="AS460" i="1"/>
  <c r="AG461" i="1"/>
  <c r="AH461" i="1"/>
  <c r="AI461" i="1"/>
  <c r="AJ461" i="1"/>
  <c r="AK461" i="1"/>
  <c r="AM461" i="1"/>
  <c r="AN461" i="1"/>
  <c r="AP461" i="1"/>
  <c r="AQ461" i="1"/>
  <c r="AR461" i="1"/>
  <c r="AS461" i="1"/>
  <c r="AG459" i="1"/>
  <c r="AH459" i="1"/>
  <c r="AI459" i="1"/>
  <c r="AJ459" i="1"/>
  <c r="AK459" i="1"/>
  <c r="AL459" i="1"/>
  <c r="AM459" i="1"/>
  <c r="AN459" i="1"/>
  <c r="AP459" i="1"/>
  <c r="AQ459" i="1"/>
  <c r="AR459" i="1"/>
  <c r="AS459" i="1"/>
  <c r="AG463" i="1"/>
  <c r="AH463" i="1"/>
  <c r="AI463" i="1"/>
  <c r="AJ463" i="1"/>
  <c r="AK463" i="1"/>
  <c r="AL463" i="1"/>
  <c r="AM463" i="1"/>
  <c r="AN463" i="1"/>
  <c r="AP463" i="1"/>
  <c r="AQ463" i="1"/>
  <c r="AR463" i="1"/>
  <c r="AS463" i="1"/>
  <c r="AG462" i="1"/>
  <c r="AH462" i="1"/>
  <c r="AI462" i="1"/>
  <c r="AJ462" i="1"/>
  <c r="AK462" i="1"/>
  <c r="AM462" i="1"/>
  <c r="AN462" i="1"/>
  <c r="AP462" i="1"/>
  <c r="AQ462" i="1"/>
  <c r="AR462" i="1"/>
  <c r="AS462" i="1"/>
  <c r="AG464" i="1"/>
  <c r="AH464" i="1"/>
  <c r="AI464" i="1"/>
  <c r="AJ464" i="1"/>
  <c r="AK464" i="1"/>
  <c r="AL464" i="1"/>
  <c r="AM464" i="1"/>
  <c r="AN464" i="1"/>
  <c r="AP464" i="1"/>
  <c r="AQ464" i="1"/>
  <c r="AR464" i="1"/>
  <c r="AS464" i="1"/>
  <c r="AG465" i="1"/>
  <c r="AH465" i="1"/>
  <c r="AI465" i="1"/>
  <c r="AJ465" i="1"/>
  <c r="AK465" i="1"/>
  <c r="AL465" i="1"/>
  <c r="AM465" i="1"/>
  <c r="AN465" i="1"/>
  <c r="AP465" i="1"/>
  <c r="AQ465" i="1"/>
  <c r="AR465" i="1"/>
  <c r="AS465" i="1"/>
  <c r="AG466" i="1"/>
  <c r="AH466" i="1"/>
  <c r="AI466" i="1"/>
  <c r="AJ466" i="1"/>
  <c r="AK466" i="1"/>
  <c r="AL466" i="1"/>
  <c r="AM466" i="1"/>
  <c r="AN466" i="1"/>
  <c r="AP466" i="1"/>
  <c r="AQ466" i="1"/>
  <c r="AR466" i="1"/>
  <c r="AS466" i="1"/>
  <c r="AG467" i="1"/>
  <c r="AH467" i="1"/>
  <c r="AI467" i="1"/>
  <c r="AJ467" i="1"/>
  <c r="AK467" i="1"/>
  <c r="AL467" i="1"/>
  <c r="AM467" i="1"/>
  <c r="AN467" i="1"/>
  <c r="AP467" i="1"/>
  <c r="AX467" i="1" s="1"/>
  <c r="AQ467" i="1"/>
  <c r="AV467" i="1" s="1"/>
  <c r="AR467" i="1"/>
  <c r="AW467" i="1" s="1"/>
  <c r="AS467" i="1"/>
  <c r="AG468" i="1"/>
  <c r="AH468" i="1"/>
  <c r="AI468" i="1"/>
  <c r="AJ468" i="1"/>
  <c r="AK468" i="1"/>
  <c r="AL468" i="1"/>
  <c r="AM468" i="1"/>
  <c r="AN468" i="1"/>
  <c r="AP468" i="1"/>
  <c r="AQ468" i="1"/>
  <c r="AR468" i="1"/>
  <c r="AS468" i="1"/>
  <c r="AG469" i="1"/>
  <c r="AH469" i="1"/>
  <c r="AI469" i="1"/>
  <c r="AJ469" i="1"/>
  <c r="AK469" i="1"/>
  <c r="AM469" i="1"/>
  <c r="AN469" i="1"/>
  <c r="AP469" i="1"/>
  <c r="AX469" i="1" s="1"/>
  <c r="AQ469" i="1"/>
  <c r="AR469" i="1"/>
  <c r="AS469" i="1"/>
  <c r="AG470" i="1"/>
  <c r="AH470" i="1"/>
  <c r="AI470" i="1"/>
  <c r="AJ470" i="1"/>
  <c r="AK470" i="1"/>
  <c r="AL470" i="1"/>
  <c r="AM470" i="1"/>
  <c r="AN470" i="1"/>
  <c r="AP470" i="1"/>
  <c r="AX470" i="1" s="1"/>
  <c r="AQ470" i="1"/>
  <c r="AR470" i="1"/>
  <c r="AS470" i="1"/>
  <c r="AG471" i="1"/>
  <c r="AH471" i="1"/>
  <c r="AI471" i="1"/>
  <c r="AJ471" i="1"/>
  <c r="AK471" i="1"/>
  <c r="AM471" i="1"/>
  <c r="AN471" i="1"/>
  <c r="AP471" i="1"/>
  <c r="AQ471" i="1"/>
  <c r="AV471" i="1" s="1"/>
  <c r="AR471" i="1"/>
  <c r="AS471" i="1"/>
  <c r="AG474" i="1"/>
  <c r="AH474" i="1"/>
  <c r="AI474" i="1"/>
  <c r="AJ474" i="1"/>
  <c r="AK474" i="1"/>
  <c r="AL474" i="1"/>
  <c r="AM474" i="1"/>
  <c r="AN474" i="1"/>
  <c r="AP474" i="1"/>
  <c r="AX337" i="1" s="1"/>
  <c r="AQ474" i="1"/>
  <c r="AV337" i="1" s="1"/>
  <c r="AR474" i="1"/>
  <c r="AW337" i="1" s="1"/>
  <c r="AS474" i="1"/>
  <c r="AG473" i="1"/>
  <c r="AH473" i="1"/>
  <c r="AI473" i="1"/>
  <c r="AJ473" i="1"/>
  <c r="AK473" i="1"/>
  <c r="AL473" i="1"/>
  <c r="AM473" i="1"/>
  <c r="AN473" i="1"/>
  <c r="AP473" i="1"/>
  <c r="AX473" i="1" s="1"/>
  <c r="AQ473" i="1"/>
  <c r="AR473" i="1"/>
  <c r="AS473" i="1"/>
  <c r="AG472" i="1"/>
  <c r="AH472" i="1"/>
  <c r="AI472" i="1"/>
  <c r="AJ472" i="1"/>
  <c r="AK472" i="1"/>
  <c r="AM472" i="1"/>
  <c r="AN472" i="1"/>
  <c r="AP472" i="1"/>
  <c r="AQ472" i="1"/>
  <c r="AR472" i="1"/>
  <c r="AS472" i="1"/>
  <c r="AG475" i="1"/>
  <c r="AH475" i="1"/>
  <c r="AI475" i="1"/>
  <c r="AJ475" i="1"/>
  <c r="AK475" i="1"/>
  <c r="AL475" i="1"/>
  <c r="AM475" i="1"/>
  <c r="AN475" i="1"/>
  <c r="AP475" i="1"/>
  <c r="AX475" i="1" s="1"/>
  <c r="AQ475" i="1"/>
  <c r="AV475" i="1" s="1"/>
  <c r="AR475" i="1"/>
  <c r="AW475" i="1" s="1"/>
  <c r="AS475" i="1"/>
  <c r="AG476" i="1"/>
  <c r="AH476" i="1"/>
  <c r="AI476" i="1"/>
  <c r="AJ476" i="1"/>
  <c r="AK476" i="1"/>
  <c r="AL476" i="1"/>
  <c r="AM476" i="1"/>
  <c r="AN476" i="1"/>
  <c r="AP476" i="1"/>
  <c r="AX476" i="1" s="1"/>
  <c r="AQ476" i="1"/>
  <c r="AV476" i="1" s="1"/>
  <c r="AR476" i="1"/>
  <c r="AW476" i="1" s="1"/>
  <c r="AS476" i="1"/>
  <c r="AG477" i="1"/>
  <c r="AH477" i="1"/>
  <c r="AI477" i="1"/>
  <c r="AJ477" i="1"/>
  <c r="AK477" i="1"/>
  <c r="AL477" i="1"/>
  <c r="AM477" i="1"/>
  <c r="AN477" i="1"/>
  <c r="AP477" i="1"/>
  <c r="AQ477" i="1"/>
  <c r="AR477" i="1"/>
  <c r="AS477" i="1"/>
  <c r="AG479" i="1"/>
  <c r="AH479" i="1"/>
  <c r="AI479" i="1"/>
  <c r="AJ479" i="1"/>
  <c r="AK479" i="1"/>
  <c r="AL479" i="1"/>
  <c r="AM479" i="1"/>
  <c r="AN479" i="1"/>
  <c r="AP479" i="1"/>
  <c r="AQ479" i="1"/>
  <c r="AR479" i="1"/>
  <c r="AS479" i="1"/>
  <c r="AG478" i="1"/>
  <c r="AH478" i="1"/>
  <c r="AI478" i="1"/>
  <c r="AJ478" i="1"/>
  <c r="AK478" i="1"/>
  <c r="AL478" i="1"/>
  <c r="AM478" i="1"/>
  <c r="AN478" i="1"/>
  <c r="AP478" i="1"/>
  <c r="AQ478" i="1"/>
  <c r="AR478" i="1"/>
  <c r="AS478" i="1"/>
  <c r="AG480" i="1"/>
  <c r="AH480" i="1"/>
  <c r="AI480" i="1"/>
  <c r="AJ480" i="1"/>
  <c r="AK480" i="1"/>
  <c r="AL480" i="1"/>
  <c r="AM480" i="1"/>
  <c r="AN480" i="1"/>
  <c r="AP480" i="1"/>
  <c r="AX480" i="1" s="1"/>
  <c r="AQ480" i="1"/>
  <c r="AV480" i="1" s="1"/>
  <c r="AR480" i="1"/>
  <c r="AW480" i="1" s="1"/>
  <c r="AS480" i="1"/>
  <c r="AG481" i="1"/>
  <c r="AH481" i="1"/>
  <c r="AI481" i="1"/>
  <c r="AJ481" i="1"/>
  <c r="AK481" i="1"/>
  <c r="AL481" i="1"/>
  <c r="AM481" i="1"/>
  <c r="AN481" i="1"/>
  <c r="AP481" i="1"/>
  <c r="AQ481" i="1"/>
  <c r="AR481" i="1"/>
  <c r="AS481" i="1"/>
  <c r="AG482" i="1"/>
  <c r="AH482" i="1"/>
  <c r="AI482" i="1"/>
  <c r="AJ482" i="1"/>
  <c r="AK482" i="1"/>
  <c r="AL482" i="1"/>
  <c r="AM482" i="1"/>
  <c r="AN482" i="1"/>
  <c r="AP482" i="1"/>
  <c r="AQ482" i="1"/>
  <c r="AR482" i="1"/>
  <c r="AS482" i="1"/>
  <c r="AG485" i="1"/>
  <c r="AH485" i="1"/>
  <c r="AI485" i="1"/>
  <c r="AJ485" i="1"/>
  <c r="AK485" i="1"/>
  <c r="AL485" i="1"/>
  <c r="AM485" i="1"/>
  <c r="AN485" i="1"/>
  <c r="AP485" i="1"/>
  <c r="AQ485" i="1"/>
  <c r="AR485" i="1"/>
  <c r="AS485" i="1"/>
  <c r="AG483" i="1"/>
  <c r="AH483" i="1"/>
  <c r="AI483" i="1"/>
  <c r="AJ483" i="1"/>
  <c r="AK483" i="1"/>
  <c r="AL483" i="1"/>
  <c r="AM483" i="1"/>
  <c r="AN483" i="1"/>
  <c r="AP483" i="1"/>
  <c r="AQ483" i="1"/>
  <c r="AR483" i="1"/>
  <c r="AS483" i="1"/>
  <c r="AG484" i="1"/>
  <c r="AH484" i="1"/>
  <c r="AI484" i="1"/>
  <c r="AJ484" i="1"/>
  <c r="AK484" i="1"/>
  <c r="AL484" i="1"/>
  <c r="AM484" i="1"/>
  <c r="AN484" i="1"/>
  <c r="AP484" i="1"/>
  <c r="AQ484" i="1"/>
  <c r="AR484" i="1"/>
  <c r="AS484" i="1"/>
  <c r="AG486" i="1"/>
  <c r="AH486" i="1"/>
  <c r="AI486" i="1"/>
  <c r="AJ486" i="1"/>
  <c r="AK486" i="1"/>
  <c r="AL486" i="1"/>
  <c r="AM486" i="1"/>
  <c r="AN486" i="1"/>
  <c r="AP486" i="1"/>
  <c r="AQ486" i="1"/>
  <c r="AR486" i="1"/>
  <c r="AW486" i="1" s="1"/>
  <c r="AS486" i="1"/>
  <c r="AG487" i="1"/>
  <c r="AH487" i="1"/>
  <c r="AI487" i="1"/>
  <c r="AJ487" i="1"/>
  <c r="AK487" i="1"/>
  <c r="AL487" i="1"/>
  <c r="AM487" i="1"/>
  <c r="AN487" i="1"/>
  <c r="AP487" i="1"/>
  <c r="AQ487" i="1"/>
  <c r="AR487" i="1"/>
  <c r="AS487" i="1"/>
  <c r="AG488" i="1"/>
  <c r="AH488" i="1"/>
  <c r="AI488" i="1"/>
  <c r="AJ488" i="1"/>
  <c r="AK488" i="1"/>
  <c r="AL488" i="1"/>
  <c r="AM488" i="1"/>
  <c r="AN488" i="1"/>
  <c r="AP488" i="1"/>
  <c r="AQ488" i="1"/>
  <c r="AR488" i="1"/>
  <c r="AS488" i="1"/>
  <c r="AG489" i="1"/>
  <c r="AH489" i="1"/>
  <c r="AI489" i="1"/>
  <c r="AJ489" i="1"/>
  <c r="AK489" i="1"/>
  <c r="AM489" i="1"/>
  <c r="AN489" i="1"/>
  <c r="AP489" i="1"/>
  <c r="AX489" i="1" s="1"/>
  <c r="AQ489" i="1"/>
  <c r="AR489" i="1"/>
  <c r="AW489" i="1" s="1"/>
  <c r="AS489" i="1"/>
  <c r="AG490" i="1"/>
  <c r="AH490" i="1"/>
  <c r="AI490" i="1"/>
  <c r="AJ490" i="1"/>
  <c r="AK490" i="1"/>
  <c r="AM490" i="1"/>
  <c r="AN490" i="1"/>
  <c r="AP490" i="1"/>
  <c r="AX490" i="1" s="1"/>
  <c r="AQ490" i="1"/>
  <c r="AV490" i="1" s="1"/>
  <c r="AR490" i="1"/>
  <c r="AW490" i="1" s="1"/>
  <c r="AS490" i="1"/>
  <c r="AG491" i="1"/>
  <c r="AH491" i="1"/>
  <c r="AI491" i="1"/>
  <c r="AJ491" i="1"/>
  <c r="AK491" i="1"/>
  <c r="AL491" i="1"/>
  <c r="AM491" i="1"/>
  <c r="AN491" i="1"/>
  <c r="AP491" i="1"/>
  <c r="AQ491" i="1"/>
  <c r="AR491" i="1"/>
  <c r="AS491" i="1"/>
  <c r="AG492" i="1"/>
  <c r="AH492" i="1"/>
  <c r="AI492" i="1"/>
  <c r="AJ492" i="1"/>
  <c r="AK492" i="1"/>
  <c r="AL492" i="1"/>
  <c r="AM492" i="1"/>
  <c r="AN492" i="1"/>
  <c r="AP492" i="1"/>
  <c r="AQ492" i="1"/>
  <c r="AR492" i="1"/>
  <c r="AS492" i="1"/>
  <c r="AG494" i="1"/>
  <c r="AH494" i="1"/>
  <c r="AI494" i="1"/>
  <c r="AJ494" i="1"/>
  <c r="AK494" i="1"/>
  <c r="AL494" i="1"/>
  <c r="AM494" i="1"/>
  <c r="AN494" i="1"/>
  <c r="AP494" i="1"/>
  <c r="AQ494" i="1"/>
  <c r="AR494" i="1"/>
  <c r="AS494" i="1"/>
  <c r="AG493" i="1"/>
  <c r="AH493" i="1"/>
  <c r="AI493" i="1"/>
  <c r="AJ493" i="1"/>
  <c r="AK493" i="1"/>
  <c r="AL493" i="1"/>
  <c r="AM493" i="1"/>
  <c r="AN493" i="1"/>
  <c r="AP493" i="1"/>
  <c r="AQ493" i="1"/>
  <c r="AR493" i="1"/>
  <c r="AS493" i="1"/>
  <c r="AG495" i="1"/>
  <c r="AH495" i="1"/>
  <c r="AI495" i="1"/>
  <c r="AJ495" i="1"/>
  <c r="AK495" i="1"/>
  <c r="AL495" i="1"/>
  <c r="AM495" i="1"/>
  <c r="AN495" i="1"/>
  <c r="AP495" i="1"/>
  <c r="AX495" i="1" s="1"/>
  <c r="AQ495" i="1"/>
  <c r="AV495" i="1" s="1"/>
  <c r="AR495" i="1"/>
  <c r="AW495" i="1" s="1"/>
  <c r="AS495" i="1"/>
  <c r="AG496" i="1"/>
  <c r="AH496" i="1"/>
  <c r="AI496" i="1"/>
  <c r="AJ496" i="1"/>
  <c r="AK496" i="1"/>
  <c r="AL496" i="1"/>
  <c r="AM496" i="1"/>
  <c r="AN496" i="1"/>
  <c r="AP496" i="1"/>
  <c r="AQ496" i="1"/>
  <c r="AR496" i="1"/>
  <c r="AS496" i="1"/>
  <c r="AG299" i="1"/>
  <c r="AH299" i="1"/>
  <c r="AI299" i="1"/>
  <c r="AJ299" i="1"/>
  <c r="AK299" i="1"/>
  <c r="AL299" i="1"/>
  <c r="AM299" i="1"/>
  <c r="AN299" i="1"/>
  <c r="AP299" i="1"/>
  <c r="AX299" i="1" s="1"/>
  <c r="AQ299" i="1"/>
  <c r="AV299" i="1" s="1"/>
  <c r="AR299" i="1"/>
  <c r="AW299" i="1" s="1"/>
  <c r="AS299" i="1"/>
  <c r="AG302" i="1"/>
  <c r="AH302" i="1"/>
  <c r="AI302" i="1"/>
  <c r="AJ302" i="1"/>
  <c r="AK302" i="1"/>
  <c r="AL302" i="1"/>
  <c r="AM302" i="1"/>
  <c r="AN302" i="1"/>
  <c r="AP302" i="1"/>
  <c r="AQ302" i="1"/>
  <c r="AR302" i="1"/>
  <c r="AS302" i="1"/>
  <c r="AG301" i="1"/>
  <c r="AH301" i="1"/>
  <c r="AI301" i="1"/>
  <c r="AJ301" i="1"/>
  <c r="AK301" i="1"/>
  <c r="AM301" i="1"/>
  <c r="AN301" i="1"/>
  <c r="AP301" i="1"/>
  <c r="AQ301" i="1"/>
  <c r="AR301" i="1"/>
  <c r="AS301" i="1"/>
  <c r="AG300" i="1"/>
  <c r="AH300" i="1"/>
  <c r="AI300" i="1"/>
  <c r="AJ300" i="1"/>
  <c r="AK300" i="1"/>
  <c r="AL300" i="1"/>
  <c r="AM300" i="1"/>
  <c r="AN300" i="1"/>
  <c r="AP300" i="1"/>
  <c r="AQ300" i="1"/>
  <c r="AR300" i="1"/>
  <c r="AW302" i="1" s="1"/>
  <c r="AS300" i="1"/>
  <c r="AG303" i="1"/>
  <c r="AH303" i="1"/>
  <c r="AI303" i="1"/>
  <c r="AJ303" i="1"/>
  <c r="AK303" i="1"/>
  <c r="AM303" i="1"/>
  <c r="AN303" i="1"/>
  <c r="AP303" i="1"/>
  <c r="AQ303" i="1"/>
  <c r="AR303" i="1"/>
  <c r="AS303" i="1"/>
  <c r="AG304" i="1"/>
  <c r="AH304" i="1"/>
  <c r="AI304" i="1"/>
  <c r="AJ304" i="1"/>
  <c r="AK304" i="1"/>
  <c r="AL304" i="1"/>
  <c r="AM304" i="1"/>
  <c r="AN304" i="1"/>
  <c r="AP304" i="1"/>
  <c r="AQ304" i="1"/>
  <c r="AR304" i="1"/>
  <c r="AS304" i="1"/>
  <c r="H496" i="1"/>
  <c r="H495" i="1"/>
  <c r="H493" i="1"/>
  <c r="H494" i="1"/>
  <c r="H492" i="1"/>
  <c r="H491" i="1"/>
  <c r="H490" i="1"/>
  <c r="H489" i="1"/>
  <c r="H488" i="1"/>
  <c r="H487" i="1"/>
  <c r="H486" i="1"/>
  <c r="H484" i="1"/>
  <c r="H483" i="1"/>
  <c r="H485" i="1"/>
  <c r="H482" i="1"/>
  <c r="H481" i="1"/>
  <c r="H480" i="1"/>
  <c r="H478" i="1"/>
  <c r="H479" i="1"/>
  <c r="H477" i="1"/>
  <c r="H476" i="1"/>
  <c r="H475" i="1"/>
  <c r="H472" i="1"/>
  <c r="H473" i="1"/>
  <c r="H474" i="1"/>
  <c r="H471" i="1"/>
  <c r="H470" i="1"/>
  <c r="H469" i="1"/>
  <c r="H468" i="1"/>
  <c r="H467" i="1"/>
  <c r="H466" i="1"/>
  <c r="H465" i="1"/>
  <c r="H464" i="1"/>
  <c r="H462" i="1"/>
  <c r="H463" i="1"/>
  <c r="H459" i="1"/>
  <c r="H461" i="1"/>
  <c r="H460" i="1"/>
  <c r="H458" i="1"/>
  <c r="H457" i="1"/>
  <c r="H456" i="1"/>
  <c r="H455" i="1"/>
  <c r="H454" i="1"/>
  <c r="H452" i="1"/>
  <c r="H453" i="1"/>
  <c r="H450" i="1"/>
  <c r="H451" i="1"/>
  <c r="H449" i="1"/>
  <c r="H448" i="1"/>
  <c r="H445" i="1"/>
  <c r="H447" i="1"/>
  <c r="H446" i="1"/>
  <c r="H443" i="1"/>
  <c r="H444" i="1"/>
  <c r="H442" i="1"/>
  <c r="H441" i="1"/>
  <c r="H439" i="1"/>
  <c r="H438" i="1"/>
  <c r="H440" i="1"/>
  <c r="H437" i="1"/>
  <c r="H436" i="1"/>
  <c r="H435" i="1"/>
  <c r="H434" i="1"/>
  <c r="H433" i="1"/>
  <c r="H432" i="1"/>
  <c r="H431" i="1"/>
  <c r="H430" i="1"/>
  <c r="H429" i="1"/>
  <c r="H426" i="1"/>
  <c r="H424" i="1"/>
  <c r="H427" i="1"/>
  <c r="H425" i="1"/>
  <c r="H428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09" i="1"/>
  <c r="H410" i="1"/>
  <c r="H408" i="1"/>
  <c r="H407" i="1"/>
  <c r="H406" i="1"/>
  <c r="H405" i="1"/>
  <c r="H404" i="1"/>
  <c r="H395" i="1"/>
  <c r="H394" i="1"/>
  <c r="H399" i="1"/>
  <c r="H398" i="1"/>
  <c r="H397" i="1"/>
  <c r="H396" i="1"/>
  <c r="H402" i="1"/>
  <c r="H400" i="1"/>
  <c r="H401" i="1"/>
  <c r="H391" i="1"/>
  <c r="H392" i="1"/>
  <c r="H393" i="1"/>
  <c r="H390" i="1"/>
  <c r="H389" i="1"/>
  <c r="H388" i="1"/>
  <c r="H385" i="1"/>
  <c r="H386" i="1"/>
  <c r="H387" i="1"/>
  <c r="H384" i="1"/>
  <c r="H383" i="1"/>
  <c r="H382" i="1"/>
  <c r="H381" i="1"/>
  <c r="H380" i="1"/>
  <c r="H379" i="1"/>
  <c r="H378" i="1"/>
  <c r="H376" i="1"/>
  <c r="H377" i="1"/>
  <c r="H375" i="1"/>
  <c r="H374" i="1"/>
  <c r="H373" i="1"/>
  <c r="H370" i="1"/>
  <c r="H371" i="1"/>
  <c r="H372" i="1"/>
  <c r="H369" i="1"/>
  <c r="H366" i="1"/>
  <c r="H368" i="1"/>
  <c r="H367" i="1"/>
  <c r="H364" i="1"/>
  <c r="H365" i="1"/>
  <c r="H363" i="1"/>
  <c r="H361" i="1"/>
  <c r="H362" i="1"/>
  <c r="H359" i="1"/>
  <c r="H360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2" i="1"/>
  <c r="H344" i="1"/>
  <c r="H343" i="1"/>
  <c r="H341" i="1"/>
  <c r="H340" i="1"/>
  <c r="H335" i="1"/>
  <c r="H337" i="1"/>
  <c r="H336" i="1"/>
  <c r="H334" i="1"/>
  <c r="H333" i="1"/>
  <c r="H329" i="1"/>
  <c r="H330" i="1"/>
  <c r="H332" i="1"/>
  <c r="H331" i="1"/>
  <c r="H328" i="1"/>
  <c r="H327" i="1"/>
  <c r="H326" i="1"/>
  <c r="H325" i="1"/>
  <c r="H323" i="1"/>
  <c r="H324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09" i="1"/>
  <c r="H308" i="1"/>
  <c r="H306" i="1"/>
  <c r="H307" i="1"/>
  <c r="H305" i="1"/>
  <c r="H304" i="1"/>
  <c r="H303" i="1"/>
  <c r="H300" i="1"/>
  <c r="H301" i="1"/>
  <c r="H302" i="1"/>
  <c r="H299" i="1"/>
  <c r="H298" i="1"/>
  <c r="H297" i="1"/>
  <c r="H296" i="1"/>
  <c r="H295" i="1"/>
  <c r="H294" i="1"/>
  <c r="H293" i="1"/>
  <c r="H292" i="1"/>
  <c r="H291" i="1"/>
  <c r="H289" i="1"/>
  <c r="H290" i="1"/>
  <c r="H288" i="1"/>
  <c r="H287" i="1"/>
  <c r="H286" i="1"/>
  <c r="H284" i="1"/>
  <c r="H285" i="1"/>
  <c r="H283" i="1"/>
  <c r="H282" i="1"/>
  <c r="H279" i="1"/>
  <c r="H281" i="1"/>
  <c r="H280" i="1"/>
  <c r="H277" i="1"/>
  <c r="H278" i="1"/>
  <c r="H276" i="1"/>
  <c r="H274" i="1"/>
  <c r="H275" i="1"/>
  <c r="H273" i="1"/>
  <c r="H272" i="1"/>
  <c r="H270" i="1"/>
  <c r="H271" i="1"/>
  <c r="H269" i="1"/>
  <c r="H265" i="1"/>
  <c r="H267" i="1"/>
  <c r="H264" i="1"/>
  <c r="H263" i="1"/>
  <c r="H266" i="1"/>
  <c r="H262" i="1"/>
  <c r="H268" i="1"/>
  <c r="H259" i="1"/>
  <c r="H261" i="1"/>
  <c r="H260" i="1"/>
  <c r="H258" i="1"/>
  <c r="H257" i="1"/>
  <c r="H256" i="1"/>
  <c r="H255" i="1"/>
  <c r="H253" i="1"/>
  <c r="H252" i="1"/>
  <c r="H254" i="1"/>
  <c r="H250" i="1"/>
  <c r="H251" i="1"/>
  <c r="H249" i="1"/>
  <c r="H248" i="1"/>
  <c r="H247" i="1"/>
  <c r="H246" i="1"/>
  <c r="H245" i="1"/>
  <c r="H244" i="1"/>
  <c r="H243" i="1"/>
  <c r="H242" i="1"/>
  <c r="H241" i="1"/>
  <c r="H240" i="1"/>
  <c r="H238" i="1"/>
  <c r="H239" i="1"/>
  <c r="H237" i="1"/>
  <c r="H236" i="1"/>
  <c r="H235" i="1"/>
  <c r="H234" i="1"/>
  <c r="H233" i="1"/>
  <c r="H232" i="1"/>
  <c r="H231" i="1"/>
  <c r="H230" i="1"/>
  <c r="H229" i="1"/>
  <c r="H228" i="1"/>
  <c r="H225" i="1"/>
  <c r="H227" i="1"/>
  <c r="H226" i="1"/>
  <c r="H224" i="1"/>
  <c r="H221" i="1"/>
  <c r="H220" i="1"/>
  <c r="H223" i="1"/>
  <c r="H222" i="1"/>
  <c r="H219" i="1"/>
  <c r="H218" i="1"/>
  <c r="H217" i="1"/>
  <c r="H216" i="1"/>
  <c r="H215" i="1"/>
  <c r="H213" i="1"/>
  <c r="H214" i="1"/>
  <c r="H212" i="1"/>
  <c r="H211" i="1"/>
  <c r="H210" i="1"/>
  <c r="H208" i="1"/>
  <c r="H209" i="1"/>
  <c r="H207" i="1"/>
  <c r="H206" i="1"/>
  <c r="H203" i="1"/>
  <c r="H202" i="1"/>
  <c r="H205" i="1"/>
  <c r="H204" i="1"/>
  <c r="H201" i="1"/>
  <c r="H200" i="1"/>
  <c r="H199" i="1"/>
  <c r="H198" i="1"/>
  <c r="H197" i="1"/>
  <c r="H194" i="1"/>
  <c r="H193" i="1"/>
  <c r="H196" i="1"/>
  <c r="H195" i="1"/>
  <c r="H192" i="1"/>
  <c r="H191" i="1"/>
  <c r="H189" i="1"/>
  <c r="H190" i="1"/>
  <c r="H186" i="1"/>
  <c r="H188" i="1"/>
  <c r="H187" i="1"/>
  <c r="H184" i="1"/>
  <c r="H185" i="1"/>
  <c r="H182" i="1"/>
  <c r="H183" i="1"/>
  <c r="H181" i="1"/>
  <c r="H180" i="1"/>
  <c r="H179" i="1"/>
  <c r="H177" i="1"/>
  <c r="H178" i="1"/>
  <c r="H176" i="1"/>
  <c r="H174" i="1"/>
  <c r="H173" i="1"/>
  <c r="H175" i="1"/>
  <c r="H172" i="1"/>
  <c r="H171" i="1"/>
  <c r="H170" i="1"/>
  <c r="H169" i="1"/>
  <c r="H167" i="1"/>
  <c r="H168" i="1"/>
  <c r="H166" i="1"/>
  <c r="H165" i="1"/>
  <c r="H163" i="1"/>
  <c r="H162" i="1"/>
  <c r="H161" i="1"/>
  <c r="H164" i="1"/>
  <c r="H158" i="1"/>
  <c r="H159" i="1"/>
  <c r="H160" i="1"/>
  <c r="H157" i="1"/>
  <c r="H156" i="1"/>
  <c r="H155" i="1"/>
  <c r="H154" i="1"/>
  <c r="H153" i="1"/>
  <c r="H152" i="1"/>
  <c r="H151" i="1"/>
  <c r="H150" i="1"/>
  <c r="H149" i="1"/>
  <c r="H148" i="1"/>
  <c r="H146" i="1"/>
  <c r="H147" i="1"/>
  <c r="H145" i="1"/>
  <c r="H144" i="1"/>
  <c r="H143" i="1"/>
  <c r="H140" i="1"/>
  <c r="H139" i="1"/>
  <c r="H138" i="1"/>
  <c r="H137" i="1"/>
  <c r="H136" i="1"/>
  <c r="H135" i="1"/>
  <c r="H134" i="1"/>
  <c r="H133" i="1"/>
  <c r="H132" i="1"/>
  <c r="H130" i="1"/>
  <c r="H131" i="1"/>
  <c r="H129" i="1"/>
  <c r="H128" i="1"/>
  <c r="H127" i="1"/>
  <c r="H126" i="1"/>
  <c r="H125" i="1"/>
  <c r="H124" i="1"/>
  <c r="H123" i="1"/>
  <c r="H121" i="1"/>
  <c r="H120" i="1"/>
  <c r="H119" i="1"/>
  <c r="H118" i="1"/>
  <c r="H117" i="1"/>
  <c r="H115" i="1"/>
  <c r="H116" i="1"/>
  <c r="H114" i="1"/>
  <c r="H113" i="1"/>
  <c r="H111" i="1"/>
  <c r="H112" i="1"/>
  <c r="H110" i="1"/>
  <c r="H109" i="1"/>
  <c r="H107" i="1"/>
  <c r="H106" i="1"/>
  <c r="H108" i="1"/>
  <c r="H105" i="1"/>
  <c r="H103" i="1"/>
  <c r="H102" i="1"/>
  <c r="H104" i="1"/>
  <c r="H100" i="1"/>
  <c r="H101" i="1"/>
  <c r="H99" i="1"/>
  <c r="H98" i="1"/>
  <c r="H97" i="1"/>
  <c r="H96" i="1"/>
  <c r="H95" i="1"/>
  <c r="H93" i="1"/>
  <c r="H92" i="1"/>
  <c r="H91" i="1"/>
  <c r="H90" i="1"/>
  <c r="H89" i="1"/>
  <c r="H88" i="1"/>
  <c r="H87" i="1"/>
  <c r="H84" i="1"/>
  <c r="H86" i="1"/>
  <c r="H85" i="1"/>
  <c r="H83" i="1"/>
  <c r="H81" i="1"/>
  <c r="H82" i="1"/>
  <c r="H77" i="1"/>
  <c r="H80" i="1"/>
  <c r="H78" i="1"/>
  <c r="H76" i="1"/>
  <c r="H75" i="1"/>
  <c r="H79" i="1"/>
  <c r="H74" i="1"/>
  <c r="H73" i="1"/>
  <c r="H72" i="1"/>
  <c r="H71" i="1"/>
  <c r="H69" i="1"/>
  <c r="H68" i="1"/>
  <c r="H70" i="1"/>
  <c r="H67" i="1"/>
  <c r="H66" i="1"/>
  <c r="H65" i="1"/>
  <c r="H64" i="1"/>
  <c r="H63" i="1"/>
  <c r="H62" i="1"/>
  <c r="H61" i="1"/>
  <c r="H59" i="1"/>
  <c r="H60" i="1"/>
  <c r="H58" i="1"/>
  <c r="H57" i="1"/>
  <c r="H56" i="1"/>
  <c r="H55" i="1"/>
  <c r="H54" i="1"/>
  <c r="H53" i="1"/>
  <c r="H51" i="1"/>
  <c r="H49" i="1"/>
  <c r="H48" i="1"/>
  <c r="H52" i="1"/>
  <c r="H50" i="1"/>
  <c r="H46" i="1"/>
  <c r="H47" i="1"/>
  <c r="H45" i="1"/>
  <c r="H44" i="1"/>
  <c r="H43" i="1"/>
  <c r="H42" i="1"/>
  <c r="H41" i="1"/>
  <c r="H37" i="1"/>
  <c r="H38" i="1"/>
  <c r="H40" i="1"/>
  <c r="H39" i="1"/>
  <c r="H35" i="1"/>
  <c r="H36" i="1"/>
  <c r="H33" i="1"/>
  <c r="H34" i="1"/>
  <c r="H31" i="1"/>
  <c r="H32" i="1"/>
  <c r="H30" i="1"/>
  <c r="H29" i="1"/>
  <c r="H28" i="1"/>
  <c r="H27" i="1"/>
  <c r="H24" i="1"/>
  <c r="H26" i="1"/>
  <c r="H25" i="1"/>
  <c r="H23" i="1"/>
  <c r="H21" i="1"/>
  <c r="H22" i="1"/>
  <c r="H20" i="1"/>
  <c r="H19" i="1"/>
  <c r="H18" i="1"/>
  <c r="H16" i="1"/>
  <c r="H17" i="1"/>
  <c r="H15" i="1"/>
  <c r="H14" i="1"/>
  <c r="H13" i="1"/>
  <c r="H12" i="1"/>
  <c r="H11" i="1"/>
  <c r="H10" i="1"/>
  <c r="H8" i="1"/>
  <c r="H9" i="1"/>
  <c r="H6" i="1"/>
  <c r="H7" i="1"/>
  <c r="H2" i="1"/>
  <c r="H5" i="1"/>
  <c r="H4" i="1"/>
  <c r="AW409" i="1" l="1"/>
  <c r="AX400" i="1"/>
  <c r="AX453" i="1"/>
  <c r="AW402" i="1"/>
  <c r="AW400" i="1"/>
  <c r="AV399" i="1"/>
  <c r="AW385" i="1"/>
  <c r="AV364" i="1"/>
  <c r="AV302" i="1"/>
  <c r="AW453" i="1"/>
  <c r="AX399" i="1"/>
  <c r="AV385" i="1"/>
  <c r="AX302" i="1"/>
  <c r="AV409" i="1"/>
  <c r="AX385" i="1"/>
  <c r="AX409" i="1"/>
  <c r="AW399" i="1"/>
  <c r="AW359" i="1"/>
  <c r="AX351" i="1"/>
  <c r="AW412" i="1"/>
  <c r="AV412" i="1"/>
  <c r="AW351" i="1"/>
  <c r="AX412" i="1"/>
  <c r="AV351" i="1"/>
  <c r="AV489" i="1"/>
  <c r="AW408" i="1"/>
  <c r="AX484" i="1"/>
  <c r="AV395" i="1"/>
  <c r="AV484" i="1"/>
  <c r="AW446" i="1"/>
  <c r="AW484" i="1"/>
  <c r="AV446" i="1"/>
  <c r="AX362" i="1"/>
  <c r="AW362" i="1"/>
  <c r="AV362" i="1"/>
  <c r="AV435" i="1"/>
  <c r="AX382" i="1"/>
  <c r="AX435" i="1"/>
  <c r="AW382" i="1"/>
  <c r="AW435" i="1"/>
  <c r="AV382" i="1"/>
  <c r="AX452" i="1"/>
  <c r="AX419" i="1"/>
  <c r="AW395" i="1"/>
  <c r="AV470" i="1"/>
  <c r="AV436" i="1"/>
  <c r="AX436" i="1"/>
  <c r="AW436" i="1"/>
  <c r="AW473" i="1"/>
  <c r="AV481" i="1"/>
  <c r="AX450" i="1"/>
  <c r="AV408" i="1"/>
  <c r="AW469" i="1"/>
  <c r="AX464" i="1"/>
  <c r="AW419" i="1"/>
  <c r="AW334" i="1"/>
  <c r="AV334" i="1"/>
  <c r="AX334" i="1"/>
  <c r="AW452" i="1"/>
  <c r="AX395" i="1"/>
  <c r="AX408" i="1"/>
  <c r="AV473" i="1"/>
  <c r="AV452" i="1"/>
  <c r="AX370" i="1"/>
  <c r="AW349" i="1"/>
  <c r="AW331" i="1"/>
  <c r="AW405" i="1"/>
  <c r="AV349" i="1"/>
  <c r="AV331" i="1"/>
  <c r="AV405" i="1"/>
  <c r="AW370" i="1"/>
  <c r="AX349" i="1"/>
  <c r="AX331" i="1"/>
  <c r="AX405" i="1"/>
  <c r="AV370" i="1"/>
  <c r="AX486" i="1"/>
  <c r="AV432" i="1"/>
  <c r="AW470" i="1"/>
  <c r="AV352" i="1"/>
  <c r="AV338" i="1"/>
  <c r="AX352" i="1"/>
  <c r="AW345" i="1"/>
  <c r="AX338" i="1"/>
  <c r="AV345" i="1"/>
  <c r="AW352" i="1"/>
  <c r="AX345" i="1"/>
  <c r="AW338" i="1"/>
  <c r="AW481" i="1"/>
  <c r="AV450" i="1"/>
  <c r="AX471" i="1"/>
  <c r="AW447" i="1"/>
  <c r="AX315" i="1"/>
  <c r="AW311" i="1"/>
  <c r="AV311" i="1"/>
  <c r="AX311" i="1"/>
  <c r="AV486" i="1"/>
  <c r="AW450" i="1"/>
  <c r="AV320" i="1"/>
  <c r="AX320" i="1"/>
  <c r="AW320" i="1"/>
  <c r="AV407" i="1"/>
  <c r="AV386" i="1"/>
  <c r="AW376" i="1"/>
  <c r="AX407" i="1"/>
  <c r="AX386" i="1"/>
  <c r="AW379" i="1"/>
  <c r="AV376" i="1"/>
  <c r="AW361" i="1"/>
  <c r="AV379" i="1"/>
  <c r="AX376" i="1"/>
  <c r="AV361" i="1"/>
  <c r="AW407" i="1"/>
  <c r="AW386" i="1"/>
  <c r="AX379" i="1"/>
  <c r="AX361" i="1"/>
  <c r="AV469" i="1"/>
  <c r="AX481" i="1"/>
  <c r="AV464" i="1"/>
  <c r="AW339" i="1"/>
  <c r="AV339" i="1"/>
  <c r="AX339" i="1"/>
  <c r="AV336" i="1"/>
  <c r="AX336" i="1"/>
  <c r="AW336" i="1"/>
  <c r="AW404" i="1"/>
  <c r="AW357" i="1"/>
  <c r="AV404" i="1"/>
  <c r="AV357" i="1"/>
  <c r="AX404" i="1"/>
  <c r="AX357" i="1"/>
  <c r="AV430" i="1"/>
  <c r="AW432" i="1"/>
  <c r="AW430" i="1"/>
  <c r="AW401" i="1"/>
  <c r="AX401" i="1"/>
  <c r="AX364" i="1"/>
  <c r="AV359" i="1"/>
  <c r="AV453" i="1"/>
  <c r="AX397" i="1"/>
  <c r="AV402" i="1"/>
  <c r="AW464" i="1"/>
  <c r="AW433" i="1"/>
  <c r="AX402" i="1"/>
  <c r="AV397" i="1"/>
  <c r="AV343" i="1"/>
  <c r="AX332" i="1"/>
  <c r="AX324" i="1"/>
  <c r="AW471" i="1"/>
  <c r="AV419" i="1"/>
  <c r="AW397" i="1"/>
  <c r="AW372" i="1"/>
  <c r="AX343" i="1"/>
  <c r="AX433" i="1"/>
  <c r="AX432" i="1"/>
  <c r="AV372" i="1"/>
  <c r="AW332" i="1"/>
  <c r="AW324" i="1"/>
  <c r="AV375" i="1"/>
  <c r="AX372" i="1"/>
  <c r="AX359" i="1"/>
  <c r="AW343" i="1"/>
  <c r="AV332" i="1"/>
  <c r="AV324" i="1"/>
  <c r="AW375" i="1"/>
  <c r="AX375" i="1"/>
  <c r="AV433" i="1"/>
  <c r="AX430" i="1"/>
  <c r="AW353" i="1"/>
  <c r="AV353" i="1"/>
  <c r="AX353" i="1"/>
  <c r="AW309" i="1"/>
  <c r="AW364" i="1"/>
  <c r="AV309" i="1"/>
  <c r="AW308" i="1"/>
  <c r="AX309" i="1"/>
  <c r="AV308" i="1"/>
  <c r="AX308" i="1"/>
  <c r="AG4" i="1"/>
  <c r="AH4" i="1"/>
  <c r="AI4" i="1"/>
  <c r="AJ4" i="1"/>
  <c r="AK4" i="1"/>
  <c r="AM4" i="1"/>
  <c r="AN4" i="1"/>
  <c r="AP4" i="1"/>
  <c r="AX427" i="1" s="1"/>
  <c r="AQ4" i="1"/>
  <c r="AR4" i="1"/>
  <c r="AS4" i="1"/>
  <c r="AG5" i="1"/>
  <c r="AH5" i="1"/>
  <c r="AI5" i="1"/>
  <c r="AJ5" i="1"/>
  <c r="AK5" i="1"/>
  <c r="AL5" i="1"/>
  <c r="AM5" i="1"/>
  <c r="AN5" i="1"/>
  <c r="AP5" i="1"/>
  <c r="AQ5" i="1"/>
  <c r="AR5" i="1"/>
  <c r="AS5" i="1"/>
  <c r="AG2" i="1"/>
  <c r="AH2" i="1"/>
  <c r="AI2" i="1"/>
  <c r="AJ2" i="1"/>
  <c r="AK2" i="1"/>
  <c r="AL2" i="1"/>
  <c r="AM2" i="1"/>
  <c r="AN2" i="1"/>
  <c r="AP2" i="1"/>
  <c r="AX4" i="1" s="1"/>
  <c r="AQ2" i="1"/>
  <c r="AV4" i="1" s="1"/>
  <c r="AR2" i="1"/>
  <c r="AW4" i="1" s="1"/>
  <c r="AS2" i="1"/>
  <c r="AG3" i="1"/>
  <c r="AH3" i="1"/>
  <c r="AI3" i="1"/>
  <c r="AJ3" i="1"/>
  <c r="AK3" i="1"/>
  <c r="AL3" i="1"/>
  <c r="AM3" i="1"/>
  <c r="AN3" i="1"/>
  <c r="AP3" i="1"/>
  <c r="AX5" i="1" s="1"/>
  <c r="AQ3" i="1"/>
  <c r="AV5" i="1" s="1"/>
  <c r="AR3" i="1"/>
  <c r="AW5" i="1" s="1"/>
  <c r="AS3" i="1"/>
  <c r="AG7" i="1"/>
  <c r="AH7" i="1"/>
  <c r="AI7" i="1"/>
  <c r="AJ7" i="1"/>
  <c r="AK7" i="1"/>
  <c r="AM7" i="1"/>
  <c r="AN7" i="1"/>
  <c r="AP7" i="1"/>
  <c r="AX384" i="1" s="1"/>
  <c r="AQ7" i="1"/>
  <c r="AR7" i="1"/>
  <c r="AS7" i="1"/>
  <c r="AG6" i="1"/>
  <c r="AH6" i="1"/>
  <c r="AI6" i="1"/>
  <c r="AJ6" i="1"/>
  <c r="AK6" i="1"/>
  <c r="AL6" i="1"/>
  <c r="AM6" i="1"/>
  <c r="AN6" i="1"/>
  <c r="AP6" i="1"/>
  <c r="AQ6" i="1"/>
  <c r="AV342" i="1" s="1"/>
  <c r="AR6" i="1"/>
  <c r="AS6" i="1"/>
  <c r="AG9" i="1"/>
  <c r="AH9" i="1"/>
  <c r="AI9" i="1"/>
  <c r="AJ9" i="1"/>
  <c r="AK9" i="1"/>
  <c r="AL9" i="1"/>
  <c r="AM9" i="1"/>
  <c r="AN9" i="1"/>
  <c r="AP9" i="1"/>
  <c r="AQ9" i="1"/>
  <c r="AR9" i="1"/>
  <c r="AS9" i="1"/>
  <c r="AG8" i="1"/>
  <c r="AH8" i="1"/>
  <c r="AI8" i="1"/>
  <c r="AJ8" i="1"/>
  <c r="AK8" i="1"/>
  <c r="AL8" i="1"/>
  <c r="AM8" i="1"/>
  <c r="AN8" i="1"/>
  <c r="AP8" i="1"/>
  <c r="AQ8" i="1"/>
  <c r="AR8" i="1"/>
  <c r="AS8" i="1"/>
  <c r="AG10" i="1"/>
  <c r="AH10" i="1"/>
  <c r="AI10" i="1"/>
  <c r="AJ10" i="1"/>
  <c r="AK10" i="1"/>
  <c r="AL10" i="1"/>
  <c r="AM10" i="1"/>
  <c r="AN10" i="1"/>
  <c r="AP10" i="1"/>
  <c r="AX10" i="1" s="1"/>
  <c r="AQ10" i="1"/>
  <c r="AV10" i="1" s="1"/>
  <c r="AR10" i="1"/>
  <c r="AW10" i="1" s="1"/>
  <c r="AS10" i="1"/>
  <c r="AG11" i="1"/>
  <c r="AH11" i="1"/>
  <c r="AI11" i="1"/>
  <c r="AJ11" i="1"/>
  <c r="AK11" i="1"/>
  <c r="AL11" i="1"/>
  <c r="AM11" i="1"/>
  <c r="AN11" i="1"/>
  <c r="AP11" i="1"/>
  <c r="AQ11" i="1"/>
  <c r="AV493" i="1" s="1"/>
  <c r="AR11" i="1"/>
  <c r="AS11" i="1"/>
  <c r="AG12" i="1"/>
  <c r="AH12" i="1"/>
  <c r="AI12" i="1"/>
  <c r="AJ12" i="1"/>
  <c r="AK12" i="1"/>
  <c r="AL12" i="1"/>
  <c r="AM12" i="1"/>
  <c r="AN12" i="1"/>
  <c r="AP12" i="1"/>
  <c r="AX12" i="1" s="1"/>
  <c r="AQ12" i="1"/>
  <c r="AV12" i="1" s="1"/>
  <c r="AR12" i="1"/>
  <c r="AW12" i="1" s="1"/>
  <c r="AS12" i="1"/>
  <c r="AG13" i="1"/>
  <c r="AH13" i="1"/>
  <c r="AI13" i="1"/>
  <c r="AJ13" i="1"/>
  <c r="AK13" i="1"/>
  <c r="AL13" i="1"/>
  <c r="AM13" i="1"/>
  <c r="AN13" i="1"/>
  <c r="AP13" i="1"/>
  <c r="AX13" i="1" s="1"/>
  <c r="AQ13" i="1"/>
  <c r="AV13" i="1" s="1"/>
  <c r="AR13" i="1"/>
  <c r="AW13" i="1" s="1"/>
  <c r="AS13" i="1"/>
  <c r="AG14" i="1"/>
  <c r="AH14" i="1"/>
  <c r="AI14" i="1"/>
  <c r="AJ14" i="1"/>
  <c r="AK14" i="1"/>
  <c r="AL14" i="1"/>
  <c r="AM14" i="1"/>
  <c r="AN14" i="1"/>
  <c r="AP14" i="1"/>
  <c r="AX14" i="1" s="1"/>
  <c r="AQ14" i="1"/>
  <c r="AV14" i="1" s="1"/>
  <c r="AR14" i="1"/>
  <c r="AW14" i="1" s="1"/>
  <c r="AS14" i="1"/>
  <c r="AG15" i="1"/>
  <c r="AH15" i="1"/>
  <c r="AI15" i="1"/>
  <c r="AJ15" i="1"/>
  <c r="AK15" i="1"/>
  <c r="AL15" i="1"/>
  <c r="AM15" i="1"/>
  <c r="AN15" i="1"/>
  <c r="AP15" i="1"/>
  <c r="AX487" i="1" s="1"/>
  <c r="AQ15" i="1"/>
  <c r="AR15" i="1"/>
  <c r="AS15" i="1"/>
  <c r="AG17" i="1"/>
  <c r="AH17" i="1"/>
  <c r="AI17" i="1"/>
  <c r="AJ17" i="1"/>
  <c r="AK17" i="1"/>
  <c r="AL17" i="1"/>
  <c r="AM17" i="1"/>
  <c r="AN17" i="1"/>
  <c r="AP17" i="1"/>
  <c r="AQ17" i="1"/>
  <c r="AR17" i="1"/>
  <c r="AS17" i="1"/>
  <c r="AG16" i="1"/>
  <c r="AH16" i="1"/>
  <c r="AI16" i="1"/>
  <c r="AJ16" i="1"/>
  <c r="AK16" i="1"/>
  <c r="AM16" i="1"/>
  <c r="AN16" i="1"/>
  <c r="AP16" i="1"/>
  <c r="AQ16" i="1"/>
  <c r="AR16" i="1"/>
  <c r="AS16" i="1"/>
  <c r="AG18" i="1"/>
  <c r="AH18" i="1"/>
  <c r="AI18" i="1"/>
  <c r="AJ18" i="1"/>
  <c r="AK18" i="1"/>
  <c r="AL18" i="1"/>
  <c r="AM18" i="1"/>
  <c r="AN18" i="1"/>
  <c r="AP18" i="1"/>
  <c r="AX18" i="1" s="1"/>
  <c r="AQ18" i="1"/>
  <c r="AV18" i="1" s="1"/>
  <c r="AR18" i="1"/>
  <c r="AW18" i="1" s="1"/>
  <c r="AS18" i="1"/>
  <c r="AG19" i="1"/>
  <c r="AH19" i="1"/>
  <c r="AI19" i="1"/>
  <c r="AJ19" i="1"/>
  <c r="AK19" i="1"/>
  <c r="AL19" i="1"/>
  <c r="AM19" i="1"/>
  <c r="AN19" i="1"/>
  <c r="AP19" i="1"/>
  <c r="AX19" i="1" s="1"/>
  <c r="AQ19" i="1"/>
  <c r="AV19" i="1" s="1"/>
  <c r="AR19" i="1"/>
  <c r="AW19" i="1" s="1"/>
  <c r="AS19" i="1"/>
  <c r="AG20" i="1"/>
  <c r="AH20" i="1"/>
  <c r="AI20" i="1"/>
  <c r="AJ20" i="1"/>
  <c r="AK20" i="1"/>
  <c r="AL20" i="1"/>
  <c r="AM20" i="1"/>
  <c r="AN20" i="1"/>
  <c r="AP20" i="1"/>
  <c r="AX20" i="1" s="1"/>
  <c r="AQ20" i="1"/>
  <c r="AV20" i="1" s="1"/>
  <c r="AR20" i="1"/>
  <c r="AW20" i="1" s="1"/>
  <c r="AS20" i="1"/>
  <c r="AG22" i="1"/>
  <c r="AH22" i="1"/>
  <c r="AI22" i="1"/>
  <c r="AJ22" i="1"/>
  <c r="AK22" i="1"/>
  <c r="AL22" i="1"/>
  <c r="AM22" i="1"/>
  <c r="AN22" i="1"/>
  <c r="AP22" i="1"/>
  <c r="AQ22" i="1"/>
  <c r="AR22" i="1"/>
  <c r="AS22" i="1"/>
  <c r="AG21" i="1"/>
  <c r="AH21" i="1"/>
  <c r="AI21" i="1"/>
  <c r="AJ21" i="1"/>
  <c r="AK21" i="1"/>
  <c r="AL21" i="1"/>
  <c r="AM21" i="1"/>
  <c r="AN21" i="1"/>
  <c r="AP21" i="1"/>
  <c r="AQ21" i="1"/>
  <c r="AR21" i="1"/>
  <c r="AS21" i="1"/>
  <c r="AG23" i="1"/>
  <c r="AH23" i="1"/>
  <c r="AI23" i="1"/>
  <c r="AJ23" i="1"/>
  <c r="AK23" i="1"/>
  <c r="AL23" i="1"/>
  <c r="AM23" i="1"/>
  <c r="AN23" i="1"/>
  <c r="AP23" i="1"/>
  <c r="AX23" i="1" s="1"/>
  <c r="AQ23" i="1"/>
  <c r="AV23" i="1" s="1"/>
  <c r="AR23" i="1"/>
  <c r="AW23" i="1" s="1"/>
  <c r="AS23" i="1"/>
  <c r="AG25" i="1"/>
  <c r="AH25" i="1"/>
  <c r="AI25" i="1"/>
  <c r="AJ25" i="1"/>
  <c r="AK25" i="1"/>
  <c r="AL25" i="1"/>
  <c r="AM25" i="1"/>
  <c r="AN25" i="1"/>
  <c r="AP25" i="1"/>
  <c r="AQ25" i="1"/>
  <c r="AR25" i="1"/>
  <c r="AW418" i="1" s="1"/>
  <c r="AS25" i="1"/>
  <c r="AG26" i="1"/>
  <c r="AH26" i="1"/>
  <c r="AI26" i="1"/>
  <c r="AJ26" i="1"/>
  <c r="AK26" i="1"/>
  <c r="AM26" i="1"/>
  <c r="AN26" i="1"/>
  <c r="AP26" i="1"/>
  <c r="AQ26" i="1"/>
  <c r="AR26" i="1"/>
  <c r="AW25" i="1" s="1"/>
  <c r="AS26" i="1"/>
  <c r="AG24" i="1"/>
  <c r="AH24" i="1"/>
  <c r="AI24" i="1"/>
  <c r="AJ24" i="1"/>
  <c r="AK24" i="1"/>
  <c r="AL24" i="1"/>
  <c r="AM24" i="1"/>
  <c r="AN24" i="1"/>
  <c r="AP24" i="1"/>
  <c r="AX26" i="1" s="1"/>
  <c r="AQ24" i="1"/>
  <c r="AV26" i="1" s="1"/>
  <c r="AR24" i="1"/>
  <c r="AW26" i="1" s="1"/>
  <c r="AS24" i="1"/>
  <c r="AG27" i="1"/>
  <c r="AH27" i="1"/>
  <c r="AI27" i="1"/>
  <c r="AJ27" i="1"/>
  <c r="AK27" i="1"/>
  <c r="AL27" i="1"/>
  <c r="AM27" i="1"/>
  <c r="AN27" i="1"/>
  <c r="AP27" i="1"/>
  <c r="AX27" i="1" s="1"/>
  <c r="AQ27" i="1"/>
  <c r="AV27" i="1" s="1"/>
  <c r="AR27" i="1"/>
  <c r="AW27" i="1" s="1"/>
  <c r="AS27" i="1"/>
  <c r="AG28" i="1"/>
  <c r="AH28" i="1"/>
  <c r="AI28" i="1"/>
  <c r="AJ28" i="1"/>
  <c r="AK28" i="1"/>
  <c r="AL28" i="1"/>
  <c r="AM28" i="1"/>
  <c r="AN28" i="1"/>
  <c r="AP28" i="1"/>
  <c r="AX28" i="1" s="1"/>
  <c r="AQ28" i="1"/>
  <c r="AV28" i="1" s="1"/>
  <c r="AR28" i="1"/>
  <c r="AW28" i="1" s="1"/>
  <c r="AS28" i="1"/>
  <c r="AG29" i="1"/>
  <c r="AH29" i="1"/>
  <c r="AI29" i="1"/>
  <c r="AJ29" i="1"/>
  <c r="AK29" i="1"/>
  <c r="AL29" i="1"/>
  <c r="AM29" i="1"/>
  <c r="AN29" i="1"/>
  <c r="AP29" i="1"/>
  <c r="AX29" i="1" s="1"/>
  <c r="AQ29" i="1"/>
  <c r="AV29" i="1" s="1"/>
  <c r="AR29" i="1"/>
  <c r="AW29" i="1" s="1"/>
  <c r="AS29" i="1"/>
  <c r="AG30" i="1"/>
  <c r="AH30" i="1"/>
  <c r="AI30" i="1"/>
  <c r="AJ30" i="1"/>
  <c r="AK30" i="1"/>
  <c r="AL30" i="1"/>
  <c r="AM30" i="1"/>
  <c r="AN30" i="1"/>
  <c r="AP30" i="1"/>
  <c r="AX30" i="1" s="1"/>
  <c r="AQ30" i="1"/>
  <c r="AV30" i="1" s="1"/>
  <c r="AR30" i="1"/>
  <c r="AW30" i="1" s="1"/>
  <c r="AS30" i="1"/>
  <c r="AG32" i="1"/>
  <c r="AH32" i="1"/>
  <c r="AI32" i="1"/>
  <c r="AJ32" i="1"/>
  <c r="AK32" i="1"/>
  <c r="AM32" i="1"/>
  <c r="AN32" i="1"/>
  <c r="AP32" i="1"/>
  <c r="AQ32" i="1"/>
  <c r="AR32" i="1"/>
  <c r="AS32" i="1"/>
  <c r="AG31" i="1"/>
  <c r="AH31" i="1"/>
  <c r="AI31" i="1"/>
  <c r="AJ31" i="1"/>
  <c r="AK31" i="1"/>
  <c r="AL31" i="1"/>
  <c r="AM31" i="1"/>
  <c r="AN31" i="1"/>
  <c r="AP31" i="1"/>
  <c r="AX32" i="1" s="1"/>
  <c r="AQ31" i="1"/>
  <c r="AV32" i="1" s="1"/>
  <c r="AR31" i="1"/>
  <c r="AW32" i="1" s="1"/>
  <c r="AS31" i="1"/>
  <c r="AG34" i="1"/>
  <c r="AH34" i="1"/>
  <c r="AI34" i="1"/>
  <c r="AJ34" i="1"/>
  <c r="AK34" i="1"/>
  <c r="AL34" i="1"/>
  <c r="AM34" i="1"/>
  <c r="AN34" i="1"/>
  <c r="AP34" i="1"/>
  <c r="AQ34" i="1"/>
  <c r="AR34" i="1"/>
  <c r="AS34" i="1"/>
  <c r="AG33" i="1"/>
  <c r="AH33" i="1"/>
  <c r="AI33" i="1"/>
  <c r="AJ33" i="1"/>
  <c r="AK33" i="1"/>
  <c r="AL33" i="1"/>
  <c r="AM33" i="1"/>
  <c r="AN33" i="1"/>
  <c r="AP33" i="1"/>
  <c r="AQ33" i="1"/>
  <c r="AV461" i="1" s="1"/>
  <c r="AR33" i="1"/>
  <c r="AS33" i="1"/>
  <c r="AG36" i="1"/>
  <c r="AH36" i="1"/>
  <c r="AI36" i="1"/>
  <c r="AJ36" i="1"/>
  <c r="AK36" i="1"/>
  <c r="AL36" i="1"/>
  <c r="AM36" i="1"/>
  <c r="AN36" i="1"/>
  <c r="AP36" i="1"/>
  <c r="AQ36" i="1"/>
  <c r="AR36" i="1"/>
  <c r="AS36" i="1"/>
  <c r="AG35" i="1"/>
  <c r="AH35" i="1"/>
  <c r="AI35" i="1"/>
  <c r="AJ35" i="1"/>
  <c r="AK35" i="1"/>
  <c r="AL35" i="1"/>
  <c r="AM35" i="1"/>
  <c r="AN35" i="1"/>
  <c r="AP35" i="1"/>
  <c r="AQ35" i="1"/>
  <c r="AR35" i="1"/>
  <c r="AS35" i="1"/>
  <c r="AG39" i="1"/>
  <c r="AH39" i="1"/>
  <c r="AI39" i="1"/>
  <c r="AJ39" i="1"/>
  <c r="AK39" i="1"/>
  <c r="AL39" i="1"/>
  <c r="AM39" i="1"/>
  <c r="AN39" i="1"/>
  <c r="AP39" i="1"/>
  <c r="AQ39" i="1"/>
  <c r="AR39" i="1"/>
  <c r="AS39" i="1"/>
  <c r="AG40" i="1"/>
  <c r="AH40" i="1"/>
  <c r="AI40" i="1"/>
  <c r="AJ40" i="1"/>
  <c r="AK40" i="1"/>
  <c r="AL40" i="1"/>
  <c r="AM40" i="1"/>
  <c r="AN40" i="1"/>
  <c r="AP40" i="1"/>
  <c r="AQ40" i="1"/>
  <c r="AR40" i="1"/>
  <c r="AS40" i="1"/>
  <c r="AG38" i="1"/>
  <c r="AH38" i="1"/>
  <c r="AI38" i="1"/>
  <c r="AJ38" i="1"/>
  <c r="AK38" i="1"/>
  <c r="AL38" i="1"/>
  <c r="AM38" i="1"/>
  <c r="AN38" i="1"/>
  <c r="AP38" i="1"/>
  <c r="AX39" i="1" s="1"/>
  <c r="AQ38" i="1"/>
  <c r="AV39" i="1" s="1"/>
  <c r="AR38" i="1"/>
  <c r="AW39" i="1" s="1"/>
  <c r="AS38" i="1"/>
  <c r="AG37" i="1"/>
  <c r="AH37" i="1"/>
  <c r="AI37" i="1"/>
  <c r="AJ37" i="1"/>
  <c r="AK37" i="1"/>
  <c r="AM37" i="1"/>
  <c r="AN37" i="1"/>
  <c r="AP37" i="1"/>
  <c r="AQ37" i="1"/>
  <c r="AR37" i="1"/>
  <c r="AS37" i="1"/>
  <c r="AG41" i="1"/>
  <c r="AH41" i="1"/>
  <c r="AI41" i="1"/>
  <c r="AJ41" i="1"/>
  <c r="AK41" i="1"/>
  <c r="AL41" i="1"/>
  <c r="AM41" i="1"/>
  <c r="AN41" i="1"/>
  <c r="AP41" i="1"/>
  <c r="AX41" i="1" s="1"/>
  <c r="AQ41" i="1"/>
  <c r="AV41" i="1" s="1"/>
  <c r="AR41" i="1"/>
  <c r="AW41" i="1" s="1"/>
  <c r="AS41" i="1"/>
  <c r="AG42" i="1"/>
  <c r="AH42" i="1"/>
  <c r="AI42" i="1"/>
  <c r="AJ42" i="1"/>
  <c r="AK42" i="1"/>
  <c r="AM42" i="1"/>
  <c r="AN42" i="1"/>
  <c r="AP42" i="1"/>
  <c r="AQ42" i="1"/>
  <c r="AV410" i="1" s="1"/>
  <c r="AR42" i="1"/>
  <c r="AS42" i="1"/>
  <c r="AG43" i="1"/>
  <c r="AH43" i="1"/>
  <c r="AI43" i="1"/>
  <c r="AJ43" i="1"/>
  <c r="AK43" i="1"/>
  <c r="AL43" i="1"/>
  <c r="AM43" i="1"/>
  <c r="AN43" i="1"/>
  <c r="AP43" i="1"/>
  <c r="AQ43" i="1"/>
  <c r="AR43" i="1"/>
  <c r="AS43" i="1"/>
  <c r="AG44" i="1"/>
  <c r="AH44" i="1"/>
  <c r="AI44" i="1"/>
  <c r="AJ44" i="1"/>
  <c r="AK44" i="1"/>
  <c r="AL44" i="1"/>
  <c r="AM44" i="1"/>
  <c r="AN44" i="1"/>
  <c r="AP44" i="1"/>
  <c r="AX44" i="1" s="1"/>
  <c r="AQ44" i="1"/>
  <c r="AV44" i="1" s="1"/>
  <c r="AR44" i="1"/>
  <c r="AW44" i="1" s="1"/>
  <c r="AS44" i="1"/>
  <c r="AG45" i="1"/>
  <c r="AH45" i="1"/>
  <c r="AI45" i="1"/>
  <c r="AJ45" i="1"/>
  <c r="AK45" i="1"/>
  <c r="AL45" i="1"/>
  <c r="AM45" i="1"/>
  <c r="AN45" i="1"/>
  <c r="AP45" i="1"/>
  <c r="AX45" i="1" s="1"/>
  <c r="AQ45" i="1"/>
  <c r="AV45" i="1" s="1"/>
  <c r="AR45" i="1"/>
  <c r="AW45" i="1" s="1"/>
  <c r="AS45" i="1"/>
  <c r="AG47" i="1"/>
  <c r="AH47" i="1"/>
  <c r="AI47" i="1"/>
  <c r="AJ47" i="1"/>
  <c r="AK47" i="1"/>
  <c r="AM47" i="1"/>
  <c r="AN47" i="1"/>
  <c r="AP47" i="1"/>
  <c r="AQ47" i="1"/>
  <c r="AR47" i="1"/>
  <c r="AS47" i="1"/>
  <c r="AG46" i="1"/>
  <c r="AH46" i="1"/>
  <c r="AI46" i="1"/>
  <c r="AJ46" i="1"/>
  <c r="AK46" i="1"/>
  <c r="AL46" i="1"/>
  <c r="AM46" i="1"/>
  <c r="AN46" i="1"/>
  <c r="AP46" i="1"/>
  <c r="AX47" i="1" s="1"/>
  <c r="AQ46" i="1"/>
  <c r="AV47" i="1" s="1"/>
  <c r="AR46" i="1"/>
  <c r="AW47" i="1" s="1"/>
  <c r="AS46" i="1"/>
  <c r="AG50" i="1"/>
  <c r="AH50" i="1"/>
  <c r="AI50" i="1"/>
  <c r="AJ50" i="1"/>
  <c r="AK50" i="1"/>
  <c r="AL50" i="1"/>
  <c r="AM50" i="1"/>
  <c r="AN50" i="1"/>
  <c r="AP50" i="1"/>
  <c r="AX426" i="1" s="1"/>
  <c r="AQ50" i="1"/>
  <c r="AV426" i="1" s="1"/>
  <c r="AR50" i="1"/>
  <c r="AW426" i="1" s="1"/>
  <c r="AS50" i="1"/>
  <c r="AG52" i="1"/>
  <c r="AH52" i="1"/>
  <c r="AI52" i="1"/>
  <c r="AJ52" i="1"/>
  <c r="AK52" i="1"/>
  <c r="AL52" i="1"/>
  <c r="AM52" i="1"/>
  <c r="AN52" i="1"/>
  <c r="AP52" i="1"/>
  <c r="AQ52" i="1"/>
  <c r="AR52" i="1"/>
  <c r="AS52" i="1"/>
  <c r="AG48" i="1"/>
  <c r="AH48" i="1"/>
  <c r="AI48" i="1"/>
  <c r="AJ48" i="1"/>
  <c r="AK48" i="1"/>
  <c r="AL48" i="1"/>
  <c r="AM48" i="1"/>
  <c r="AN48" i="1"/>
  <c r="AP48" i="1"/>
  <c r="AQ48" i="1"/>
  <c r="AR48" i="1"/>
  <c r="AS48" i="1"/>
  <c r="AG49" i="1"/>
  <c r="AH49" i="1"/>
  <c r="AI49" i="1"/>
  <c r="AJ49" i="1"/>
  <c r="AK49" i="1"/>
  <c r="AL49" i="1"/>
  <c r="AM49" i="1"/>
  <c r="AN49" i="1"/>
  <c r="AP49" i="1"/>
  <c r="AQ49" i="1"/>
  <c r="AR49" i="1"/>
  <c r="AS49" i="1"/>
  <c r="AG51" i="1"/>
  <c r="AH51" i="1"/>
  <c r="AI51" i="1"/>
  <c r="AJ51" i="1"/>
  <c r="AK51" i="1"/>
  <c r="AL51" i="1"/>
  <c r="AM51" i="1"/>
  <c r="AN51" i="1"/>
  <c r="AP51" i="1"/>
  <c r="AX52" i="1" s="1"/>
  <c r="AQ51" i="1"/>
  <c r="AV52" i="1" s="1"/>
  <c r="AR51" i="1"/>
  <c r="AW52" i="1" s="1"/>
  <c r="AS51" i="1"/>
  <c r="AG53" i="1"/>
  <c r="AH53" i="1"/>
  <c r="AI53" i="1"/>
  <c r="AJ53" i="1"/>
  <c r="AK53" i="1"/>
  <c r="AM53" i="1"/>
  <c r="AN53" i="1"/>
  <c r="AP53" i="1"/>
  <c r="AQ53" i="1"/>
  <c r="AR53" i="1"/>
  <c r="AS53" i="1"/>
  <c r="AG54" i="1"/>
  <c r="AH54" i="1"/>
  <c r="AI54" i="1"/>
  <c r="AJ54" i="1"/>
  <c r="AK54" i="1"/>
  <c r="AL54" i="1"/>
  <c r="AM54" i="1"/>
  <c r="AN54" i="1"/>
  <c r="AP54" i="1"/>
  <c r="AQ54" i="1"/>
  <c r="AR54" i="1"/>
  <c r="AS54" i="1"/>
  <c r="AG55" i="1"/>
  <c r="AH55" i="1"/>
  <c r="AI55" i="1"/>
  <c r="AJ55" i="1"/>
  <c r="AK55" i="1"/>
  <c r="AL55" i="1"/>
  <c r="AM55" i="1"/>
  <c r="AN55" i="1"/>
  <c r="AP55" i="1"/>
  <c r="AX55" i="1" s="1"/>
  <c r="AQ55" i="1"/>
  <c r="AV55" i="1" s="1"/>
  <c r="AR55" i="1"/>
  <c r="AW55" i="1" s="1"/>
  <c r="AS55" i="1"/>
  <c r="AG56" i="1"/>
  <c r="AH56" i="1"/>
  <c r="AI56" i="1"/>
  <c r="AJ56" i="1"/>
  <c r="AK56" i="1"/>
  <c r="AM56" i="1"/>
  <c r="AN56" i="1"/>
  <c r="AP56" i="1"/>
  <c r="AX56" i="1" s="1"/>
  <c r="AQ56" i="1"/>
  <c r="AV56" i="1" s="1"/>
  <c r="AR56" i="1"/>
  <c r="AW56" i="1" s="1"/>
  <c r="AS56" i="1"/>
  <c r="AG57" i="1"/>
  <c r="AH57" i="1"/>
  <c r="AI57" i="1"/>
  <c r="AJ57" i="1"/>
  <c r="AK57" i="1"/>
  <c r="AL57" i="1"/>
  <c r="AM57" i="1"/>
  <c r="AN57" i="1"/>
  <c r="AP57" i="1"/>
  <c r="AQ57" i="1"/>
  <c r="AR57" i="1"/>
  <c r="AS57" i="1"/>
  <c r="AG58" i="1"/>
  <c r="AH58" i="1"/>
  <c r="AI58" i="1"/>
  <c r="AJ58" i="1"/>
  <c r="AK58" i="1"/>
  <c r="AL58" i="1"/>
  <c r="AM58" i="1"/>
  <c r="AN58" i="1"/>
  <c r="AP58" i="1"/>
  <c r="AX58" i="1" s="1"/>
  <c r="AQ58" i="1"/>
  <c r="AV58" i="1" s="1"/>
  <c r="AR58" i="1"/>
  <c r="AW58" i="1" s="1"/>
  <c r="AS58" i="1"/>
  <c r="AG60" i="1"/>
  <c r="AH60" i="1"/>
  <c r="AI60" i="1"/>
  <c r="AJ60" i="1"/>
  <c r="AK60" i="1"/>
  <c r="AL60" i="1"/>
  <c r="AM60" i="1"/>
  <c r="AN60" i="1"/>
  <c r="AP60" i="1"/>
  <c r="AQ60" i="1"/>
  <c r="AR60" i="1"/>
  <c r="AS60" i="1"/>
  <c r="AG59" i="1"/>
  <c r="AH59" i="1"/>
  <c r="AI59" i="1"/>
  <c r="AJ59" i="1"/>
  <c r="AK59" i="1"/>
  <c r="AM59" i="1"/>
  <c r="AN59" i="1"/>
  <c r="AP59" i="1"/>
  <c r="AQ59" i="1"/>
  <c r="AR59" i="1"/>
  <c r="AW60" i="1" s="1"/>
  <c r="AS59" i="1"/>
  <c r="AG61" i="1"/>
  <c r="AH61" i="1"/>
  <c r="AI61" i="1"/>
  <c r="AJ61" i="1"/>
  <c r="AK61" i="1"/>
  <c r="AL61" i="1"/>
  <c r="AM61" i="1"/>
  <c r="AN61" i="1"/>
  <c r="AP61" i="1"/>
  <c r="AX61" i="1" s="1"/>
  <c r="AQ61" i="1"/>
  <c r="AV61" i="1" s="1"/>
  <c r="AR61" i="1"/>
  <c r="AW61" i="1" s="1"/>
  <c r="AS61" i="1"/>
  <c r="AG62" i="1"/>
  <c r="AH62" i="1"/>
  <c r="AI62" i="1"/>
  <c r="AJ62" i="1"/>
  <c r="AK62" i="1"/>
  <c r="AL62" i="1"/>
  <c r="AM62" i="1"/>
  <c r="AN62" i="1"/>
  <c r="AP62" i="1"/>
  <c r="AX62" i="1" s="1"/>
  <c r="AQ62" i="1"/>
  <c r="AV62" i="1" s="1"/>
  <c r="AR62" i="1"/>
  <c r="AW62" i="1" s="1"/>
  <c r="AS62" i="1"/>
  <c r="AG63" i="1"/>
  <c r="AH63" i="1"/>
  <c r="AI63" i="1"/>
  <c r="AJ63" i="1"/>
  <c r="AK63" i="1"/>
  <c r="AL63" i="1"/>
  <c r="AM63" i="1"/>
  <c r="AN63" i="1"/>
  <c r="AP63" i="1"/>
  <c r="AX63" i="1" s="1"/>
  <c r="AQ63" i="1"/>
  <c r="AV63" i="1" s="1"/>
  <c r="AR63" i="1"/>
  <c r="AW63" i="1" s="1"/>
  <c r="AS63" i="1"/>
  <c r="AG64" i="1"/>
  <c r="AH64" i="1"/>
  <c r="AI64" i="1"/>
  <c r="AJ64" i="1"/>
  <c r="AK64" i="1"/>
  <c r="AL64" i="1"/>
  <c r="AM64" i="1"/>
  <c r="AN64" i="1"/>
  <c r="AP64" i="1"/>
  <c r="AQ64" i="1"/>
  <c r="AR64" i="1"/>
  <c r="AS64" i="1"/>
  <c r="AG65" i="1"/>
  <c r="AH65" i="1"/>
  <c r="AI65" i="1"/>
  <c r="AJ65" i="1"/>
  <c r="AK65" i="1"/>
  <c r="AL65" i="1"/>
  <c r="AM65" i="1"/>
  <c r="AN65" i="1"/>
  <c r="AP65" i="1"/>
  <c r="AX65" i="1" s="1"/>
  <c r="AQ65" i="1"/>
  <c r="AV65" i="1" s="1"/>
  <c r="AR65" i="1"/>
  <c r="AW65" i="1" s="1"/>
  <c r="AS65" i="1"/>
  <c r="AG66" i="1"/>
  <c r="AH66" i="1"/>
  <c r="AI66" i="1"/>
  <c r="AJ66" i="1"/>
  <c r="AK66" i="1"/>
  <c r="AL66" i="1"/>
  <c r="AM66" i="1"/>
  <c r="AN66" i="1"/>
  <c r="AP66" i="1"/>
  <c r="AX66" i="1" s="1"/>
  <c r="AQ66" i="1"/>
  <c r="AV66" i="1" s="1"/>
  <c r="AR66" i="1"/>
  <c r="AW66" i="1" s="1"/>
  <c r="AS66" i="1"/>
  <c r="AG67" i="1"/>
  <c r="AH67" i="1"/>
  <c r="AI67" i="1"/>
  <c r="AJ67" i="1"/>
  <c r="AK67" i="1"/>
  <c r="AL67" i="1"/>
  <c r="AM67" i="1"/>
  <c r="AN67" i="1"/>
  <c r="AP67" i="1"/>
  <c r="AX67" i="1" s="1"/>
  <c r="AQ67" i="1"/>
  <c r="AV67" i="1" s="1"/>
  <c r="AR67" i="1"/>
  <c r="AW67" i="1" s="1"/>
  <c r="AS67" i="1"/>
  <c r="AG70" i="1"/>
  <c r="AH70" i="1"/>
  <c r="AI70" i="1"/>
  <c r="AJ70" i="1"/>
  <c r="AK70" i="1"/>
  <c r="AL70" i="1"/>
  <c r="AM70" i="1"/>
  <c r="AN70" i="1"/>
  <c r="AP70" i="1"/>
  <c r="AQ70" i="1"/>
  <c r="AR70" i="1"/>
  <c r="AS70" i="1"/>
  <c r="AG68" i="1"/>
  <c r="AH68" i="1"/>
  <c r="AI68" i="1"/>
  <c r="AJ68" i="1"/>
  <c r="AK68" i="1"/>
  <c r="AL68" i="1"/>
  <c r="AM68" i="1"/>
  <c r="AN68" i="1"/>
  <c r="AP68" i="1"/>
  <c r="AQ68" i="1"/>
  <c r="AR68" i="1"/>
  <c r="AS68" i="1"/>
  <c r="AG69" i="1"/>
  <c r="AH69" i="1"/>
  <c r="AI69" i="1"/>
  <c r="AJ69" i="1"/>
  <c r="AK69" i="1"/>
  <c r="AL69" i="1"/>
  <c r="AM69" i="1"/>
  <c r="AN69" i="1"/>
  <c r="AP69" i="1"/>
  <c r="AX70" i="1" s="1"/>
  <c r="AQ69" i="1"/>
  <c r="AV70" i="1" s="1"/>
  <c r="AR69" i="1"/>
  <c r="AW70" i="1" s="1"/>
  <c r="AS69" i="1"/>
  <c r="AG71" i="1"/>
  <c r="AH71" i="1"/>
  <c r="AI71" i="1"/>
  <c r="AJ71" i="1"/>
  <c r="AK71" i="1"/>
  <c r="AL71" i="1"/>
  <c r="AM71" i="1"/>
  <c r="AN71" i="1"/>
  <c r="AP71" i="1"/>
  <c r="AQ71" i="1"/>
  <c r="AR71" i="1"/>
  <c r="AS71" i="1"/>
  <c r="AG72" i="1"/>
  <c r="AH72" i="1"/>
  <c r="AI72" i="1"/>
  <c r="AJ72" i="1"/>
  <c r="AK72" i="1"/>
  <c r="AL72" i="1"/>
  <c r="AM72" i="1"/>
  <c r="AN72" i="1"/>
  <c r="AP72" i="1"/>
  <c r="AX72" i="1" s="1"/>
  <c r="AQ72" i="1"/>
  <c r="AV72" i="1" s="1"/>
  <c r="AR72" i="1"/>
  <c r="AW72" i="1" s="1"/>
  <c r="AS72" i="1"/>
  <c r="AG73" i="1"/>
  <c r="AH73" i="1"/>
  <c r="AI73" i="1"/>
  <c r="AJ73" i="1"/>
  <c r="AK73" i="1"/>
  <c r="AL73" i="1"/>
  <c r="AM73" i="1"/>
  <c r="AN73" i="1"/>
  <c r="AP73" i="1"/>
  <c r="AQ73" i="1"/>
  <c r="AR73" i="1"/>
  <c r="AS73" i="1"/>
  <c r="AG74" i="1"/>
  <c r="AH74" i="1"/>
  <c r="AI74" i="1"/>
  <c r="AJ74" i="1"/>
  <c r="AK74" i="1"/>
  <c r="AL74" i="1"/>
  <c r="AM74" i="1"/>
  <c r="AN74" i="1"/>
  <c r="AP74" i="1"/>
  <c r="AX74" i="1" s="1"/>
  <c r="AQ74" i="1"/>
  <c r="AV74" i="1" s="1"/>
  <c r="AR74" i="1"/>
  <c r="AW74" i="1" s="1"/>
  <c r="AS74" i="1"/>
  <c r="AG79" i="1"/>
  <c r="AH79" i="1"/>
  <c r="AI79" i="1"/>
  <c r="AJ79" i="1"/>
  <c r="AK79" i="1"/>
  <c r="AL79" i="1"/>
  <c r="AM79" i="1"/>
  <c r="AN79" i="1"/>
  <c r="AP79" i="1"/>
  <c r="AQ79" i="1"/>
  <c r="AR79" i="1"/>
  <c r="AS79" i="1"/>
  <c r="AG75" i="1"/>
  <c r="AH75" i="1"/>
  <c r="AI75" i="1"/>
  <c r="AJ75" i="1"/>
  <c r="AK75" i="1"/>
  <c r="AL75" i="1"/>
  <c r="AM75" i="1"/>
  <c r="AN75" i="1"/>
  <c r="AP75" i="1"/>
  <c r="AQ75" i="1"/>
  <c r="AR75" i="1"/>
  <c r="AS75" i="1"/>
  <c r="AG76" i="1"/>
  <c r="AH76" i="1"/>
  <c r="AI76" i="1"/>
  <c r="AJ76" i="1"/>
  <c r="AK76" i="1"/>
  <c r="AL76" i="1"/>
  <c r="AM76" i="1"/>
  <c r="AN76" i="1"/>
  <c r="AP76" i="1"/>
  <c r="AQ76" i="1"/>
  <c r="AV77" i="1" s="1"/>
  <c r="AR76" i="1"/>
  <c r="AS76" i="1"/>
  <c r="AG78" i="1"/>
  <c r="AH78" i="1"/>
  <c r="AI78" i="1"/>
  <c r="AJ78" i="1"/>
  <c r="AK78" i="1"/>
  <c r="AM78" i="1"/>
  <c r="AN78" i="1"/>
  <c r="AP78" i="1"/>
  <c r="AQ78" i="1"/>
  <c r="AR78" i="1"/>
  <c r="AS78" i="1"/>
  <c r="AG80" i="1"/>
  <c r="AH80" i="1"/>
  <c r="AI80" i="1"/>
  <c r="AJ80" i="1"/>
  <c r="AK80" i="1"/>
  <c r="AL80" i="1"/>
  <c r="AM80" i="1"/>
  <c r="AN80" i="1"/>
  <c r="AP80" i="1"/>
  <c r="AX79" i="1" s="1"/>
  <c r="AQ80" i="1"/>
  <c r="AR80" i="1"/>
  <c r="AW79" i="1" s="1"/>
  <c r="AS80" i="1"/>
  <c r="AG77" i="1"/>
  <c r="AH77" i="1"/>
  <c r="AI77" i="1"/>
  <c r="AJ77" i="1"/>
  <c r="AK77" i="1"/>
  <c r="AL77" i="1"/>
  <c r="AM77" i="1"/>
  <c r="AN77" i="1"/>
  <c r="AP77" i="1"/>
  <c r="AX80" i="1" s="1"/>
  <c r="AQ77" i="1"/>
  <c r="AV80" i="1" s="1"/>
  <c r="AR77" i="1"/>
  <c r="AW80" i="1" s="1"/>
  <c r="AS77" i="1"/>
  <c r="AG82" i="1"/>
  <c r="AH82" i="1"/>
  <c r="AI82" i="1"/>
  <c r="AJ82" i="1"/>
  <c r="AK82" i="1"/>
  <c r="AM82" i="1"/>
  <c r="AN82" i="1"/>
  <c r="AP82" i="1"/>
  <c r="AQ82" i="1"/>
  <c r="AR82" i="1"/>
  <c r="AW355" i="1" s="1"/>
  <c r="AS82" i="1"/>
  <c r="AG81" i="1"/>
  <c r="AH81" i="1"/>
  <c r="AI81" i="1"/>
  <c r="AJ81" i="1"/>
  <c r="AK81" i="1"/>
  <c r="AL81" i="1"/>
  <c r="AM81" i="1"/>
  <c r="AN81" i="1"/>
  <c r="AP81" i="1"/>
  <c r="AQ81" i="1"/>
  <c r="AR81" i="1"/>
  <c r="AS81" i="1"/>
  <c r="AG83" i="1"/>
  <c r="AH83" i="1"/>
  <c r="AI83" i="1"/>
  <c r="AJ83" i="1"/>
  <c r="AK83" i="1"/>
  <c r="AL83" i="1"/>
  <c r="AM83" i="1"/>
  <c r="AN83" i="1"/>
  <c r="AP83" i="1"/>
  <c r="AX83" i="1" s="1"/>
  <c r="AQ83" i="1"/>
  <c r="AV83" i="1" s="1"/>
  <c r="AR83" i="1"/>
  <c r="AW83" i="1" s="1"/>
  <c r="AS83" i="1"/>
  <c r="AG85" i="1"/>
  <c r="AH85" i="1"/>
  <c r="AI85" i="1"/>
  <c r="AJ85" i="1"/>
  <c r="AK85" i="1"/>
  <c r="AL85" i="1"/>
  <c r="AM85" i="1"/>
  <c r="AN85" i="1"/>
  <c r="AP85" i="1"/>
  <c r="AQ85" i="1"/>
  <c r="AR85" i="1"/>
  <c r="AS85" i="1"/>
  <c r="AG86" i="1"/>
  <c r="AH86" i="1"/>
  <c r="AI86" i="1"/>
  <c r="AJ86" i="1"/>
  <c r="AK86" i="1"/>
  <c r="AL86" i="1"/>
  <c r="AM86" i="1"/>
  <c r="AN86" i="1"/>
  <c r="AP86" i="1"/>
  <c r="AQ86" i="1"/>
  <c r="AR86" i="1"/>
  <c r="AS86" i="1"/>
  <c r="AG84" i="1"/>
  <c r="AH84" i="1"/>
  <c r="AI84" i="1"/>
  <c r="AJ84" i="1"/>
  <c r="AK84" i="1"/>
  <c r="AL84" i="1"/>
  <c r="AM84" i="1"/>
  <c r="AN84" i="1"/>
  <c r="AP84" i="1"/>
  <c r="AX86" i="1" s="1"/>
  <c r="AQ84" i="1"/>
  <c r="AV86" i="1" s="1"/>
  <c r="AR84" i="1"/>
  <c r="AW86" i="1" s="1"/>
  <c r="AS84" i="1"/>
  <c r="AG87" i="1"/>
  <c r="AH87" i="1"/>
  <c r="AI87" i="1"/>
  <c r="AJ87" i="1"/>
  <c r="AK87" i="1"/>
  <c r="AL87" i="1"/>
  <c r="AM87" i="1"/>
  <c r="AN87" i="1"/>
  <c r="AP87" i="1"/>
  <c r="AX447" i="1" s="1"/>
  <c r="AQ87" i="1"/>
  <c r="AR87" i="1"/>
  <c r="AS87" i="1"/>
  <c r="AG88" i="1"/>
  <c r="AH88" i="1"/>
  <c r="AI88" i="1"/>
  <c r="AJ88" i="1"/>
  <c r="AK88" i="1"/>
  <c r="AL88" i="1"/>
  <c r="AM88" i="1"/>
  <c r="AN88" i="1"/>
  <c r="AP88" i="1"/>
  <c r="AQ88" i="1"/>
  <c r="AR88" i="1"/>
  <c r="AS88" i="1"/>
  <c r="AG89" i="1"/>
  <c r="AH89" i="1"/>
  <c r="AI89" i="1"/>
  <c r="AJ89" i="1"/>
  <c r="AK89" i="1"/>
  <c r="AL89" i="1"/>
  <c r="AM89" i="1"/>
  <c r="AN89" i="1"/>
  <c r="AP89" i="1"/>
  <c r="AX89" i="1" s="1"/>
  <c r="AQ89" i="1"/>
  <c r="AV89" i="1" s="1"/>
  <c r="AR89" i="1"/>
  <c r="AW89" i="1" s="1"/>
  <c r="AS89" i="1"/>
  <c r="AG90" i="1"/>
  <c r="AH90" i="1"/>
  <c r="AI90" i="1"/>
  <c r="AJ90" i="1"/>
  <c r="AK90" i="1"/>
  <c r="AL90" i="1"/>
  <c r="AM90" i="1"/>
  <c r="AN90" i="1"/>
  <c r="AP90" i="1"/>
  <c r="AX90" i="1" s="1"/>
  <c r="AQ90" i="1"/>
  <c r="AV90" i="1" s="1"/>
  <c r="AR90" i="1"/>
  <c r="AW90" i="1" s="1"/>
  <c r="AS90" i="1"/>
  <c r="AG91" i="1"/>
  <c r="AH91" i="1"/>
  <c r="AI91" i="1"/>
  <c r="AJ91" i="1"/>
  <c r="AK91" i="1"/>
  <c r="AM91" i="1"/>
  <c r="AN91" i="1"/>
  <c r="AP91" i="1"/>
  <c r="AQ91" i="1"/>
  <c r="AR91" i="1"/>
  <c r="AS91" i="1"/>
  <c r="AG92" i="1"/>
  <c r="AH92" i="1"/>
  <c r="AI92" i="1"/>
  <c r="AJ92" i="1"/>
  <c r="AK92" i="1"/>
  <c r="AM92" i="1"/>
  <c r="AN92" i="1"/>
  <c r="AP92" i="1"/>
  <c r="AX92" i="1" s="1"/>
  <c r="AQ92" i="1"/>
  <c r="AV92" i="1" s="1"/>
  <c r="AR92" i="1"/>
  <c r="AW92" i="1" s="1"/>
  <c r="AS92" i="1"/>
  <c r="AG93" i="1"/>
  <c r="AH93" i="1"/>
  <c r="AI93" i="1"/>
  <c r="AJ93" i="1"/>
  <c r="AK93" i="1"/>
  <c r="AL93" i="1"/>
  <c r="AM93" i="1"/>
  <c r="AN93" i="1"/>
  <c r="AP93" i="1"/>
  <c r="AQ93" i="1"/>
  <c r="AV93" i="1" s="1"/>
  <c r="AR93" i="1"/>
  <c r="AS93" i="1"/>
  <c r="AG94" i="1"/>
  <c r="AH94" i="1"/>
  <c r="AI94" i="1"/>
  <c r="AJ94" i="1"/>
  <c r="AK94" i="1"/>
  <c r="AL94" i="1"/>
  <c r="AM94" i="1"/>
  <c r="AN94" i="1"/>
  <c r="AP94" i="1"/>
  <c r="AX94" i="1" s="1"/>
  <c r="AQ94" i="1"/>
  <c r="AV94" i="1" s="1"/>
  <c r="AR94" i="1"/>
  <c r="AW94" i="1" s="1"/>
  <c r="AS94" i="1"/>
  <c r="AG95" i="1"/>
  <c r="AH95" i="1"/>
  <c r="AI95" i="1"/>
  <c r="AJ95" i="1"/>
  <c r="AK95" i="1"/>
  <c r="AL95" i="1"/>
  <c r="AM95" i="1"/>
  <c r="AN95" i="1"/>
  <c r="AP95" i="1"/>
  <c r="AX95" i="1" s="1"/>
  <c r="AQ95" i="1"/>
  <c r="AV95" i="1" s="1"/>
  <c r="AR95" i="1"/>
  <c r="AW95" i="1" s="1"/>
  <c r="AS95" i="1"/>
  <c r="AG96" i="1"/>
  <c r="AH96" i="1"/>
  <c r="AI96" i="1"/>
  <c r="AJ96" i="1"/>
  <c r="AK96" i="1"/>
  <c r="AL96" i="1"/>
  <c r="AM96" i="1"/>
  <c r="AN96" i="1"/>
  <c r="AP96" i="1"/>
  <c r="AQ96" i="1"/>
  <c r="AR96" i="1"/>
  <c r="AS96" i="1"/>
  <c r="AG97" i="1"/>
  <c r="AH97" i="1"/>
  <c r="AI97" i="1"/>
  <c r="AJ97" i="1"/>
  <c r="AK97" i="1"/>
  <c r="AL97" i="1"/>
  <c r="AM97" i="1"/>
  <c r="AN97" i="1"/>
  <c r="AP97" i="1"/>
  <c r="AQ97" i="1"/>
  <c r="AR97" i="1"/>
  <c r="AS97" i="1"/>
  <c r="AG98" i="1"/>
  <c r="AH98" i="1"/>
  <c r="AI98" i="1"/>
  <c r="AJ98" i="1"/>
  <c r="AK98" i="1"/>
  <c r="AL98" i="1"/>
  <c r="AM98" i="1"/>
  <c r="AN98" i="1"/>
  <c r="AP98" i="1"/>
  <c r="AX98" i="1" s="1"/>
  <c r="AQ98" i="1"/>
  <c r="AV98" i="1" s="1"/>
  <c r="AR98" i="1"/>
  <c r="AW98" i="1" s="1"/>
  <c r="AS98" i="1"/>
  <c r="AG99" i="1"/>
  <c r="AH99" i="1"/>
  <c r="AI99" i="1"/>
  <c r="AJ99" i="1"/>
  <c r="AK99" i="1"/>
  <c r="AL99" i="1"/>
  <c r="AM99" i="1"/>
  <c r="AN99" i="1"/>
  <c r="AP99" i="1"/>
  <c r="AX483" i="1" s="1"/>
  <c r="AQ99" i="1"/>
  <c r="AV483" i="1" s="1"/>
  <c r="AR99" i="1"/>
  <c r="AS99" i="1"/>
  <c r="AG101" i="1"/>
  <c r="AH101" i="1"/>
  <c r="AI101" i="1"/>
  <c r="AJ101" i="1"/>
  <c r="AK101" i="1"/>
  <c r="AL101" i="1"/>
  <c r="AM101" i="1"/>
  <c r="AN101" i="1"/>
  <c r="AP101" i="1"/>
  <c r="AQ101" i="1"/>
  <c r="AR101" i="1"/>
  <c r="AS101" i="1"/>
  <c r="AG100" i="1"/>
  <c r="AH100" i="1"/>
  <c r="AI100" i="1"/>
  <c r="AJ100" i="1"/>
  <c r="AK100" i="1"/>
  <c r="AL100" i="1"/>
  <c r="AM100" i="1"/>
  <c r="AN100" i="1"/>
  <c r="AP100" i="1"/>
  <c r="AQ100" i="1"/>
  <c r="AR100" i="1"/>
  <c r="AS100" i="1"/>
  <c r="AG104" i="1"/>
  <c r="AH104" i="1"/>
  <c r="AI104" i="1"/>
  <c r="AJ104" i="1"/>
  <c r="AK104" i="1"/>
  <c r="AM104" i="1"/>
  <c r="AN104" i="1"/>
  <c r="AP104" i="1"/>
  <c r="AQ104" i="1"/>
  <c r="AR104" i="1"/>
  <c r="AS104" i="1"/>
  <c r="AG102" i="1"/>
  <c r="AH102" i="1"/>
  <c r="AI102" i="1"/>
  <c r="AJ102" i="1"/>
  <c r="AK102" i="1"/>
  <c r="AL102" i="1"/>
  <c r="AM102" i="1"/>
  <c r="AN102" i="1"/>
  <c r="AP102" i="1"/>
  <c r="AQ102" i="1"/>
  <c r="AR102" i="1"/>
  <c r="AS102" i="1"/>
  <c r="AG103" i="1"/>
  <c r="AH103" i="1"/>
  <c r="AI103" i="1"/>
  <c r="AJ103" i="1"/>
  <c r="AK103" i="1"/>
  <c r="AL103" i="1"/>
  <c r="AM103" i="1"/>
  <c r="AN103" i="1"/>
  <c r="AP103" i="1"/>
  <c r="AX104" i="1" s="1"/>
  <c r="AQ103" i="1"/>
  <c r="AV104" i="1" s="1"/>
  <c r="AR103" i="1"/>
  <c r="AW104" i="1" s="1"/>
  <c r="AS103" i="1"/>
  <c r="AG105" i="1"/>
  <c r="AH105" i="1"/>
  <c r="AI105" i="1"/>
  <c r="AJ105" i="1"/>
  <c r="AK105" i="1"/>
  <c r="AL105" i="1"/>
  <c r="AM105" i="1"/>
  <c r="AN105" i="1"/>
  <c r="AP105" i="1"/>
  <c r="AX105" i="1" s="1"/>
  <c r="AQ105" i="1"/>
  <c r="AV105" i="1" s="1"/>
  <c r="AR105" i="1"/>
  <c r="AW105" i="1" s="1"/>
  <c r="AS105" i="1"/>
  <c r="AG108" i="1"/>
  <c r="AH108" i="1"/>
  <c r="AI108" i="1"/>
  <c r="AJ108" i="1"/>
  <c r="AK108" i="1"/>
  <c r="AM108" i="1"/>
  <c r="AN108" i="1"/>
  <c r="AP108" i="1"/>
  <c r="AQ108" i="1"/>
  <c r="AR108" i="1"/>
  <c r="AS108" i="1"/>
  <c r="AG106" i="1"/>
  <c r="AH106" i="1"/>
  <c r="AI106" i="1"/>
  <c r="AJ106" i="1"/>
  <c r="AK106" i="1"/>
  <c r="AL106" i="1"/>
  <c r="AM106" i="1"/>
  <c r="AN106" i="1"/>
  <c r="AP106" i="1"/>
  <c r="AQ106" i="1"/>
  <c r="AR106" i="1"/>
  <c r="AS106" i="1"/>
  <c r="AG107" i="1"/>
  <c r="AH107" i="1"/>
  <c r="AI107" i="1"/>
  <c r="AJ107" i="1"/>
  <c r="AK107" i="1"/>
  <c r="AL107" i="1"/>
  <c r="AM107" i="1"/>
  <c r="AN107" i="1"/>
  <c r="AP107" i="1"/>
  <c r="AQ107" i="1"/>
  <c r="AR107" i="1"/>
  <c r="AS107" i="1"/>
  <c r="AG109" i="1"/>
  <c r="AH109" i="1"/>
  <c r="AI109" i="1"/>
  <c r="AJ109" i="1"/>
  <c r="AK109" i="1"/>
  <c r="AL109" i="1"/>
  <c r="AM109" i="1"/>
  <c r="AN109" i="1"/>
  <c r="AP109" i="1"/>
  <c r="AX109" i="1" s="1"/>
  <c r="AQ109" i="1"/>
  <c r="AV109" i="1" s="1"/>
  <c r="AR109" i="1"/>
  <c r="AW109" i="1" s="1"/>
  <c r="AS109" i="1"/>
  <c r="AG110" i="1"/>
  <c r="AH110" i="1"/>
  <c r="AI110" i="1"/>
  <c r="AJ110" i="1"/>
  <c r="AK110" i="1"/>
  <c r="AL110" i="1"/>
  <c r="AM110" i="1"/>
  <c r="AN110" i="1"/>
  <c r="AP110" i="1"/>
  <c r="AX110" i="1" s="1"/>
  <c r="AQ110" i="1"/>
  <c r="AV110" i="1" s="1"/>
  <c r="AR110" i="1"/>
  <c r="AW110" i="1" s="1"/>
  <c r="AS110" i="1"/>
  <c r="AG112" i="1"/>
  <c r="AH112" i="1"/>
  <c r="AI112" i="1"/>
  <c r="AJ112" i="1"/>
  <c r="AK112" i="1"/>
  <c r="AL112" i="1"/>
  <c r="AM112" i="1"/>
  <c r="AN112" i="1"/>
  <c r="AP112" i="1"/>
  <c r="AQ112" i="1"/>
  <c r="AR112" i="1"/>
  <c r="AS112" i="1"/>
  <c r="AG111" i="1"/>
  <c r="AH111" i="1"/>
  <c r="AI111" i="1"/>
  <c r="AJ111" i="1"/>
  <c r="AK111" i="1"/>
  <c r="AL111" i="1"/>
  <c r="AM111" i="1"/>
  <c r="AN111" i="1"/>
  <c r="AP111" i="1"/>
  <c r="AX112" i="1" s="1"/>
  <c r="AQ111" i="1"/>
  <c r="AR111" i="1"/>
  <c r="AS111" i="1"/>
  <c r="AG113" i="1"/>
  <c r="AH113" i="1"/>
  <c r="AI113" i="1"/>
  <c r="AJ113" i="1"/>
  <c r="AK113" i="1"/>
  <c r="AL113" i="1"/>
  <c r="AM113" i="1"/>
  <c r="AN113" i="1"/>
  <c r="AP113" i="1"/>
  <c r="AQ113" i="1"/>
  <c r="AR113" i="1"/>
  <c r="AS113" i="1"/>
  <c r="AG114" i="1"/>
  <c r="AH114" i="1"/>
  <c r="AI114" i="1"/>
  <c r="AJ114" i="1"/>
  <c r="AK114" i="1"/>
  <c r="AL114" i="1"/>
  <c r="AM114" i="1"/>
  <c r="AN114" i="1"/>
  <c r="AP114" i="1"/>
  <c r="AX114" i="1" s="1"/>
  <c r="AQ114" i="1"/>
  <c r="AV114" i="1" s="1"/>
  <c r="AR114" i="1"/>
  <c r="AW114" i="1" s="1"/>
  <c r="AS114" i="1"/>
  <c r="AG116" i="1"/>
  <c r="AH116" i="1"/>
  <c r="AI116" i="1"/>
  <c r="AJ116" i="1"/>
  <c r="AK116" i="1"/>
  <c r="AL116" i="1"/>
  <c r="AM116" i="1"/>
  <c r="AN116" i="1"/>
  <c r="AP116" i="1"/>
  <c r="AQ116" i="1"/>
  <c r="AR116" i="1"/>
  <c r="AS116" i="1"/>
  <c r="AG115" i="1"/>
  <c r="AH115" i="1"/>
  <c r="AI115" i="1"/>
  <c r="AJ115" i="1"/>
  <c r="AK115" i="1"/>
  <c r="AL115" i="1"/>
  <c r="AM115" i="1"/>
  <c r="AN115" i="1"/>
  <c r="AP115" i="1"/>
  <c r="AX116" i="1" s="1"/>
  <c r="AQ115" i="1"/>
  <c r="AV116" i="1" s="1"/>
  <c r="AR115" i="1"/>
  <c r="AW116" i="1" s="1"/>
  <c r="AS115" i="1"/>
  <c r="AG117" i="1"/>
  <c r="AH117" i="1"/>
  <c r="AI117" i="1"/>
  <c r="AJ117" i="1"/>
  <c r="AK117" i="1"/>
  <c r="AL117" i="1"/>
  <c r="AM117" i="1"/>
  <c r="AN117" i="1"/>
  <c r="AP117" i="1"/>
  <c r="AX117" i="1" s="1"/>
  <c r="AQ117" i="1"/>
  <c r="AV117" i="1" s="1"/>
  <c r="AR117" i="1"/>
  <c r="AW117" i="1" s="1"/>
  <c r="AS117" i="1"/>
  <c r="AG118" i="1"/>
  <c r="AH118" i="1"/>
  <c r="AI118" i="1"/>
  <c r="AJ118" i="1"/>
  <c r="AK118" i="1"/>
  <c r="AM118" i="1"/>
  <c r="AN118" i="1"/>
  <c r="AP118" i="1"/>
  <c r="AX118" i="1" s="1"/>
  <c r="AQ118" i="1"/>
  <c r="AV118" i="1" s="1"/>
  <c r="AR118" i="1"/>
  <c r="AW118" i="1" s="1"/>
  <c r="AS118" i="1"/>
  <c r="AG119" i="1"/>
  <c r="AH119" i="1"/>
  <c r="AI119" i="1"/>
  <c r="AJ119" i="1"/>
  <c r="AK119" i="1"/>
  <c r="AL119" i="1"/>
  <c r="AM119" i="1"/>
  <c r="AN119" i="1"/>
  <c r="AP119" i="1"/>
  <c r="AS119" i="1"/>
  <c r="AG120" i="1"/>
  <c r="AH120" i="1"/>
  <c r="AI120" i="1"/>
  <c r="AJ120" i="1"/>
  <c r="AK120" i="1"/>
  <c r="AL120" i="1"/>
  <c r="AM120" i="1"/>
  <c r="AN120" i="1"/>
  <c r="AP120" i="1"/>
  <c r="AX120" i="1" s="1"/>
  <c r="AQ120" i="1"/>
  <c r="AV120" i="1" s="1"/>
  <c r="AR120" i="1"/>
  <c r="AW120" i="1" s="1"/>
  <c r="AS120" i="1"/>
  <c r="AG121" i="1"/>
  <c r="AH121" i="1"/>
  <c r="AI121" i="1"/>
  <c r="AJ121" i="1"/>
  <c r="AK121" i="1"/>
  <c r="AL121" i="1"/>
  <c r="AM121" i="1"/>
  <c r="AN121" i="1"/>
  <c r="AP121" i="1"/>
  <c r="AX121" i="1" s="1"/>
  <c r="AQ121" i="1"/>
  <c r="AV121" i="1" s="1"/>
  <c r="AR121" i="1"/>
  <c r="AW121" i="1" s="1"/>
  <c r="AS121" i="1"/>
  <c r="AG122" i="1"/>
  <c r="AH122" i="1"/>
  <c r="AI122" i="1"/>
  <c r="AJ122" i="1"/>
  <c r="AK122" i="1"/>
  <c r="AL122" i="1"/>
  <c r="AM122" i="1"/>
  <c r="AN122" i="1"/>
  <c r="AP122" i="1"/>
  <c r="AX122" i="1" s="1"/>
  <c r="AQ122" i="1"/>
  <c r="AV122" i="1" s="1"/>
  <c r="AR122" i="1"/>
  <c r="AW122" i="1" s="1"/>
  <c r="AS122" i="1"/>
  <c r="AG123" i="1"/>
  <c r="AH123" i="1"/>
  <c r="AI123" i="1"/>
  <c r="AJ123" i="1"/>
  <c r="AK123" i="1"/>
  <c r="AL123" i="1"/>
  <c r="AM123" i="1"/>
  <c r="AN123" i="1"/>
  <c r="AP123" i="1"/>
  <c r="AX123" i="1" s="1"/>
  <c r="AQ123" i="1"/>
  <c r="AV123" i="1" s="1"/>
  <c r="AR123" i="1"/>
  <c r="AW123" i="1" s="1"/>
  <c r="AS123" i="1"/>
  <c r="AG124" i="1"/>
  <c r="AH124" i="1"/>
  <c r="AI124" i="1"/>
  <c r="AJ124" i="1"/>
  <c r="AK124" i="1"/>
  <c r="AL124" i="1"/>
  <c r="AM124" i="1"/>
  <c r="AN124" i="1"/>
  <c r="AP124" i="1"/>
  <c r="AX124" i="1" s="1"/>
  <c r="AQ124" i="1"/>
  <c r="AV124" i="1" s="1"/>
  <c r="AR124" i="1"/>
  <c r="AW124" i="1" s="1"/>
  <c r="AS124" i="1"/>
  <c r="AG125" i="1"/>
  <c r="AH125" i="1"/>
  <c r="AI125" i="1"/>
  <c r="AJ125" i="1"/>
  <c r="AK125" i="1"/>
  <c r="AL125" i="1"/>
  <c r="AM125" i="1"/>
  <c r="AN125" i="1"/>
  <c r="AP125" i="1"/>
  <c r="AQ125" i="1"/>
  <c r="AR125" i="1"/>
  <c r="AS125" i="1"/>
  <c r="AG126" i="1"/>
  <c r="AH126" i="1"/>
  <c r="AI126" i="1"/>
  <c r="AJ126" i="1"/>
  <c r="AK126" i="1"/>
  <c r="AM126" i="1"/>
  <c r="AN126" i="1"/>
  <c r="AP126" i="1"/>
  <c r="AQ126" i="1"/>
  <c r="AR126" i="1"/>
  <c r="AS126" i="1"/>
  <c r="AG127" i="1"/>
  <c r="AH127" i="1"/>
  <c r="AI127" i="1"/>
  <c r="AJ127" i="1"/>
  <c r="AK127" i="1"/>
  <c r="AL127" i="1"/>
  <c r="AM127" i="1"/>
  <c r="AN127" i="1"/>
  <c r="AP127" i="1"/>
  <c r="AX127" i="1" s="1"/>
  <c r="AQ127" i="1"/>
  <c r="AV127" i="1" s="1"/>
  <c r="AR127" i="1"/>
  <c r="AW127" i="1" s="1"/>
  <c r="AS127" i="1"/>
  <c r="AG128" i="1"/>
  <c r="AH128" i="1"/>
  <c r="AI128" i="1"/>
  <c r="AJ128" i="1"/>
  <c r="AK128" i="1"/>
  <c r="AM128" i="1"/>
  <c r="AN128" i="1"/>
  <c r="AP128" i="1"/>
  <c r="AX128" i="1" s="1"/>
  <c r="AQ128" i="1"/>
  <c r="AV128" i="1" s="1"/>
  <c r="AR128" i="1"/>
  <c r="AW128" i="1" s="1"/>
  <c r="AS128" i="1"/>
  <c r="AG129" i="1"/>
  <c r="AH129" i="1"/>
  <c r="AI129" i="1"/>
  <c r="AJ129" i="1"/>
  <c r="AK129" i="1"/>
  <c r="AL129" i="1"/>
  <c r="AM129" i="1"/>
  <c r="AN129" i="1"/>
  <c r="AP129" i="1"/>
  <c r="AX129" i="1" s="1"/>
  <c r="AQ129" i="1"/>
  <c r="AV129" i="1" s="1"/>
  <c r="AR129" i="1"/>
  <c r="AW129" i="1" s="1"/>
  <c r="AS129" i="1"/>
  <c r="AG131" i="1"/>
  <c r="AH131" i="1"/>
  <c r="AI131" i="1"/>
  <c r="AJ131" i="1"/>
  <c r="AK131" i="1"/>
  <c r="AL131" i="1"/>
  <c r="AM131" i="1"/>
  <c r="AN131" i="1"/>
  <c r="AP131" i="1"/>
  <c r="AQ131" i="1"/>
  <c r="AR131" i="1"/>
  <c r="AS131" i="1"/>
  <c r="AG130" i="1"/>
  <c r="AH130" i="1"/>
  <c r="AI130" i="1"/>
  <c r="AJ130" i="1"/>
  <c r="AK130" i="1"/>
  <c r="AL130" i="1"/>
  <c r="AM130" i="1"/>
  <c r="AN130" i="1"/>
  <c r="AP130" i="1"/>
  <c r="AX131" i="1" s="1"/>
  <c r="AQ130" i="1"/>
  <c r="AV131" i="1" s="1"/>
  <c r="AR130" i="1"/>
  <c r="AW131" i="1" s="1"/>
  <c r="AS130" i="1"/>
  <c r="AG132" i="1"/>
  <c r="AH132" i="1"/>
  <c r="AI132" i="1"/>
  <c r="AJ132" i="1"/>
  <c r="AK132" i="1"/>
  <c r="AL132" i="1"/>
  <c r="AM132" i="1"/>
  <c r="AN132" i="1"/>
  <c r="AP132" i="1"/>
  <c r="AX132" i="1" s="1"/>
  <c r="AQ132" i="1"/>
  <c r="AV132" i="1" s="1"/>
  <c r="AR132" i="1"/>
  <c r="AW132" i="1" s="1"/>
  <c r="AS132" i="1"/>
  <c r="AG133" i="1"/>
  <c r="AH133" i="1"/>
  <c r="AI133" i="1"/>
  <c r="AJ133" i="1"/>
  <c r="AK133" i="1"/>
  <c r="AL133" i="1"/>
  <c r="AM133" i="1"/>
  <c r="AN133" i="1"/>
  <c r="AP133" i="1"/>
  <c r="AX133" i="1" s="1"/>
  <c r="AQ133" i="1"/>
  <c r="AV133" i="1" s="1"/>
  <c r="AR133" i="1"/>
  <c r="AW133" i="1" s="1"/>
  <c r="AS133" i="1"/>
  <c r="AG134" i="1"/>
  <c r="AH134" i="1"/>
  <c r="AI134" i="1"/>
  <c r="AJ134" i="1"/>
  <c r="AK134" i="1"/>
  <c r="AL134" i="1"/>
  <c r="AM134" i="1"/>
  <c r="AN134" i="1"/>
  <c r="AP134" i="1"/>
  <c r="AX134" i="1" s="1"/>
  <c r="AQ134" i="1"/>
  <c r="AV134" i="1" s="1"/>
  <c r="AR134" i="1"/>
  <c r="AW134" i="1" s="1"/>
  <c r="AS134" i="1"/>
  <c r="AG135" i="1"/>
  <c r="AH135" i="1"/>
  <c r="AI135" i="1"/>
  <c r="AJ135" i="1"/>
  <c r="AK135" i="1"/>
  <c r="AL135" i="1"/>
  <c r="AM135" i="1"/>
  <c r="AN135" i="1"/>
  <c r="AP135" i="1"/>
  <c r="AX135" i="1" s="1"/>
  <c r="AQ135" i="1"/>
  <c r="AV135" i="1" s="1"/>
  <c r="AR135" i="1"/>
  <c r="AW135" i="1" s="1"/>
  <c r="AS135" i="1"/>
  <c r="AG136" i="1"/>
  <c r="AH136" i="1"/>
  <c r="AI136" i="1"/>
  <c r="AJ136" i="1"/>
  <c r="AK136" i="1"/>
  <c r="AL136" i="1"/>
  <c r="AM136" i="1"/>
  <c r="AN136" i="1"/>
  <c r="AP136" i="1"/>
  <c r="AQ136" i="1"/>
  <c r="AR136" i="1"/>
  <c r="AS136" i="1"/>
  <c r="AG137" i="1"/>
  <c r="AH137" i="1"/>
  <c r="AI137" i="1"/>
  <c r="AJ137" i="1"/>
  <c r="AK137" i="1"/>
  <c r="AL137" i="1"/>
  <c r="AM137" i="1"/>
  <c r="AN137" i="1"/>
  <c r="AP137" i="1"/>
  <c r="AX137" i="1" s="1"/>
  <c r="AQ137" i="1"/>
  <c r="AV137" i="1" s="1"/>
  <c r="AR137" i="1"/>
  <c r="AW137" i="1" s="1"/>
  <c r="AS137" i="1"/>
  <c r="AG138" i="1"/>
  <c r="AH138" i="1"/>
  <c r="AI138" i="1"/>
  <c r="AJ138" i="1"/>
  <c r="AK138" i="1"/>
  <c r="AL138" i="1"/>
  <c r="AM138" i="1"/>
  <c r="AN138" i="1"/>
  <c r="AP138" i="1"/>
  <c r="AX138" i="1" s="1"/>
  <c r="AQ138" i="1"/>
  <c r="AV138" i="1" s="1"/>
  <c r="AR138" i="1"/>
  <c r="AW138" i="1" s="1"/>
  <c r="AS138" i="1"/>
  <c r="AG139" i="1"/>
  <c r="AH139" i="1"/>
  <c r="AI139" i="1"/>
  <c r="AJ139" i="1"/>
  <c r="AK139" i="1"/>
  <c r="AL139" i="1"/>
  <c r="AM139" i="1"/>
  <c r="AN139" i="1"/>
  <c r="AP139" i="1"/>
  <c r="AX139" i="1" s="1"/>
  <c r="AQ139" i="1"/>
  <c r="AV139" i="1" s="1"/>
  <c r="AR139" i="1"/>
  <c r="AW139" i="1" s="1"/>
  <c r="AS139" i="1"/>
  <c r="AG140" i="1"/>
  <c r="AH140" i="1"/>
  <c r="AI140" i="1"/>
  <c r="AJ140" i="1"/>
  <c r="AK140" i="1"/>
  <c r="AL140" i="1"/>
  <c r="AM140" i="1"/>
  <c r="AN140" i="1"/>
  <c r="AP140" i="1"/>
  <c r="AX472" i="1" s="1"/>
  <c r="AQ140" i="1"/>
  <c r="AV472" i="1" s="1"/>
  <c r="AR140" i="1"/>
  <c r="AW472" i="1" s="1"/>
  <c r="AS140" i="1"/>
  <c r="AG141" i="1"/>
  <c r="AH141" i="1"/>
  <c r="AI141" i="1"/>
  <c r="AJ141" i="1"/>
  <c r="AK141" i="1"/>
  <c r="AL141" i="1"/>
  <c r="AM141" i="1"/>
  <c r="AN141" i="1"/>
  <c r="AP141" i="1"/>
  <c r="AX141" i="1" s="1"/>
  <c r="AQ141" i="1"/>
  <c r="AV141" i="1" s="1"/>
  <c r="AR141" i="1"/>
  <c r="AW141" i="1" s="1"/>
  <c r="AS141" i="1"/>
  <c r="AG142" i="1"/>
  <c r="AH142" i="1"/>
  <c r="AI142" i="1"/>
  <c r="AJ142" i="1"/>
  <c r="AK142" i="1"/>
  <c r="AL142" i="1"/>
  <c r="AM142" i="1"/>
  <c r="AN142" i="1"/>
  <c r="AP142" i="1"/>
  <c r="AX142" i="1" s="1"/>
  <c r="AQ142" i="1"/>
  <c r="AV142" i="1" s="1"/>
  <c r="AR142" i="1"/>
  <c r="AW142" i="1" s="1"/>
  <c r="AS142" i="1"/>
  <c r="AG143" i="1"/>
  <c r="AH143" i="1"/>
  <c r="AI143" i="1"/>
  <c r="AJ143" i="1"/>
  <c r="AK143" i="1"/>
  <c r="AL143" i="1"/>
  <c r="AM143" i="1"/>
  <c r="AN143" i="1"/>
  <c r="AP143" i="1"/>
  <c r="AQ143" i="1"/>
  <c r="AR143" i="1"/>
  <c r="AS143" i="1"/>
  <c r="AG144" i="1"/>
  <c r="AH144" i="1"/>
  <c r="AI144" i="1"/>
  <c r="AJ144" i="1"/>
  <c r="AK144" i="1"/>
  <c r="AL144" i="1"/>
  <c r="AM144" i="1"/>
  <c r="AN144" i="1"/>
  <c r="AP144" i="1"/>
  <c r="AX144" i="1" s="1"/>
  <c r="AQ144" i="1"/>
  <c r="AV144" i="1" s="1"/>
  <c r="AR144" i="1"/>
  <c r="AW144" i="1" s="1"/>
  <c r="AS144" i="1"/>
  <c r="AG145" i="1"/>
  <c r="AH145" i="1"/>
  <c r="AI145" i="1"/>
  <c r="AJ145" i="1"/>
  <c r="AK145" i="1"/>
  <c r="AL145" i="1"/>
  <c r="AM145" i="1"/>
  <c r="AN145" i="1"/>
  <c r="AP145" i="1"/>
  <c r="AQ145" i="1"/>
  <c r="AR145" i="1"/>
  <c r="AS145" i="1"/>
  <c r="AG147" i="1"/>
  <c r="AH147" i="1"/>
  <c r="AI147" i="1"/>
  <c r="AJ147" i="1"/>
  <c r="AK147" i="1"/>
  <c r="AM147" i="1"/>
  <c r="AN147" i="1"/>
  <c r="AP147" i="1"/>
  <c r="AQ147" i="1"/>
  <c r="AR147" i="1"/>
  <c r="AS147" i="1"/>
  <c r="AG146" i="1"/>
  <c r="AH146" i="1"/>
  <c r="AI146" i="1"/>
  <c r="AJ146" i="1"/>
  <c r="AK146" i="1"/>
  <c r="AL146" i="1"/>
  <c r="AM146" i="1"/>
  <c r="AN146" i="1"/>
  <c r="AP146" i="1"/>
  <c r="AX147" i="1" s="1"/>
  <c r="AQ146" i="1"/>
  <c r="AV147" i="1" s="1"/>
  <c r="AR146" i="1"/>
  <c r="AW147" i="1" s="1"/>
  <c r="AS146" i="1"/>
  <c r="AG148" i="1"/>
  <c r="AH148" i="1"/>
  <c r="AI148" i="1"/>
  <c r="AJ148" i="1"/>
  <c r="AK148" i="1"/>
  <c r="AL148" i="1"/>
  <c r="AM148" i="1"/>
  <c r="AN148" i="1"/>
  <c r="AP148" i="1"/>
  <c r="AX148" i="1" s="1"/>
  <c r="AQ148" i="1"/>
  <c r="AV148" i="1" s="1"/>
  <c r="AR148" i="1"/>
  <c r="AW148" i="1" s="1"/>
  <c r="AS148" i="1"/>
  <c r="AG149" i="1"/>
  <c r="AH149" i="1"/>
  <c r="AI149" i="1"/>
  <c r="AJ149" i="1"/>
  <c r="AK149" i="1"/>
  <c r="AL149" i="1"/>
  <c r="AM149" i="1"/>
  <c r="AN149" i="1"/>
  <c r="AP149" i="1"/>
  <c r="AX149" i="1" s="1"/>
  <c r="AQ149" i="1"/>
  <c r="AV149" i="1" s="1"/>
  <c r="AR149" i="1"/>
  <c r="AW149" i="1" s="1"/>
  <c r="AS149" i="1"/>
  <c r="AG150" i="1"/>
  <c r="AH150" i="1"/>
  <c r="AI150" i="1"/>
  <c r="AJ150" i="1"/>
  <c r="AK150" i="1"/>
  <c r="AL150" i="1"/>
  <c r="AM150" i="1"/>
  <c r="AN150" i="1"/>
  <c r="AX150" i="1"/>
  <c r="AQ150" i="1"/>
  <c r="AV150" i="1" s="1"/>
  <c r="AR150" i="1"/>
  <c r="AW150" i="1" s="1"/>
  <c r="AS150" i="1"/>
  <c r="AG151" i="1"/>
  <c r="AH151" i="1"/>
  <c r="AI151" i="1"/>
  <c r="AJ151" i="1"/>
  <c r="AK151" i="1"/>
  <c r="AL151" i="1"/>
  <c r="AM151" i="1"/>
  <c r="AN151" i="1"/>
  <c r="AP151" i="1"/>
  <c r="AX151" i="1" s="1"/>
  <c r="AQ151" i="1"/>
  <c r="AV151" i="1" s="1"/>
  <c r="AR151" i="1"/>
  <c r="AW151" i="1" s="1"/>
  <c r="AS151" i="1"/>
  <c r="AG152" i="1"/>
  <c r="AH152" i="1"/>
  <c r="AI152" i="1"/>
  <c r="AJ152" i="1"/>
  <c r="AK152" i="1"/>
  <c r="AL152" i="1"/>
  <c r="AM152" i="1"/>
  <c r="AN152" i="1"/>
  <c r="AP152" i="1"/>
  <c r="AX152" i="1" s="1"/>
  <c r="AQ152" i="1"/>
  <c r="AV152" i="1" s="1"/>
  <c r="AR152" i="1"/>
  <c r="AW152" i="1" s="1"/>
  <c r="AS152" i="1"/>
  <c r="AG153" i="1"/>
  <c r="AH153" i="1"/>
  <c r="AI153" i="1"/>
  <c r="AJ153" i="1"/>
  <c r="AK153" i="1"/>
  <c r="AL153" i="1"/>
  <c r="AM153" i="1"/>
  <c r="AN153" i="1"/>
  <c r="AP153" i="1"/>
  <c r="AX153" i="1" s="1"/>
  <c r="AQ153" i="1"/>
  <c r="AV153" i="1" s="1"/>
  <c r="AR153" i="1"/>
  <c r="AW153" i="1" s="1"/>
  <c r="AS153" i="1"/>
  <c r="AG154" i="1"/>
  <c r="AH154" i="1"/>
  <c r="AI154" i="1"/>
  <c r="AJ154" i="1"/>
  <c r="AK154" i="1"/>
  <c r="AL154" i="1"/>
  <c r="AM154" i="1"/>
  <c r="AN154" i="1"/>
  <c r="AP154" i="1"/>
  <c r="AX154" i="1" s="1"/>
  <c r="AQ154" i="1"/>
  <c r="AV154" i="1" s="1"/>
  <c r="AR154" i="1"/>
  <c r="AW154" i="1" s="1"/>
  <c r="AS154" i="1"/>
  <c r="AG155" i="1"/>
  <c r="AH155" i="1"/>
  <c r="AI155" i="1"/>
  <c r="AJ155" i="1"/>
  <c r="AK155" i="1"/>
  <c r="AL155" i="1"/>
  <c r="AM155" i="1"/>
  <c r="AN155" i="1"/>
  <c r="AP155" i="1"/>
  <c r="AX155" i="1" s="1"/>
  <c r="AQ155" i="1"/>
  <c r="AV155" i="1" s="1"/>
  <c r="AR155" i="1"/>
  <c r="AW155" i="1" s="1"/>
  <c r="AS155" i="1"/>
  <c r="AG156" i="1"/>
  <c r="AH156" i="1"/>
  <c r="AI156" i="1"/>
  <c r="AJ156" i="1"/>
  <c r="AK156" i="1"/>
  <c r="AM156" i="1"/>
  <c r="AN156" i="1"/>
  <c r="AP156" i="1"/>
  <c r="AX156" i="1" s="1"/>
  <c r="AQ156" i="1"/>
  <c r="AV156" i="1" s="1"/>
  <c r="AR156" i="1"/>
  <c r="AW156" i="1" s="1"/>
  <c r="AS156" i="1"/>
  <c r="AG157" i="1"/>
  <c r="AH157" i="1"/>
  <c r="AI157" i="1"/>
  <c r="AJ157" i="1"/>
  <c r="AK157" i="1"/>
  <c r="AL157" i="1"/>
  <c r="AM157" i="1"/>
  <c r="AN157" i="1"/>
  <c r="AP157" i="1"/>
  <c r="AX157" i="1" s="1"/>
  <c r="AQ157" i="1"/>
  <c r="AV157" i="1" s="1"/>
  <c r="AR157" i="1"/>
  <c r="AW157" i="1" s="1"/>
  <c r="AS157" i="1"/>
  <c r="AG160" i="1"/>
  <c r="AH160" i="1"/>
  <c r="AI160" i="1"/>
  <c r="AJ160" i="1"/>
  <c r="AK160" i="1"/>
  <c r="AL160" i="1"/>
  <c r="AM160" i="1"/>
  <c r="AN160" i="1"/>
  <c r="AP160" i="1"/>
  <c r="AX158" i="1" s="1"/>
  <c r="AQ160" i="1"/>
  <c r="AR160" i="1"/>
  <c r="AW158" i="1" s="1"/>
  <c r="AS160" i="1"/>
  <c r="AG159" i="1"/>
  <c r="AH159" i="1"/>
  <c r="AI159" i="1"/>
  <c r="AJ159" i="1"/>
  <c r="AK159" i="1"/>
  <c r="AL159" i="1"/>
  <c r="AM159" i="1"/>
  <c r="AN159" i="1"/>
  <c r="AP159" i="1"/>
  <c r="AQ159" i="1"/>
  <c r="AR159" i="1"/>
  <c r="AS159" i="1"/>
  <c r="AG158" i="1"/>
  <c r="AH158" i="1"/>
  <c r="AI158" i="1"/>
  <c r="AJ158" i="1"/>
  <c r="AK158" i="1"/>
  <c r="AM158" i="1"/>
  <c r="AN158" i="1"/>
  <c r="AP158" i="1"/>
  <c r="AQ158" i="1"/>
  <c r="AR158" i="1"/>
  <c r="AS158" i="1"/>
  <c r="AG164" i="1"/>
  <c r="AH164" i="1"/>
  <c r="AI164" i="1"/>
  <c r="AJ164" i="1"/>
  <c r="AK164" i="1"/>
  <c r="AL164" i="1"/>
  <c r="AM164" i="1"/>
  <c r="AN164" i="1"/>
  <c r="AP164" i="1"/>
  <c r="AQ164" i="1"/>
  <c r="AR164" i="1"/>
  <c r="AS164" i="1"/>
  <c r="AG161" i="1"/>
  <c r="AH161" i="1"/>
  <c r="AI161" i="1"/>
  <c r="AJ161" i="1"/>
  <c r="AK161" i="1"/>
  <c r="AL161" i="1"/>
  <c r="AM161" i="1"/>
  <c r="AN161" i="1"/>
  <c r="AP161" i="1"/>
  <c r="AQ161" i="1"/>
  <c r="AR161" i="1"/>
  <c r="AS161" i="1"/>
  <c r="AG162" i="1"/>
  <c r="AH162" i="1"/>
  <c r="AI162" i="1"/>
  <c r="AJ162" i="1"/>
  <c r="AK162" i="1"/>
  <c r="AL162" i="1"/>
  <c r="AM162" i="1"/>
  <c r="AN162" i="1"/>
  <c r="AP162" i="1"/>
  <c r="AQ162" i="1"/>
  <c r="AR162" i="1"/>
  <c r="AS162" i="1"/>
  <c r="AG163" i="1"/>
  <c r="AH163" i="1"/>
  <c r="AI163" i="1"/>
  <c r="AJ163" i="1"/>
  <c r="AK163" i="1"/>
  <c r="AM163" i="1"/>
  <c r="AN163" i="1"/>
  <c r="AP163" i="1"/>
  <c r="AQ163" i="1"/>
  <c r="AR163" i="1"/>
  <c r="AS163" i="1"/>
  <c r="AG165" i="1"/>
  <c r="AH165" i="1"/>
  <c r="AI165" i="1"/>
  <c r="AJ165" i="1"/>
  <c r="AK165" i="1"/>
  <c r="AL165" i="1"/>
  <c r="AM165" i="1"/>
  <c r="AN165" i="1"/>
  <c r="AP165" i="1"/>
  <c r="AX165" i="1" s="1"/>
  <c r="AQ165" i="1"/>
  <c r="AV165" i="1" s="1"/>
  <c r="AR165" i="1"/>
  <c r="AW165" i="1" s="1"/>
  <c r="AS165" i="1"/>
  <c r="AG166" i="1"/>
  <c r="AH166" i="1"/>
  <c r="AI166" i="1"/>
  <c r="AJ166" i="1"/>
  <c r="AK166" i="1"/>
  <c r="AL166" i="1"/>
  <c r="AM166" i="1"/>
  <c r="AN166" i="1"/>
  <c r="AP166" i="1"/>
  <c r="AX166" i="1" s="1"/>
  <c r="AQ166" i="1"/>
  <c r="AV166" i="1" s="1"/>
  <c r="AR166" i="1"/>
  <c r="AW166" i="1" s="1"/>
  <c r="AS166" i="1"/>
  <c r="AG168" i="1"/>
  <c r="AH168" i="1"/>
  <c r="AI168" i="1"/>
  <c r="AJ168" i="1"/>
  <c r="AK168" i="1"/>
  <c r="AL168" i="1"/>
  <c r="AM168" i="1"/>
  <c r="AN168" i="1"/>
  <c r="AP168" i="1"/>
  <c r="AQ168" i="1"/>
  <c r="AR168" i="1"/>
  <c r="AS168" i="1"/>
  <c r="AG167" i="1"/>
  <c r="AH167" i="1"/>
  <c r="AI167" i="1"/>
  <c r="AJ167" i="1"/>
  <c r="AK167" i="1"/>
  <c r="AM167" i="1"/>
  <c r="AN167" i="1"/>
  <c r="AP167" i="1"/>
  <c r="AQ167" i="1"/>
  <c r="AV168" i="1" s="1"/>
  <c r="AR167" i="1"/>
  <c r="AS167" i="1"/>
  <c r="AG169" i="1"/>
  <c r="AH169" i="1"/>
  <c r="AI169" i="1"/>
  <c r="AJ169" i="1"/>
  <c r="AK169" i="1"/>
  <c r="AL169" i="1"/>
  <c r="AM169" i="1"/>
  <c r="AN169" i="1"/>
  <c r="AP169" i="1"/>
  <c r="AX169" i="1" s="1"/>
  <c r="AQ169" i="1"/>
  <c r="AV169" i="1" s="1"/>
  <c r="AR169" i="1"/>
  <c r="AW169" i="1" s="1"/>
  <c r="AS169" i="1"/>
  <c r="AG170" i="1"/>
  <c r="AH170" i="1"/>
  <c r="AI170" i="1"/>
  <c r="AJ170" i="1"/>
  <c r="AK170" i="1"/>
  <c r="AL170" i="1"/>
  <c r="AM170" i="1"/>
  <c r="AN170" i="1"/>
  <c r="AP170" i="1"/>
  <c r="AQ170" i="1"/>
  <c r="AR170" i="1"/>
  <c r="AS170" i="1"/>
  <c r="AG171" i="1"/>
  <c r="AH171" i="1"/>
  <c r="AI171" i="1"/>
  <c r="AJ171" i="1"/>
  <c r="AK171" i="1"/>
  <c r="AL171" i="1"/>
  <c r="AM171" i="1"/>
  <c r="AN171" i="1"/>
  <c r="AP171" i="1"/>
  <c r="AX171" i="1" s="1"/>
  <c r="AQ171" i="1"/>
  <c r="AV171" i="1" s="1"/>
  <c r="AR171" i="1"/>
  <c r="AW171" i="1" s="1"/>
  <c r="AS171" i="1"/>
  <c r="AG172" i="1"/>
  <c r="AH172" i="1"/>
  <c r="AI172" i="1"/>
  <c r="AJ172" i="1"/>
  <c r="AK172" i="1"/>
  <c r="AL172" i="1"/>
  <c r="AM172" i="1"/>
  <c r="AN172" i="1"/>
  <c r="AP172" i="1"/>
  <c r="AX172" i="1" s="1"/>
  <c r="AQ172" i="1"/>
  <c r="AV172" i="1" s="1"/>
  <c r="AR172" i="1"/>
  <c r="AW172" i="1" s="1"/>
  <c r="AS172" i="1"/>
  <c r="AG175" i="1"/>
  <c r="AH175" i="1"/>
  <c r="AI175" i="1"/>
  <c r="AJ175" i="1"/>
  <c r="AK175" i="1"/>
  <c r="AL175" i="1"/>
  <c r="AM175" i="1"/>
  <c r="AN175" i="1"/>
  <c r="AP175" i="1"/>
  <c r="AQ175" i="1"/>
  <c r="AR175" i="1"/>
  <c r="AS175" i="1"/>
  <c r="AG173" i="1"/>
  <c r="AH173" i="1"/>
  <c r="AI173" i="1"/>
  <c r="AJ173" i="1"/>
  <c r="AK173" i="1"/>
  <c r="AL173" i="1"/>
  <c r="AM173" i="1"/>
  <c r="AN173" i="1"/>
  <c r="AP173" i="1"/>
  <c r="AQ173" i="1"/>
  <c r="AR173" i="1"/>
  <c r="AS173" i="1"/>
  <c r="AG174" i="1"/>
  <c r="AH174" i="1"/>
  <c r="AI174" i="1"/>
  <c r="AJ174" i="1"/>
  <c r="AK174" i="1"/>
  <c r="AL174" i="1"/>
  <c r="AM174" i="1"/>
  <c r="AN174" i="1"/>
  <c r="AP174" i="1"/>
  <c r="AX175" i="1" s="1"/>
  <c r="AQ174" i="1"/>
  <c r="AV175" i="1" s="1"/>
  <c r="AR174" i="1"/>
  <c r="AW175" i="1" s="1"/>
  <c r="AS174" i="1"/>
  <c r="AG176" i="1"/>
  <c r="AH176" i="1"/>
  <c r="AI176" i="1"/>
  <c r="AJ176" i="1"/>
  <c r="AK176" i="1"/>
  <c r="AM176" i="1"/>
  <c r="AN176" i="1"/>
  <c r="AP176" i="1"/>
  <c r="AQ176" i="1"/>
  <c r="AR176" i="1"/>
  <c r="AS176" i="1"/>
  <c r="AG178" i="1"/>
  <c r="AH178" i="1"/>
  <c r="AI178" i="1"/>
  <c r="AJ178" i="1"/>
  <c r="AK178" i="1"/>
  <c r="AL178" i="1"/>
  <c r="AM178" i="1"/>
  <c r="AN178" i="1"/>
  <c r="AP178" i="1"/>
  <c r="AQ178" i="1"/>
  <c r="AR178" i="1"/>
  <c r="AS178" i="1"/>
  <c r="AG177" i="1"/>
  <c r="AH177" i="1"/>
  <c r="AI177" i="1"/>
  <c r="AJ177" i="1"/>
  <c r="AK177" i="1"/>
  <c r="AL177" i="1"/>
  <c r="AM177" i="1"/>
  <c r="AN177" i="1"/>
  <c r="AP177" i="1"/>
  <c r="AX178" i="1" s="1"/>
  <c r="AQ177" i="1"/>
  <c r="AV178" i="1" s="1"/>
  <c r="AR177" i="1"/>
  <c r="AW178" i="1" s="1"/>
  <c r="AS177" i="1"/>
  <c r="AG179" i="1"/>
  <c r="AH179" i="1"/>
  <c r="AI179" i="1"/>
  <c r="AJ179" i="1"/>
  <c r="AK179" i="1"/>
  <c r="AM179" i="1"/>
  <c r="AN179" i="1"/>
  <c r="AP179" i="1"/>
  <c r="AX367" i="1" s="1"/>
  <c r="AQ179" i="1"/>
  <c r="AR179" i="1"/>
  <c r="AW367" i="1" s="1"/>
  <c r="AS179" i="1"/>
  <c r="AG180" i="1"/>
  <c r="AH180" i="1"/>
  <c r="AI180" i="1"/>
  <c r="AJ180" i="1"/>
  <c r="AK180" i="1"/>
  <c r="AL180" i="1"/>
  <c r="AM180" i="1"/>
  <c r="AN180" i="1"/>
  <c r="AP180" i="1"/>
  <c r="AX180" i="1" s="1"/>
  <c r="AQ180" i="1"/>
  <c r="AV180" i="1" s="1"/>
  <c r="AR180" i="1"/>
  <c r="AW180" i="1" s="1"/>
  <c r="AS180" i="1"/>
  <c r="AG181" i="1"/>
  <c r="AH181" i="1"/>
  <c r="AI181" i="1"/>
  <c r="AJ181" i="1"/>
  <c r="AK181" i="1"/>
  <c r="AL181" i="1"/>
  <c r="AM181" i="1"/>
  <c r="AN181" i="1"/>
  <c r="AP181" i="1"/>
  <c r="AQ181" i="1"/>
  <c r="AR181" i="1"/>
  <c r="AS181" i="1"/>
  <c r="AG183" i="1"/>
  <c r="AH183" i="1"/>
  <c r="AI183" i="1"/>
  <c r="AJ183" i="1"/>
  <c r="AK183" i="1"/>
  <c r="AL183" i="1"/>
  <c r="AM183" i="1"/>
  <c r="AN183" i="1"/>
  <c r="AP183" i="1"/>
  <c r="AQ183" i="1"/>
  <c r="AV182" i="1" s="1"/>
  <c r="AR183" i="1"/>
  <c r="AS183" i="1"/>
  <c r="AG182" i="1"/>
  <c r="AH182" i="1"/>
  <c r="AI182" i="1"/>
  <c r="AJ182" i="1"/>
  <c r="AK182" i="1"/>
  <c r="AM182" i="1"/>
  <c r="AN182" i="1"/>
  <c r="AP182" i="1"/>
  <c r="AX303" i="1" s="1"/>
  <c r="AQ182" i="1"/>
  <c r="AV303" i="1" s="1"/>
  <c r="AR182" i="1"/>
  <c r="AW303" i="1" s="1"/>
  <c r="AS182" i="1"/>
  <c r="AG185" i="1"/>
  <c r="AH185" i="1"/>
  <c r="AI185" i="1"/>
  <c r="AJ185" i="1"/>
  <c r="AK185" i="1"/>
  <c r="AL185" i="1"/>
  <c r="AM185" i="1"/>
  <c r="AN185" i="1"/>
  <c r="AP185" i="1"/>
  <c r="AQ185" i="1"/>
  <c r="AR185" i="1"/>
  <c r="AS185" i="1"/>
  <c r="AG184" i="1"/>
  <c r="AH184" i="1"/>
  <c r="AI184" i="1"/>
  <c r="AJ184" i="1"/>
  <c r="AK184" i="1"/>
  <c r="AL184" i="1"/>
  <c r="AM184" i="1"/>
  <c r="AN184" i="1"/>
  <c r="AP184" i="1"/>
  <c r="AX185" i="1" s="1"/>
  <c r="AQ184" i="1"/>
  <c r="AV185" i="1" s="1"/>
  <c r="AR184" i="1"/>
  <c r="AW185" i="1" s="1"/>
  <c r="AS184" i="1"/>
  <c r="AG187" i="1"/>
  <c r="AH187" i="1"/>
  <c r="AI187" i="1"/>
  <c r="AJ187" i="1"/>
  <c r="AK187" i="1"/>
  <c r="AL187" i="1"/>
  <c r="AM187" i="1"/>
  <c r="AN187" i="1"/>
  <c r="AP187" i="1"/>
  <c r="AX186" i="1" s="1"/>
  <c r="AQ187" i="1"/>
  <c r="AR187" i="1"/>
  <c r="AS187" i="1"/>
  <c r="AG188" i="1"/>
  <c r="AH188" i="1"/>
  <c r="AI188" i="1"/>
  <c r="AJ188" i="1"/>
  <c r="AK188" i="1"/>
  <c r="AM188" i="1"/>
  <c r="AN188" i="1"/>
  <c r="AP188" i="1"/>
  <c r="AQ188" i="1"/>
  <c r="AV187" i="1" s="1"/>
  <c r="AR188" i="1"/>
  <c r="AS188" i="1"/>
  <c r="AG186" i="1"/>
  <c r="AH186" i="1"/>
  <c r="AI186" i="1"/>
  <c r="AJ186" i="1"/>
  <c r="AK186" i="1"/>
  <c r="AM186" i="1"/>
  <c r="AN186" i="1"/>
  <c r="AP186" i="1"/>
  <c r="AX188" i="1" s="1"/>
  <c r="AQ186" i="1"/>
  <c r="AR186" i="1"/>
  <c r="AW188" i="1" s="1"/>
  <c r="AS186" i="1"/>
  <c r="AG190" i="1"/>
  <c r="AH190" i="1"/>
  <c r="AI190" i="1"/>
  <c r="AJ190" i="1"/>
  <c r="AK190" i="1"/>
  <c r="AM190" i="1"/>
  <c r="AN190" i="1"/>
  <c r="AP190" i="1"/>
  <c r="AQ190" i="1"/>
  <c r="AR190" i="1"/>
  <c r="AS190" i="1"/>
  <c r="AG189" i="1"/>
  <c r="AH189" i="1"/>
  <c r="AI189" i="1"/>
  <c r="AJ189" i="1"/>
  <c r="AK189" i="1"/>
  <c r="AM189" i="1"/>
  <c r="AN189" i="1"/>
  <c r="AP189" i="1"/>
  <c r="AX190" i="1" s="1"/>
  <c r="AQ189" i="1"/>
  <c r="AR189" i="1"/>
  <c r="AW190" i="1" s="1"/>
  <c r="AS189" i="1"/>
  <c r="AG191" i="1"/>
  <c r="AH191" i="1"/>
  <c r="AI191" i="1"/>
  <c r="AJ191" i="1"/>
  <c r="AK191" i="1"/>
  <c r="AL191" i="1"/>
  <c r="AM191" i="1"/>
  <c r="AN191" i="1"/>
  <c r="AP191" i="1"/>
  <c r="AX304" i="1" s="1"/>
  <c r="AQ191" i="1"/>
  <c r="AR191" i="1"/>
  <c r="AS191" i="1"/>
  <c r="AG192" i="1"/>
  <c r="AH192" i="1"/>
  <c r="AI192" i="1"/>
  <c r="AJ192" i="1"/>
  <c r="AK192" i="1"/>
  <c r="AM192" i="1"/>
  <c r="AN192" i="1"/>
  <c r="AP192" i="1"/>
  <c r="AQ192" i="1"/>
  <c r="AR192" i="1"/>
  <c r="AS192" i="1"/>
  <c r="AG195" i="1"/>
  <c r="AH195" i="1"/>
  <c r="AI195" i="1"/>
  <c r="AJ195" i="1"/>
  <c r="AK195" i="1"/>
  <c r="AM195" i="1"/>
  <c r="AN195" i="1"/>
  <c r="AP195" i="1"/>
  <c r="AQ195" i="1"/>
  <c r="AR195" i="1"/>
  <c r="AS195" i="1"/>
  <c r="AG196" i="1"/>
  <c r="AH196" i="1"/>
  <c r="AI196" i="1"/>
  <c r="AJ196" i="1"/>
  <c r="AK196" i="1"/>
  <c r="AL196" i="1"/>
  <c r="AM196" i="1"/>
  <c r="AN196" i="1"/>
  <c r="AP196" i="1"/>
  <c r="AQ196" i="1"/>
  <c r="AR196" i="1"/>
  <c r="AS196" i="1"/>
  <c r="AG193" i="1"/>
  <c r="AH193" i="1"/>
  <c r="AI193" i="1"/>
  <c r="AJ193" i="1"/>
  <c r="AK193" i="1"/>
  <c r="AL193" i="1"/>
  <c r="AM193" i="1"/>
  <c r="AN193" i="1"/>
  <c r="AP193" i="1"/>
  <c r="AX195" i="1" s="1"/>
  <c r="AQ193" i="1"/>
  <c r="AV195" i="1" s="1"/>
  <c r="AR193" i="1"/>
  <c r="AW195" i="1" s="1"/>
  <c r="AS193" i="1"/>
  <c r="AG194" i="1"/>
  <c r="AH194" i="1"/>
  <c r="AI194" i="1"/>
  <c r="AJ194" i="1"/>
  <c r="AK194" i="1"/>
  <c r="AL194" i="1"/>
  <c r="AM194" i="1"/>
  <c r="AN194" i="1"/>
  <c r="AP194" i="1"/>
  <c r="AX196" i="1" s="1"/>
  <c r="AQ194" i="1"/>
  <c r="AV196" i="1" s="1"/>
  <c r="AR194" i="1"/>
  <c r="AW196" i="1" s="1"/>
  <c r="AS194" i="1"/>
  <c r="AG197" i="1"/>
  <c r="AH197" i="1"/>
  <c r="AI197" i="1"/>
  <c r="AJ197" i="1"/>
  <c r="AK197" i="1"/>
  <c r="AL197" i="1"/>
  <c r="AM197" i="1"/>
  <c r="AN197" i="1"/>
  <c r="AP197" i="1"/>
  <c r="AX197" i="1" s="1"/>
  <c r="AQ197" i="1"/>
  <c r="AV197" i="1" s="1"/>
  <c r="AR197" i="1"/>
  <c r="AW197" i="1" s="1"/>
  <c r="AS197" i="1"/>
  <c r="AG198" i="1"/>
  <c r="AH198" i="1"/>
  <c r="AI198" i="1"/>
  <c r="AJ198" i="1"/>
  <c r="AK198" i="1"/>
  <c r="AM198" i="1"/>
  <c r="AN198" i="1"/>
  <c r="AP198" i="1"/>
  <c r="AQ198" i="1"/>
  <c r="AR198" i="1"/>
  <c r="AS198" i="1"/>
  <c r="AG199" i="1"/>
  <c r="AH199" i="1"/>
  <c r="AI199" i="1"/>
  <c r="AJ199" i="1"/>
  <c r="AK199" i="1"/>
  <c r="AL199" i="1"/>
  <c r="AM199" i="1"/>
  <c r="AN199" i="1"/>
  <c r="AP199" i="1"/>
  <c r="AQ199" i="1"/>
  <c r="AR199" i="1"/>
  <c r="AS199" i="1"/>
  <c r="AG200" i="1"/>
  <c r="AH200" i="1"/>
  <c r="AI200" i="1"/>
  <c r="AJ200" i="1"/>
  <c r="AK200" i="1"/>
  <c r="AM200" i="1"/>
  <c r="AN200" i="1"/>
  <c r="AP200" i="1"/>
  <c r="AX200" i="1" s="1"/>
  <c r="AQ200" i="1"/>
  <c r="AV200" i="1" s="1"/>
  <c r="AR200" i="1"/>
  <c r="AW200" i="1" s="1"/>
  <c r="AS200" i="1"/>
  <c r="AG201" i="1"/>
  <c r="AH201" i="1"/>
  <c r="AI201" i="1"/>
  <c r="AJ201" i="1"/>
  <c r="AK201" i="1"/>
  <c r="AM201" i="1"/>
  <c r="AN201" i="1"/>
  <c r="AP201" i="1"/>
  <c r="AX201" i="1" s="1"/>
  <c r="AQ201" i="1"/>
  <c r="AV201" i="1" s="1"/>
  <c r="AR201" i="1"/>
  <c r="AW201" i="1" s="1"/>
  <c r="AS201" i="1"/>
  <c r="AG204" i="1"/>
  <c r="AH204" i="1"/>
  <c r="AI204" i="1"/>
  <c r="AJ204" i="1"/>
  <c r="AK204" i="1"/>
  <c r="AL204" i="1"/>
  <c r="AM204" i="1"/>
  <c r="AN204" i="1"/>
  <c r="AP204" i="1"/>
  <c r="AQ204" i="1"/>
  <c r="AR204" i="1"/>
  <c r="AS204" i="1"/>
  <c r="AG205" i="1"/>
  <c r="AH205" i="1"/>
  <c r="AI205" i="1"/>
  <c r="AJ205" i="1"/>
  <c r="AK205" i="1"/>
  <c r="AM205" i="1"/>
  <c r="AN205" i="1"/>
  <c r="AP205" i="1"/>
  <c r="AQ205" i="1"/>
  <c r="AR205" i="1"/>
  <c r="AS205" i="1"/>
  <c r="AG202" i="1"/>
  <c r="AH202" i="1"/>
  <c r="AI202" i="1"/>
  <c r="AJ202" i="1"/>
  <c r="AK202" i="1"/>
  <c r="AL202" i="1"/>
  <c r="AM202" i="1"/>
  <c r="AN202" i="1"/>
  <c r="AP202" i="1"/>
  <c r="AX204" i="1" s="1"/>
  <c r="AQ202" i="1"/>
  <c r="AR202" i="1"/>
  <c r="AW204" i="1" s="1"/>
  <c r="AS202" i="1"/>
  <c r="AG203" i="1"/>
  <c r="AH203" i="1"/>
  <c r="AI203" i="1"/>
  <c r="AJ203" i="1"/>
  <c r="AK203" i="1"/>
  <c r="AL203" i="1"/>
  <c r="AM203" i="1"/>
  <c r="AN203" i="1"/>
  <c r="AP203" i="1"/>
  <c r="AX205" i="1" s="1"/>
  <c r="AQ203" i="1"/>
  <c r="AV205" i="1" s="1"/>
  <c r="AR203" i="1"/>
  <c r="AW205" i="1" s="1"/>
  <c r="AS203" i="1"/>
  <c r="AG206" i="1"/>
  <c r="AH206" i="1"/>
  <c r="AI206" i="1"/>
  <c r="AJ206" i="1"/>
  <c r="AK206" i="1"/>
  <c r="AL206" i="1"/>
  <c r="AM206" i="1"/>
  <c r="AN206" i="1"/>
  <c r="AP206" i="1"/>
  <c r="AX206" i="1" s="1"/>
  <c r="AQ206" i="1"/>
  <c r="AV206" i="1" s="1"/>
  <c r="AR206" i="1"/>
  <c r="AW206" i="1" s="1"/>
  <c r="AS206" i="1"/>
  <c r="AG207" i="1"/>
  <c r="AH207" i="1"/>
  <c r="AI207" i="1"/>
  <c r="AJ207" i="1"/>
  <c r="AK207" i="1"/>
  <c r="AL207" i="1"/>
  <c r="AM207" i="1"/>
  <c r="AN207" i="1"/>
  <c r="AP207" i="1"/>
  <c r="AX207" i="1" s="1"/>
  <c r="AQ207" i="1"/>
  <c r="AV207" i="1" s="1"/>
  <c r="AR207" i="1"/>
  <c r="AW207" i="1" s="1"/>
  <c r="AS207" i="1"/>
  <c r="AG209" i="1"/>
  <c r="AH209" i="1"/>
  <c r="AI209" i="1"/>
  <c r="AJ209" i="1"/>
  <c r="AK209" i="1"/>
  <c r="AL209" i="1"/>
  <c r="AM209" i="1"/>
  <c r="AN209" i="1"/>
  <c r="AP209" i="1"/>
  <c r="AQ209" i="1"/>
  <c r="AR209" i="1"/>
  <c r="AW208" i="1" s="1"/>
  <c r="AS209" i="1"/>
  <c r="AG208" i="1"/>
  <c r="AH208" i="1"/>
  <c r="AI208" i="1"/>
  <c r="AJ208" i="1"/>
  <c r="AK208" i="1"/>
  <c r="AM208" i="1"/>
  <c r="AN208" i="1"/>
  <c r="AP208" i="1"/>
  <c r="AX209" i="1" s="1"/>
  <c r="AQ208" i="1"/>
  <c r="AV209" i="1" s="1"/>
  <c r="AR208" i="1"/>
  <c r="AS208" i="1"/>
  <c r="AG210" i="1"/>
  <c r="AH210" i="1"/>
  <c r="AI210" i="1"/>
  <c r="AJ210" i="1"/>
  <c r="AK210" i="1"/>
  <c r="AL210" i="1"/>
  <c r="AM210" i="1"/>
  <c r="AN210" i="1"/>
  <c r="AP210" i="1"/>
  <c r="AQ210" i="1"/>
  <c r="AR210" i="1"/>
  <c r="AS210" i="1"/>
  <c r="AG211" i="1"/>
  <c r="AH211" i="1"/>
  <c r="AI211" i="1"/>
  <c r="AJ211" i="1"/>
  <c r="AK211" i="1"/>
  <c r="AL211" i="1"/>
  <c r="AM211" i="1"/>
  <c r="AN211" i="1"/>
  <c r="AP211" i="1"/>
  <c r="AQ211" i="1"/>
  <c r="AV211" i="1" s="1"/>
  <c r="AR211" i="1"/>
  <c r="AW211" i="1" s="1"/>
  <c r="AS211" i="1"/>
  <c r="AG212" i="1"/>
  <c r="AH212" i="1"/>
  <c r="AI212" i="1"/>
  <c r="AJ212" i="1"/>
  <c r="AK212" i="1"/>
  <c r="AL212" i="1"/>
  <c r="AM212" i="1"/>
  <c r="AN212" i="1"/>
  <c r="AP212" i="1"/>
  <c r="AX212" i="1" s="1"/>
  <c r="AQ212" i="1"/>
  <c r="AV212" i="1" s="1"/>
  <c r="AR212" i="1"/>
  <c r="AW212" i="1" s="1"/>
  <c r="AS212" i="1"/>
  <c r="AG214" i="1"/>
  <c r="AH214" i="1"/>
  <c r="AI214" i="1"/>
  <c r="AJ214" i="1"/>
  <c r="AK214" i="1"/>
  <c r="AL214" i="1"/>
  <c r="AM214" i="1"/>
  <c r="AN214" i="1"/>
  <c r="AP214" i="1"/>
  <c r="AQ214" i="1"/>
  <c r="AR214" i="1"/>
  <c r="AS214" i="1"/>
  <c r="AG213" i="1"/>
  <c r="AH213" i="1"/>
  <c r="AI213" i="1"/>
  <c r="AJ213" i="1"/>
  <c r="AK213" i="1"/>
  <c r="AL213" i="1"/>
  <c r="AM213" i="1"/>
  <c r="AN213" i="1"/>
  <c r="AP213" i="1"/>
  <c r="AQ213" i="1"/>
  <c r="AR213" i="1"/>
  <c r="AS213" i="1"/>
  <c r="AG215" i="1"/>
  <c r="AH215" i="1"/>
  <c r="AI215" i="1"/>
  <c r="AJ215" i="1"/>
  <c r="AK215" i="1"/>
  <c r="AM215" i="1"/>
  <c r="AN215" i="1"/>
  <c r="AP215" i="1"/>
  <c r="AQ215" i="1"/>
  <c r="AR215" i="1"/>
  <c r="AS215" i="1"/>
  <c r="AG216" i="1"/>
  <c r="AH216" i="1"/>
  <c r="AI216" i="1"/>
  <c r="AJ216" i="1"/>
  <c r="AK216" i="1"/>
  <c r="AL216" i="1"/>
  <c r="AM216" i="1"/>
  <c r="AN216" i="1"/>
  <c r="AP216" i="1"/>
  <c r="AX216" i="1" s="1"/>
  <c r="AQ216" i="1"/>
  <c r="AV216" i="1" s="1"/>
  <c r="AR216" i="1"/>
  <c r="AW216" i="1" s="1"/>
  <c r="AS216" i="1"/>
  <c r="AG217" i="1"/>
  <c r="AH217" i="1"/>
  <c r="AI217" i="1"/>
  <c r="AJ217" i="1"/>
  <c r="AK217" i="1"/>
  <c r="AL217" i="1"/>
  <c r="AM217" i="1"/>
  <c r="AN217" i="1"/>
  <c r="AP217" i="1"/>
  <c r="AX217" i="1" s="1"/>
  <c r="AQ217" i="1"/>
  <c r="AV217" i="1" s="1"/>
  <c r="AR217" i="1"/>
  <c r="AW217" i="1" s="1"/>
  <c r="AS217" i="1"/>
  <c r="AG218" i="1"/>
  <c r="AH218" i="1"/>
  <c r="AI218" i="1"/>
  <c r="AJ218" i="1"/>
  <c r="AK218" i="1"/>
  <c r="AL218" i="1"/>
  <c r="AM218" i="1"/>
  <c r="AN218" i="1"/>
  <c r="AP218" i="1"/>
  <c r="AX218" i="1" s="1"/>
  <c r="AQ218" i="1"/>
  <c r="AV218" i="1" s="1"/>
  <c r="AR218" i="1"/>
  <c r="AW218" i="1" s="1"/>
  <c r="AS218" i="1"/>
  <c r="AG219" i="1"/>
  <c r="AH219" i="1"/>
  <c r="AI219" i="1"/>
  <c r="AJ219" i="1"/>
  <c r="AK219" i="1"/>
  <c r="AL219" i="1"/>
  <c r="AM219" i="1"/>
  <c r="AN219" i="1"/>
  <c r="AP219" i="1"/>
  <c r="AX219" i="1" s="1"/>
  <c r="AQ219" i="1"/>
  <c r="AV219" i="1" s="1"/>
  <c r="AR219" i="1"/>
  <c r="AW219" i="1" s="1"/>
  <c r="AS219" i="1"/>
  <c r="AG222" i="1"/>
  <c r="AH222" i="1"/>
  <c r="AI222" i="1"/>
  <c r="AJ222" i="1"/>
  <c r="AK222" i="1"/>
  <c r="AM222" i="1"/>
  <c r="AN222" i="1"/>
  <c r="AP222" i="1"/>
  <c r="AQ222" i="1"/>
  <c r="AR222" i="1"/>
  <c r="AS222" i="1"/>
  <c r="AG223" i="1"/>
  <c r="AH223" i="1"/>
  <c r="AI223" i="1"/>
  <c r="AJ223" i="1"/>
  <c r="AK223" i="1"/>
  <c r="AL223" i="1"/>
  <c r="AM223" i="1"/>
  <c r="AN223" i="1"/>
  <c r="AP223" i="1"/>
  <c r="AQ223" i="1"/>
  <c r="AR223" i="1"/>
  <c r="AW329" i="1" s="1"/>
  <c r="AS223" i="1"/>
  <c r="AG220" i="1"/>
  <c r="AH220" i="1"/>
  <c r="AI220" i="1"/>
  <c r="AJ220" i="1"/>
  <c r="AK220" i="1"/>
  <c r="AL220" i="1"/>
  <c r="AM220" i="1"/>
  <c r="AN220" i="1"/>
  <c r="AP220" i="1"/>
  <c r="AX222" i="1" s="1"/>
  <c r="AQ220" i="1"/>
  <c r="AV222" i="1" s="1"/>
  <c r="AR220" i="1"/>
  <c r="AW222" i="1" s="1"/>
  <c r="AS220" i="1"/>
  <c r="AG221" i="1"/>
  <c r="AH221" i="1"/>
  <c r="AI221" i="1"/>
  <c r="AJ221" i="1"/>
  <c r="AK221" i="1"/>
  <c r="AL221" i="1"/>
  <c r="AM221" i="1"/>
  <c r="AN221" i="1"/>
  <c r="AP221" i="1"/>
  <c r="AX223" i="1" s="1"/>
  <c r="AQ221" i="1"/>
  <c r="AV223" i="1" s="1"/>
  <c r="AR221" i="1"/>
  <c r="AW223" i="1" s="1"/>
  <c r="AS221" i="1"/>
  <c r="AG224" i="1"/>
  <c r="AH224" i="1"/>
  <c r="AI224" i="1"/>
  <c r="AJ224" i="1"/>
  <c r="AK224" i="1"/>
  <c r="AM224" i="1"/>
  <c r="AN224" i="1"/>
  <c r="AP224" i="1"/>
  <c r="AX224" i="1" s="1"/>
  <c r="AQ224" i="1"/>
  <c r="AV224" i="1" s="1"/>
  <c r="AR224" i="1"/>
  <c r="AW224" i="1" s="1"/>
  <c r="AS224" i="1"/>
  <c r="AG226" i="1"/>
  <c r="AH226" i="1"/>
  <c r="AI226" i="1"/>
  <c r="AJ226" i="1"/>
  <c r="AK226" i="1"/>
  <c r="AM226" i="1"/>
  <c r="AN226" i="1"/>
  <c r="AP226" i="1"/>
  <c r="AQ226" i="1"/>
  <c r="AR226" i="1"/>
  <c r="AS226" i="1"/>
  <c r="AG227" i="1"/>
  <c r="AH227" i="1"/>
  <c r="AI227" i="1"/>
  <c r="AJ227" i="1"/>
  <c r="AK227" i="1"/>
  <c r="AL227" i="1"/>
  <c r="AM227" i="1"/>
  <c r="AN227" i="1"/>
  <c r="AP227" i="1"/>
  <c r="AX226" i="1" s="1"/>
  <c r="AQ227" i="1"/>
  <c r="AV226" i="1" s="1"/>
  <c r="AR227" i="1"/>
  <c r="AW226" i="1" s="1"/>
  <c r="AS227" i="1"/>
  <c r="AG225" i="1"/>
  <c r="AH225" i="1"/>
  <c r="AI225" i="1"/>
  <c r="AJ225" i="1"/>
  <c r="AK225" i="1"/>
  <c r="AL225" i="1"/>
  <c r="AM225" i="1"/>
  <c r="AN225" i="1"/>
  <c r="AP225" i="1"/>
  <c r="AQ225" i="1"/>
  <c r="AR225" i="1"/>
  <c r="AS225" i="1"/>
  <c r="AG228" i="1"/>
  <c r="AH228" i="1"/>
  <c r="AI228" i="1"/>
  <c r="AJ228" i="1"/>
  <c r="AK228" i="1"/>
  <c r="AL228" i="1"/>
  <c r="AM228" i="1"/>
  <c r="AN228" i="1"/>
  <c r="AP228" i="1"/>
  <c r="AX228" i="1" s="1"/>
  <c r="AQ228" i="1"/>
  <c r="AV228" i="1" s="1"/>
  <c r="AR228" i="1"/>
  <c r="AW228" i="1" s="1"/>
  <c r="AS228" i="1"/>
  <c r="AG229" i="1"/>
  <c r="AH229" i="1"/>
  <c r="AI229" i="1"/>
  <c r="AJ229" i="1"/>
  <c r="AK229" i="1"/>
  <c r="AL229" i="1"/>
  <c r="AM229" i="1"/>
  <c r="AN229" i="1"/>
  <c r="AP229" i="1"/>
  <c r="AX229" i="1" s="1"/>
  <c r="AQ229" i="1"/>
  <c r="AV229" i="1" s="1"/>
  <c r="AR229" i="1"/>
  <c r="AW229" i="1" s="1"/>
  <c r="AS229" i="1"/>
  <c r="AG230" i="1"/>
  <c r="AH230" i="1"/>
  <c r="AI230" i="1"/>
  <c r="AJ230" i="1"/>
  <c r="AK230" i="1"/>
  <c r="AL230" i="1"/>
  <c r="AM230" i="1"/>
  <c r="AN230" i="1"/>
  <c r="AP230" i="1"/>
  <c r="AQ230" i="1"/>
  <c r="AR230" i="1"/>
  <c r="AS230" i="1"/>
  <c r="AG231" i="1"/>
  <c r="AH231" i="1"/>
  <c r="AI231" i="1"/>
  <c r="AJ231" i="1"/>
  <c r="AK231" i="1"/>
  <c r="AM231" i="1"/>
  <c r="AN231" i="1"/>
  <c r="AP231" i="1"/>
  <c r="AX231" i="1" s="1"/>
  <c r="AQ231" i="1"/>
  <c r="AV231" i="1" s="1"/>
  <c r="AR231" i="1"/>
  <c r="AW231" i="1" s="1"/>
  <c r="AS231" i="1"/>
  <c r="AG232" i="1"/>
  <c r="AH232" i="1"/>
  <c r="AJ232" i="1"/>
  <c r="AK232" i="1"/>
  <c r="AM232" i="1"/>
  <c r="AN232" i="1"/>
  <c r="AP232" i="1"/>
  <c r="AQ232" i="1"/>
  <c r="AV468" i="1" s="1"/>
  <c r="AR232" i="1"/>
  <c r="AS232" i="1"/>
  <c r="AG233" i="1"/>
  <c r="AH233" i="1"/>
  <c r="AI233" i="1"/>
  <c r="AJ233" i="1"/>
  <c r="AK233" i="1"/>
  <c r="AL233" i="1"/>
  <c r="AM233" i="1"/>
  <c r="AN233" i="1"/>
  <c r="AP233" i="1"/>
  <c r="AX233" i="1" s="1"/>
  <c r="AQ233" i="1"/>
  <c r="AV233" i="1" s="1"/>
  <c r="AR233" i="1"/>
  <c r="AW233" i="1" s="1"/>
  <c r="AS233" i="1"/>
  <c r="AG234" i="1"/>
  <c r="AH234" i="1"/>
  <c r="AI234" i="1"/>
  <c r="AJ234" i="1"/>
  <c r="AK234" i="1"/>
  <c r="AM234" i="1"/>
  <c r="AN234" i="1"/>
  <c r="AP234" i="1"/>
  <c r="AQ234" i="1"/>
  <c r="AR234" i="1"/>
  <c r="AS234" i="1"/>
  <c r="AG235" i="1"/>
  <c r="AH235" i="1"/>
  <c r="AI235" i="1"/>
  <c r="AJ235" i="1"/>
  <c r="AK235" i="1"/>
  <c r="AL235" i="1"/>
  <c r="AM235" i="1"/>
  <c r="AN235" i="1"/>
  <c r="AP235" i="1"/>
  <c r="AX235" i="1" s="1"/>
  <c r="AQ235" i="1"/>
  <c r="AV235" i="1" s="1"/>
  <c r="AR235" i="1"/>
  <c r="AW235" i="1" s="1"/>
  <c r="AS235" i="1"/>
  <c r="AG236" i="1"/>
  <c r="AH236" i="1"/>
  <c r="AI236" i="1"/>
  <c r="AJ236" i="1"/>
  <c r="AK236" i="1"/>
  <c r="AM236" i="1"/>
  <c r="AN236" i="1"/>
  <c r="AP236" i="1"/>
  <c r="AX236" i="1" s="1"/>
  <c r="AQ236" i="1"/>
  <c r="AV236" i="1" s="1"/>
  <c r="AR236" i="1"/>
  <c r="AW236" i="1" s="1"/>
  <c r="AS236" i="1"/>
  <c r="AG237" i="1"/>
  <c r="AH237" i="1"/>
  <c r="AI237" i="1"/>
  <c r="AJ237" i="1"/>
  <c r="AK237" i="1"/>
  <c r="AM237" i="1"/>
  <c r="AN237" i="1"/>
  <c r="AP237" i="1"/>
  <c r="AX237" i="1" s="1"/>
  <c r="AQ237" i="1"/>
  <c r="AV237" i="1" s="1"/>
  <c r="AR237" i="1"/>
  <c r="AW237" i="1" s="1"/>
  <c r="AS237" i="1"/>
  <c r="AG239" i="1"/>
  <c r="AH239" i="1"/>
  <c r="AI239" i="1"/>
  <c r="AJ239" i="1"/>
  <c r="AK239" i="1"/>
  <c r="AL239" i="1"/>
  <c r="AM239" i="1"/>
  <c r="AN239" i="1"/>
  <c r="AP239" i="1"/>
  <c r="AQ239" i="1"/>
  <c r="AV485" i="1" s="1"/>
  <c r="AR239" i="1"/>
  <c r="AS239" i="1"/>
  <c r="AG238" i="1"/>
  <c r="AH238" i="1"/>
  <c r="AI238" i="1"/>
  <c r="AJ238" i="1"/>
  <c r="AK238" i="1"/>
  <c r="AL238" i="1"/>
  <c r="AM238" i="1"/>
  <c r="AN238" i="1"/>
  <c r="AP238" i="1"/>
  <c r="AQ238" i="1"/>
  <c r="AR238" i="1"/>
  <c r="AS238" i="1"/>
  <c r="AG240" i="1"/>
  <c r="AH240" i="1"/>
  <c r="AI240" i="1"/>
  <c r="AJ240" i="1"/>
  <c r="AK240" i="1"/>
  <c r="AL240" i="1"/>
  <c r="AM240" i="1"/>
  <c r="AN240" i="1"/>
  <c r="AP240" i="1"/>
  <c r="AQ240" i="1"/>
  <c r="AR240" i="1"/>
  <c r="AS240" i="1"/>
  <c r="AG241" i="1"/>
  <c r="AH241" i="1"/>
  <c r="AI241" i="1"/>
  <c r="AJ241" i="1"/>
  <c r="AK241" i="1"/>
  <c r="AL241" i="1"/>
  <c r="AM241" i="1"/>
  <c r="AN241" i="1"/>
  <c r="AP241" i="1"/>
  <c r="AX241" i="1" s="1"/>
  <c r="AQ241" i="1"/>
  <c r="AV241" i="1" s="1"/>
  <c r="AR241" i="1"/>
  <c r="AW241" i="1" s="1"/>
  <c r="AS241" i="1"/>
  <c r="AG242" i="1"/>
  <c r="AH242" i="1"/>
  <c r="AI242" i="1"/>
  <c r="AJ242" i="1"/>
  <c r="AK242" i="1"/>
  <c r="AL242" i="1"/>
  <c r="AM242" i="1"/>
  <c r="AN242" i="1"/>
  <c r="AP242" i="1"/>
  <c r="AX242" i="1" s="1"/>
  <c r="AQ242" i="1"/>
  <c r="AV242" i="1" s="1"/>
  <c r="AR242" i="1"/>
  <c r="AW242" i="1" s="1"/>
  <c r="AS242" i="1"/>
  <c r="AG243" i="1"/>
  <c r="AH243" i="1"/>
  <c r="AI243" i="1"/>
  <c r="AJ243" i="1"/>
  <c r="AK243" i="1"/>
  <c r="AL243" i="1"/>
  <c r="AM243" i="1"/>
  <c r="AN243" i="1"/>
  <c r="AP243" i="1"/>
  <c r="AX243" i="1" s="1"/>
  <c r="AQ243" i="1"/>
  <c r="AV243" i="1" s="1"/>
  <c r="AR243" i="1"/>
  <c r="AW243" i="1" s="1"/>
  <c r="AS243" i="1"/>
  <c r="AG244" i="1"/>
  <c r="AH244" i="1"/>
  <c r="AI244" i="1"/>
  <c r="AJ244" i="1"/>
  <c r="AK244" i="1"/>
  <c r="AM244" i="1"/>
  <c r="AN244" i="1"/>
  <c r="AP244" i="1"/>
  <c r="AQ244" i="1"/>
  <c r="AR244" i="1"/>
  <c r="AS244" i="1"/>
  <c r="AG245" i="1"/>
  <c r="AH245" i="1"/>
  <c r="AI245" i="1"/>
  <c r="AJ245" i="1"/>
  <c r="AK245" i="1"/>
  <c r="AL245" i="1"/>
  <c r="AM245" i="1"/>
  <c r="AN245" i="1"/>
  <c r="AP245" i="1"/>
  <c r="AX245" i="1" s="1"/>
  <c r="AQ245" i="1"/>
  <c r="AV245" i="1" s="1"/>
  <c r="AR245" i="1"/>
  <c r="AW245" i="1" s="1"/>
  <c r="AS245" i="1"/>
  <c r="AG246" i="1"/>
  <c r="AH246" i="1"/>
  <c r="AI246" i="1"/>
  <c r="AJ246" i="1"/>
  <c r="AK246" i="1"/>
  <c r="AL246" i="1"/>
  <c r="AM246" i="1"/>
  <c r="AN246" i="1"/>
  <c r="AP246" i="1"/>
  <c r="AX246" i="1" s="1"/>
  <c r="AQ246" i="1"/>
  <c r="AV246" i="1" s="1"/>
  <c r="AR246" i="1"/>
  <c r="AW246" i="1" s="1"/>
  <c r="AS246" i="1"/>
  <c r="AG247" i="1"/>
  <c r="AH247" i="1"/>
  <c r="AI247" i="1"/>
  <c r="AJ247" i="1"/>
  <c r="AK247" i="1"/>
  <c r="AL247" i="1"/>
  <c r="AM247" i="1"/>
  <c r="AN247" i="1"/>
  <c r="AP247" i="1"/>
  <c r="AQ247" i="1"/>
  <c r="AR247" i="1"/>
  <c r="AS247" i="1"/>
  <c r="AG248" i="1"/>
  <c r="AH248" i="1"/>
  <c r="AI248" i="1"/>
  <c r="AJ248" i="1"/>
  <c r="AK248" i="1"/>
  <c r="AL248" i="1"/>
  <c r="AM248" i="1"/>
  <c r="AN248" i="1"/>
  <c r="AP248" i="1"/>
  <c r="AX248" i="1" s="1"/>
  <c r="AQ248" i="1"/>
  <c r="AV248" i="1" s="1"/>
  <c r="AR248" i="1"/>
  <c r="AW248" i="1" s="1"/>
  <c r="AS248" i="1"/>
  <c r="AG249" i="1"/>
  <c r="AH249" i="1"/>
  <c r="AI249" i="1"/>
  <c r="AJ249" i="1"/>
  <c r="AK249" i="1"/>
  <c r="AL249" i="1"/>
  <c r="AM249" i="1"/>
  <c r="AN249" i="1"/>
  <c r="AP249" i="1"/>
  <c r="AX249" i="1" s="1"/>
  <c r="AQ249" i="1"/>
  <c r="AV249" i="1" s="1"/>
  <c r="AR249" i="1"/>
  <c r="AW249" i="1" s="1"/>
  <c r="AS249" i="1"/>
  <c r="AG251" i="1"/>
  <c r="AH251" i="1"/>
  <c r="AI251" i="1"/>
  <c r="AJ251" i="1"/>
  <c r="AK251" i="1"/>
  <c r="AL251" i="1"/>
  <c r="AM251" i="1"/>
  <c r="AN251" i="1"/>
  <c r="AP251" i="1"/>
  <c r="AQ251" i="1"/>
  <c r="AR251" i="1"/>
  <c r="AS251" i="1"/>
  <c r="AG250" i="1"/>
  <c r="AH250" i="1"/>
  <c r="AI250" i="1"/>
  <c r="AJ250" i="1"/>
  <c r="AK250" i="1"/>
  <c r="AM250" i="1"/>
  <c r="AN250" i="1"/>
  <c r="AP250" i="1"/>
  <c r="AQ250" i="1"/>
  <c r="AR250" i="1"/>
  <c r="AS250" i="1"/>
  <c r="AG254" i="1"/>
  <c r="AH254" i="1"/>
  <c r="AI254" i="1"/>
  <c r="AJ254" i="1"/>
  <c r="AK254" i="1"/>
  <c r="AL254" i="1"/>
  <c r="AM254" i="1"/>
  <c r="AN254" i="1"/>
  <c r="AP254" i="1"/>
  <c r="AQ254" i="1"/>
  <c r="AR254" i="1"/>
  <c r="AS254" i="1"/>
  <c r="AG252" i="1"/>
  <c r="AH252" i="1"/>
  <c r="AI252" i="1"/>
  <c r="AJ252" i="1"/>
  <c r="AK252" i="1"/>
  <c r="AM252" i="1"/>
  <c r="AN252" i="1"/>
  <c r="AP252" i="1"/>
  <c r="AQ252" i="1"/>
  <c r="AR252" i="1"/>
  <c r="AS252" i="1"/>
  <c r="AG253" i="1"/>
  <c r="AH253" i="1"/>
  <c r="AI253" i="1"/>
  <c r="AJ253" i="1"/>
  <c r="AK253" i="1"/>
  <c r="AL253" i="1"/>
  <c r="AM253" i="1"/>
  <c r="AN253" i="1"/>
  <c r="AP253" i="1"/>
  <c r="AQ253" i="1"/>
  <c r="AR253" i="1"/>
  <c r="AS253" i="1"/>
  <c r="AG255" i="1"/>
  <c r="AH255" i="1"/>
  <c r="AI255" i="1"/>
  <c r="AJ255" i="1"/>
  <c r="AK255" i="1"/>
  <c r="AL255" i="1"/>
  <c r="AM255" i="1"/>
  <c r="AN255" i="1"/>
  <c r="AP255" i="1"/>
  <c r="AQ255" i="1"/>
  <c r="AR255" i="1"/>
  <c r="AS255" i="1"/>
  <c r="AG256" i="1"/>
  <c r="AH256" i="1"/>
  <c r="AI256" i="1"/>
  <c r="AJ256" i="1"/>
  <c r="AK256" i="1"/>
  <c r="AL256" i="1"/>
  <c r="AM256" i="1"/>
  <c r="AN256" i="1"/>
  <c r="AP256" i="1"/>
  <c r="AQ256" i="1"/>
  <c r="AV256" i="1" s="1"/>
  <c r="AR256" i="1"/>
  <c r="AW256" i="1" s="1"/>
  <c r="AS256" i="1"/>
  <c r="AG257" i="1"/>
  <c r="AH257" i="1"/>
  <c r="AI257" i="1"/>
  <c r="AJ257" i="1"/>
  <c r="AK257" i="1"/>
  <c r="AL257" i="1"/>
  <c r="AM257" i="1"/>
  <c r="AN257" i="1"/>
  <c r="AP257" i="1"/>
  <c r="AX257" i="1" s="1"/>
  <c r="AQ257" i="1"/>
  <c r="AV257" i="1" s="1"/>
  <c r="AR257" i="1"/>
  <c r="AW257" i="1" s="1"/>
  <c r="AS257" i="1"/>
  <c r="AG258" i="1"/>
  <c r="AH258" i="1"/>
  <c r="AI258" i="1"/>
  <c r="AJ258" i="1"/>
  <c r="AK258" i="1"/>
  <c r="AL258" i="1"/>
  <c r="AM258" i="1"/>
  <c r="AN258" i="1"/>
  <c r="AP258" i="1"/>
  <c r="AX258" i="1" s="1"/>
  <c r="AQ258" i="1"/>
  <c r="AV258" i="1" s="1"/>
  <c r="AR258" i="1"/>
  <c r="AW258" i="1" s="1"/>
  <c r="AS258" i="1"/>
  <c r="AG260" i="1"/>
  <c r="AH260" i="1"/>
  <c r="AI260" i="1"/>
  <c r="AJ260" i="1"/>
  <c r="AK260" i="1"/>
  <c r="AL260" i="1"/>
  <c r="AM260" i="1"/>
  <c r="AN260" i="1"/>
  <c r="AP260" i="1"/>
  <c r="AQ260" i="1"/>
  <c r="AR260" i="1"/>
  <c r="AS260" i="1"/>
  <c r="AG261" i="1"/>
  <c r="AH261" i="1"/>
  <c r="AI261" i="1"/>
  <c r="AJ261" i="1"/>
  <c r="AK261" i="1"/>
  <c r="AM261" i="1"/>
  <c r="AN261" i="1"/>
  <c r="AP261" i="1"/>
  <c r="AQ261" i="1"/>
  <c r="AR261" i="1"/>
  <c r="AS261" i="1"/>
  <c r="AG259" i="1"/>
  <c r="AH259" i="1"/>
  <c r="AI259" i="1"/>
  <c r="AJ259" i="1"/>
  <c r="AK259" i="1"/>
  <c r="AL259" i="1"/>
  <c r="AM259" i="1"/>
  <c r="AN259" i="1"/>
  <c r="AQ259" i="1"/>
  <c r="AR259" i="1"/>
  <c r="AW119" i="1" s="1"/>
  <c r="AS259" i="1"/>
  <c r="AG268" i="1"/>
  <c r="AH268" i="1"/>
  <c r="AI268" i="1"/>
  <c r="AJ268" i="1"/>
  <c r="AK268" i="1"/>
  <c r="AL268" i="1"/>
  <c r="AM268" i="1"/>
  <c r="AN268" i="1"/>
  <c r="AP268" i="1"/>
  <c r="AQ268" i="1"/>
  <c r="AR268" i="1"/>
  <c r="AS268" i="1"/>
  <c r="AG262" i="1"/>
  <c r="AH262" i="1"/>
  <c r="AI262" i="1"/>
  <c r="AJ262" i="1"/>
  <c r="AK262" i="1"/>
  <c r="AL262" i="1"/>
  <c r="AM262" i="1"/>
  <c r="AN262" i="1"/>
  <c r="AP262" i="1"/>
  <c r="AQ262" i="1"/>
  <c r="AR262" i="1"/>
  <c r="AS262" i="1"/>
  <c r="AG266" i="1"/>
  <c r="AH266" i="1"/>
  <c r="AI266" i="1"/>
  <c r="AJ266" i="1"/>
  <c r="AK266" i="1"/>
  <c r="AL266" i="1"/>
  <c r="AM266" i="1"/>
  <c r="AN266" i="1"/>
  <c r="AP266" i="1"/>
  <c r="AQ266" i="1"/>
  <c r="AR266" i="1"/>
  <c r="AS266" i="1"/>
  <c r="AG263" i="1"/>
  <c r="AH263" i="1"/>
  <c r="AI263" i="1"/>
  <c r="AJ263" i="1"/>
  <c r="AK263" i="1"/>
  <c r="AL263" i="1"/>
  <c r="AM263" i="1"/>
  <c r="AN263" i="1"/>
  <c r="AP263" i="1"/>
  <c r="AQ263" i="1"/>
  <c r="AR263" i="1"/>
  <c r="AS263" i="1"/>
  <c r="AG264" i="1"/>
  <c r="AH264" i="1"/>
  <c r="AI264" i="1"/>
  <c r="AJ264" i="1"/>
  <c r="AK264" i="1"/>
  <c r="AL264" i="1"/>
  <c r="AM264" i="1"/>
  <c r="AN264" i="1"/>
  <c r="AP264" i="1"/>
  <c r="AX266" i="1" s="1"/>
  <c r="AQ264" i="1"/>
  <c r="AV266" i="1" s="1"/>
  <c r="AR264" i="1"/>
  <c r="AW266" i="1" s="1"/>
  <c r="AS264" i="1"/>
  <c r="AG267" i="1"/>
  <c r="AH267" i="1"/>
  <c r="AI267" i="1"/>
  <c r="AJ267" i="1"/>
  <c r="AK267" i="1"/>
  <c r="AL267" i="1"/>
  <c r="AM267" i="1"/>
  <c r="AN267" i="1"/>
  <c r="AP267" i="1"/>
  <c r="AQ267" i="1"/>
  <c r="AR267" i="1"/>
  <c r="AS267" i="1"/>
  <c r="AG265" i="1"/>
  <c r="AH265" i="1"/>
  <c r="AI265" i="1"/>
  <c r="AJ265" i="1"/>
  <c r="AK265" i="1"/>
  <c r="AL265" i="1"/>
  <c r="AM265" i="1"/>
  <c r="AN265" i="1"/>
  <c r="AP265" i="1"/>
  <c r="AX268" i="1" s="1"/>
  <c r="AQ265" i="1"/>
  <c r="AV268" i="1" s="1"/>
  <c r="AR265" i="1"/>
  <c r="AW268" i="1" s="1"/>
  <c r="AS265" i="1"/>
  <c r="AG269" i="1"/>
  <c r="AH269" i="1"/>
  <c r="AI269" i="1"/>
  <c r="AJ269" i="1"/>
  <c r="AK269" i="1"/>
  <c r="AL269" i="1"/>
  <c r="AM269" i="1"/>
  <c r="AN269" i="1"/>
  <c r="AP269" i="1"/>
  <c r="AX269" i="1" s="1"/>
  <c r="AQ269" i="1"/>
  <c r="AV269" i="1" s="1"/>
  <c r="AR269" i="1"/>
  <c r="AW269" i="1" s="1"/>
  <c r="AS269" i="1"/>
  <c r="AG271" i="1"/>
  <c r="AH271" i="1"/>
  <c r="AI271" i="1"/>
  <c r="AJ271" i="1"/>
  <c r="AK271" i="1"/>
  <c r="AL271" i="1"/>
  <c r="AM271" i="1"/>
  <c r="AN271" i="1"/>
  <c r="AP271" i="1"/>
  <c r="AQ271" i="1"/>
  <c r="AR271" i="1"/>
  <c r="AS271" i="1"/>
  <c r="AG270" i="1"/>
  <c r="AH270" i="1"/>
  <c r="AI270" i="1"/>
  <c r="AJ270" i="1"/>
  <c r="AK270" i="1"/>
  <c r="AL270" i="1"/>
  <c r="AM270" i="1"/>
  <c r="AN270" i="1"/>
  <c r="AP270" i="1"/>
  <c r="AX271" i="1" s="1"/>
  <c r="AQ270" i="1"/>
  <c r="AV271" i="1" s="1"/>
  <c r="AR270" i="1"/>
  <c r="AW271" i="1" s="1"/>
  <c r="AS270" i="1"/>
  <c r="AG272" i="1"/>
  <c r="AH272" i="1"/>
  <c r="AI272" i="1"/>
  <c r="AJ272" i="1"/>
  <c r="AK272" i="1"/>
  <c r="AL272" i="1"/>
  <c r="AM272" i="1"/>
  <c r="AN272" i="1"/>
  <c r="AP272" i="1"/>
  <c r="AX272" i="1" s="1"/>
  <c r="AQ272" i="1"/>
  <c r="AV272" i="1" s="1"/>
  <c r="AR272" i="1"/>
  <c r="AW272" i="1" s="1"/>
  <c r="AS272" i="1"/>
  <c r="AG273" i="1"/>
  <c r="AH273" i="1"/>
  <c r="AI273" i="1"/>
  <c r="AJ273" i="1"/>
  <c r="AK273" i="1"/>
  <c r="AM273" i="1"/>
  <c r="AN273" i="1"/>
  <c r="AP273" i="1"/>
  <c r="AQ273" i="1"/>
  <c r="AR273" i="1"/>
  <c r="AS273" i="1"/>
  <c r="AG275" i="1"/>
  <c r="AH275" i="1"/>
  <c r="AI275" i="1"/>
  <c r="AJ275" i="1"/>
  <c r="AK275" i="1"/>
  <c r="AL275" i="1"/>
  <c r="AM275" i="1"/>
  <c r="AN275" i="1"/>
  <c r="AP275" i="1"/>
  <c r="AQ275" i="1"/>
  <c r="AR275" i="1"/>
  <c r="AS275" i="1"/>
  <c r="AG274" i="1"/>
  <c r="AH274" i="1"/>
  <c r="AI274" i="1"/>
  <c r="AJ274" i="1"/>
  <c r="AK274" i="1"/>
  <c r="AM274" i="1"/>
  <c r="AN274" i="1"/>
  <c r="AP274" i="1"/>
  <c r="AQ274" i="1"/>
  <c r="AR274" i="1"/>
  <c r="AS274" i="1"/>
  <c r="AG276" i="1"/>
  <c r="AH276" i="1"/>
  <c r="AI276" i="1"/>
  <c r="AJ276" i="1"/>
  <c r="AK276" i="1"/>
  <c r="AL276" i="1"/>
  <c r="AM276" i="1"/>
  <c r="AN276" i="1"/>
  <c r="AP276" i="1"/>
  <c r="AQ276" i="1"/>
  <c r="AR276" i="1"/>
  <c r="AS276" i="1"/>
  <c r="AG278" i="1"/>
  <c r="AH278" i="1"/>
  <c r="AI278" i="1"/>
  <c r="AJ278" i="1"/>
  <c r="AK278" i="1"/>
  <c r="AM278" i="1"/>
  <c r="AN278" i="1"/>
  <c r="AP278" i="1"/>
  <c r="AQ278" i="1"/>
  <c r="AR278" i="1"/>
  <c r="AS278" i="1"/>
  <c r="AG277" i="1"/>
  <c r="AH277" i="1"/>
  <c r="AI277" i="1"/>
  <c r="AJ277" i="1"/>
  <c r="AK277" i="1"/>
  <c r="AL277" i="1"/>
  <c r="AM277" i="1"/>
  <c r="AN277" i="1"/>
  <c r="AP277" i="1"/>
  <c r="AX278" i="1" s="1"/>
  <c r="AQ277" i="1"/>
  <c r="AV278" i="1" s="1"/>
  <c r="AR277" i="1"/>
  <c r="AW278" i="1" s="1"/>
  <c r="AS277" i="1"/>
  <c r="AG280" i="1"/>
  <c r="AH280" i="1"/>
  <c r="AI280" i="1"/>
  <c r="AJ280" i="1"/>
  <c r="AK280" i="1"/>
  <c r="AL280" i="1"/>
  <c r="AM280" i="1"/>
  <c r="AN280" i="1"/>
  <c r="AP280" i="1"/>
  <c r="AX413" i="1" s="1"/>
  <c r="AQ280" i="1"/>
  <c r="AR280" i="1"/>
  <c r="AW413" i="1" s="1"/>
  <c r="AS280" i="1"/>
  <c r="AG281" i="1"/>
  <c r="AH281" i="1"/>
  <c r="AI281" i="1"/>
  <c r="AJ281" i="1"/>
  <c r="AK281" i="1"/>
  <c r="AM281" i="1"/>
  <c r="AN281" i="1"/>
  <c r="AP281" i="1"/>
  <c r="AQ281" i="1"/>
  <c r="AR281" i="1"/>
  <c r="AS281" i="1"/>
  <c r="AG279" i="1"/>
  <c r="AH279" i="1"/>
  <c r="AI279" i="1"/>
  <c r="AJ279" i="1"/>
  <c r="AK279" i="1"/>
  <c r="AL279" i="1"/>
  <c r="AM279" i="1"/>
  <c r="AN279" i="1"/>
  <c r="AP279" i="1"/>
  <c r="AQ279" i="1"/>
  <c r="AV281" i="1" s="1"/>
  <c r="AR279" i="1"/>
  <c r="AW281" i="1" s="1"/>
  <c r="AS279" i="1"/>
  <c r="AG282" i="1"/>
  <c r="AH282" i="1"/>
  <c r="AI282" i="1"/>
  <c r="AJ282" i="1"/>
  <c r="AK282" i="1"/>
  <c r="AL282" i="1"/>
  <c r="AM282" i="1"/>
  <c r="AN282" i="1"/>
  <c r="AP282" i="1"/>
  <c r="AQ282" i="1"/>
  <c r="AR282" i="1"/>
  <c r="AS282" i="1"/>
  <c r="AG283" i="1"/>
  <c r="AH283" i="1"/>
  <c r="AI283" i="1"/>
  <c r="AJ283" i="1"/>
  <c r="AK283" i="1"/>
  <c r="AL283" i="1"/>
  <c r="AM283" i="1"/>
  <c r="AN283" i="1"/>
  <c r="AP283" i="1"/>
  <c r="AQ283" i="1"/>
  <c r="AR283" i="1"/>
  <c r="AS283" i="1"/>
  <c r="AG285" i="1"/>
  <c r="AH285" i="1"/>
  <c r="AI285" i="1"/>
  <c r="AJ285" i="1"/>
  <c r="AK285" i="1"/>
  <c r="AL285" i="1"/>
  <c r="AM285" i="1"/>
  <c r="AN285" i="1"/>
  <c r="AP285" i="1"/>
  <c r="AQ285" i="1"/>
  <c r="AR285" i="1"/>
  <c r="AS285" i="1"/>
  <c r="AG284" i="1"/>
  <c r="AH284" i="1"/>
  <c r="AI284" i="1"/>
  <c r="AJ284" i="1"/>
  <c r="AK284" i="1"/>
  <c r="AL284" i="1"/>
  <c r="AM284" i="1"/>
  <c r="AN284" i="1"/>
  <c r="AP284" i="1"/>
  <c r="AX285" i="1" s="1"/>
  <c r="AQ284" i="1"/>
  <c r="AV285" i="1" s="1"/>
  <c r="AR284" i="1"/>
  <c r="AW285" i="1" s="1"/>
  <c r="AS284" i="1"/>
  <c r="AG286" i="1"/>
  <c r="AH286" i="1"/>
  <c r="AI286" i="1"/>
  <c r="AJ286" i="1"/>
  <c r="AK286" i="1"/>
  <c r="AL286" i="1"/>
  <c r="AM286" i="1"/>
  <c r="AN286" i="1"/>
  <c r="AP286" i="1"/>
  <c r="AX286" i="1" s="1"/>
  <c r="AQ286" i="1"/>
  <c r="AV286" i="1" s="1"/>
  <c r="AR286" i="1"/>
  <c r="AW286" i="1" s="1"/>
  <c r="AS286" i="1"/>
  <c r="AG287" i="1"/>
  <c r="AH287" i="1"/>
  <c r="AI287" i="1"/>
  <c r="AJ287" i="1"/>
  <c r="AK287" i="1"/>
  <c r="AL287" i="1"/>
  <c r="AM287" i="1"/>
  <c r="AN287" i="1"/>
  <c r="AP287" i="1"/>
  <c r="AX287" i="1" s="1"/>
  <c r="AQ287" i="1"/>
  <c r="AV287" i="1" s="1"/>
  <c r="AR287" i="1"/>
  <c r="AW287" i="1" s="1"/>
  <c r="AS287" i="1"/>
  <c r="AG288" i="1"/>
  <c r="AH288" i="1"/>
  <c r="AI288" i="1"/>
  <c r="AJ288" i="1"/>
  <c r="AK288" i="1"/>
  <c r="AL288" i="1"/>
  <c r="AM288" i="1"/>
  <c r="AN288" i="1"/>
  <c r="AP288" i="1"/>
  <c r="AX288" i="1" s="1"/>
  <c r="AQ288" i="1"/>
  <c r="AV288" i="1" s="1"/>
  <c r="AR288" i="1"/>
  <c r="AW288" i="1" s="1"/>
  <c r="AS288" i="1"/>
  <c r="AG290" i="1"/>
  <c r="AH290" i="1"/>
  <c r="AI290" i="1"/>
  <c r="AJ290" i="1"/>
  <c r="AK290" i="1"/>
  <c r="AL290" i="1"/>
  <c r="AM290" i="1"/>
  <c r="AN290" i="1"/>
  <c r="AP290" i="1"/>
  <c r="AQ290" i="1"/>
  <c r="AR290" i="1"/>
  <c r="AS290" i="1"/>
  <c r="AG289" i="1"/>
  <c r="AH289" i="1"/>
  <c r="AI289" i="1"/>
  <c r="AJ289" i="1"/>
  <c r="AK289" i="1"/>
  <c r="AM289" i="1"/>
  <c r="AN289" i="1"/>
  <c r="AP289" i="1"/>
  <c r="AQ289" i="1"/>
  <c r="AR289" i="1"/>
  <c r="AS289" i="1"/>
  <c r="AG291" i="1"/>
  <c r="AH291" i="1"/>
  <c r="AI291" i="1"/>
  <c r="AJ291" i="1"/>
  <c r="AK291" i="1"/>
  <c r="AL291" i="1"/>
  <c r="AM291" i="1"/>
  <c r="AN291" i="1"/>
  <c r="AP291" i="1"/>
  <c r="AX291" i="1" s="1"/>
  <c r="AQ291" i="1"/>
  <c r="AV291" i="1" s="1"/>
  <c r="AR291" i="1"/>
  <c r="AW291" i="1" s="1"/>
  <c r="AS291" i="1"/>
  <c r="AG292" i="1"/>
  <c r="AH292" i="1"/>
  <c r="AI292" i="1"/>
  <c r="AJ292" i="1"/>
  <c r="AK292" i="1"/>
  <c r="AL292" i="1"/>
  <c r="AM292" i="1"/>
  <c r="AN292" i="1"/>
  <c r="AP292" i="1"/>
  <c r="AX292" i="1" s="1"/>
  <c r="AQ292" i="1"/>
  <c r="AV292" i="1" s="1"/>
  <c r="AR292" i="1"/>
  <c r="AW292" i="1" s="1"/>
  <c r="AS292" i="1"/>
  <c r="AG293" i="1"/>
  <c r="AH293" i="1"/>
  <c r="AI293" i="1"/>
  <c r="AJ293" i="1"/>
  <c r="AK293" i="1"/>
  <c r="AL293" i="1"/>
  <c r="AM293" i="1"/>
  <c r="AN293" i="1"/>
  <c r="AP293" i="1"/>
  <c r="AX293" i="1" s="1"/>
  <c r="AQ293" i="1"/>
  <c r="AV293" i="1" s="1"/>
  <c r="AR293" i="1"/>
  <c r="AW293" i="1" s="1"/>
  <c r="AS293" i="1"/>
  <c r="AG294" i="1"/>
  <c r="AH294" i="1"/>
  <c r="AI294" i="1"/>
  <c r="AJ294" i="1"/>
  <c r="AK294" i="1"/>
  <c r="AL294" i="1"/>
  <c r="AM294" i="1"/>
  <c r="AN294" i="1"/>
  <c r="AP294" i="1"/>
  <c r="AQ294" i="1"/>
  <c r="AV294" i="1" s="1"/>
  <c r="AR294" i="1"/>
  <c r="AS294" i="1"/>
  <c r="AG295" i="1"/>
  <c r="AH295" i="1"/>
  <c r="AI295" i="1"/>
  <c r="AJ295" i="1"/>
  <c r="AK295" i="1"/>
  <c r="AL295" i="1"/>
  <c r="AM295" i="1"/>
  <c r="AN295" i="1"/>
  <c r="AP295" i="1"/>
  <c r="AQ295" i="1"/>
  <c r="AR295" i="1"/>
  <c r="AS295" i="1"/>
  <c r="AG296" i="1"/>
  <c r="AH296" i="1"/>
  <c r="AI296" i="1"/>
  <c r="AJ296" i="1"/>
  <c r="AK296" i="1"/>
  <c r="AL296" i="1"/>
  <c r="AM296" i="1"/>
  <c r="AN296" i="1"/>
  <c r="AP296" i="1"/>
  <c r="AX296" i="1" s="1"/>
  <c r="AQ296" i="1"/>
  <c r="AV296" i="1" s="1"/>
  <c r="AR296" i="1"/>
  <c r="AW296" i="1" s="1"/>
  <c r="AS296" i="1"/>
  <c r="AG297" i="1"/>
  <c r="AH297" i="1"/>
  <c r="AI297" i="1"/>
  <c r="AJ297" i="1"/>
  <c r="AK297" i="1"/>
  <c r="AL297" i="1"/>
  <c r="AM297" i="1"/>
  <c r="AN297" i="1"/>
  <c r="AP297" i="1"/>
  <c r="AX297" i="1" s="1"/>
  <c r="AQ297" i="1"/>
  <c r="AV297" i="1" s="1"/>
  <c r="AR297" i="1"/>
  <c r="AW297" i="1" s="1"/>
  <c r="AS297" i="1"/>
  <c r="AG298" i="1"/>
  <c r="AH298" i="1"/>
  <c r="AI298" i="1"/>
  <c r="AJ298" i="1"/>
  <c r="AK298" i="1"/>
  <c r="AL298" i="1"/>
  <c r="AM298" i="1"/>
  <c r="AN298" i="1"/>
  <c r="AP298" i="1"/>
  <c r="AX298" i="1" s="1"/>
  <c r="AQ298" i="1"/>
  <c r="AV298" i="1" s="1"/>
  <c r="AR298" i="1"/>
  <c r="AW298" i="1" s="1"/>
  <c r="AS298" i="1"/>
  <c r="AV280" i="1" l="1"/>
  <c r="AW274" i="1"/>
  <c r="AV79" i="1"/>
  <c r="AX60" i="1"/>
  <c r="AV25" i="1"/>
  <c r="AV59" i="1"/>
  <c r="AV16" i="1"/>
  <c r="AX284" i="1"/>
  <c r="AX280" i="1"/>
  <c r="AX270" i="1"/>
  <c r="AX265" i="1"/>
  <c r="AX262" i="1"/>
  <c r="AV252" i="1"/>
  <c r="AX208" i="1"/>
  <c r="AX203" i="1"/>
  <c r="AX193" i="1"/>
  <c r="AW186" i="1"/>
  <c r="AW184" i="1"/>
  <c r="AV162" i="1"/>
  <c r="AV161" i="1"/>
  <c r="AW130" i="1"/>
  <c r="AV111" i="1"/>
  <c r="AV107" i="1"/>
  <c r="AX103" i="1"/>
  <c r="AX102" i="1"/>
  <c r="AW59" i="1"/>
  <c r="AV38" i="1"/>
  <c r="AV37" i="1"/>
  <c r="AV31" i="1"/>
  <c r="AX25" i="1"/>
  <c r="AW16" i="1"/>
  <c r="AW140" i="1"/>
  <c r="AV140" i="1"/>
  <c r="AW277" i="1"/>
  <c r="AV253" i="1"/>
  <c r="AX252" i="1"/>
  <c r="AW220" i="1"/>
  <c r="AV190" i="1"/>
  <c r="AW187" i="1"/>
  <c r="AV186" i="1"/>
  <c r="AV184" i="1"/>
  <c r="AX182" i="1"/>
  <c r="AW174" i="1"/>
  <c r="AW173" i="1"/>
  <c r="AW168" i="1"/>
  <c r="AX162" i="1"/>
  <c r="AX161" i="1"/>
  <c r="AW146" i="1"/>
  <c r="AV130" i="1"/>
  <c r="AX111" i="1"/>
  <c r="AX107" i="1"/>
  <c r="AW100" i="1"/>
  <c r="AW77" i="1"/>
  <c r="AW76" i="1"/>
  <c r="AW75" i="1"/>
  <c r="AW69" i="1"/>
  <c r="AX38" i="1"/>
  <c r="AX37" i="1"/>
  <c r="AX31" i="1"/>
  <c r="AW284" i="1"/>
  <c r="AW280" i="1"/>
  <c r="AV277" i="1"/>
  <c r="AW270" i="1"/>
  <c r="AW265" i="1"/>
  <c r="AW264" i="1"/>
  <c r="AW262" i="1"/>
  <c r="AX253" i="1"/>
  <c r="AV220" i="1"/>
  <c r="AW203" i="1"/>
  <c r="AW193" i="1"/>
  <c r="AX184" i="1"/>
  <c r="AV174" i="1"/>
  <c r="AV173" i="1"/>
  <c r="AV146" i="1"/>
  <c r="AX130" i="1"/>
  <c r="AW103" i="1"/>
  <c r="AW102" i="1"/>
  <c r="AV100" i="1"/>
  <c r="AV76" i="1"/>
  <c r="AV75" i="1"/>
  <c r="AV69" i="1"/>
  <c r="AV60" i="1"/>
  <c r="AX59" i="1"/>
  <c r="AX16" i="1"/>
  <c r="AV284" i="1"/>
  <c r="AX277" i="1"/>
  <c r="AV270" i="1"/>
  <c r="AV265" i="1"/>
  <c r="AV262" i="1"/>
  <c r="AW252" i="1"/>
  <c r="AX220" i="1"/>
  <c r="AW209" i="1"/>
  <c r="AV208" i="1"/>
  <c r="AV204" i="1"/>
  <c r="AV203" i="1"/>
  <c r="AV193" i="1"/>
  <c r="AV188" i="1"/>
  <c r="AX187" i="1"/>
  <c r="AW182" i="1"/>
  <c r="AX174" i="1"/>
  <c r="AX173" i="1"/>
  <c r="AX168" i="1"/>
  <c r="AW162" i="1"/>
  <c r="AW161" i="1"/>
  <c r="AV158" i="1"/>
  <c r="AX146" i="1"/>
  <c r="AW111" i="1"/>
  <c r="AW107" i="1"/>
  <c r="AV103" i="1"/>
  <c r="AV102" i="1"/>
  <c r="AX100" i="1"/>
  <c r="AX77" i="1"/>
  <c r="AX76" i="1"/>
  <c r="AX75" i="1"/>
  <c r="AX69" i="1"/>
  <c r="AW38" i="1"/>
  <c r="AW37" i="1"/>
  <c r="AW31" i="1"/>
  <c r="AX140" i="1"/>
  <c r="AV478" i="1"/>
  <c r="AX478" i="1"/>
  <c r="AW478" i="1"/>
  <c r="AV113" i="1"/>
  <c r="AW273" i="1"/>
  <c r="AX264" i="1"/>
  <c r="AW259" i="1"/>
  <c r="AW253" i="1"/>
  <c r="AV230" i="1"/>
  <c r="AV227" i="1"/>
  <c r="AV254" i="1"/>
  <c r="AX227" i="1"/>
  <c r="AX181" i="1"/>
  <c r="AX82" i="1"/>
  <c r="AX213" i="1"/>
  <c r="AW213" i="1"/>
  <c r="AV213" i="1"/>
  <c r="AX238" i="1"/>
  <c r="AX440" i="1"/>
  <c r="AW238" i="1"/>
  <c r="AW440" i="1"/>
  <c r="AV440" i="1"/>
  <c r="AV238" i="1"/>
  <c r="AX485" i="1"/>
  <c r="AW485" i="1"/>
  <c r="AW227" i="1"/>
  <c r="AX289" i="1"/>
  <c r="AX194" i="1"/>
  <c r="AW194" i="1"/>
  <c r="AW101" i="1"/>
  <c r="AX34" i="1"/>
  <c r="AV194" i="1"/>
  <c r="AX101" i="1"/>
  <c r="AX97" i="1"/>
  <c r="AW88" i="1"/>
  <c r="AV51" i="1"/>
  <c r="AV50" i="1"/>
  <c r="AW34" i="1"/>
  <c r="AW3" i="1"/>
  <c r="AW445" i="1"/>
  <c r="AV466" i="1"/>
  <c r="AV445" i="1"/>
  <c r="AV88" i="1"/>
  <c r="AX51" i="1"/>
  <c r="AX50" i="1"/>
  <c r="AV34" i="1"/>
  <c r="AV3" i="1"/>
  <c r="AX466" i="1"/>
  <c r="AV428" i="1"/>
  <c r="AW466" i="1"/>
  <c r="AW97" i="1"/>
  <c r="AX88" i="1"/>
  <c r="AX3" i="1"/>
  <c r="AX428" i="1"/>
  <c r="AX439" i="1"/>
  <c r="AW428" i="1"/>
  <c r="AW461" i="1"/>
  <c r="AV101" i="1"/>
  <c r="AV97" i="1"/>
  <c r="AW51" i="1"/>
  <c r="AW50" i="1"/>
  <c r="AW439" i="1"/>
  <c r="AX461" i="1"/>
  <c r="AX445" i="1"/>
  <c r="AV439" i="1"/>
  <c r="AX390" i="1"/>
  <c r="AV85" i="1"/>
  <c r="AV259" i="1"/>
  <c r="AX230" i="1"/>
  <c r="AX85" i="1"/>
  <c r="AX444" i="1"/>
  <c r="AW390" i="1"/>
  <c r="AV390" i="1"/>
  <c r="AW85" i="1"/>
  <c r="AW444" i="1"/>
  <c r="AV444" i="1"/>
  <c r="AV267" i="1"/>
  <c r="AX267" i="1"/>
  <c r="AW15" i="1"/>
  <c r="AV15" i="1"/>
  <c r="AV487" i="1"/>
  <c r="AW267" i="1"/>
  <c r="AX15" i="1"/>
  <c r="AV312" i="1"/>
  <c r="AW487" i="1"/>
  <c r="AW312" i="1"/>
  <c r="AX312" i="1"/>
  <c r="AX113" i="1"/>
  <c r="AV398" i="1"/>
  <c r="AW398" i="1"/>
  <c r="AX398" i="1"/>
  <c r="AX11" i="1"/>
  <c r="AW11" i="1"/>
  <c r="AV11" i="1"/>
  <c r="AW493" i="1"/>
  <c r="AX493" i="1"/>
  <c r="AV295" i="1"/>
  <c r="AW289" i="1"/>
  <c r="AW283" i="1"/>
  <c r="AX259" i="1"/>
  <c r="AX256" i="1"/>
  <c r="AV264" i="1"/>
  <c r="AW82" i="1"/>
  <c r="AW254" i="1"/>
  <c r="AV251" i="1"/>
  <c r="AX250" i="1"/>
  <c r="AW392" i="1"/>
  <c r="AX392" i="1"/>
  <c r="AV392" i="1"/>
  <c r="AW36" i="1"/>
  <c r="AX22" i="1"/>
  <c r="AW437" i="1"/>
  <c r="AV482" i="1"/>
  <c r="AW57" i="1"/>
  <c r="AV36" i="1"/>
  <c r="AX482" i="1"/>
  <c r="AV57" i="1"/>
  <c r="AX36" i="1"/>
  <c r="AW22" i="1"/>
  <c r="AV437" i="1"/>
  <c r="AX57" i="1"/>
  <c r="AV22" i="1"/>
  <c r="AX437" i="1"/>
  <c r="AW482" i="1"/>
  <c r="AW125" i="1"/>
  <c r="AW230" i="1"/>
  <c r="AV125" i="1"/>
  <c r="AW113" i="1"/>
  <c r="AV451" i="1"/>
  <c r="AV210" i="1"/>
  <c r="AX125" i="1"/>
  <c r="AW451" i="1"/>
  <c r="AX451" i="1"/>
  <c r="AX496" i="1"/>
  <c r="AV496" i="1"/>
  <c r="AX347" i="1"/>
  <c r="AW496" i="1"/>
  <c r="AX9" i="1"/>
  <c r="AV289" i="1"/>
  <c r="AW199" i="1"/>
  <c r="AW181" i="1"/>
  <c r="AW108" i="1"/>
  <c r="AV181" i="1"/>
  <c r="AV108" i="1"/>
  <c r="AV82" i="1"/>
  <c r="AW9" i="1"/>
  <c r="AV347" i="1"/>
  <c r="AX295" i="1"/>
  <c r="AX108" i="1"/>
  <c r="AW93" i="1"/>
  <c r="AV9" i="1"/>
  <c r="AW347" i="1"/>
  <c r="AV54" i="1"/>
  <c r="AX54" i="1"/>
  <c r="AW54" i="1"/>
  <c r="AW295" i="1"/>
  <c r="AV250" i="1"/>
  <c r="AV247" i="1"/>
  <c r="AX93" i="1"/>
  <c r="AV279" i="1"/>
  <c r="AX7" i="1"/>
  <c r="AV221" i="1"/>
  <c r="AV202" i="1"/>
  <c r="AV43" i="1"/>
  <c r="AV24" i="1"/>
  <c r="AW327" i="1"/>
  <c r="AX383" i="1"/>
  <c r="AW455" i="1"/>
  <c r="AV323" i="1"/>
  <c r="AW319" i="1"/>
  <c r="AX455" i="1"/>
  <c r="AW377" i="1"/>
  <c r="AX279" i="1"/>
  <c r="AX221" i="1"/>
  <c r="AX202" i="1"/>
  <c r="AX43" i="1"/>
  <c r="AX24" i="1"/>
  <c r="AX307" i="1"/>
  <c r="AX300" i="1"/>
  <c r="AX377" i="1"/>
  <c r="AV418" i="1"/>
  <c r="AW323" i="1"/>
  <c r="AV413" i="1"/>
  <c r="AW300" i="1"/>
  <c r="AX342" i="1"/>
  <c r="AW7" i="1"/>
  <c r="AX319" i="1"/>
  <c r="AX418" i="1"/>
  <c r="AV307" i="1"/>
  <c r="AW342" i="1"/>
  <c r="AV383" i="1"/>
  <c r="AV300" i="1"/>
  <c r="AX327" i="1"/>
  <c r="AV377" i="1"/>
  <c r="AV327" i="1"/>
  <c r="AV424" i="1"/>
  <c r="AW279" i="1"/>
  <c r="AW221" i="1"/>
  <c r="AW202" i="1"/>
  <c r="AW43" i="1"/>
  <c r="AW24" i="1"/>
  <c r="AV7" i="1"/>
  <c r="AX323" i="1"/>
  <c r="AW424" i="1"/>
  <c r="AV319" i="1"/>
  <c r="AW307" i="1"/>
  <c r="AX329" i="1"/>
  <c r="AW383" i="1"/>
  <c r="AX424" i="1"/>
  <c r="AV329" i="1"/>
  <c r="AV455" i="1"/>
  <c r="AX159" i="1"/>
  <c r="AW145" i="1"/>
  <c r="AW276" i="1"/>
  <c r="AW250" i="1"/>
  <c r="AW244" i="1"/>
  <c r="AV239" i="1"/>
  <c r="AX274" i="1"/>
  <c r="AW214" i="1"/>
  <c r="AW210" i="1"/>
  <c r="AV159" i="1"/>
  <c r="AX276" i="1"/>
  <c r="AV199" i="1"/>
  <c r="AV163" i="1"/>
  <c r="AX163" i="1"/>
  <c r="AX199" i="1"/>
  <c r="AV145" i="1"/>
  <c r="AV274" i="1"/>
  <c r="AW159" i="1"/>
  <c r="AX145" i="1"/>
  <c r="AV276" i="1"/>
  <c r="AW232" i="1"/>
  <c r="AW191" i="1"/>
  <c r="AW167" i="1"/>
  <c r="AW468" i="1"/>
  <c r="AW304" i="1"/>
  <c r="AV232" i="1"/>
  <c r="AV191" i="1"/>
  <c r="AV167" i="1"/>
  <c r="AV304" i="1"/>
  <c r="AX232" i="1"/>
  <c r="AX191" i="1"/>
  <c r="AX167" i="1"/>
  <c r="AW366" i="1"/>
  <c r="AX468" i="1"/>
  <c r="AX366" i="1"/>
  <c r="AW163" i="1"/>
  <c r="AX429" i="1"/>
  <c r="AV429" i="1"/>
  <c r="AW429" i="1"/>
  <c r="AV366" i="1"/>
  <c r="AX254" i="1"/>
  <c r="AX214" i="1"/>
  <c r="AX210" i="1"/>
  <c r="AV273" i="1"/>
  <c r="AX68" i="1"/>
  <c r="AV198" i="1"/>
  <c r="AW68" i="1"/>
  <c r="AV214" i="1"/>
  <c r="AW87" i="1"/>
  <c r="AV87" i="1"/>
  <c r="AW315" i="1"/>
  <c r="AW99" i="1"/>
  <c r="AW465" i="1"/>
  <c r="AX247" i="1"/>
  <c r="AW112" i="1"/>
  <c r="AV99" i="1"/>
  <c r="AV315" i="1"/>
  <c r="AV447" i="1"/>
  <c r="AW294" i="1"/>
  <c r="AV112" i="1"/>
  <c r="AW483" i="1"/>
  <c r="AW239" i="1"/>
  <c r="AX99" i="1"/>
  <c r="AW247" i="1"/>
  <c r="AV244" i="1"/>
  <c r="AX294" i="1"/>
  <c r="AX281" i="1"/>
  <c r="AV283" i="1"/>
  <c r="AX239" i="1"/>
  <c r="AX211" i="1"/>
  <c r="AX87" i="1"/>
  <c r="AV68" i="1"/>
  <c r="AX96" i="1"/>
  <c r="AX49" i="1"/>
  <c r="AV48" i="1"/>
  <c r="AV33" i="1"/>
  <c r="AW438" i="1"/>
  <c r="AV360" i="1"/>
  <c r="AX48" i="1"/>
  <c r="AX33" i="1"/>
  <c r="AV465" i="1"/>
  <c r="AX438" i="1"/>
  <c r="AW96" i="1"/>
  <c r="AW49" i="1"/>
  <c r="AW316" i="1"/>
  <c r="AX316" i="1"/>
  <c r="AV438" i="1"/>
  <c r="AV96" i="1"/>
  <c r="AV49" i="1"/>
  <c r="AW48" i="1"/>
  <c r="AW33" i="1"/>
  <c r="AW360" i="1"/>
  <c r="AX360" i="1"/>
  <c r="AV316" i="1"/>
  <c r="AX465" i="1"/>
  <c r="AX491" i="1"/>
  <c r="AV491" i="1"/>
  <c r="AW491" i="1"/>
  <c r="AV443" i="1"/>
  <c r="AW488" i="1"/>
  <c r="AW84" i="1"/>
  <c r="AV488" i="1"/>
  <c r="AV84" i="1"/>
  <c r="AX443" i="1"/>
  <c r="AX84" i="1"/>
  <c r="AW443" i="1"/>
  <c r="AX488" i="1"/>
  <c r="AV261" i="1"/>
  <c r="AX283" i="1"/>
  <c r="AV115" i="1"/>
  <c r="AV371" i="1"/>
  <c r="AW64" i="1"/>
  <c r="AV348" i="1"/>
  <c r="AX261" i="1"/>
  <c r="AX225" i="1"/>
  <c r="AV119" i="1"/>
  <c r="AX115" i="1"/>
  <c r="AV64" i="1"/>
  <c r="AX371" i="1"/>
  <c r="AW344" i="1"/>
  <c r="AX119" i="1"/>
  <c r="AX64" i="1"/>
  <c r="AV344" i="1"/>
  <c r="AW371" i="1"/>
  <c r="AW261" i="1"/>
  <c r="AW115" i="1"/>
  <c r="AX344" i="1"/>
  <c r="AW348" i="1"/>
  <c r="AX348" i="1"/>
  <c r="AV275" i="1"/>
  <c r="AV240" i="1"/>
  <c r="AV53" i="1"/>
  <c r="AV143" i="1"/>
  <c r="AW8" i="1"/>
  <c r="AX335" i="1"/>
  <c r="AW420" i="1"/>
  <c r="AX143" i="1"/>
  <c r="AV8" i="1"/>
  <c r="AV420" i="1"/>
  <c r="AX442" i="1"/>
  <c r="AX8" i="1"/>
  <c r="AX420" i="1"/>
  <c r="AV442" i="1"/>
  <c r="AW143" i="1"/>
  <c r="AW442" i="1"/>
  <c r="AV335" i="1"/>
  <c r="AW335" i="1"/>
  <c r="AW225" i="1"/>
  <c r="AW260" i="1"/>
  <c r="AW198" i="1"/>
  <c r="AV225" i="1"/>
  <c r="AX198" i="1"/>
  <c r="AW106" i="1"/>
  <c r="AV81" i="1"/>
  <c r="AX46" i="1"/>
  <c r="AV355" i="1"/>
  <c r="AW396" i="1"/>
  <c r="AW494" i="1"/>
  <c r="AX396" i="1"/>
  <c r="AX494" i="1"/>
  <c r="AV396" i="1"/>
  <c r="AW215" i="1"/>
  <c r="AW189" i="1"/>
  <c r="AV106" i="1"/>
  <c r="AX81" i="1"/>
  <c r="AW2" i="1"/>
  <c r="AV318" i="1"/>
  <c r="AX355" i="1"/>
  <c r="AV215" i="1"/>
  <c r="AV189" i="1"/>
  <c r="AX106" i="1"/>
  <c r="AW46" i="1"/>
  <c r="AV2" i="1"/>
  <c r="AW427" i="1"/>
  <c r="AV460" i="1"/>
  <c r="AV427" i="1"/>
  <c r="AX215" i="1"/>
  <c r="AX189" i="1"/>
  <c r="AW81" i="1"/>
  <c r="AV46" i="1"/>
  <c r="AX2" i="1"/>
  <c r="AX318" i="1"/>
  <c r="AX460" i="1"/>
  <c r="AW318" i="1"/>
  <c r="AW460" i="1"/>
  <c r="AV494" i="1"/>
  <c r="AX260" i="1"/>
  <c r="AX240" i="1"/>
  <c r="AW240" i="1"/>
  <c r="AX53" i="1"/>
  <c r="AW126" i="1"/>
  <c r="AW53" i="1"/>
  <c r="AV126" i="1"/>
  <c r="AX273" i="1"/>
  <c r="AV260" i="1"/>
  <c r="AX126" i="1"/>
  <c r="AW42" i="1"/>
  <c r="AX434" i="1"/>
  <c r="AV42" i="1"/>
  <c r="AX393" i="1"/>
  <c r="AW434" i="1"/>
  <c r="AX42" i="1"/>
  <c r="AW393" i="1"/>
  <c r="AX410" i="1"/>
  <c r="AW410" i="1"/>
  <c r="AW346" i="1"/>
  <c r="AV393" i="1"/>
  <c r="AV434" i="1"/>
  <c r="AW354" i="1"/>
  <c r="AW78" i="1"/>
  <c r="AW459" i="1"/>
  <c r="AX421" i="1"/>
  <c r="AW183" i="1"/>
  <c r="AV78" i="1"/>
  <c r="AW17" i="1"/>
  <c r="AW421" i="1"/>
  <c r="AX354" i="1"/>
  <c r="AV421" i="1"/>
  <c r="AV183" i="1"/>
  <c r="AX78" i="1"/>
  <c r="AV17" i="1"/>
  <c r="AV459" i="1"/>
  <c r="AV354" i="1"/>
  <c r="AX255" i="1"/>
  <c r="AX183" i="1"/>
  <c r="AX17" i="1"/>
  <c r="AV346" i="1"/>
  <c r="AX346" i="1"/>
  <c r="AX459" i="1"/>
  <c r="AW251" i="1"/>
  <c r="AV255" i="1"/>
  <c r="AV340" i="1"/>
  <c r="AX340" i="1"/>
  <c r="AV341" i="1"/>
  <c r="AW341" i="1"/>
  <c r="AW340" i="1"/>
  <c r="AX341" i="1"/>
  <c r="AV333" i="1"/>
  <c r="AW333" i="1"/>
  <c r="AW479" i="1"/>
  <c r="AV73" i="1"/>
  <c r="AV479" i="1"/>
  <c r="AX321" i="1"/>
  <c r="AX479" i="1"/>
  <c r="AX333" i="1"/>
  <c r="AV321" i="1"/>
  <c r="AW321" i="1"/>
  <c r="AV290" i="1"/>
  <c r="AV177" i="1"/>
  <c r="AX177" i="1"/>
  <c r="AW462" i="1"/>
  <c r="AX462" i="1"/>
  <c r="AW177" i="1"/>
  <c r="AV462" i="1"/>
  <c r="AW255" i="1"/>
  <c r="AW73" i="1"/>
  <c r="AW492" i="1"/>
  <c r="AX492" i="1"/>
  <c r="AV492" i="1"/>
  <c r="AX251" i="1"/>
  <c r="AX73" i="1"/>
  <c r="AW263" i="1"/>
  <c r="AV170" i="1"/>
  <c r="AX71" i="1"/>
  <c r="AV35" i="1"/>
  <c r="AW21" i="1"/>
  <c r="AV263" i="1"/>
  <c r="AX170" i="1"/>
  <c r="AX35" i="1"/>
  <c r="AV21" i="1"/>
  <c r="AW391" i="1"/>
  <c r="AW71" i="1"/>
  <c r="AX21" i="1"/>
  <c r="AX391" i="1"/>
  <c r="AX263" i="1"/>
  <c r="AW170" i="1"/>
  <c r="AV71" i="1"/>
  <c r="AW35" i="1"/>
  <c r="AV391" i="1"/>
  <c r="AW290" i="1"/>
  <c r="AV282" i="1"/>
  <c r="AX176" i="1"/>
  <c r="AV160" i="1"/>
  <c r="AW282" i="1"/>
  <c r="AX160" i="1"/>
  <c r="AX290" i="1"/>
  <c r="AX282" i="1"/>
  <c r="AX244" i="1"/>
  <c r="AW275" i="1"/>
  <c r="AW192" i="1"/>
  <c r="AX40" i="1"/>
  <c r="AW6" i="1"/>
  <c r="AV474" i="1"/>
  <c r="AX350" i="1"/>
  <c r="AV414" i="1"/>
  <c r="AW474" i="1"/>
  <c r="AV306" i="1"/>
  <c r="AV350" i="1"/>
  <c r="AW406" i="1"/>
  <c r="AV6" i="1"/>
  <c r="AX406" i="1"/>
  <c r="AX301" i="1"/>
  <c r="AX326" i="1"/>
  <c r="AV301" i="1"/>
  <c r="AV326" i="1"/>
  <c r="AW414" i="1"/>
  <c r="AW301" i="1"/>
  <c r="AW40" i="1"/>
  <c r="AX6" i="1"/>
  <c r="AX414" i="1"/>
  <c r="AW326" i="1"/>
  <c r="AX330" i="1"/>
  <c r="AV384" i="1"/>
  <c r="AW330" i="1"/>
  <c r="AV330" i="1"/>
  <c r="AW384" i="1"/>
  <c r="AW306" i="1"/>
  <c r="AV40" i="1"/>
  <c r="AX456" i="1"/>
  <c r="AX306" i="1"/>
  <c r="AV406" i="1"/>
  <c r="AV456" i="1"/>
  <c r="AW350" i="1"/>
  <c r="AW456" i="1"/>
  <c r="AX474" i="1"/>
  <c r="AV136" i="1"/>
  <c r="AV314" i="1"/>
  <c r="AX136" i="1"/>
  <c r="AX374" i="1"/>
  <c r="AW374" i="1"/>
  <c r="AW314" i="1"/>
  <c r="AW136" i="1"/>
  <c r="AX314" i="1"/>
  <c r="AV374" i="1"/>
  <c r="AW234" i="1"/>
  <c r="AV234" i="1"/>
  <c r="AX192" i="1"/>
  <c r="AV176" i="1"/>
  <c r="AW160" i="1"/>
  <c r="AX234" i="1"/>
  <c r="AW176" i="1"/>
  <c r="AV192" i="1"/>
  <c r="AX275" i="1"/>
  <c r="AV179" i="1"/>
  <c r="AX164" i="1"/>
  <c r="AV91" i="1"/>
  <c r="AV367" i="1"/>
  <c r="AX463" i="1"/>
  <c r="AX179" i="1"/>
  <c r="AX91" i="1"/>
  <c r="AW394" i="1"/>
  <c r="AX358" i="1"/>
  <c r="AW305" i="1"/>
  <c r="AV394" i="1"/>
  <c r="AW164" i="1"/>
  <c r="AW463" i="1"/>
  <c r="AX458" i="1"/>
  <c r="AX394" i="1"/>
  <c r="AW458" i="1"/>
  <c r="AW179" i="1"/>
  <c r="AV164" i="1"/>
  <c r="AW91" i="1"/>
  <c r="AW358" i="1"/>
  <c r="AX305" i="1"/>
  <c r="AV305" i="1"/>
  <c r="AV458" i="1"/>
  <c r="AV358" i="1"/>
  <c r="AV463" i="1"/>
  <c r="AV317" i="1"/>
  <c r="AX317" i="1"/>
  <c r="AW317" i="1"/>
  <c r="AX477" i="1"/>
  <c r="AV477" i="1"/>
  <c r="AW477" i="1"/>
  <c r="H385" i="6"/>
  <c r="H411" i="6"/>
  <c r="H293" i="6"/>
  <c r="H292" i="6"/>
  <c r="H221" i="6"/>
  <c r="H194" i="6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407" i="6"/>
  <c r="H375" i="6"/>
  <c r="H261" i="6" l="1"/>
  <c r="H100" i="6" l="1"/>
  <c r="H120" i="6"/>
  <c r="H205" i="6"/>
  <c r="H294" i="6"/>
  <c r="H141" i="6"/>
  <c r="H18" i="6"/>
  <c r="H295" i="6"/>
  <c r="H101" i="6" l="1"/>
  <c r="H210" i="6" l="1"/>
  <c r="H209" i="6"/>
  <c r="H355" i="6" l="1"/>
  <c r="H356" i="6"/>
  <c r="H248" i="6"/>
  <c r="H247" i="6"/>
  <c r="H421" i="6"/>
  <c r="H106" i="6"/>
  <c r="H107" i="6"/>
  <c r="H339" i="6"/>
  <c r="H340" i="6"/>
  <c r="H82" i="6"/>
  <c r="H81" i="6"/>
  <c r="H152" i="6" l="1"/>
  <c r="H153" i="6"/>
  <c r="H112" i="6"/>
  <c r="H111" i="6"/>
  <c r="H87" i="6"/>
  <c r="H88" i="6"/>
  <c r="H272" i="6"/>
  <c r="H273" i="6"/>
  <c r="H476" i="6" l="1"/>
  <c r="H475" i="6"/>
  <c r="H477" i="6"/>
  <c r="H224" i="6"/>
  <c r="H223" i="6"/>
  <c r="H380" i="6"/>
  <c r="H379" i="6"/>
  <c r="H318" i="6"/>
  <c r="H317" i="6"/>
  <c r="H225" i="6"/>
  <c r="H226" i="6"/>
  <c r="H381" i="6"/>
  <c r="H319" i="6"/>
  <c r="H227" i="6"/>
  <c r="H243" i="6" l="1"/>
  <c r="H36" i="6"/>
  <c r="H35" i="6"/>
  <c r="H400" i="6" l="1"/>
  <c r="H320" i="6"/>
  <c r="H321" i="6"/>
  <c r="H357" i="6"/>
  <c r="H445" i="6"/>
  <c r="H444" i="6"/>
  <c r="H133" i="6"/>
  <c r="H102" i="6"/>
  <c r="H105" i="6"/>
  <c r="H103" i="6"/>
  <c r="H64" i="6"/>
  <c r="H63" i="6"/>
  <c r="H337" i="6"/>
  <c r="H336" i="6"/>
  <c r="H338" i="6"/>
  <c r="H276" i="6"/>
  <c r="H275" i="6"/>
  <c r="H277" i="6"/>
  <c r="H347" i="6"/>
  <c r="H346" i="6"/>
  <c r="H348" i="6"/>
  <c r="H232" i="6"/>
  <c r="H231" i="6"/>
  <c r="H136" i="6"/>
  <c r="H390" i="6"/>
  <c r="H391" i="6"/>
  <c r="H199" i="6"/>
  <c r="H460" i="6"/>
  <c r="H461" i="6"/>
  <c r="H239" i="6"/>
  <c r="H195" i="6"/>
  <c r="H196" i="6"/>
  <c r="H15" i="6"/>
  <c r="H16" i="6"/>
  <c r="H132" i="6"/>
  <c r="H472" i="6"/>
  <c r="H127" i="6"/>
  <c r="H126" i="6"/>
  <c r="H425" i="6"/>
  <c r="H424" i="6"/>
  <c r="H38" i="6"/>
  <c r="H37" i="6"/>
  <c r="H208" i="6"/>
  <c r="H93" i="6"/>
  <c r="H128" i="6"/>
  <c r="H401" i="6"/>
  <c r="H207" i="6"/>
  <c r="H206" i="6"/>
  <c r="H124" i="6"/>
  <c r="H125" i="6"/>
  <c r="H280" i="6"/>
  <c r="H278" i="6"/>
  <c r="H279" i="6"/>
  <c r="H370" i="6"/>
  <c r="H109" i="6"/>
  <c r="H406" i="6"/>
  <c r="H274" i="6"/>
  <c r="H480" i="6"/>
  <c r="H479" i="6"/>
  <c r="H154" i="6"/>
  <c r="H429" i="6"/>
  <c r="H430" i="6"/>
  <c r="H376" i="6"/>
  <c r="H418" i="6"/>
  <c r="H417" i="6"/>
  <c r="H464" i="6"/>
  <c r="H281" i="6"/>
  <c r="H116" i="6"/>
  <c r="H478" i="6" l="1"/>
  <c r="H46" i="6"/>
  <c r="H68" i="6"/>
  <c r="H378" i="6"/>
  <c r="H62" i="6"/>
  <c r="H242" i="6"/>
  <c r="H301" i="6"/>
  <c r="H300" i="6"/>
  <c r="H299" i="6"/>
  <c r="H44" i="6"/>
  <c r="H43" i="6"/>
  <c r="H182" i="6"/>
  <c r="H183" i="6"/>
  <c r="H110" i="6"/>
  <c r="H463" i="6"/>
  <c r="H462" i="6"/>
  <c r="H147" i="6"/>
  <c r="H146" i="6"/>
  <c r="H450" i="6"/>
  <c r="H451" i="6"/>
  <c r="H190" i="6"/>
  <c r="H189" i="6"/>
  <c r="H45" i="6"/>
  <c r="H266" i="6"/>
  <c r="H265" i="6"/>
  <c r="H40" i="6"/>
  <c r="H39" i="6"/>
  <c r="H163" i="6"/>
  <c r="H162" i="6"/>
  <c r="H387" i="6"/>
  <c r="H388" i="6"/>
  <c r="H487" i="6"/>
  <c r="H371" i="6"/>
  <c r="H427" i="6"/>
  <c r="H104" i="6"/>
  <c r="H258" i="6"/>
  <c r="H310" i="6"/>
  <c r="H488" i="6"/>
  <c r="H446" i="6"/>
  <c r="H149" i="6"/>
  <c r="H150" i="6"/>
  <c r="H352" i="6"/>
  <c r="H351" i="6"/>
  <c r="H169" i="6"/>
  <c r="H168" i="6"/>
  <c r="H91" i="6"/>
  <c r="H90" i="6"/>
  <c r="H469" i="6"/>
  <c r="H324" i="6"/>
  <c r="H323" i="6"/>
  <c r="H257" i="6"/>
  <c r="H466" i="6"/>
  <c r="H465" i="6"/>
  <c r="H151" i="6"/>
  <c r="H99" i="6"/>
  <c r="H98" i="6"/>
  <c r="H17" i="6"/>
  <c r="H170" i="6"/>
  <c r="H486" i="6"/>
  <c r="H485" i="6"/>
  <c r="H33" i="6"/>
  <c r="H113" i="6"/>
  <c r="H288" i="6"/>
  <c r="H89" i="6"/>
  <c r="H75" i="6"/>
  <c r="H204" i="6"/>
  <c r="H253" i="6"/>
  <c r="H415" i="6"/>
  <c r="H138" i="6"/>
  <c r="H137" i="6"/>
  <c r="H139" i="6"/>
  <c r="H140" i="6"/>
  <c r="H76" i="6"/>
  <c r="H255" i="6"/>
  <c r="H256" i="6"/>
  <c r="H394" i="6"/>
  <c r="H392" i="6"/>
  <c r="H393" i="6"/>
  <c r="H187" i="6"/>
  <c r="H186" i="6"/>
  <c r="H188" i="6"/>
  <c r="H269" i="6"/>
  <c r="H268" i="6"/>
  <c r="H423" i="6" l="1"/>
  <c r="H203" i="6"/>
  <c r="H41" i="6"/>
  <c r="H42" i="6"/>
  <c r="H171" i="6"/>
  <c r="H172" i="6"/>
  <c r="H144" i="6"/>
  <c r="H145" i="6"/>
  <c r="H148" i="6"/>
  <c r="H135" i="6"/>
  <c r="H134" i="6"/>
  <c r="H359" i="6"/>
  <c r="H361" i="6"/>
  <c r="H216" i="6"/>
  <c r="H282" i="6"/>
  <c r="H365" i="6"/>
  <c r="H482" i="6"/>
  <c r="H55" i="6"/>
  <c r="H53" i="6"/>
  <c r="H119" i="6"/>
  <c r="H368" i="6"/>
  <c r="H366" i="6"/>
  <c r="H307" i="6"/>
  <c r="H308" i="6"/>
  <c r="H367" i="6"/>
  <c r="H435" i="6"/>
  <c r="H25" i="6"/>
  <c r="H309" i="6"/>
  <c r="H108" i="6"/>
  <c r="H32" i="6" l="1"/>
  <c r="H422" i="6"/>
  <c r="H230" i="6"/>
  <c r="H229" i="6"/>
  <c r="H228" i="6"/>
  <c r="H30" i="6"/>
  <c r="H29" i="6"/>
  <c r="H31" i="6"/>
  <c r="H77" i="6" l="1"/>
  <c r="H78" i="6"/>
  <c r="H66" i="6"/>
  <c r="H474" i="6"/>
  <c r="H473" i="6"/>
  <c r="H23" i="6"/>
  <c r="H289" i="6"/>
  <c r="H467" i="6"/>
  <c r="H238" i="6"/>
  <c r="H175" i="6"/>
  <c r="H114" i="6"/>
  <c r="H115" i="6"/>
  <c r="H389" i="6"/>
  <c r="H386" i="6"/>
  <c r="H283" i="6"/>
  <c r="H284" i="6"/>
  <c r="H448" i="6"/>
  <c r="H447" i="6"/>
  <c r="H122" i="6"/>
  <c r="H322" i="6"/>
  <c r="H267" i="6"/>
  <c r="H65" i="6"/>
  <c r="H468" i="6"/>
  <c r="H412" i="6"/>
  <c r="H14" i="6"/>
  <c r="H13" i="6"/>
  <c r="H58" i="6"/>
  <c r="H60" i="6"/>
  <c r="H59" i="6"/>
  <c r="H79" i="6"/>
  <c r="H80" i="6"/>
  <c r="H92" i="6"/>
  <c r="H123" i="6"/>
  <c r="H165" i="6"/>
  <c r="H164" i="6"/>
  <c r="H166" i="6"/>
  <c r="H167" i="6"/>
  <c r="H173" i="6"/>
  <c r="H180" i="6"/>
  <c r="H181" i="6"/>
  <c r="H198" i="6"/>
  <c r="H197" i="6"/>
  <c r="H222" i="6"/>
  <c r="H252" i="6"/>
  <c r="H254" i="6"/>
  <c r="H315" i="6"/>
  <c r="H314" i="6"/>
  <c r="H341" i="6"/>
  <c r="H345" i="6"/>
  <c r="H399" i="6"/>
  <c r="H443" i="6"/>
  <c r="H442" i="6"/>
  <c r="H455" i="6"/>
  <c r="H454" i="6"/>
  <c r="H484" i="6"/>
  <c r="H398" i="6"/>
  <c r="H396" i="6"/>
  <c r="H335" i="6"/>
  <c r="H483" i="6"/>
  <c r="H260" i="6"/>
  <c r="H259" i="6"/>
  <c r="H85" i="6"/>
  <c r="H84" i="6"/>
  <c r="H86" i="6"/>
  <c r="H245" i="6"/>
  <c r="H244" i="6"/>
  <c r="H246" i="6"/>
  <c r="H211" i="6"/>
  <c r="H212" i="6"/>
  <c r="H236" i="6"/>
  <c r="H237" i="6"/>
  <c r="H191" i="6"/>
  <c r="H192" i="6"/>
  <c r="H193" i="6"/>
  <c r="H437" i="6"/>
  <c r="H436" i="6"/>
  <c r="H262" i="6"/>
  <c r="H263" i="6"/>
  <c r="H264" i="6"/>
  <c r="H97" i="6"/>
  <c r="H96" i="6"/>
  <c r="H95" i="6"/>
  <c r="H219" i="6"/>
  <c r="H218" i="6"/>
  <c r="H220" i="6"/>
  <c r="H297" i="6"/>
  <c r="H296" i="6"/>
  <c r="H298" i="6"/>
  <c r="H431" i="6"/>
  <c r="H432" i="6"/>
  <c r="H433" i="6"/>
  <c r="H434" i="6"/>
  <c r="H290" i="6"/>
  <c r="H291" i="6"/>
  <c r="H408" i="6"/>
  <c r="H410" i="6"/>
  <c r="H409" i="6"/>
  <c r="H382" i="6"/>
  <c r="H383" i="6"/>
  <c r="H384" i="6"/>
  <c r="H363" i="6"/>
  <c r="H362" i="6"/>
  <c r="H364" i="6"/>
  <c r="H8" i="6"/>
  <c r="H7" i="6"/>
  <c r="H9" i="6"/>
  <c r="H457" i="6"/>
  <c r="H458" i="6"/>
  <c r="H452" i="6"/>
  <c r="H453" i="6"/>
  <c r="H369" i="6"/>
  <c r="H176" i="6"/>
  <c r="H416" i="6"/>
  <c r="H470" i="6"/>
  <c r="H471" i="6"/>
  <c r="H22" i="6"/>
  <c r="H21" i="6"/>
  <c r="H174" i="6"/>
  <c r="H456" i="6"/>
  <c r="H349" i="6"/>
  <c r="H350" i="6"/>
  <c r="H241" i="6"/>
  <c r="H240" i="6"/>
  <c r="H403" i="6"/>
  <c r="H402" i="6"/>
  <c r="H428" i="6"/>
  <c r="H326" i="6"/>
  <c r="H325" i="6"/>
  <c r="H420" i="6"/>
  <c r="H419" i="6"/>
  <c r="H327" i="6"/>
  <c r="H316" i="6"/>
  <c r="H353" i="6"/>
  <c r="H354" i="6"/>
  <c r="H161" i="6"/>
  <c r="H160" i="6"/>
  <c r="H159" i="6"/>
  <c r="H344" i="6"/>
  <c r="H343" i="6"/>
  <c r="H342" i="6"/>
  <c r="H414" i="6"/>
  <c r="H413" i="6"/>
  <c r="H185" i="6"/>
  <c r="H184" i="6"/>
  <c r="H61" i="6"/>
  <c r="H69" i="6"/>
  <c r="H70" i="6"/>
  <c r="H71" i="6"/>
  <c r="H48" i="6"/>
  <c r="H49" i="6"/>
  <c r="H19" i="6"/>
  <c r="H20" i="6"/>
  <c r="H157" i="6"/>
  <c r="H158" i="6"/>
  <c r="H358" i="6"/>
  <c r="H360" i="6"/>
  <c r="H11" i="6"/>
  <c r="H12" i="6"/>
  <c r="H302" i="6"/>
  <c r="H303" i="6"/>
  <c r="H67" i="6"/>
  <c r="H34" i="6"/>
  <c r="H217" i="6"/>
  <c r="H83" i="6"/>
  <c r="H377" i="6"/>
  <c r="H24" i="6"/>
  <c r="H271" i="6" l="1"/>
  <c r="H270" i="6"/>
  <c r="H331" i="6"/>
  <c r="H177" i="6"/>
  <c r="H179" i="6"/>
  <c r="H330" i="6"/>
  <c r="H329" i="6"/>
  <c r="H328" i="6"/>
  <c r="H178" i="6"/>
  <c r="H459" i="6"/>
  <c r="H27" i="6"/>
  <c r="H26" i="6"/>
  <c r="H117" i="6"/>
  <c r="H118" i="6"/>
  <c r="H74" i="6"/>
  <c r="H72" i="6"/>
  <c r="H439" i="6"/>
  <c r="H440" i="6"/>
  <c r="H312" i="6"/>
  <c r="H313" i="6"/>
  <c r="H305" i="6"/>
  <c r="H215" i="6"/>
  <c r="H213" i="6"/>
  <c r="H51" i="6"/>
  <c r="H50" i="6"/>
  <c r="H235" i="6"/>
  <c r="H233" i="6"/>
  <c r="H155" i="6"/>
  <c r="H441" i="6"/>
  <c r="H449" i="6"/>
  <c r="H397" i="6" l="1"/>
  <c r="H395" i="6"/>
  <c r="H334" i="6"/>
  <c r="H250" i="6" l="1"/>
  <c r="H249" i="6"/>
  <c r="H251" i="6"/>
  <c r="H156" i="6"/>
  <c r="H373" i="6"/>
  <c r="H372" i="6"/>
  <c r="H130" i="6"/>
  <c r="H129" i="6"/>
  <c r="H201" i="6"/>
  <c r="H200" i="6"/>
  <c r="H286" i="6"/>
  <c r="H285" i="6"/>
  <c r="H131" i="6"/>
  <c r="H202" i="6"/>
  <c r="H374" i="6"/>
  <c r="H287" i="6"/>
  <c r="H426" i="6"/>
  <c r="H28" i="6" l="1"/>
  <c r="H73" i="6"/>
  <c r="H438" i="6"/>
  <c r="H311" i="6"/>
  <c r="H304" i="6"/>
  <c r="H214" i="6"/>
  <c r="H47" i="6"/>
  <c r="H234" i="6"/>
  <c r="H481" i="6"/>
  <c r="H54" i="6"/>
  <c r="H52" i="6"/>
  <c r="H56" i="6" l="1"/>
  <c r="H404" i="6"/>
  <c r="H405" i="6"/>
  <c r="H57" i="6"/>
  <c r="M3" i="8" l="1"/>
  <c r="N3" i="8"/>
  <c r="O3" i="8"/>
  <c r="P3" i="8"/>
  <c r="Q3" i="8"/>
  <c r="M4" i="8"/>
  <c r="N4" i="8"/>
  <c r="O4" i="8"/>
  <c r="P4" i="8"/>
  <c r="Q4" i="8"/>
  <c r="M5" i="8"/>
  <c r="N5" i="8"/>
  <c r="O5" i="8"/>
  <c r="P5" i="8"/>
  <c r="Q5" i="8"/>
  <c r="M6" i="8"/>
  <c r="N6" i="8"/>
  <c r="O6" i="8"/>
  <c r="P6" i="8"/>
  <c r="Q6" i="8"/>
  <c r="M7" i="8"/>
  <c r="N7" i="8"/>
  <c r="O7" i="8"/>
  <c r="P7" i="8"/>
  <c r="Q7" i="8"/>
  <c r="M8" i="8"/>
  <c r="N8" i="8"/>
  <c r="O8" i="8"/>
  <c r="P8" i="8"/>
  <c r="Q8" i="8"/>
  <c r="M9" i="8"/>
  <c r="N9" i="8"/>
  <c r="O9" i="8"/>
  <c r="P9" i="8"/>
  <c r="Q9" i="8"/>
  <c r="M10" i="8"/>
  <c r="N10" i="8"/>
  <c r="O10" i="8"/>
  <c r="P10" i="8"/>
  <c r="Q10" i="8"/>
  <c r="M11" i="8"/>
  <c r="N11" i="8"/>
  <c r="O11" i="8"/>
  <c r="P11" i="8"/>
  <c r="Q11" i="8"/>
  <c r="M12" i="8"/>
  <c r="N12" i="8"/>
  <c r="O12" i="8"/>
  <c r="P12" i="8"/>
  <c r="Q12" i="8"/>
  <c r="M13" i="8"/>
  <c r="N13" i="8"/>
  <c r="O13" i="8"/>
  <c r="P13" i="8"/>
  <c r="Q13" i="8"/>
  <c r="M14" i="8"/>
  <c r="N14" i="8"/>
  <c r="O14" i="8"/>
  <c r="P14" i="8"/>
  <c r="Q14" i="8"/>
  <c r="M15" i="8"/>
  <c r="N15" i="8"/>
  <c r="O15" i="8"/>
  <c r="P15" i="8"/>
  <c r="Q15" i="8"/>
  <c r="M16" i="8"/>
  <c r="N16" i="8"/>
  <c r="O16" i="8"/>
  <c r="P16" i="8"/>
  <c r="Q16" i="8"/>
  <c r="M17" i="8"/>
  <c r="N17" i="8"/>
  <c r="O17" i="8"/>
  <c r="P17" i="8"/>
  <c r="Q17" i="8"/>
  <c r="M18" i="8"/>
  <c r="N18" i="8"/>
  <c r="O18" i="8"/>
  <c r="P18" i="8"/>
  <c r="Q18" i="8"/>
  <c r="M19" i="8"/>
  <c r="N19" i="8"/>
  <c r="O19" i="8"/>
  <c r="P19" i="8"/>
  <c r="Q19" i="8"/>
  <c r="M20" i="8"/>
  <c r="N20" i="8"/>
  <c r="O20" i="8"/>
  <c r="P20" i="8"/>
  <c r="Q20" i="8"/>
  <c r="M21" i="8"/>
  <c r="N21" i="8"/>
  <c r="O21" i="8"/>
  <c r="P21" i="8"/>
  <c r="Q21" i="8"/>
  <c r="M22" i="8"/>
  <c r="N22" i="8"/>
  <c r="O22" i="8"/>
  <c r="P22" i="8"/>
  <c r="Q22" i="8"/>
  <c r="M23" i="8"/>
  <c r="N23" i="8"/>
  <c r="O23" i="8"/>
  <c r="P23" i="8"/>
  <c r="Q23" i="8"/>
  <c r="M24" i="8"/>
  <c r="N24" i="8"/>
  <c r="O24" i="8"/>
  <c r="P24" i="8"/>
  <c r="Q24" i="8"/>
  <c r="M25" i="8"/>
  <c r="N25" i="8"/>
  <c r="O25" i="8"/>
  <c r="P25" i="8"/>
  <c r="Q25" i="8"/>
  <c r="M26" i="8"/>
  <c r="N26" i="8"/>
  <c r="O26" i="8"/>
  <c r="P26" i="8"/>
  <c r="Q26" i="8"/>
  <c r="M27" i="8"/>
  <c r="N27" i="8"/>
  <c r="O27" i="8"/>
  <c r="P27" i="8"/>
  <c r="Q27" i="8"/>
  <c r="M28" i="8"/>
  <c r="N28" i="8"/>
  <c r="O28" i="8"/>
  <c r="P28" i="8"/>
  <c r="Q28" i="8"/>
  <c r="M29" i="8"/>
  <c r="N29" i="8"/>
  <c r="O29" i="8"/>
  <c r="P29" i="8"/>
  <c r="Q29" i="8"/>
  <c r="M30" i="8"/>
  <c r="N30" i="8"/>
  <c r="O30" i="8"/>
  <c r="P30" i="8"/>
  <c r="Q30" i="8"/>
  <c r="M31" i="8"/>
  <c r="N31" i="8"/>
  <c r="O31" i="8"/>
  <c r="P31" i="8"/>
  <c r="Q31" i="8"/>
  <c r="M32" i="8"/>
  <c r="N32" i="8"/>
  <c r="O32" i="8"/>
  <c r="P32" i="8"/>
  <c r="Q32" i="8"/>
  <c r="M33" i="8"/>
  <c r="N33" i="8"/>
  <c r="O33" i="8"/>
  <c r="P33" i="8"/>
  <c r="Q33" i="8"/>
  <c r="M34" i="8"/>
  <c r="N34" i="8"/>
  <c r="O34" i="8"/>
  <c r="P34" i="8"/>
  <c r="Q34" i="8"/>
  <c r="M35" i="8"/>
  <c r="N35" i="8"/>
  <c r="O35" i="8"/>
  <c r="P35" i="8"/>
  <c r="Q35" i="8"/>
  <c r="M36" i="8"/>
  <c r="N36" i="8"/>
  <c r="O36" i="8"/>
  <c r="P36" i="8"/>
  <c r="Q36" i="8"/>
  <c r="M37" i="8"/>
  <c r="N37" i="8"/>
  <c r="O37" i="8"/>
  <c r="P37" i="8"/>
  <c r="Q37" i="8"/>
  <c r="M38" i="8"/>
  <c r="N38" i="8"/>
  <c r="O38" i="8"/>
  <c r="P38" i="8"/>
  <c r="Q38" i="8"/>
  <c r="M39" i="8"/>
  <c r="N39" i="8"/>
  <c r="O39" i="8"/>
  <c r="P39" i="8"/>
  <c r="Q39" i="8"/>
  <c r="M40" i="8"/>
  <c r="N40" i="8"/>
  <c r="O40" i="8"/>
  <c r="P40" i="8"/>
  <c r="Q40" i="8"/>
  <c r="M41" i="8"/>
  <c r="N41" i="8"/>
  <c r="O41" i="8"/>
  <c r="P41" i="8"/>
  <c r="Q41" i="8"/>
  <c r="M42" i="8"/>
  <c r="N42" i="8"/>
  <c r="O42" i="8"/>
  <c r="P42" i="8"/>
  <c r="Q42" i="8"/>
  <c r="M43" i="8"/>
  <c r="N43" i="8"/>
  <c r="O43" i="8"/>
  <c r="P43" i="8"/>
  <c r="Q43" i="8"/>
  <c r="M44" i="8"/>
  <c r="N44" i="8"/>
  <c r="O44" i="8"/>
  <c r="P44" i="8"/>
  <c r="Q44" i="8"/>
  <c r="M45" i="8"/>
  <c r="N45" i="8"/>
  <c r="O45" i="8"/>
  <c r="P45" i="8"/>
  <c r="Q45" i="8"/>
  <c r="M46" i="8"/>
  <c r="N46" i="8"/>
  <c r="O46" i="8"/>
  <c r="P46" i="8"/>
  <c r="Q46" i="8"/>
  <c r="M47" i="8"/>
  <c r="N47" i="8"/>
  <c r="O47" i="8"/>
  <c r="P47" i="8"/>
  <c r="Q47" i="8"/>
  <c r="M48" i="8"/>
  <c r="N48" i="8"/>
  <c r="O48" i="8"/>
  <c r="P48" i="8"/>
  <c r="Q48" i="8"/>
  <c r="M49" i="8"/>
  <c r="N49" i="8"/>
  <c r="O49" i="8"/>
  <c r="P49" i="8"/>
  <c r="Q49" i="8"/>
  <c r="M50" i="8"/>
  <c r="N50" i="8"/>
  <c r="O50" i="8"/>
  <c r="P50" i="8"/>
  <c r="Q50" i="8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AN11" i="15"/>
  <c r="AN10" i="15"/>
  <c r="U11" i="14"/>
  <c r="U49" i="14"/>
  <c r="P131" i="13"/>
  <c r="B131" i="13"/>
  <c r="P91" i="13"/>
  <c r="B91" i="13"/>
  <c r="P51" i="13"/>
  <c r="B51" i="13"/>
  <c r="P132" i="13"/>
  <c r="P11" i="13"/>
  <c r="P130" i="13"/>
  <c r="J178" i="12"/>
  <c r="J133" i="12"/>
  <c r="J176" i="12"/>
  <c r="I97" i="11"/>
  <c r="A97" i="11"/>
  <c r="I96" i="11"/>
  <c r="A96" i="11"/>
  <c r="I95" i="11"/>
  <c r="A95" i="11"/>
  <c r="J124" i="11"/>
  <c r="J151" i="11"/>
  <c r="B134" i="12" l="1"/>
  <c r="B123" i="11"/>
  <c r="B52" i="12"/>
  <c r="B50" i="14"/>
  <c r="B38" i="11"/>
  <c r="B54" i="12"/>
  <c r="U50" i="14"/>
  <c r="B132" i="12"/>
  <c r="J40" i="11"/>
  <c r="J52" i="12"/>
  <c r="J132" i="12"/>
  <c r="B90" i="13"/>
  <c r="J38" i="11"/>
  <c r="B95" i="11"/>
  <c r="J123" i="11"/>
  <c r="B40" i="11"/>
  <c r="B97" i="11"/>
  <c r="J54" i="12"/>
  <c r="B49" i="14"/>
  <c r="U10" i="14"/>
  <c r="U12" i="14"/>
  <c r="P90" i="13"/>
  <c r="B92" i="13"/>
  <c r="P10" i="13"/>
  <c r="B50" i="13"/>
  <c r="B130" i="13"/>
  <c r="B132" i="13"/>
  <c r="P50" i="13"/>
  <c r="P52" i="13"/>
  <c r="B177" i="12"/>
  <c r="J11" i="12"/>
  <c r="J93" i="12"/>
  <c r="J177" i="12"/>
  <c r="B93" i="12"/>
  <c r="B53" i="12"/>
  <c r="B92" i="12"/>
  <c r="B133" i="12"/>
  <c r="B176" i="12"/>
  <c r="J10" i="12"/>
  <c r="J12" i="12"/>
  <c r="J53" i="12"/>
  <c r="J92" i="12"/>
  <c r="B68" i="11"/>
  <c r="B152" i="11"/>
  <c r="B96" i="11"/>
  <c r="J152" i="11"/>
  <c r="B39" i="11"/>
  <c r="B67" i="11"/>
  <c r="B69" i="11"/>
  <c r="B124" i="11"/>
  <c r="B151" i="11"/>
  <c r="J68" i="11"/>
  <c r="J39" i="11"/>
  <c r="J67" i="11"/>
  <c r="J69" i="11"/>
  <c r="J95" i="11"/>
  <c r="J96" i="11"/>
  <c r="J97" i="11"/>
  <c r="L3" i="9" l="1"/>
  <c r="M3" i="9"/>
  <c r="N3" i="9"/>
  <c r="O3" i="9"/>
  <c r="L4" i="9"/>
  <c r="M4" i="9"/>
  <c r="N4" i="9"/>
  <c r="O4" i="9"/>
  <c r="L5" i="9"/>
  <c r="M5" i="9"/>
  <c r="N5" i="9"/>
  <c r="O5" i="9"/>
  <c r="L6" i="9"/>
  <c r="M6" i="9"/>
  <c r="N6" i="9"/>
  <c r="O6" i="9"/>
  <c r="L7" i="9"/>
  <c r="M7" i="9"/>
  <c r="N7" i="9"/>
  <c r="O7" i="9"/>
  <c r="L8" i="9"/>
  <c r="M8" i="9"/>
  <c r="N8" i="9"/>
  <c r="O8" i="9"/>
  <c r="L9" i="9"/>
  <c r="M9" i="9"/>
  <c r="N9" i="9"/>
  <c r="O9" i="9"/>
  <c r="L10" i="9"/>
  <c r="M10" i="9"/>
  <c r="N10" i="9"/>
  <c r="O10" i="9"/>
  <c r="L11" i="9"/>
  <c r="M11" i="9"/>
  <c r="N11" i="9"/>
  <c r="O11" i="9"/>
  <c r="L12" i="9"/>
  <c r="M12" i="9"/>
  <c r="N12" i="9"/>
  <c r="O12" i="9"/>
  <c r="L13" i="9"/>
  <c r="M13" i="9"/>
  <c r="N13" i="9"/>
  <c r="O13" i="9"/>
  <c r="L14" i="9"/>
  <c r="M14" i="9"/>
  <c r="N14" i="9"/>
  <c r="O14" i="9"/>
  <c r="L15" i="9"/>
  <c r="M15" i="9"/>
  <c r="N15" i="9"/>
  <c r="O15" i="9"/>
  <c r="L16" i="9"/>
  <c r="M16" i="9"/>
  <c r="N16" i="9"/>
  <c r="O16" i="9"/>
  <c r="L17" i="9"/>
  <c r="M17" i="9"/>
  <c r="N17" i="9"/>
  <c r="O17" i="9"/>
  <c r="L18" i="9"/>
  <c r="M18" i="9"/>
  <c r="N18" i="9"/>
  <c r="O18" i="9"/>
  <c r="L19" i="9"/>
  <c r="M19" i="9"/>
  <c r="N19" i="9"/>
  <c r="O19" i="9"/>
  <c r="L20" i="9"/>
  <c r="M20" i="9"/>
  <c r="N20" i="9"/>
  <c r="O20" i="9"/>
  <c r="L21" i="9"/>
  <c r="M21" i="9"/>
  <c r="N21" i="9"/>
  <c r="O21" i="9"/>
  <c r="L22" i="9"/>
  <c r="M22" i="9"/>
  <c r="N22" i="9"/>
  <c r="O22" i="9"/>
  <c r="L23" i="9"/>
  <c r="M23" i="9"/>
  <c r="N23" i="9"/>
  <c r="O23" i="9"/>
  <c r="L24" i="9"/>
  <c r="M24" i="9"/>
  <c r="N24" i="9"/>
  <c r="O24" i="9"/>
  <c r="L25" i="9"/>
  <c r="M25" i="9"/>
  <c r="N25" i="9"/>
  <c r="O25" i="9"/>
  <c r="L26" i="9"/>
  <c r="M26" i="9"/>
  <c r="N26" i="9"/>
  <c r="O26" i="9"/>
  <c r="L27" i="9"/>
  <c r="M27" i="9"/>
  <c r="N27" i="9"/>
  <c r="O27" i="9"/>
  <c r="L28" i="9"/>
  <c r="M28" i="9"/>
  <c r="N28" i="9"/>
  <c r="O28" i="9"/>
  <c r="L29" i="9"/>
  <c r="M29" i="9"/>
  <c r="N29" i="9"/>
  <c r="O29" i="9"/>
  <c r="L30" i="9"/>
  <c r="M30" i="9"/>
  <c r="N30" i="9"/>
  <c r="O30" i="9"/>
  <c r="L31" i="9"/>
  <c r="M31" i="9"/>
  <c r="N31" i="9"/>
  <c r="O31" i="9"/>
  <c r="L32" i="9"/>
  <c r="M32" i="9"/>
  <c r="N32" i="9"/>
  <c r="O32" i="9"/>
  <c r="L33" i="9"/>
  <c r="M33" i="9"/>
  <c r="N33" i="9"/>
  <c r="O33" i="9"/>
  <c r="L34" i="9"/>
  <c r="M34" i="9"/>
  <c r="N34" i="9"/>
  <c r="O34" i="9"/>
  <c r="L35" i="9"/>
  <c r="M35" i="9"/>
  <c r="N35" i="9"/>
  <c r="O35" i="9"/>
  <c r="L36" i="9"/>
  <c r="M36" i="9"/>
  <c r="N36" i="9"/>
  <c r="O36" i="9"/>
  <c r="L37" i="9"/>
  <c r="M37" i="9"/>
  <c r="N37" i="9"/>
  <c r="O37" i="9"/>
  <c r="L38" i="9"/>
  <c r="M38" i="9"/>
  <c r="N38" i="9"/>
  <c r="O38" i="9"/>
  <c r="L39" i="9"/>
  <c r="M39" i="9"/>
  <c r="N39" i="9"/>
  <c r="O39" i="9"/>
  <c r="L40" i="9"/>
  <c r="M40" i="9"/>
  <c r="N40" i="9"/>
  <c r="O40" i="9"/>
  <c r="L41" i="9"/>
  <c r="M41" i="9"/>
  <c r="N41" i="9"/>
  <c r="O41" i="9"/>
  <c r="L42" i="9"/>
  <c r="M42" i="9"/>
  <c r="N42" i="9"/>
  <c r="O42" i="9"/>
  <c r="L43" i="9"/>
  <c r="M43" i="9"/>
  <c r="N43" i="9"/>
  <c r="O43" i="9"/>
  <c r="L44" i="9"/>
  <c r="M44" i="9"/>
  <c r="N44" i="9"/>
  <c r="O44" i="9"/>
  <c r="L45" i="9"/>
  <c r="M45" i="9"/>
  <c r="N45" i="9"/>
  <c r="O45" i="9"/>
  <c r="L46" i="9"/>
  <c r="M46" i="9"/>
  <c r="N46" i="9"/>
  <c r="O46" i="9"/>
  <c r="L47" i="9"/>
  <c r="M47" i="9"/>
  <c r="N47" i="9"/>
  <c r="O47" i="9"/>
  <c r="L48" i="9"/>
  <c r="M48" i="9"/>
  <c r="N48" i="9"/>
  <c r="O48" i="9"/>
  <c r="L49" i="9"/>
  <c r="M49" i="9"/>
  <c r="N49" i="9"/>
  <c r="O49" i="9"/>
  <c r="L50" i="9"/>
  <c r="M50" i="9"/>
  <c r="N50" i="9"/>
  <c r="O50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Y2" i="9"/>
  <c r="O2" i="9"/>
  <c r="N2" i="9"/>
  <c r="M2" i="9"/>
  <c r="L2" i="9"/>
  <c r="I2" i="9"/>
  <c r="M51" i="8" l="1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Q2" i="8"/>
  <c r="P2" i="8"/>
  <c r="O2" i="8"/>
  <c r="N2" i="8"/>
  <c r="M2" i="8"/>
  <c r="H2" i="8"/>
  <c r="O137" i="7"/>
  <c r="N137" i="7"/>
  <c r="M137" i="7"/>
  <c r="L137" i="7"/>
  <c r="K137" i="7"/>
  <c r="H137" i="7"/>
  <c r="O136" i="7"/>
  <c r="N136" i="7"/>
  <c r="M136" i="7"/>
  <c r="L136" i="7"/>
  <c r="K136" i="7"/>
  <c r="H136" i="7"/>
  <c r="O135" i="7"/>
  <c r="N135" i="7"/>
  <c r="M135" i="7"/>
  <c r="L135" i="7"/>
  <c r="K135" i="7"/>
  <c r="H135" i="7"/>
  <c r="O134" i="7"/>
  <c r="N134" i="7"/>
  <c r="M134" i="7"/>
  <c r="L134" i="7"/>
  <c r="K134" i="7"/>
  <c r="H134" i="7"/>
  <c r="O133" i="7"/>
  <c r="N133" i="7"/>
  <c r="M133" i="7"/>
  <c r="L133" i="7"/>
  <c r="K133" i="7"/>
  <c r="H133" i="7"/>
  <c r="O132" i="7"/>
  <c r="N132" i="7"/>
  <c r="M132" i="7"/>
  <c r="L132" i="7"/>
  <c r="K132" i="7"/>
  <c r="H132" i="7"/>
  <c r="O131" i="7"/>
  <c r="N131" i="7"/>
  <c r="M131" i="7"/>
  <c r="L131" i="7"/>
  <c r="K131" i="7"/>
  <c r="H131" i="7"/>
  <c r="O130" i="7"/>
  <c r="N130" i="7"/>
  <c r="M130" i="7"/>
  <c r="L130" i="7"/>
  <c r="K130" i="7"/>
  <c r="H130" i="7"/>
  <c r="O129" i="7"/>
  <c r="N129" i="7"/>
  <c r="M129" i="7"/>
  <c r="L129" i="7"/>
  <c r="K129" i="7"/>
  <c r="H129" i="7"/>
  <c r="O128" i="7"/>
  <c r="N128" i="7"/>
  <c r="M128" i="7"/>
  <c r="L128" i="7"/>
  <c r="K128" i="7"/>
  <c r="H128" i="7"/>
  <c r="O127" i="7"/>
  <c r="N127" i="7"/>
  <c r="M127" i="7"/>
  <c r="L127" i="7"/>
  <c r="K127" i="7"/>
  <c r="H127" i="7"/>
  <c r="O126" i="7"/>
  <c r="N126" i="7"/>
  <c r="M126" i="7"/>
  <c r="L126" i="7"/>
  <c r="K126" i="7"/>
  <c r="H126" i="7"/>
  <c r="O125" i="7"/>
  <c r="N125" i="7"/>
  <c r="M125" i="7"/>
  <c r="L125" i="7"/>
  <c r="K125" i="7"/>
  <c r="H125" i="7"/>
  <c r="O124" i="7"/>
  <c r="N124" i="7"/>
  <c r="M124" i="7"/>
  <c r="L124" i="7"/>
  <c r="K124" i="7"/>
  <c r="H124" i="7"/>
  <c r="O123" i="7"/>
  <c r="N123" i="7"/>
  <c r="M123" i="7"/>
  <c r="L123" i="7"/>
  <c r="K123" i="7"/>
  <c r="H123" i="7"/>
  <c r="O122" i="7"/>
  <c r="N122" i="7"/>
  <c r="M122" i="7"/>
  <c r="L122" i="7"/>
  <c r="K122" i="7"/>
  <c r="H122" i="7"/>
  <c r="O121" i="7"/>
  <c r="N121" i="7"/>
  <c r="M121" i="7"/>
  <c r="L121" i="7"/>
  <c r="K121" i="7"/>
  <c r="H121" i="7"/>
  <c r="O120" i="7"/>
  <c r="N120" i="7"/>
  <c r="M120" i="7"/>
  <c r="L120" i="7"/>
  <c r="K120" i="7"/>
  <c r="H120" i="7"/>
  <c r="O119" i="7"/>
  <c r="N119" i="7"/>
  <c r="M119" i="7"/>
  <c r="L119" i="7"/>
  <c r="K119" i="7"/>
  <c r="H119" i="7"/>
  <c r="O118" i="7"/>
  <c r="N118" i="7"/>
  <c r="M118" i="7"/>
  <c r="L118" i="7"/>
  <c r="K118" i="7"/>
  <c r="H118" i="7"/>
  <c r="O117" i="7"/>
  <c r="N117" i="7"/>
  <c r="M117" i="7"/>
  <c r="L117" i="7"/>
  <c r="K117" i="7"/>
  <c r="H117" i="7"/>
  <c r="O116" i="7"/>
  <c r="N116" i="7"/>
  <c r="M116" i="7"/>
  <c r="L116" i="7"/>
  <c r="K116" i="7"/>
  <c r="H116" i="7"/>
  <c r="O115" i="7"/>
  <c r="N115" i="7"/>
  <c r="M115" i="7"/>
  <c r="L115" i="7"/>
  <c r="K115" i="7"/>
  <c r="H115" i="7"/>
  <c r="O114" i="7"/>
  <c r="N114" i="7"/>
  <c r="M114" i="7"/>
  <c r="L114" i="7"/>
  <c r="K114" i="7"/>
  <c r="H114" i="7"/>
  <c r="O113" i="7"/>
  <c r="N113" i="7"/>
  <c r="M113" i="7"/>
  <c r="L113" i="7"/>
  <c r="K113" i="7"/>
  <c r="H113" i="7"/>
  <c r="O112" i="7"/>
  <c r="N112" i="7"/>
  <c r="M112" i="7"/>
  <c r="L112" i="7"/>
  <c r="K112" i="7"/>
  <c r="H112" i="7"/>
  <c r="O111" i="7"/>
  <c r="N111" i="7"/>
  <c r="M111" i="7"/>
  <c r="L111" i="7"/>
  <c r="K111" i="7"/>
  <c r="H111" i="7"/>
  <c r="O110" i="7"/>
  <c r="N110" i="7"/>
  <c r="M110" i="7"/>
  <c r="L110" i="7"/>
  <c r="K110" i="7"/>
  <c r="H110" i="7"/>
  <c r="O109" i="7"/>
  <c r="N109" i="7"/>
  <c r="M109" i="7"/>
  <c r="L109" i="7"/>
  <c r="K109" i="7"/>
  <c r="H109" i="7"/>
  <c r="O108" i="7"/>
  <c r="N108" i="7"/>
  <c r="M108" i="7"/>
  <c r="L108" i="7"/>
  <c r="K108" i="7"/>
  <c r="H108" i="7"/>
  <c r="O107" i="7"/>
  <c r="N107" i="7"/>
  <c r="M107" i="7"/>
  <c r="L107" i="7"/>
  <c r="K107" i="7"/>
  <c r="H107" i="7"/>
  <c r="O106" i="7"/>
  <c r="N106" i="7"/>
  <c r="M106" i="7"/>
  <c r="L106" i="7"/>
  <c r="K106" i="7"/>
  <c r="H106" i="7"/>
  <c r="O105" i="7"/>
  <c r="N105" i="7"/>
  <c r="M105" i="7"/>
  <c r="L105" i="7"/>
  <c r="K105" i="7"/>
  <c r="H105" i="7"/>
  <c r="O104" i="7"/>
  <c r="N104" i="7"/>
  <c r="M104" i="7"/>
  <c r="L104" i="7"/>
  <c r="K104" i="7"/>
  <c r="H104" i="7"/>
  <c r="O103" i="7"/>
  <c r="N103" i="7"/>
  <c r="M103" i="7"/>
  <c r="L103" i="7"/>
  <c r="K103" i="7"/>
  <c r="H103" i="7"/>
  <c r="O102" i="7"/>
  <c r="N102" i="7"/>
  <c r="M102" i="7"/>
  <c r="L102" i="7"/>
  <c r="K102" i="7"/>
  <c r="H102" i="7"/>
  <c r="O101" i="7"/>
  <c r="N101" i="7"/>
  <c r="M101" i="7"/>
  <c r="L101" i="7"/>
  <c r="K101" i="7"/>
  <c r="H101" i="7"/>
  <c r="O100" i="7"/>
  <c r="N100" i="7"/>
  <c r="M100" i="7"/>
  <c r="L100" i="7"/>
  <c r="K100" i="7"/>
  <c r="H100" i="7"/>
  <c r="O99" i="7"/>
  <c r="N99" i="7"/>
  <c r="M99" i="7"/>
  <c r="L99" i="7"/>
  <c r="K99" i="7"/>
  <c r="H99" i="7"/>
  <c r="O98" i="7"/>
  <c r="N98" i="7"/>
  <c r="M98" i="7"/>
  <c r="L98" i="7"/>
  <c r="K98" i="7"/>
  <c r="H98" i="7"/>
  <c r="O97" i="7"/>
  <c r="N97" i="7"/>
  <c r="M97" i="7"/>
  <c r="L97" i="7"/>
  <c r="K97" i="7"/>
  <c r="H97" i="7"/>
  <c r="O96" i="7"/>
  <c r="N96" i="7"/>
  <c r="M96" i="7"/>
  <c r="L96" i="7"/>
  <c r="K96" i="7"/>
  <c r="H96" i="7"/>
  <c r="O95" i="7"/>
  <c r="N95" i="7"/>
  <c r="M95" i="7"/>
  <c r="L95" i="7"/>
  <c r="K95" i="7"/>
  <c r="H95" i="7"/>
  <c r="O94" i="7"/>
  <c r="N94" i="7"/>
  <c r="M94" i="7"/>
  <c r="L94" i="7"/>
  <c r="K94" i="7"/>
  <c r="H94" i="7"/>
  <c r="O93" i="7"/>
  <c r="N93" i="7"/>
  <c r="M93" i="7"/>
  <c r="L93" i="7"/>
  <c r="K93" i="7"/>
  <c r="H93" i="7"/>
  <c r="O92" i="7"/>
  <c r="N92" i="7"/>
  <c r="M92" i="7"/>
  <c r="L92" i="7"/>
  <c r="K92" i="7"/>
  <c r="H92" i="7"/>
  <c r="O91" i="7"/>
  <c r="N91" i="7"/>
  <c r="M91" i="7"/>
  <c r="L91" i="7"/>
  <c r="K91" i="7"/>
  <c r="H91" i="7"/>
  <c r="O90" i="7"/>
  <c r="N90" i="7"/>
  <c r="M90" i="7"/>
  <c r="L90" i="7"/>
  <c r="K90" i="7"/>
  <c r="H90" i="7"/>
  <c r="O89" i="7"/>
  <c r="N89" i="7"/>
  <c r="M89" i="7"/>
  <c r="L89" i="7"/>
  <c r="K89" i="7"/>
  <c r="H89" i="7"/>
  <c r="O88" i="7"/>
  <c r="N88" i="7"/>
  <c r="M88" i="7"/>
  <c r="L88" i="7"/>
  <c r="K88" i="7"/>
  <c r="H88" i="7"/>
  <c r="O87" i="7"/>
  <c r="N87" i="7"/>
  <c r="M87" i="7"/>
  <c r="L87" i="7"/>
  <c r="K87" i="7"/>
  <c r="H87" i="7"/>
  <c r="O86" i="7"/>
  <c r="N86" i="7"/>
  <c r="M86" i="7"/>
  <c r="L86" i="7"/>
  <c r="K86" i="7"/>
  <c r="H86" i="7"/>
  <c r="O85" i="7"/>
  <c r="N85" i="7"/>
  <c r="M85" i="7"/>
  <c r="L85" i="7"/>
  <c r="K85" i="7"/>
  <c r="H85" i="7"/>
  <c r="O84" i="7"/>
  <c r="N84" i="7"/>
  <c r="M84" i="7"/>
  <c r="L84" i="7"/>
  <c r="K84" i="7"/>
  <c r="H84" i="7"/>
  <c r="O83" i="7"/>
  <c r="N83" i="7"/>
  <c r="M83" i="7"/>
  <c r="L83" i="7"/>
  <c r="K83" i="7"/>
  <c r="H83" i="7"/>
  <c r="O82" i="7"/>
  <c r="N82" i="7"/>
  <c r="M82" i="7"/>
  <c r="L82" i="7"/>
  <c r="K82" i="7"/>
  <c r="H82" i="7"/>
  <c r="O81" i="7"/>
  <c r="N81" i="7"/>
  <c r="M81" i="7"/>
  <c r="L81" i="7"/>
  <c r="K81" i="7"/>
  <c r="H81" i="7"/>
  <c r="O80" i="7"/>
  <c r="N80" i="7"/>
  <c r="M80" i="7"/>
  <c r="L80" i="7"/>
  <c r="K80" i="7"/>
  <c r="H80" i="7"/>
  <c r="O79" i="7"/>
  <c r="N79" i="7"/>
  <c r="M79" i="7"/>
  <c r="L79" i="7"/>
  <c r="K79" i="7"/>
  <c r="H79" i="7"/>
  <c r="O78" i="7"/>
  <c r="N78" i="7"/>
  <c r="M78" i="7"/>
  <c r="L78" i="7"/>
  <c r="K78" i="7"/>
  <c r="H78" i="7"/>
  <c r="O77" i="7"/>
  <c r="N77" i="7"/>
  <c r="M77" i="7"/>
  <c r="L77" i="7"/>
  <c r="K77" i="7"/>
  <c r="H77" i="7"/>
  <c r="O76" i="7"/>
  <c r="N76" i="7"/>
  <c r="M76" i="7"/>
  <c r="L76" i="7"/>
  <c r="K76" i="7"/>
  <c r="H76" i="7"/>
  <c r="O75" i="7"/>
  <c r="N75" i="7"/>
  <c r="M75" i="7"/>
  <c r="L75" i="7"/>
  <c r="K75" i="7"/>
  <c r="H75" i="7"/>
  <c r="O74" i="7"/>
  <c r="N74" i="7"/>
  <c r="M74" i="7"/>
  <c r="L74" i="7"/>
  <c r="K74" i="7"/>
  <c r="H74" i="7"/>
  <c r="O73" i="7"/>
  <c r="N73" i="7"/>
  <c r="M73" i="7"/>
  <c r="L73" i="7"/>
  <c r="K73" i="7"/>
  <c r="H73" i="7"/>
  <c r="O72" i="7"/>
  <c r="N72" i="7"/>
  <c r="M72" i="7"/>
  <c r="L72" i="7"/>
  <c r="K72" i="7"/>
  <c r="H72" i="7"/>
  <c r="O71" i="7"/>
  <c r="N71" i="7"/>
  <c r="M71" i="7"/>
  <c r="L71" i="7"/>
  <c r="K71" i="7"/>
  <c r="H71" i="7"/>
  <c r="O70" i="7"/>
  <c r="N70" i="7"/>
  <c r="M70" i="7"/>
  <c r="L70" i="7"/>
  <c r="K70" i="7"/>
  <c r="H70" i="7"/>
  <c r="O69" i="7"/>
  <c r="N69" i="7"/>
  <c r="M69" i="7"/>
  <c r="L69" i="7"/>
  <c r="K69" i="7"/>
  <c r="H69" i="7"/>
  <c r="O68" i="7"/>
  <c r="N68" i="7"/>
  <c r="M68" i="7"/>
  <c r="L68" i="7"/>
  <c r="K68" i="7"/>
  <c r="H68" i="7"/>
  <c r="O67" i="7"/>
  <c r="N67" i="7"/>
  <c r="M67" i="7"/>
  <c r="L67" i="7"/>
  <c r="K67" i="7"/>
  <c r="H67" i="7"/>
  <c r="O66" i="7"/>
  <c r="N66" i="7"/>
  <c r="M66" i="7"/>
  <c r="L66" i="7"/>
  <c r="K66" i="7"/>
  <c r="H66" i="7"/>
  <c r="O65" i="7"/>
  <c r="N65" i="7"/>
  <c r="M65" i="7"/>
  <c r="L65" i="7"/>
  <c r="K65" i="7"/>
  <c r="H65" i="7"/>
  <c r="O64" i="7"/>
  <c r="N64" i="7"/>
  <c r="M64" i="7"/>
  <c r="L64" i="7"/>
  <c r="K64" i="7"/>
  <c r="H64" i="7"/>
  <c r="O63" i="7"/>
  <c r="N63" i="7"/>
  <c r="M63" i="7"/>
  <c r="L63" i="7"/>
  <c r="K63" i="7"/>
  <c r="H63" i="7"/>
  <c r="O62" i="7"/>
  <c r="N62" i="7"/>
  <c r="M62" i="7"/>
  <c r="L62" i="7"/>
  <c r="K62" i="7"/>
  <c r="H62" i="7"/>
  <c r="O61" i="7"/>
  <c r="N61" i="7"/>
  <c r="M61" i="7"/>
  <c r="L61" i="7"/>
  <c r="K61" i="7"/>
  <c r="H61" i="7"/>
  <c r="O60" i="7"/>
  <c r="N60" i="7"/>
  <c r="M60" i="7"/>
  <c r="L60" i="7"/>
  <c r="K60" i="7"/>
  <c r="H60" i="7"/>
  <c r="O59" i="7"/>
  <c r="N59" i="7"/>
  <c r="M59" i="7"/>
  <c r="L59" i="7"/>
  <c r="K59" i="7"/>
  <c r="H59" i="7"/>
  <c r="O58" i="7"/>
  <c r="N58" i="7"/>
  <c r="M58" i="7"/>
  <c r="L58" i="7"/>
  <c r="K58" i="7"/>
  <c r="H58" i="7"/>
  <c r="O57" i="7"/>
  <c r="N57" i="7"/>
  <c r="M57" i="7"/>
  <c r="L57" i="7"/>
  <c r="K57" i="7"/>
  <c r="H57" i="7"/>
  <c r="O56" i="7"/>
  <c r="N56" i="7"/>
  <c r="M56" i="7"/>
  <c r="L56" i="7"/>
  <c r="K56" i="7"/>
  <c r="H56" i="7"/>
  <c r="O55" i="7"/>
  <c r="N55" i="7"/>
  <c r="M55" i="7"/>
  <c r="L55" i="7"/>
  <c r="K55" i="7"/>
  <c r="H55" i="7"/>
  <c r="O54" i="7"/>
  <c r="N54" i="7"/>
  <c r="M54" i="7"/>
  <c r="L54" i="7"/>
  <c r="K54" i="7"/>
  <c r="H54" i="7"/>
  <c r="O53" i="7"/>
  <c r="N53" i="7"/>
  <c r="M53" i="7"/>
  <c r="L53" i="7"/>
  <c r="K53" i="7"/>
  <c r="H53" i="7"/>
  <c r="O52" i="7"/>
  <c r="N52" i="7"/>
  <c r="M52" i="7"/>
  <c r="L52" i="7"/>
  <c r="K52" i="7"/>
  <c r="H52" i="7"/>
  <c r="O51" i="7"/>
  <c r="N51" i="7"/>
  <c r="M51" i="7"/>
  <c r="L51" i="7"/>
  <c r="K51" i="7"/>
  <c r="H51" i="7"/>
  <c r="O50" i="7"/>
  <c r="N50" i="7"/>
  <c r="M50" i="7"/>
  <c r="L50" i="7"/>
  <c r="K50" i="7"/>
  <c r="H50" i="7"/>
  <c r="O49" i="7"/>
  <c r="N49" i="7"/>
  <c r="M49" i="7"/>
  <c r="L49" i="7"/>
  <c r="K49" i="7"/>
  <c r="H49" i="7"/>
  <c r="O48" i="7"/>
  <c r="N48" i="7"/>
  <c r="M48" i="7"/>
  <c r="L48" i="7"/>
  <c r="K48" i="7"/>
  <c r="H48" i="7"/>
  <c r="O47" i="7"/>
  <c r="N47" i="7"/>
  <c r="M47" i="7"/>
  <c r="L47" i="7"/>
  <c r="K47" i="7"/>
  <c r="H47" i="7"/>
  <c r="O46" i="7"/>
  <c r="N46" i="7"/>
  <c r="M46" i="7"/>
  <c r="L46" i="7"/>
  <c r="K46" i="7"/>
  <c r="H46" i="7"/>
  <c r="O45" i="7"/>
  <c r="N45" i="7"/>
  <c r="M45" i="7"/>
  <c r="L45" i="7"/>
  <c r="K45" i="7"/>
  <c r="H45" i="7"/>
  <c r="O44" i="7"/>
  <c r="N44" i="7"/>
  <c r="M44" i="7"/>
  <c r="L44" i="7"/>
  <c r="K44" i="7"/>
  <c r="H44" i="7"/>
  <c r="O43" i="7"/>
  <c r="N43" i="7"/>
  <c r="M43" i="7"/>
  <c r="L43" i="7"/>
  <c r="K43" i="7"/>
  <c r="H43" i="7"/>
  <c r="O42" i="7"/>
  <c r="N42" i="7"/>
  <c r="M42" i="7"/>
  <c r="L42" i="7"/>
  <c r="K42" i="7"/>
  <c r="H42" i="7"/>
  <c r="O41" i="7"/>
  <c r="N41" i="7"/>
  <c r="M41" i="7"/>
  <c r="L41" i="7"/>
  <c r="K41" i="7"/>
  <c r="H41" i="7"/>
  <c r="O40" i="7"/>
  <c r="N40" i="7"/>
  <c r="M40" i="7"/>
  <c r="L40" i="7"/>
  <c r="K40" i="7"/>
  <c r="H40" i="7"/>
  <c r="O39" i="7"/>
  <c r="N39" i="7"/>
  <c r="M39" i="7"/>
  <c r="L39" i="7"/>
  <c r="K39" i="7"/>
  <c r="H39" i="7"/>
  <c r="O38" i="7"/>
  <c r="N38" i="7"/>
  <c r="M38" i="7"/>
  <c r="L38" i="7"/>
  <c r="K38" i="7"/>
  <c r="H38" i="7"/>
  <c r="O37" i="7"/>
  <c r="N37" i="7"/>
  <c r="M37" i="7"/>
  <c r="L37" i="7"/>
  <c r="K37" i="7"/>
  <c r="H37" i="7"/>
  <c r="O36" i="7"/>
  <c r="N36" i="7"/>
  <c r="M36" i="7"/>
  <c r="L36" i="7"/>
  <c r="K36" i="7"/>
  <c r="H36" i="7"/>
  <c r="O35" i="7"/>
  <c r="N35" i="7"/>
  <c r="M35" i="7"/>
  <c r="L35" i="7"/>
  <c r="K35" i="7"/>
  <c r="H35" i="7"/>
  <c r="O34" i="7"/>
  <c r="N34" i="7"/>
  <c r="M34" i="7"/>
  <c r="L34" i="7"/>
  <c r="K34" i="7"/>
  <c r="H34" i="7"/>
  <c r="O33" i="7"/>
  <c r="N33" i="7"/>
  <c r="M33" i="7"/>
  <c r="L33" i="7"/>
  <c r="K33" i="7"/>
  <c r="H33" i="7"/>
  <c r="O32" i="7"/>
  <c r="N32" i="7"/>
  <c r="M32" i="7"/>
  <c r="L32" i="7"/>
  <c r="K32" i="7"/>
  <c r="H32" i="7"/>
  <c r="O31" i="7"/>
  <c r="N31" i="7"/>
  <c r="M31" i="7"/>
  <c r="L31" i="7"/>
  <c r="K31" i="7"/>
  <c r="H31" i="7"/>
  <c r="O30" i="7"/>
  <c r="N30" i="7"/>
  <c r="M30" i="7"/>
  <c r="L30" i="7"/>
  <c r="K30" i="7"/>
  <c r="H30" i="7"/>
  <c r="O29" i="7"/>
  <c r="N29" i="7"/>
  <c r="M29" i="7"/>
  <c r="L29" i="7"/>
  <c r="K29" i="7"/>
  <c r="H29" i="7"/>
  <c r="O28" i="7"/>
  <c r="N28" i="7"/>
  <c r="M28" i="7"/>
  <c r="L28" i="7"/>
  <c r="K28" i="7"/>
  <c r="H28" i="7"/>
  <c r="O27" i="7"/>
  <c r="N27" i="7"/>
  <c r="M27" i="7"/>
  <c r="L27" i="7"/>
  <c r="K27" i="7"/>
  <c r="H27" i="7"/>
  <c r="O26" i="7"/>
  <c r="N26" i="7"/>
  <c r="M26" i="7"/>
  <c r="L26" i="7"/>
  <c r="K26" i="7"/>
  <c r="H26" i="7"/>
  <c r="O25" i="7"/>
  <c r="N25" i="7"/>
  <c r="M25" i="7"/>
  <c r="L25" i="7"/>
  <c r="K25" i="7"/>
  <c r="H25" i="7"/>
  <c r="O24" i="7"/>
  <c r="N24" i="7"/>
  <c r="M24" i="7"/>
  <c r="L24" i="7"/>
  <c r="K24" i="7"/>
  <c r="H24" i="7"/>
  <c r="O23" i="7"/>
  <c r="N23" i="7"/>
  <c r="M23" i="7"/>
  <c r="L23" i="7"/>
  <c r="K23" i="7"/>
  <c r="H23" i="7"/>
  <c r="O22" i="7"/>
  <c r="N22" i="7"/>
  <c r="M22" i="7"/>
  <c r="L22" i="7"/>
  <c r="K22" i="7"/>
  <c r="H22" i="7"/>
  <c r="O21" i="7"/>
  <c r="N21" i="7"/>
  <c r="M21" i="7"/>
  <c r="L21" i="7"/>
  <c r="K21" i="7"/>
  <c r="H21" i="7"/>
  <c r="O20" i="7"/>
  <c r="N20" i="7"/>
  <c r="M20" i="7"/>
  <c r="L20" i="7"/>
  <c r="K20" i="7"/>
  <c r="H20" i="7"/>
  <c r="O19" i="7"/>
  <c r="N19" i="7"/>
  <c r="M19" i="7"/>
  <c r="L19" i="7"/>
  <c r="K19" i="7"/>
  <c r="H19" i="7"/>
  <c r="O18" i="7"/>
  <c r="N18" i="7"/>
  <c r="M18" i="7"/>
  <c r="L18" i="7"/>
  <c r="K18" i="7"/>
  <c r="H18" i="7"/>
  <c r="O17" i="7"/>
  <c r="N17" i="7"/>
  <c r="M17" i="7"/>
  <c r="L17" i="7"/>
  <c r="K17" i="7"/>
  <c r="H17" i="7"/>
  <c r="O16" i="7"/>
  <c r="N16" i="7"/>
  <c r="M16" i="7"/>
  <c r="L16" i="7"/>
  <c r="K16" i="7"/>
  <c r="H16" i="7"/>
  <c r="O15" i="7"/>
  <c r="N15" i="7"/>
  <c r="M15" i="7"/>
  <c r="L15" i="7"/>
  <c r="K15" i="7"/>
  <c r="H15" i="7"/>
  <c r="O14" i="7"/>
  <c r="N14" i="7"/>
  <c r="M14" i="7"/>
  <c r="L14" i="7"/>
  <c r="K14" i="7"/>
  <c r="H14" i="7"/>
  <c r="O13" i="7"/>
  <c r="N13" i="7"/>
  <c r="M13" i="7"/>
  <c r="L13" i="7"/>
  <c r="K13" i="7"/>
  <c r="H13" i="7"/>
  <c r="O12" i="7"/>
  <c r="N12" i="7"/>
  <c r="M12" i="7"/>
  <c r="L12" i="7"/>
  <c r="K12" i="7"/>
  <c r="H12" i="7"/>
  <c r="O11" i="7"/>
  <c r="N11" i="7"/>
  <c r="M11" i="7"/>
  <c r="L11" i="7"/>
  <c r="K11" i="7"/>
  <c r="H11" i="7"/>
  <c r="O10" i="7"/>
  <c r="N10" i="7"/>
  <c r="M10" i="7"/>
  <c r="L10" i="7"/>
  <c r="K10" i="7"/>
  <c r="H10" i="7"/>
  <c r="O9" i="7"/>
  <c r="N9" i="7"/>
  <c r="M9" i="7"/>
  <c r="L9" i="7"/>
  <c r="K9" i="7"/>
  <c r="H9" i="7"/>
  <c r="O8" i="7"/>
  <c r="N8" i="7"/>
  <c r="M8" i="7"/>
  <c r="L8" i="7"/>
  <c r="K8" i="7"/>
  <c r="H8" i="7"/>
  <c r="O7" i="7"/>
  <c r="N7" i="7"/>
  <c r="M7" i="7"/>
  <c r="L7" i="7"/>
  <c r="K7" i="7"/>
  <c r="H7" i="7"/>
  <c r="O6" i="7"/>
  <c r="N6" i="7"/>
  <c r="M6" i="7"/>
  <c r="L6" i="7"/>
  <c r="K6" i="7"/>
  <c r="H6" i="7"/>
  <c r="O5" i="7"/>
  <c r="N5" i="7"/>
  <c r="M5" i="7"/>
  <c r="L5" i="7"/>
  <c r="K5" i="7"/>
  <c r="H5" i="7"/>
  <c r="O4" i="7"/>
  <c r="N4" i="7"/>
  <c r="M4" i="7"/>
  <c r="L4" i="7"/>
  <c r="K4" i="7"/>
  <c r="H4" i="7"/>
  <c r="O3" i="7"/>
  <c r="N3" i="7"/>
  <c r="M3" i="7"/>
  <c r="L3" i="7"/>
  <c r="K3" i="7"/>
  <c r="H3" i="7"/>
  <c r="N2" i="7"/>
  <c r="M2" i="7"/>
  <c r="L2" i="7"/>
  <c r="K2" i="7"/>
  <c r="H2" i="7"/>
  <c r="AS544" i="5" l="1"/>
  <c r="AR544" i="5"/>
  <c r="AQ544" i="5"/>
  <c r="AP544" i="5"/>
  <c r="AO544" i="5"/>
  <c r="AN544" i="5"/>
  <c r="AM544" i="5"/>
  <c r="AL544" i="5"/>
  <c r="AK544" i="5"/>
  <c r="AJ544" i="5"/>
  <c r="AI544" i="5"/>
  <c r="AH544" i="5"/>
  <c r="AG544" i="5"/>
  <c r="S544" i="5"/>
  <c r="H544" i="5"/>
  <c r="AS543" i="5"/>
  <c r="AR543" i="5"/>
  <c r="AQ543" i="5"/>
  <c r="AP543" i="5"/>
  <c r="AO543" i="5"/>
  <c r="AN543" i="5"/>
  <c r="AM543" i="5"/>
  <c r="AL543" i="5"/>
  <c r="AK543" i="5"/>
  <c r="AJ543" i="5"/>
  <c r="AI543" i="5"/>
  <c r="AH543" i="5"/>
  <c r="AG543" i="5"/>
  <c r="S543" i="5"/>
  <c r="H543" i="5"/>
  <c r="AS542" i="5"/>
  <c r="AR542" i="5"/>
  <c r="AQ542" i="5"/>
  <c r="AP542" i="5"/>
  <c r="AO542" i="5"/>
  <c r="AN542" i="5"/>
  <c r="AM542" i="5"/>
  <c r="AL542" i="5"/>
  <c r="AK542" i="5"/>
  <c r="AJ542" i="5"/>
  <c r="AI542" i="5"/>
  <c r="AH542" i="5"/>
  <c r="AG542" i="5"/>
  <c r="S542" i="5"/>
  <c r="H542" i="5"/>
  <c r="AS541" i="5"/>
  <c r="AR541" i="5"/>
  <c r="AQ541" i="5"/>
  <c r="AP541" i="5"/>
  <c r="AO541" i="5"/>
  <c r="AN541" i="5"/>
  <c r="AM541" i="5"/>
  <c r="AL541" i="5"/>
  <c r="AK541" i="5"/>
  <c r="AJ541" i="5"/>
  <c r="AI541" i="5"/>
  <c r="AH541" i="5"/>
  <c r="AG541" i="5"/>
  <c r="S541" i="5"/>
  <c r="H541" i="5"/>
  <c r="AS540" i="5"/>
  <c r="AR540" i="5"/>
  <c r="AQ540" i="5"/>
  <c r="AP540" i="5"/>
  <c r="AO540" i="5"/>
  <c r="AN540" i="5"/>
  <c r="AM540" i="5"/>
  <c r="AL540" i="5"/>
  <c r="AK540" i="5"/>
  <c r="AJ540" i="5"/>
  <c r="AI540" i="5"/>
  <c r="AH540" i="5"/>
  <c r="AG540" i="5"/>
  <c r="S540" i="5"/>
  <c r="H540" i="5"/>
  <c r="AS539" i="5"/>
  <c r="AR539" i="5"/>
  <c r="AQ539" i="5"/>
  <c r="AP539" i="5"/>
  <c r="AO539" i="5"/>
  <c r="AN539" i="5"/>
  <c r="AM539" i="5"/>
  <c r="AL539" i="5"/>
  <c r="AK539" i="5"/>
  <c r="AJ539" i="5"/>
  <c r="AI539" i="5"/>
  <c r="AH539" i="5"/>
  <c r="AG539" i="5"/>
  <c r="S539" i="5"/>
  <c r="H539" i="5"/>
  <c r="AS538" i="5"/>
  <c r="AR538" i="5"/>
  <c r="AQ538" i="5"/>
  <c r="AP538" i="5"/>
  <c r="AO538" i="5"/>
  <c r="AN538" i="5"/>
  <c r="AM538" i="5"/>
  <c r="AL538" i="5"/>
  <c r="AK538" i="5"/>
  <c r="AJ538" i="5"/>
  <c r="AI538" i="5"/>
  <c r="AH538" i="5"/>
  <c r="AG538" i="5"/>
  <c r="S538" i="5"/>
  <c r="H538" i="5"/>
  <c r="AS537" i="5"/>
  <c r="AR537" i="5"/>
  <c r="AQ537" i="5"/>
  <c r="AP537" i="5"/>
  <c r="AO537" i="5"/>
  <c r="AN537" i="5"/>
  <c r="AM537" i="5"/>
  <c r="AL537" i="5"/>
  <c r="AK537" i="5"/>
  <c r="AJ537" i="5"/>
  <c r="AI537" i="5"/>
  <c r="AH537" i="5"/>
  <c r="AG537" i="5"/>
  <c r="S537" i="5"/>
  <c r="H537" i="5"/>
  <c r="AS536" i="5"/>
  <c r="AR536" i="5"/>
  <c r="AQ536" i="5"/>
  <c r="AP536" i="5"/>
  <c r="AO536" i="5"/>
  <c r="AN536" i="5"/>
  <c r="AM536" i="5"/>
  <c r="AL536" i="5"/>
  <c r="AK536" i="5"/>
  <c r="AJ536" i="5"/>
  <c r="AI536" i="5"/>
  <c r="AH536" i="5"/>
  <c r="AG536" i="5"/>
  <c r="S536" i="5"/>
  <c r="H536" i="5"/>
  <c r="AS535" i="5"/>
  <c r="AR535" i="5"/>
  <c r="AQ535" i="5"/>
  <c r="AP535" i="5"/>
  <c r="AO535" i="5"/>
  <c r="AN535" i="5"/>
  <c r="AM535" i="5"/>
  <c r="AL535" i="5"/>
  <c r="AK535" i="5"/>
  <c r="AJ535" i="5"/>
  <c r="AI535" i="5"/>
  <c r="AH535" i="5"/>
  <c r="AG535" i="5"/>
  <c r="S535" i="5"/>
  <c r="H535" i="5"/>
  <c r="AS534" i="5"/>
  <c r="AR534" i="5"/>
  <c r="AQ534" i="5"/>
  <c r="AP534" i="5"/>
  <c r="AO534" i="5"/>
  <c r="AN534" i="5"/>
  <c r="AM534" i="5"/>
  <c r="AL534" i="5"/>
  <c r="AK534" i="5"/>
  <c r="AJ534" i="5"/>
  <c r="AI534" i="5"/>
  <c r="AH534" i="5"/>
  <c r="AG534" i="5"/>
  <c r="S534" i="5"/>
  <c r="H534" i="5"/>
  <c r="AS533" i="5"/>
  <c r="AR533" i="5"/>
  <c r="AQ533" i="5"/>
  <c r="AP533" i="5"/>
  <c r="AO533" i="5"/>
  <c r="AN533" i="5"/>
  <c r="AM533" i="5"/>
  <c r="AL533" i="5"/>
  <c r="AK533" i="5"/>
  <c r="AJ533" i="5"/>
  <c r="AI533" i="5"/>
  <c r="AH533" i="5"/>
  <c r="AG533" i="5"/>
  <c r="S533" i="5"/>
  <c r="H533" i="5"/>
  <c r="AS532" i="5"/>
  <c r="AR532" i="5"/>
  <c r="AQ532" i="5"/>
  <c r="AP532" i="5"/>
  <c r="AO532" i="5"/>
  <c r="AN532" i="5"/>
  <c r="AM532" i="5"/>
  <c r="AL532" i="5"/>
  <c r="AK532" i="5"/>
  <c r="AJ532" i="5"/>
  <c r="AI532" i="5"/>
  <c r="AH532" i="5"/>
  <c r="AG532" i="5"/>
  <c r="S532" i="5"/>
  <c r="H532" i="5"/>
  <c r="AS531" i="5"/>
  <c r="AR531" i="5"/>
  <c r="AQ531" i="5"/>
  <c r="AP531" i="5"/>
  <c r="AO531" i="5"/>
  <c r="AN531" i="5"/>
  <c r="AM531" i="5"/>
  <c r="AL531" i="5"/>
  <c r="AK531" i="5"/>
  <c r="AJ531" i="5"/>
  <c r="AI531" i="5"/>
  <c r="AH531" i="5"/>
  <c r="AG531" i="5"/>
  <c r="S531" i="5"/>
  <c r="H531" i="5"/>
  <c r="AS530" i="5"/>
  <c r="AR530" i="5"/>
  <c r="AQ530" i="5"/>
  <c r="AP530" i="5"/>
  <c r="AO530" i="5"/>
  <c r="AN530" i="5"/>
  <c r="AM530" i="5"/>
  <c r="AL530" i="5"/>
  <c r="AK530" i="5"/>
  <c r="AJ530" i="5"/>
  <c r="AI530" i="5"/>
  <c r="AH530" i="5"/>
  <c r="AG530" i="5"/>
  <c r="S530" i="5"/>
  <c r="H530" i="5"/>
  <c r="AS529" i="5"/>
  <c r="AR529" i="5"/>
  <c r="AQ529" i="5"/>
  <c r="AP529" i="5"/>
  <c r="AO529" i="5"/>
  <c r="AN529" i="5"/>
  <c r="AM529" i="5"/>
  <c r="AL529" i="5"/>
  <c r="AK529" i="5"/>
  <c r="AJ529" i="5"/>
  <c r="AI529" i="5"/>
  <c r="AH529" i="5"/>
  <c r="AG529" i="5"/>
  <c r="S529" i="5"/>
  <c r="H529" i="5"/>
  <c r="AS528" i="5"/>
  <c r="AR528" i="5"/>
  <c r="AQ528" i="5"/>
  <c r="AP528" i="5"/>
  <c r="AO528" i="5"/>
  <c r="AN528" i="5"/>
  <c r="AM528" i="5"/>
  <c r="AL528" i="5"/>
  <c r="AK528" i="5"/>
  <c r="AJ528" i="5"/>
  <c r="AI528" i="5"/>
  <c r="AH528" i="5"/>
  <c r="AG528" i="5"/>
  <c r="S528" i="5"/>
  <c r="H528" i="5"/>
  <c r="AS527" i="5"/>
  <c r="AR527" i="5"/>
  <c r="AQ527" i="5"/>
  <c r="AP527" i="5"/>
  <c r="AO527" i="5"/>
  <c r="AN527" i="5"/>
  <c r="AM527" i="5"/>
  <c r="AL527" i="5"/>
  <c r="AK527" i="5"/>
  <c r="AJ527" i="5"/>
  <c r="AI527" i="5"/>
  <c r="AH527" i="5"/>
  <c r="AG527" i="5"/>
  <c r="S527" i="5"/>
  <c r="H527" i="5"/>
  <c r="AS526" i="5"/>
  <c r="AR526" i="5"/>
  <c r="AQ526" i="5"/>
  <c r="AP526" i="5"/>
  <c r="AO526" i="5"/>
  <c r="AN526" i="5"/>
  <c r="AM526" i="5"/>
  <c r="AL526" i="5"/>
  <c r="AK526" i="5"/>
  <c r="AJ526" i="5"/>
  <c r="AI526" i="5"/>
  <c r="AH526" i="5"/>
  <c r="AG526" i="5"/>
  <c r="S526" i="5"/>
  <c r="H526" i="5"/>
  <c r="AS525" i="5"/>
  <c r="AR525" i="5"/>
  <c r="AQ525" i="5"/>
  <c r="AP525" i="5"/>
  <c r="AO525" i="5"/>
  <c r="AN525" i="5"/>
  <c r="AM525" i="5"/>
  <c r="AL525" i="5"/>
  <c r="AK525" i="5"/>
  <c r="AJ525" i="5"/>
  <c r="AI525" i="5"/>
  <c r="AH525" i="5"/>
  <c r="AG525" i="5"/>
  <c r="S525" i="5"/>
  <c r="H525" i="5"/>
  <c r="AS524" i="5"/>
  <c r="AR524" i="5"/>
  <c r="AQ524" i="5"/>
  <c r="AP524" i="5"/>
  <c r="AO524" i="5"/>
  <c r="AN524" i="5"/>
  <c r="AM524" i="5"/>
  <c r="AL524" i="5"/>
  <c r="AK524" i="5"/>
  <c r="AJ524" i="5"/>
  <c r="AI524" i="5"/>
  <c r="AH524" i="5"/>
  <c r="AG524" i="5"/>
  <c r="S524" i="5"/>
  <c r="H524" i="5"/>
  <c r="AS523" i="5"/>
  <c r="AR523" i="5"/>
  <c r="AQ523" i="5"/>
  <c r="AP523" i="5"/>
  <c r="AO523" i="5"/>
  <c r="AN523" i="5"/>
  <c r="AM523" i="5"/>
  <c r="AL523" i="5"/>
  <c r="AK523" i="5"/>
  <c r="AJ523" i="5"/>
  <c r="AI523" i="5"/>
  <c r="AH523" i="5"/>
  <c r="AG523" i="5"/>
  <c r="S523" i="5"/>
  <c r="H523" i="5"/>
  <c r="AS522" i="5"/>
  <c r="AR522" i="5"/>
  <c r="AQ522" i="5"/>
  <c r="AP522" i="5"/>
  <c r="AO522" i="5"/>
  <c r="AN522" i="5"/>
  <c r="AM522" i="5"/>
  <c r="AL522" i="5"/>
  <c r="AK522" i="5"/>
  <c r="AJ522" i="5"/>
  <c r="AI522" i="5"/>
  <c r="AH522" i="5"/>
  <c r="AG522" i="5"/>
  <c r="S522" i="5"/>
  <c r="H522" i="5"/>
  <c r="AS521" i="5"/>
  <c r="AR521" i="5"/>
  <c r="AQ521" i="5"/>
  <c r="AP521" i="5"/>
  <c r="AO521" i="5"/>
  <c r="AN521" i="5"/>
  <c r="AM521" i="5"/>
  <c r="AL521" i="5"/>
  <c r="AK521" i="5"/>
  <c r="AJ521" i="5"/>
  <c r="AI521" i="5"/>
  <c r="AH521" i="5"/>
  <c r="AG521" i="5"/>
  <c r="S521" i="5"/>
  <c r="H521" i="5"/>
  <c r="AS520" i="5"/>
  <c r="AR520" i="5"/>
  <c r="AQ520" i="5"/>
  <c r="AP520" i="5"/>
  <c r="AO520" i="5"/>
  <c r="AN520" i="5"/>
  <c r="AM520" i="5"/>
  <c r="AL520" i="5"/>
  <c r="AK520" i="5"/>
  <c r="AJ520" i="5"/>
  <c r="AI520" i="5"/>
  <c r="AH520" i="5"/>
  <c r="AG520" i="5"/>
  <c r="S520" i="5"/>
  <c r="H520" i="5"/>
  <c r="AS519" i="5"/>
  <c r="AR519" i="5"/>
  <c r="AQ519" i="5"/>
  <c r="AP519" i="5"/>
  <c r="AO519" i="5"/>
  <c r="AN519" i="5"/>
  <c r="AM519" i="5"/>
  <c r="AL519" i="5"/>
  <c r="AK519" i="5"/>
  <c r="AJ519" i="5"/>
  <c r="AI519" i="5"/>
  <c r="AH519" i="5"/>
  <c r="AG519" i="5"/>
  <c r="S519" i="5"/>
  <c r="H519" i="5"/>
  <c r="AS518" i="5"/>
  <c r="AR518" i="5"/>
  <c r="AQ518" i="5"/>
  <c r="AP518" i="5"/>
  <c r="AO518" i="5"/>
  <c r="AN518" i="5"/>
  <c r="AM518" i="5"/>
  <c r="AL518" i="5"/>
  <c r="AK518" i="5"/>
  <c r="AJ518" i="5"/>
  <c r="AI518" i="5"/>
  <c r="AH518" i="5"/>
  <c r="AG518" i="5"/>
  <c r="S518" i="5"/>
  <c r="H518" i="5"/>
  <c r="AS517" i="5"/>
  <c r="AR517" i="5"/>
  <c r="AQ517" i="5"/>
  <c r="AP517" i="5"/>
  <c r="AO517" i="5"/>
  <c r="AN517" i="5"/>
  <c r="AM517" i="5"/>
  <c r="AL517" i="5"/>
  <c r="AK517" i="5"/>
  <c r="AJ517" i="5"/>
  <c r="AI517" i="5"/>
  <c r="AH517" i="5"/>
  <c r="AG517" i="5"/>
  <c r="S517" i="5"/>
  <c r="H517" i="5"/>
  <c r="AS516" i="5"/>
  <c r="AR516" i="5"/>
  <c r="AQ516" i="5"/>
  <c r="AP516" i="5"/>
  <c r="AO516" i="5"/>
  <c r="AN516" i="5"/>
  <c r="AM516" i="5"/>
  <c r="AL516" i="5"/>
  <c r="AK516" i="5"/>
  <c r="AJ516" i="5"/>
  <c r="AI516" i="5"/>
  <c r="AH516" i="5"/>
  <c r="AG516" i="5"/>
  <c r="S516" i="5"/>
  <c r="H516" i="5"/>
  <c r="AS515" i="5"/>
  <c r="AR515" i="5"/>
  <c r="AQ515" i="5"/>
  <c r="AP515" i="5"/>
  <c r="AO515" i="5"/>
  <c r="AN515" i="5"/>
  <c r="AM515" i="5"/>
  <c r="AL515" i="5"/>
  <c r="AK515" i="5"/>
  <c r="AJ515" i="5"/>
  <c r="AI515" i="5"/>
  <c r="AH515" i="5"/>
  <c r="AG515" i="5"/>
  <c r="S515" i="5"/>
  <c r="H515" i="5"/>
  <c r="AS514" i="5"/>
  <c r="AR514" i="5"/>
  <c r="AQ514" i="5"/>
  <c r="AP514" i="5"/>
  <c r="AO514" i="5"/>
  <c r="AN514" i="5"/>
  <c r="AM514" i="5"/>
  <c r="AL514" i="5"/>
  <c r="AK514" i="5"/>
  <c r="AJ514" i="5"/>
  <c r="AI514" i="5"/>
  <c r="AH514" i="5"/>
  <c r="AG514" i="5"/>
  <c r="S514" i="5"/>
  <c r="H514" i="5"/>
  <c r="AS513" i="5"/>
  <c r="AR513" i="5"/>
  <c r="AQ513" i="5"/>
  <c r="AP513" i="5"/>
  <c r="AO513" i="5"/>
  <c r="AN513" i="5"/>
  <c r="AM513" i="5"/>
  <c r="AL513" i="5"/>
  <c r="AK513" i="5"/>
  <c r="AJ513" i="5"/>
  <c r="AI513" i="5"/>
  <c r="AH513" i="5"/>
  <c r="AG513" i="5"/>
  <c r="S513" i="5"/>
  <c r="H513" i="5"/>
  <c r="AS512" i="5"/>
  <c r="AR512" i="5"/>
  <c r="AQ512" i="5"/>
  <c r="AP512" i="5"/>
  <c r="AO512" i="5"/>
  <c r="AN512" i="5"/>
  <c r="AM512" i="5"/>
  <c r="AL512" i="5"/>
  <c r="AK512" i="5"/>
  <c r="AJ512" i="5"/>
  <c r="AI512" i="5"/>
  <c r="AH512" i="5"/>
  <c r="AG512" i="5"/>
  <c r="S512" i="5"/>
  <c r="H512" i="5"/>
  <c r="AS511" i="5"/>
  <c r="AR511" i="5"/>
  <c r="AQ511" i="5"/>
  <c r="AP511" i="5"/>
  <c r="AO511" i="5"/>
  <c r="AN511" i="5"/>
  <c r="AM511" i="5"/>
  <c r="AL511" i="5"/>
  <c r="AK511" i="5"/>
  <c r="AJ511" i="5"/>
  <c r="AI511" i="5"/>
  <c r="AH511" i="5"/>
  <c r="AG511" i="5"/>
  <c r="S511" i="5"/>
  <c r="H511" i="5"/>
  <c r="AS510" i="5"/>
  <c r="AR510" i="5"/>
  <c r="AQ510" i="5"/>
  <c r="AP510" i="5"/>
  <c r="AO510" i="5"/>
  <c r="AN510" i="5"/>
  <c r="AM510" i="5"/>
  <c r="AL510" i="5"/>
  <c r="AK510" i="5"/>
  <c r="AJ510" i="5"/>
  <c r="AI510" i="5"/>
  <c r="AH510" i="5"/>
  <c r="AG510" i="5"/>
  <c r="S510" i="5"/>
  <c r="H510" i="5"/>
  <c r="AS509" i="5"/>
  <c r="AR509" i="5"/>
  <c r="AQ509" i="5"/>
  <c r="AP509" i="5"/>
  <c r="AO509" i="5"/>
  <c r="AN509" i="5"/>
  <c r="AM509" i="5"/>
  <c r="AL509" i="5"/>
  <c r="AK509" i="5"/>
  <c r="AJ509" i="5"/>
  <c r="AI509" i="5"/>
  <c r="AH509" i="5"/>
  <c r="AG509" i="5"/>
  <c r="S509" i="5"/>
  <c r="H509" i="5"/>
  <c r="AS508" i="5"/>
  <c r="AR508" i="5"/>
  <c r="AQ508" i="5"/>
  <c r="AP508" i="5"/>
  <c r="AO508" i="5"/>
  <c r="AN508" i="5"/>
  <c r="AM508" i="5"/>
  <c r="AL508" i="5"/>
  <c r="AK508" i="5"/>
  <c r="AJ508" i="5"/>
  <c r="AI508" i="5"/>
  <c r="AH508" i="5"/>
  <c r="AG508" i="5"/>
  <c r="S508" i="5"/>
  <c r="H508" i="5"/>
  <c r="AS507" i="5"/>
  <c r="AR507" i="5"/>
  <c r="AQ507" i="5"/>
  <c r="AP507" i="5"/>
  <c r="AO507" i="5"/>
  <c r="AN507" i="5"/>
  <c r="AM507" i="5"/>
  <c r="AL507" i="5"/>
  <c r="AK507" i="5"/>
  <c r="AJ507" i="5"/>
  <c r="AI507" i="5"/>
  <c r="AH507" i="5"/>
  <c r="AG507" i="5"/>
  <c r="S507" i="5"/>
  <c r="H507" i="5"/>
  <c r="AS506" i="5"/>
  <c r="AR506" i="5"/>
  <c r="AQ506" i="5"/>
  <c r="AP506" i="5"/>
  <c r="AO506" i="5"/>
  <c r="AN506" i="5"/>
  <c r="AM506" i="5"/>
  <c r="AL506" i="5"/>
  <c r="AK506" i="5"/>
  <c r="AJ506" i="5"/>
  <c r="AI506" i="5"/>
  <c r="AH506" i="5"/>
  <c r="AG506" i="5"/>
  <c r="S506" i="5"/>
  <c r="H506" i="5"/>
  <c r="AS505" i="5"/>
  <c r="AR505" i="5"/>
  <c r="AQ505" i="5"/>
  <c r="AP505" i="5"/>
  <c r="AO505" i="5"/>
  <c r="AN505" i="5"/>
  <c r="AM505" i="5"/>
  <c r="AL505" i="5"/>
  <c r="AK505" i="5"/>
  <c r="AJ505" i="5"/>
  <c r="AI505" i="5"/>
  <c r="AH505" i="5"/>
  <c r="AG505" i="5"/>
  <c r="S505" i="5"/>
  <c r="H505" i="5"/>
  <c r="AS504" i="5"/>
  <c r="AR504" i="5"/>
  <c r="AQ504" i="5"/>
  <c r="AP504" i="5"/>
  <c r="AO504" i="5"/>
  <c r="AN504" i="5"/>
  <c r="AM504" i="5"/>
  <c r="AL504" i="5"/>
  <c r="AK504" i="5"/>
  <c r="AJ504" i="5"/>
  <c r="AI504" i="5"/>
  <c r="AH504" i="5"/>
  <c r="AG504" i="5"/>
  <c r="S504" i="5"/>
  <c r="H504" i="5"/>
  <c r="AS503" i="5"/>
  <c r="AR503" i="5"/>
  <c r="AQ503" i="5"/>
  <c r="AP503" i="5"/>
  <c r="AO503" i="5"/>
  <c r="AN503" i="5"/>
  <c r="AM503" i="5"/>
  <c r="AL503" i="5"/>
  <c r="AK503" i="5"/>
  <c r="AJ503" i="5"/>
  <c r="AI503" i="5"/>
  <c r="AH503" i="5"/>
  <c r="AG503" i="5"/>
  <c r="S503" i="5"/>
  <c r="H503" i="5"/>
  <c r="AS502" i="5"/>
  <c r="AR502" i="5"/>
  <c r="AQ502" i="5"/>
  <c r="AP502" i="5"/>
  <c r="AO502" i="5"/>
  <c r="AN502" i="5"/>
  <c r="AM502" i="5"/>
  <c r="AL502" i="5"/>
  <c r="AK502" i="5"/>
  <c r="AJ502" i="5"/>
  <c r="AI502" i="5"/>
  <c r="AH502" i="5"/>
  <c r="AG502" i="5"/>
  <c r="S502" i="5"/>
  <c r="H502" i="5"/>
  <c r="AS501" i="5"/>
  <c r="AR501" i="5"/>
  <c r="AQ501" i="5"/>
  <c r="AP501" i="5"/>
  <c r="AO501" i="5"/>
  <c r="AN501" i="5"/>
  <c r="AM501" i="5"/>
  <c r="AL501" i="5"/>
  <c r="AK501" i="5"/>
  <c r="AJ501" i="5"/>
  <c r="AI501" i="5"/>
  <c r="AH501" i="5"/>
  <c r="AG501" i="5"/>
  <c r="S501" i="5"/>
  <c r="H501" i="5"/>
  <c r="AS500" i="5"/>
  <c r="AR500" i="5"/>
  <c r="AQ500" i="5"/>
  <c r="AP500" i="5"/>
  <c r="AO500" i="5"/>
  <c r="AN500" i="5"/>
  <c r="AM500" i="5"/>
  <c r="AL500" i="5"/>
  <c r="AK500" i="5"/>
  <c r="AJ500" i="5"/>
  <c r="AI500" i="5"/>
  <c r="AH500" i="5"/>
  <c r="AG500" i="5"/>
  <c r="S500" i="5"/>
  <c r="H500" i="5"/>
  <c r="AS499" i="5"/>
  <c r="AR499" i="5"/>
  <c r="AQ499" i="5"/>
  <c r="AP499" i="5"/>
  <c r="AO499" i="5"/>
  <c r="AN499" i="5"/>
  <c r="AM499" i="5"/>
  <c r="AL499" i="5"/>
  <c r="AK499" i="5"/>
  <c r="AJ499" i="5"/>
  <c r="AI499" i="5"/>
  <c r="AH499" i="5"/>
  <c r="AG499" i="5"/>
  <c r="S499" i="5"/>
  <c r="H499" i="5"/>
  <c r="AS498" i="5"/>
  <c r="AR498" i="5"/>
  <c r="AQ498" i="5"/>
  <c r="AP498" i="5"/>
  <c r="AO498" i="5"/>
  <c r="AN498" i="5"/>
  <c r="AM498" i="5"/>
  <c r="AL498" i="5"/>
  <c r="AK498" i="5"/>
  <c r="AJ498" i="5"/>
  <c r="AI498" i="5"/>
  <c r="AH498" i="5"/>
  <c r="AG498" i="5"/>
  <c r="S498" i="5"/>
  <c r="H498" i="5"/>
  <c r="AS497" i="5"/>
  <c r="AR497" i="5"/>
  <c r="AQ497" i="5"/>
  <c r="AP497" i="5"/>
  <c r="AO497" i="5"/>
  <c r="AN497" i="5"/>
  <c r="AM497" i="5"/>
  <c r="AL497" i="5"/>
  <c r="AK497" i="5"/>
  <c r="AJ497" i="5"/>
  <c r="AI497" i="5"/>
  <c r="AH497" i="5"/>
  <c r="AG497" i="5"/>
  <c r="S497" i="5"/>
  <c r="H497" i="5"/>
  <c r="AS496" i="5"/>
  <c r="AR496" i="5"/>
  <c r="AQ496" i="5"/>
  <c r="AP496" i="5"/>
  <c r="AO496" i="5"/>
  <c r="AN496" i="5"/>
  <c r="AM496" i="5"/>
  <c r="AL496" i="5"/>
  <c r="AK496" i="5"/>
  <c r="AJ496" i="5"/>
  <c r="AI496" i="5"/>
  <c r="AH496" i="5"/>
  <c r="AG496" i="5"/>
  <c r="S496" i="5"/>
  <c r="H496" i="5"/>
  <c r="AS495" i="5"/>
  <c r="AR495" i="5"/>
  <c r="AQ495" i="5"/>
  <c r="AP495" i="5"/>
  <c r="AO495" i="5"/>
  <c r="AN495" i="5"/>
  <c r="AM495" i="5"/>
  <c r="AL495" i="5"/>
  <c r="AK495" i="5"/>
  <c r="AJ495" i="5"/>
  <c r="AI495" i="5"/>
  <c r="AH495" i="5"/>
  <c r="AG495" i="5"/>
  <c r="S495" i="5"/>
  <c r="H495" i="5"/>
  <c r="AS494" i="5"/>
  <c r="AR494" i="5"/>
  <c r="AQ494" i="5"/>
  <c r="AP494" i="5"/>
  <c r="AO494" i="5"/>
  <c r="AN494" i="5"/>
  <c r="AM494" i="5"/>
  <c r="AL494" i="5"/>
  <c r="AK494" i="5"/>
  <c r="AJ494" i="5"/>
  <c r="AI494" i="5"/>
  <c r="AH494" i="5"/>
  <c r="AG494" i="5"/>
  <c r="S494" i="5"/>
  <c r="H494" i="5"/>
  <c r="AS493" i="5"/>
  <c r="AR493" i="5"/>
  <c r="AQ493" i="5"/>
  <c r="AP493" i="5"/>
  <c r="AO493" i="5"/>
  <c r="AN493" i="5"/>
  <c r="AM493" i="5"/>
  <c r="AL493" i="5"/>
  <c r="AK493" i="5"/>
  <c r="AJ493" i="5"/>
  <c r="AI493" i="5"/>
  <c r="AH493" i="5"/>
  <c r="AG493" i="5"/>
  <c r="S493" i="5"/>
  <c r="H493" i="5"/>
  <c r="AS492" i="5"/>
  <c r="AR492" i="5"/>
  <c r="AQ492" i="5"/>
  <c r="AP492" i="5"/>
  <c r="AO492" i="5"/>
  <c r="AN492" i="5"/>
  <c r="AM492" i="5"/>
  <c r="AL492" i="5"/>
  <c r="AK492" i="5"/>
  <c r="AJ492" i="5"/>
  <c r="AI492" i="5"/>
  <c r="AH492" i="5"/>
  <c r="AG492" i="5"/>
  <c r="S492" i="5"/>
  <c r="H492" i="5"/>
  <c r="AS491" i="5"/>
  <c r="AR491" i="5"/>
  <c r="AQ491" i="5"/>
  <c r="AP491" i="5"/>
  <c r="AO491" i="5"/>
  <c r="AN491" i="5"/>
  <c r="AM491" i="5"/>
  <c r="AL491" i="5"/>
  <c r="AK491" i="5"/>
  <c r="AJ491" i="5"/>
  <c r="AI491" i="5"/>
  <c r="AH491" i="5"/>
  <c r="AG491" i="5"/>
  <c r="S491" i="5"/>
  <c r="H491" i="5"/>
  <c r="AS490" i="5"/>
  <c r="AR490" i="5"/>
  <c r="AQ490" i="5"/>
  <c r="AP490" i="5"/>
  <c r="AO490" i="5"/>
  <c r="AN490" i="5"/>
  <c r="AM490" i="5"/>
  <c r="AL490" i="5"/>
  <c r="AK490" i="5"/>
  <c r="AJ490" i="5"/>
  <c r="AI490" i="5"/>
  <c r="AH490" i="5"/>
  <c r="AG490" i="5"/>
  <c r="S490" i="5"/>
  <c r="H490" i="5"/>
  <c r="AS489" i="5"/>
  <c r="AR489" i="5"/>
  <c r="AQ489" i="5"/>
  <c r="AP489" i="5"/>
  <c r="AO489" i="5"/>
  <c r="AN489" i="5"/>
  <c r="AM489" i="5"/>
  <c r="AL489" i="5"/>
  <c r="AK489" i="5"/>
  <c r="AJ489" i="5"/>
  <c r="AI489" i="5"/>
  <c r="AH489" i="5"/>
  <c r="AG489" i="5"/>
  <c r="S489" i="5"/>
  <c r="H489" i="5"/>
  <c r="AS488" i="5"/>
  <c r="AR488" i="5"/>
  <c r="AQ488" i="5"/>
  <c r="AP488" i="5"/>
  <c r="AO488" i="5"/>
  <c r="AN488" i="5"/>
  <c r="AM488" i="5"/>
  <c r="AL488" i="5"/>
  <c r="AK488" i="5"/>
  <c r="AJ488" i="5"/>
  <c r="AI488" i="5"/>
  <c r="AH488" i="5"/>
  <c r="AG488" i="5"/>
  <c r="S488" i="5"/>
  <c r="H488" i="5"/>
  <c r="AS487" i="5"/>
  <c r="AR487" i="5"/>
  <c r="AQ487" i="5"/>
  <c r="AP487" i="5"/>
  <c r="AO487" i="5"/>
  <c r="AN487" i="5"/>
  <c r="AM487" i="5"/>
  <c r="AL487" i="5"/>
  <c r="AK487" i="5"/>
  <c r="AJ487" i="5"/>
  <c r="AI487" i="5"/>
  <c r="AH487" i="5"/>
  <c r="AG487" i="5"/>
  <c r="S487" i="5"/>
  <c r="H487" i="5"/>
  <c r="AS486" i="5"/>
  <c r="AR486" i="5"/>
  <c r="AQ486" i="5"/>
  <c r="AP486" i="5"/>
  <c r="AO486" i="5"/>
  <c r="AN486" i="5"/>
  <c r="AM486" i="5"/>
  <c r="AL486" i="5"/>
  <c r="AK486" i="5"/>
  <c r="AJ486" i="5"/>
  <c r="AI486" i="5"/>
  <c r="AH486" i="5"/>
  <c r="AG486" i="5"/>
  <c r="S486" i="5"/>
  <c r="H486" i="5"/>
  <c r="AS485" i="5"/>
  <c r="AR485" i="5"/>
  <c r="AQ485" i="5"/>
  <c r="AP485" i="5"/>
  <c r="AO485" i="5"/>
  <c r="AN485" i="5"/>
  <c r="AM485" i="5"/>
  <c r="AL485" i="5"/>
  <c r="AK485" i="5"/>
  <c r="AJ485" i="5"/>
  <c r="AI485" i="5"/>
  <c r="AH485" i="5"/>
  <c r="AG485" i="5"/>
  <c r="S485" i="5"/>
  <c r="H485" i="5"/>
  <c r="AS484" i="5"/>
  <c r="AR484" i="5"/>
  <c r="AQ484" i="5"/>
  <c r="AP484" i="5"/>
  <c r="AO484" i="5"/>
  <c r="AN484" i="5"/>
  <c r="AM484" i="5"/>
  <c r="AL484" i="5"/>
  <c r="AK484" i="5"/>
  <c r="AJ484" i="5"/>
  <c r="AI484" i="5"/>
  <c r="AH484" i="5"/>
  <c r="AG484" i="5"/>
  <c r="S484" i="5"/>
  <c r="H484" i="5"/>
  <c r="AS483" i="5"/>
  <c r="AR483" i="5"/>
  <c r="AQ483" i="5"/>
  <c r="AP483" i="5"/>
  <c r="AO483" i="5"/>
  <c r="AN483" i="5"/>
  <c r="AM483" i="5"/>
  <c r="AL483" i="5"/>
  <c r="AK483" i="5"/>
  <c r="AJ483" i="5"/>
  <c r="AI483" i="5"/>
  <c r="AH483" i="5"/>
  <c r="AG483" i="5"/>
  <c r="S483" i="5"/>
  <c r="H483" i="5"/>
  <c r="AS482" i="5"/>
  <c r="AR482" i="5"/>
  <c r="AQ482" i="5"/>
  <c r="AP482" i="5"/>
  <c r="AO482" i="5"/>
  <c r="AN482" i="5"/>
  <c r="AM482" i="5"/>
  <c r="AL482" i="5"/>
  <c r="AK482" i="5"/>
  <c r="AJ482" i="5"/>
  <c r="AI482" i="5"/>
  <c r="AH482" i="5"/>
  <c r="AG482" i="5"/>
  <c r="S482" i="5"/>
  <c r="H482" i="5"/>
  <c r="AS481" i="5"/>
  <c r="AR481" i="5"/>
  <c r="AQ481" i="5"/>
  <c r="AP481" i="5"/>
  <c r="AO481" i="5"/>
  <c r="AN481" i="5"/>
  <c r="AM481" i="5"/>
  <c r="AL481" i="5"/>
  <c r="AK481" i="5"/>
  <c r="AJ481" i="5"/>
  <c r="AI481" i="5"/>
  <c r="AH481" i="5"/>
  <c r="AG481" i="5"/>
  <c r="S481" i="5"/>
  <c r="H481" i="5"/>
  <c r="AS480" i="5"/>
  <c r="AR480" i="5"/>
  <c r="AQ480" i="5"/>
  <c r="AP480" i="5"/>
  <c r="AO480" i="5"/>
  <c r="AN480" i="5"/>
  <c r="AM480" i="5"/>
  <c r="AL480" i="5"/>
  <c r="AK480" i="5"/>
  <c r="AJ480" i="5"/>
  <c r="AI480" i="5"/>
  <c r="AH480" i="5"/>
  <c r="AG480" i="5"/>
  <c r="S480" i="5"/>
  <c r="H480" i="5"/>
  <c r="AS479" i="5"/>
  <c r="AR479" i="5"/>
  <c r="AQ479" i="5"/>
  <c r="AP479" i="5"/>
  <c r="AO479" i="5"/>
  <c r="AN479" i="5"/>
  <c r="AM479" i="5"/>
  <c r="AL479" i="5"/>
  <c r="AK479" i="5"/>
  <c r="AJ479" i="5"/>
  <c r="AI479" i="5"/>
  <c r="AH479" i="5"/>
  <c r="AG479" i="5"/>
  <c r="S479" i="5"/>
  <c r="H479" i="5"/>
  <c r="AS478" i="5"/>
  <c r="AR478" i="5"/>
  <c r="AQ478" i="5"/>
  <c r="AP478" i="5"/>
  <c r="AO478" i="5"/>
  <c r="AN478" i="5"/>
  <c r="AM478" i="5"/>
  <c r="AL478" i="5"/>
  <c r="AK478" i="5"/>
  <c r="AJ478" i="5"/>
  <c r="AI478" i="5"/>
  <c r="AH478" i="5"/>
  <c r="AG478" i="5"/>
  <c r="S478" i="5"/>
  <c r="H478" i="5"/>
  <c r="AS477" i="5"/>
  <c r="AR477" i="5"/>
  <c r="AQ477" i="5"/>
  <c r="AP477" i="5"/>
  <c r="AO477" i="5"/>
  <c r="AN477" i="5"/>
  <c r="AM477" i="5"/>
  <c r="AL477" i="5"/>
  <c r="AK477" i="5"/>
  <c r="AJ477" i="5"/>
  <c r="AI477" i="5"/>
  <c r="AH477" i="5"/>
  <c r="AG477" i="5"/>
  <c r="S477" i="5"/>
  <c r="H477" i="5"/>
  <c r="AS476" i="5"/>
  <c r="AR476" i="5"/>
  <c r="AQ476" i="5"/>
  <c r="AP476" i="5"/>
  <c r="AO476" i="5"/>
  <c r="AN476" i="5"/>
  <c r="AM476" i="5"/>
  <c r="AL476" i="5"/>
  <c r="AK476" i="5"/>
  <c r="AJ476" i="5"/>
  <c r="AI476" i="5"/>
  <c r="AH476" i="5"/>
  <c r="AG476" i="5"/>
  <c r="S476" i="5"/>
  <c r="H476" i="5"/>
  <c r="AS475" i="5"/>
  <c r="AR475" i="5"/>
  <c r="AQ475" i="5"/>
  <c r="AP475" i="5"/>
  <c r="AO475" i="5"/>
  <c r="AN475" i="5"/>
  <c r="AM475" i="5"/>
  <c r="AL475" i="5"/>
  <c r="AK475" i="5"/>
  <c r="AJ475" i="5"/>
  <c r="AI475" i="5"/>
  <c r="AH475" i="5"/>
  <c r="AG475" i="5"/>
  <c r="S475" i="5"/>
  <c r="H475" i="5"/>
  <c r="AS474" i="5"/>
  <c r="AR474" i="5"/>
  <c r="AQ474" i="5"/>
  <c r="AP474" i="5"/>
  <c r="AO474" i="5"/>
  <c r="AN474" i="5"/>
  <c r="AM474" i="5"/>
  <c r="AL474" i="5"/>
  <c r="AK474" i="5"/>
  <c r="AJ474" i="5"/>
  <c r="AI474" i="5"/>
  <c r="AH474" i="5"/>
  <c r="AG474" i="5"/>
  <c r="S474" i="5"/>
  <c r="H474" i="5"/>
  <c r="AS473" i="5"/>
  <c r="AR473" i="5"/>
  <c r="AQ473" i="5"/>
  <c r="AP473" i="5"/>
  <c r="AO473" i="5"/>
  <c r="AN473" i="5"/>
  <c r="AM473" i="5"/>
  <c r="AL473" i="5"/>
  <c r="AK473" i="5"/>
  <c r="AJ473" i="5"/>
  <c r="AI473" i="5"/>
  <c r="AH473" i="5"/>
  <c r="AG473" i="5"/>
  <c r="S473" i="5"/>
  <c r="H473" i="5"/>
  <c r="AS472" i="5"/>
  <c r="AR472" i="5"/>
  <c r="AQ472" i="5"/>
  <c r="AP472" i="5"/>
  <c r="AO472" i="5"/>
  <c r="AN472" i="5"/>
  <c r="AM472" i="5"/>
  <c r="AL472" i="5"/>
  <c r="AK472" i="5"/>
  <c r="AJ472" i="5"/>
  <c r="AI472" i="5"/>
  <c r="AH472" i="5"/>
  <c r="AG472" i="5"/>
  <c r="S472" i="5"/>
  <c r="H472" i="5"/>
  <c r="AS471" i="5"/>
  <c r="AR471" i="5"/>
  <c r="AQ471" i="5"/>
  <c r="AP471" i="5"/>
  <c r="AO471" i="5"/>
  <c r="AN471" i="5"/>
  <c r="AM471" i="5"/>
  <c r="AL471" i="5"/>
  <c r="AK471" i="5"/>
  <c r="AJ471" i="5"/>
  <c r="AI471" i="5"/>
  <c r="AH471" i="5"/>
  <c r="AG471" i="5"/>
  <c r="S471" i="5"/>
  <c r="H471" i="5"/>
  <c r="AS470" i="5"/>
  <c r="AR470" i="5"/>
  <c r="AQ470" i="5"/>
  <c r="AP470" i="5"/>
  <c r="AO470" i="5"/>
  <c r="AN470" i="5"/>
  <c r="AM470" i="5"/>
  <c r="AL470" i="5"/>
  <c r="AK470" i="5"/>
  <c r="AJ470" i="5"/>
  <c r="AI470" i="5"/>
  <c r="AH470" i="5"/>
  <c r="AG470" i="5"/>
  <c r="S470" i="5"/>
  <c r="H470" i="5"/>
  <c r="AS469" i="5"/>
  <c r="AR469" i="5"/>
  <c r="AQ469" i="5"/>
  <c r="AP469" i="5"/>
  <c r="AO469" i="5"/>
  <c r="AN469" i="5"/>
  <c r="AM469" i="5"/>
  <c r="AL469" i="5"/>
  <c r="AK469" i="5"/>
  <c r="AJ469" i="5"/>
  <c r="AI469" i="5"/>
  <c r="AH469" i="5"/>
  <c r="AG469" i="5"/>
  <c r="S469" i="5"/>
  <c r="H469" i="5"/>
  <c r="AS468" i="5"/>
  <c r="AR468" i="5"/>
  <c r="AQ468" i="5"/>
  <c r="AP468" i="5"/>
  <c r="AO468" i="5"/>
  <c r="AN468" i="5"/>
  <c r="AM468" i="5"/>
  <c r="AL468" i="5"/>
  <c r="AK468" i="5"/>
  <c r="AJ468" i="5"/>
  <c r="AI468" i="5"/>
  <c r="AH468" i="5"/>
  <c r="AG468" i="5"/>
  <c r="S468" i="5"/>
  <c r="H468" i="5"/>
  <c r="AS467" i="5"/>
  <c r="AR467" i="5"/>
  <c r="AQ467" i="5"/>
  <c r="AP467" i="5"/>
  <c r="AO467" i="5"/>
  <c r="AN467" i="5"/>
  <c r="AM467" i="5"/>
  <c r="AL467" i="5"/>
  <c r="AK467" i="5"/>
  <c r="AJ467" i="5"/>
  <c r="AI467" i="5"/>
  <c r="AH467" i="5"/>
  <c r="AG467" i="5"/>
  <c r="S467" i="5"/>
  <c r="H467" i="5"/>
  <c r="AS466" i="5"/>
  <c r="AR466" i="5"/>
  <c r="AQ466" i="5"/>
  <c r="AP466" i="5"/>
  <c r="AO466" i="5"/>
  <c r="AN466" i="5"/>
  <c r="AM466" i="5"/>
  <c r="AL466" i="5"/>
  <c r="AK466" i="5"/>
  <c r="AJ466" i="5"/>
  <c r="AI466" i="5"/>
  <c r="AH466" i="5"/>
  <c r="AG466" i="5"/>
  <c r="S466" i="5"/>
  <c r="H466" i="5"/>
  <c r="AS465" i="5"/>
  <c r="AR465" i="5"/>
  <c r="AQ465" i="5"/>
  <c r="AP465" i="5"/>
  <c r="AO465" i="5"/>
  <c r="AN465" i="5"/>
  <c r="AM465" i="5"/>
  <c r="AL465" i="5"/>
  <c r="AK465" i="5"/>
  <c r="AJ465" i="5"/>
  <c r="AI465" i="5"/>
  <c r="AH465" i="5"/>
  <c r="AG465" i="5"/>
  <c r="S465" i="5"/>
  <c r="H465" i="5"/>
  <c r="AS464" i="5"/>
  <c r="AR464" i="5"/>
  <c r="AQ464" i="5"/>
  <c r="AP464" i="5"/>
  <c r="AO464" i="5"/>
  <c r="AN464" i="5"/>
  <c r="AM464" i="5"/>
  <c r="AL464" i="5"/>
  <c r="AK464" i="5"/>
  <c r="AJ464" i="5"/>
  <c r="AI464" i="5"/>
  <c r="AH464" i="5"/>
  <c r="AG464" i="5"/>
  <c r="S464" i="5"/>
  <c r="H464" i="5"/>
  <c r="AS463" i="5"/>
  <c r="AR463" i="5"/>
  <c r="AQ463" i="5"/>
  <c r="AP463" i="5"/>
  <c r="AO463" i="5"/>
  <c r="AN463" i="5"/>
  <c r="AM463" i="5"/>
  <c r="AL463" i="5"/>
  <c r="AK463" i="5"/>
  <c r="AJ463" i="5"/>
  <c r="AI463" i="5"/>
  <c r="AH463" i="5"/>
  <c r="AG463" i="5"/>
  <c r="S463" i="5"/>
  <c r="H463" i="5"/>
  <c r="AS462" i="5"/>
  <c r="AR462" i="5"/>
  <c r="AQ462" i="5"/>
  <c r="AP462" i="5"/>
  <c r="AO462" i="5"/>
  <c r="AN462" i="5"/>
  <c r="AM462" i="5"/>
  <c r="AL462" i="5"/>
  <c r="AK462" i="5"/>
  <c r="AJ462" i="5"/>
  <c r="AI462" i="5"/>
  <c r="AH462" i="5"/>
  <c r="AG462" i="5"/>
  <c r="S462" i="5"/>
  <c r="H462" i="5"/>
  <c r="AS461" i="5"/>
  <c r="AR461" i="5"/>
  <c r="AQ461" i="5"/>
  <c r="AP461" i="5"/>
  <c r="AO461" i="5"/>
  <c r="AN461" i="5"/>
  <c r="AM461" i="5"/>
  <c r="AL461" i="5"/>
  <c r="AK461" i="5"/>
  <c r="AJ461" i="5"/>
  <c r="AI461" i="5"/>
  <c r="AH461" i="5"/>
  <c r="AG461" i="5"/>
  <c r="S461" i="5"/>
  <c r="H461" i="5"/>
  <c r="AS460" i="5"/>
  <c r="AR460" i="5"/>
  <c r="AQ460" i="5"/>
  <c r="AP460" i="5"/>
  <c r="AO460" i="5"/>
  <c r="AN460" i="5"/>
  <c r="AM460" i="5"/>
  <c r="AL460" i="5"/>
  <c r="AK460" i="5"/>
  <c r="AJ460" i="5"/>
  <c r="AI460" i="5"/>
  <c r="AH460" i="5"/>
  <c r="AG460" i="5"/>
  <c r="S460" i="5"/>
  <c r="H460" i="5"/>
  <c r="AS459" i="5"/>
  <c r="AR459" i="5"/>
  <c r="AQ459" i="5"/>
  <c r="AP459" i="5"/>
  <c r="AO459" i="5"/>
  <c r="AN459" i="5"/>
  <c r="AM459" i="5"/>
  <c r="AL459" i="5"/>
  <c r="AK459" i="5"/>
  <c r="AJ459" i="5"/>
  <c r="AI459" i="5"/>
  <c r="AH459" i="5"/>
  <c r="AG459" i="5"/>
  <c r="S459" i="5"/>
  <c r="H459" i="5"/>
  <c r="AS458" i="5"/>
  <c r="AR458" i="5"/>
  <c r="AQ458" i="5"/>
  <c r="AP458" i="5"/>
  <c r="AO458" i="5"/>
  <c r="AN458" i="5"/>
  <c r="AM458" i="5"/>
  <c r="AL458" i="5"/>
  <c r="AK458" i="5"/>
  <c r="AJ458" i="5"/>
  <c r="AI458" i="5"/>
  <c r="AH458" i="5"/>
  <c r="AG458" i="5"/>
  <c r="S458" i="5"/>
  <c r="H458" i="5"/>
  <c r="AS457" i="5"/>
  <c r="AR457" i="5"/>
  <c r="AQ457" i="5"/>
  <c r="AP457" i="5"/>
  <c r="AO457" i="5"/>
  <c r="AN457" i="5"/>
  <c r="AM457" i="5"/>
  <c r="AL457" i="5"/>
  <c r="AK457" i="5"/>
  <c r="AJ457" i="5"/>
  <c r="AI457" i="5"/>
  <c r="AH457" i="5"/>
  <c r="AG457" i="5"/>
  <c r="S457" i="5"/>
  <c r="H457" i="5"/>
  <c r="AS456" i="5"/>
  <c r="AR456" i="5"/>
  <c r="AQ456" i="5"/>
  <c r="AP456" i="5"/>
  <c r="AO456" i="5"/>
  <c r="AN456" i="5"/>
  <c r="AM456" i="5"/>
  <c r="AL456" i="5"/>
  <c r="AK456" i="5"/>
  <c r="AJ456" i="5"/>
  <c r="AI456" i="5"/>
  <c r="AH456" i="5"/>
  <c r="AG456" i="5"/>
  <c r="S456" i="5"/>
  <c r="H456" i="5"/>
  <c r="AS455" i="5"/>
  <c r="AR455" i="5"/>
  <c r="AQ455" i="5"/>
  <c r="AP455" i="5"/>
  <c r="AO455" i="5"/>
  <c r="AN455" i="5"/>
  <c r="AM455" i="5"/>
  <c r="AL455" i="5"/>
  <c r="AK455" i="5"/>
  <c r="AJ455" i="5"/>
  <c r="AI455" i="5"/>
  <c r="AH455" i="5"/>
  <c r="AG455" i="5"/>
  <c r="S455" i="5"/>
  <c r="H455" i="5"/>
  <c r="AS454" i="5"/>
  <c r="AR454" i="5"/>
  <c r="AQ454" i="5"/>
  <c r="AP454" i="5"/>
  <c r="AO454" i="5"/>
  <c r="AN454" i="5"/>
  <c r="AM454" i="5"/>
  <c r="AL454" i="5"/>
  <c r="AK454" i="5"/>
  <c r="AJ454" i="5"/>
  <c r="AI454" i="5"/>
  <c r="AH454" i="5"/>
  <c r="AG454" i="5"/>
  <c r="S454" i="5"/>
  <c r="H454" i="5"/>
  <c r="AS453" i="5"/>
  <c r="AR453" i="5"/>
  <c r="AQ453" i="5"/>
  <c r="AP453" i="5"/>
  <c r="AO453" i="5"/>
  <c r="AN453" i="5"/>
  <c r="AM453" i="5"/>
  <c r="AL453" i="5"/>
  <c r="AK453" i="5"/>
  <c r="AJ453" i="5"/>
  <c r="AI453" i="5"/>
  <c r="AH453" i="5"/>
  <c r="AG453" i="5"/>
  <c r="S453" i="5"/>
  <c r="H453" i="5"/>
  <c r="AS452" i="5"/>
  <c r="AR452" i="5"/>
  <c r="AQ452" i="5"/>
  <c r="AP452" i="5"/>
  <c r="AO452" i="5"/>
  <c r="AN452" i="5"/>
  <c r="AM452" i="5"/>
  <c r="AL452" i="5"/>
  <c r="AK452" i="5"/>
  <c r="AJ452" i="5"/>
  <c r="AI452" i="5"/>
  <c r="AH452" i="5"/>
  <c r="AG452" i="5"/>
  <c r="S452" i="5"/>
  <c r="H452" i="5"/>
  <c r="AS451" i="5"/>
  <c r="AR451" i="5"/>
  <c r="AQ451" i="5"/>
  <c r="AP451" i="5"/>
  <c r="AO451" i="5"/>
  <c r="AN451" i="5"/>
  <c r="AM451" i="5"/>
  <c r="AL451" i="5"/>
  <c r="AK451" i="5"/>
  <c r="AJ451" i="5"/>
  <c r="AI451" i="5"/>
  <c r="AH451" i="5"/>
  <c r="AG451" i="5"/>
  <c r="S451" i="5"/>
  <c r="H451" i="5"/>
  <c r="AS450" i="5"/>
  <c r="AR450" i="5"/>
  <c r="AQ450" i="5"/>
  <c r="AP450" i="5"/>
  <c r="AO450" i="5"/>
  <c r="AN450" i="5"/>
  <c r="AM450" i="5"/>
  <c r="AL450" i="5"/>
  <c r="AK450" i="5"/>
  <c r="AJ450" i="5"/>
  <c r="AI450" i="5"/>
  <c r="AH450" i="5"/>
  <c r="AG450" i="5"/>
  <c r="S450" i="5"/>
  <c r="H450" i="5"/>
  <c r="AS449" i="5"/>
  <c r="AR449" i="5"/>
  <c r="AQ449" i="5"/>
  <c r="AP449" i="5"/>
  <c r="AO449" i="5"/>
  <c r="AN449" i="5"/>
  <c r="AM449" i="5"/>
  <c r="AL449" i="5"/>
  <c r="AK449" i="5"/>
  <c r="AJ449" i="5"/>
  <c r="AI449" i="5"/>
  <c r="AH449" i="5"/>
  <c r="AG449" i="5"/>
  <c r="S449" i="5"/>
  <c r="H449" i="5"/>
  <c r="AS448" i="5"/>
  <c r="AR448" i="5"/>
  <c r="AQ448" i="5"/>
  <c r="AP448" i="5"/>
  <c r="AO448" i="5"/>
  <c r="AN448" i="5"/>
  <c r="AM448" i="5"/>
  <c r="AL448" i="5"/>
  <c r="AK448" i="5"/>
  <c r="AJ448" i="5"/>
  <c r="AI448" i="5"/>
  <c r="AH448" i="5"/>
  <c r="AG448" i="5"/>
  <c r="S448" i="5"/>
  <c r="H448" i="5"/>
  <c r="AS447" i="5"/>
  <c r="AR447" i="5"/>
  <c r="AQ447" i="5"/>
  <c r="AP447" i="5"/>
  <c r="AO447" i="5"/>
  <c r="AN447" i="5"/>
  <c r="AM447" i="5"/>
  <c r="AL447" i="5"/>
  <c r="AK447" i="5"/>
  <c r="AJ447" i="5"/>
  <c r="AI447" i="5"/>
  <c r="AH447" i="5"/>
  <c r="AG447" i="5"/>
  <c r="S447" i="5"/>
  <c r="H447" i="5"/>
  <c r="AS446" i="5"/>
  <c r="AR446" i="5"/>
  <c r="AQ446" i="5"/>
  <c r="AP446" i="5"/>
  <c r="AO446" i="5"/>
  <c r="AN446" i="5"/>
  <c r="AM446" i="5"/>
  <c r="AL446" i="5"/>
  <c r="AK446" i="5"/>
  <c r="AJ446" i="5"/>
  <c r="AI446" i="5"/>
  <c r="AH446" i="5"/>
  <c r="AG446" i="5"/>
  <c r="S446" i="5"/>
  <c r="H446" i="5"/>
  <c r="AS445" i="5"/>
  <c r="AR445" i="5"/>
  <c r="AQ445" i="5"/>
  <c r="AP445" i="5"/>
  <c r="AO445" i="5"/>
  <c r="AN445" i="5"/>
  <c r="AM445" i="5"/>
  <c r="AL445" i="5"/>
  <c r="AK445" i="5"/>
  <c r="AJ445" i="5"/>
  <c r="AI445" i="5"/>
  <c r="AH445" i="5"/>
  <c r="AG445" i="5"/>
  <c r="S445" i="5"/>
  <c r="H445" i="5"/>
  <c r="AS444" i="5"/>
  <c r="AR444" i="5"/>
  <c r="AQ444" i="5"/>
  <c r="AP444" i="5"/>
  <c r="AO444" i="5"/>
  <c r="AN444" i="5"/>
  <c r="AM444" i="5"/>
  <c r="AL444" i="5"/>
  <c r="AK444" i="5"/>
  <c r="AJ444" i="5"/>
  <c r="AI444" i="5"/>
  <c r="AH444" i="5"/>
  <c r="AG444" i="5"/>
  <c r="S444" i="5"/>
  <c r="H444" i="5"/>
  <c r="AS443" i="5"/>
  <c r="AR443" i="5"/>
  <c r="AQ443" i="5"/>
  <c r="AP443" i="5"/>
  <c r="AO443" i="5"/>
  <c r="AN443" i="5"/>
  <c r="AM443" i="5"/>
  <c r="AL443" i="5"/>
  <c r="AK443" i="5"/>
  <c r="AJ443" i="5"/>
  <c r="AI443" i="5"/>
  <c r="AH443" i="5"/>
  <c r="AG443" i="5"/>
  <c r="S443" i="5"/>
  <c r="H443" i="5"/>
  <c r="AS442" i="5"/>
  <c r="AR442" i="5"/>
  <c r="AQ442" i="5"/>
  <c r="AP442" i="5"/>
  <c r="AO442" i="5"/>
  <c r="AN442" i="5"/>
  <c r="AM442" i="5"/>
  <c r="AL442" i="5"/>
  <c r="AK442" i="5"/>
  <c r="AJ442" i="5"/>
  <c r="AI442" i="5"/>
  <c r="AH442" i="5"/>
  <c r="AG442" i="5"/>
  <c r="S442" i="5"/>
  <c r="H442" i="5"/>
  <c r="AS441" i="5"/>
  <c r="AR441" i="5"/>
  <c r="AQ441" i="5"/>
  <c r="AP441" i="5"/>
  <c r="AO441" i="5"/>
  <c r="AN441" i="5"/>
  <c r="AM441" i="5"/>
  <c r="AL441" i="5"/>
  <c r="AK441" i="5"/>
  <c r="AJ441" i="5"/>
  <c r="AI441" i="5"/>
  <c r="AH441" i="5"/>
  <c r="AG441" i="5"/>
  <c r="S441" i="5"/>
  <c r="H441" i="5"/>
  <c r="AS440" i="5"/>
  <c r="AR440" i="5"/>
  <c r="AQ440" i="5"/>
  <c r="AP440" i="5"/>
  <c r="AO440" i="5"/>
  <c r="AN440" i="5"/>
  <c r="AM440" i="5"/>
  <c r="AL440" i="5"/>
  <c r="AK440" i="5"/>
  <c r="AJ440" i="5"/>
  <c r="AI440" i="5"/>
  <c r="AH440" i="5"/>
  <c r="AG440" i="5"/>
  <c r="S440" i="5"/>
  <c r="H440" i="5"/>
  <c r="AS439" i="5"/>
  <c r="AR439" i="5"/>
  <c r="AQ439" i="5"/>
  <c r="AP439" i="5"/>
  <c r="AO439" i="5"/>
  <c r="AN439" i="5"/>
  <c r="AM439" i="5"/>
  <c r="AL439" i="5"/>
  <c r="AK439" i="5"/>
  <c r="AJ439" i="5"/>
  <c r="AI439" i="5"/>
  <c r="AH439" i="5"/>
  <c r="AG439" i="5"/>
  <c r="S439" i="5"/>
  <c r="H439" i="5"/>
  <c r="AS438" i="5"/>
  <c r="AR438" i="5"/>
  <c r="AQ438" i="5"/>
  <c r="AP438" i="5"/>
  <c r="AO438" i="5"/>
  <c r="AN438" i="5"/>
  <c r="AM438" i="5"/>
  <c r="AL438" i="5"/>
  <c r="AK438" i="5"/>
  <c r="AJ438" i="5"/>
  <c r="AI438" i="5"/>
  <c r="AH438" i="5"/>
  <c r="AG438" i="5"/>
  <c r="S438" i="5"/>
  <c r="H438" i="5"/>
  <c r="AS437" i="5"/>
  <c r="AR437" i="5"/>
  <c r="AQ437" i="5"/>
  <c r="AP437" i="5"/>
  <c r="AO437" i="5"/>
  <c r="AN437" i="5"/>
  <c r="AM437" i="5"/>
  <c r="AL437" i="5"/>
  <c r="AK437" i="5"/>
  <c r="AJ437" i="5"/>
  <c r="AI437" i="5"/>
  <c r="AH437" i="5"/>
  <c r="AG437" i="5"/>
  <c r="S437" i="5"/>
  <c r="H437" i="5"/>
  <c r="AS436" i="5"/>
  <c r="AR436" i="5"/>
  <c r="AQ436" i="5"/>
  <c r="AP436" i="5"/>
  <c r="AO436" i="5"/>
  <c r="AN436" i="5"/>
  <c r="AM436" i="5"/>
  <c r="AL436" i="5"/>
  <c r="AK436" i="5"/>
  <c r="AJ436" i="5"/>
  <c r="AI436" i="5"/>
  <c r="AH436" i="5"/>
  <c r="AG436" i="5"/>
  <c r="S436" i="5"/>
  <c r="H436" i="5"/>
  <c r="AS435" i="5"/>
  <c r="AR435" i="5"/>
  <c r="AQ435" i="5"/>
  <c r="AP435" i="5"/>
  <c r="AO435" i="5"/>
  <c r="AN435" i="5"/>
  <c r="AM435" i="5"/>
  <c r="AL435" i="5"/>
  <c r="AK435" i="5"/>
  <c r="AJ435" i="5"/>
  <c r="AI435" i="5"/>
  <c r="AH435" i="5"/>
  <c r="AG435" i="5"/>
  <c r="S435" i="5"/>
  <c r="H435" i="5"/>
  <c r="AS434" i="5"/>
  <c r="AR434" i="5"/>
  <c r="AQ434" i="5"/>
  <c r="AP434" i="5"/>
  <c r="AO434" i="5"/>
  <c r="AN434" i="5"/>
  <c r="AM434" i="5"/>
  <c r="AL434" i="5"/>
  <c r="AK434" i="5"/>
  <c r="AJ434" i="5"/>
  <c r="AI434" i="5"/>
  <c r="AH434" i="5"/>
  <c r="AG434" i="5"/>
  <c r="S434" i="5"/>
  <c r="H434" i="5"/>
  <c r="AS433" i="5"/>
  <c r="AR433" i="5"/>
  <c r="AQ433" i="5"/>
  <c r="AP433" i="5"/>
  <c r="AO433" i="5"/>
  <c r="AN433" i="5"/>
  <c r="AM433" i="5"/>
  <c r="AL433" i="5"/>
  <c r="AK433" i="5"/>
  <c r="AJ433" i="5"/>
  <c r="AI433" i="5"/>
  <c r="AH433" i="5"/>
  <c r="AG433" i="5"/>
  <c r="S433" i="5"/>
  <c r="H433" i="5"/>
  <c r="AS432" i="5"/>
  <c r="AR432" i="5"/>
  <c r="AQ432" i="5"/>
  <c r="AP432" i="5"/>
  <c r="AO432" i="5"/>
  <c r="AN432" i="5"/>
  <c r="AM432" i="5"/>
  <c r="AL432" i="5"/>
  <c r="AK432" i="5"/>
  <c r="AJ432" i="5"/>
  <c r="AI432" i="5"/>
  <c r="AH432" i="5"/>
  <c r="AG432" i="5"/>
  <c r="S432" i="5"/>
  <c r="H432" i="5"/>
  <c r="AS431" i="5"/>
  <c r="AR431" i="5"/>
  <c r="AQ431" i="5"/>
  <c r="AP431" i="5"/>
  <c r="AO431" i="5"/>
  <c r="AN431" i="5"/>
  <c r="AM431" i="5"/>
  <c r="AL431" i="5"/>
  <c r="AK431" i="5"/>
  <c r="AJ431" i="5"/>
  <c r="AI431" i="5"/>
  <c r="AH431" i="5"/>
  <c r="AG431" i="5"/>
  <c r="S431" i="5"/>
  <c r="H431" i="5"/>
  <c r="AS430" i="5"/>
  <c r="AR430" i="5"/>
  <c r="AQ430" i="5"/>
  <c r="AP430" i="5"/>
  <c r="AO430" i="5"/>
  <c r="AN430" i="5"/>
  <c r="AM430" i="5"/>
  <c r="AL430" i="5"/>
  <c r="AK430" i="5"/>
  <c r="AJ430" i="5"/>
  <c r="AI430" i="5"/>
  <c r="AH430" i="5"/>
  <c r="AG430" i="5"/>
  <c r="S430" i="5"/>
  <c r="H430" i="5"/>
  <c r="AS429" i="5"/>
  <c r="AR429" i="5"/>
  <c r="AQ429" i="5"/>
  <c r="AP429" i="5"/>
  <c r="AO429" i="5"/>
  <c r="AN429" i="5"/>
  <c r="AM429" i="5"/>
  <c r="AL429" i="5"/>
  <c r="AK429" i="5"/>
  <c r="AJ429" i="5"/>
  <c r="AI429" i="5"/>
  <c r="AH429" i="5"/>
  <c r="AG429" i="5"/>
  <c r="S429" i="5"/>
  <c r="H429" i="5"/>
  <c r="AS428" i="5"/>
  <c r="AR428" i="5"/>
  <c r="AQ428" i="5"/>
  <c r="AP428" i="5"/>
  <c r="AO428" i="5"/>
  <c r="AN428" i="5"/>
  <c r="AM428" i="5"/>
  <c r="AL428" i="5"/>
  <c r="AK428" i="5"/>
  <c r="AJ428" i="5"/>
  <c r="AI428" i="5"/>
  <c r="AH428" i="5"/>
  <c r="AG428" i="5"/>
  <c r="S428" i="5"/>
  <c r="H428" i="5"/>
  <c r="AS427" i="5"/>
  <c r="AR427" i="5"/>
  <c r="AQ427" i="5"/>
  <c r="AP427" i="5"/>
  <c r="AO427" i="5"/>
  <c r="AN427" i="5"/>
  <c r="AM427" i="5"/>
  <c r="AL427" i="5"/>
  <c r="AK427" i="5"/>
  <c r="AJ427" i="5"/>
  <c r="AI427" i="5"/>
  <c r="AH427" i="5"/>
  <c r="AG427" i="5"/>
  <c r="S427" i="5"/>
  <c r="H427" i="5"/>
  <c r="AS426" i="5"/>
  <c r="AR426" i="5"/>
  <c r="AQ426" i="5"/>
  <c r="AP426" i="5"/>
  <c r="AO426" i="5"/>
  <c r="AN426" i="5"/>
  <c r="AM426" i="5"/>
  <c r="AL426" i="5"/>
  <c r="AK426" i="5"/>
  <c r="AJ426" i="5"/>
  <c r="AI426" i="5"/>
  <c r="AH426" i="5"/>
  <c r="AG426" i="5"/>
  <c r="S426" i="5"/>
  <c r="H426" i="5"/>
  <c r="AS425" i="5"/>
  <c r="AR425" i="5"/>
  <c r="AQ425" i="5"/>
  <c r="AP425" i="5"/>
  <c r="AO425" i="5"/>
  <c r="AN425" i="5"/>
  <c r="AM425" i="5"/>
  <c r="AL425" i="5"/>
  <c r="AK425" i="5"/>
  <c r="AJ425" i="5"/>
  <c r="AI425" i="5"/>
  <c r="AH425" i="5"/>
  <c r="AG425" i="5"/>
  <c r="S425" i="5"/>
  <c r="H425" i="5"/>
  <c r="AS424" i="5"/>
  <c r="AR424" i="5"/>
  <c r="AQ424" i="5"/>
  <c r="AP424" i="5"/>
  <c r="AO424" i="5"/>
  <c r="AN424" i="5"/>
  <c r="AM424" i="5"/>
  <c r="AL424" i="5"/>
  <c r="AK424" i="5"/>
  <c r="AJ424" i="5"/>
  <c r="AI424" i="5"/>
  <c r="AH424" i="5"/>
  <c r="AG424" i="5"/>
  <c r="S424" i="5"/>
  <c r="H424" i="5"/>
  <c r="AS423" i="5"/>
  <c r="AR423" i="5"/>
  <c r="AQ423" i="5"/>
  <c r="AP423" i="5"/>
  <c r="AO423" i="5"/>
  <c r="AN423" i="5"/>
  <c r="AM423" i="5"/>
  <c r="AL423" i="5"/>
  <c r="AK423" i="5"/>
  <c r="AJ423" i="5"/>
  <c r="AI423" i="5"/>
  <c r="AH423" i="5"/>
  <c r="AG423" i="5"/>
  <c r="S423" i="5"/>
  <c r="H423" i="5"/>
  <c r="AS422" i="5"/>
  <c r="AR422" i="5"/>
  <c r="AQ422" i="5"/>
  <c r="AP422" i="5"/>
  <c r="AO422" i="5"/>
  <c r="AN422" i="5"/>
  <c r="AM422" i="5"/>
  <c r="AL422" i="5"/>
  <c r="AK422" i="5"/>
  <c r="AJ422" i="5"/>
  <c r="AI422" i="5"/>
  <c r="AH422" i="5"/>
  <c r="AG422" i="5"/>
  <c r="S422" i="5"/>
  <c r="H422" i="5"/>
  <c r="AS421" i="5"/>
  <c r="AR421" i="5"/>
  <c r="AQ421" i="5"/>
  <c r="AP421" i="5"/>
  <c r="AO421" i="5"/>
  <c r="AN421" i="5"/>
  <c r="AM421" i="5"/>
  <c r="AL421" i="5"/>
  <c r="AK421" i="5"/>
  <c r="AJ421" i="5"/>
  <c r="AI421" i="5"/>
  <c r="AH421" i="5"/>
  <c r="AG421" i="5"/>
  <c r="S421" i="5"/>
  <c r="H421" i="5"/>
  <c r="AS420" i="5"/>
  <c r="AR420" i="5"/>
  <c r="AQ420" i="5"/>
  <c r="AP420" i="5"/>
  <c r="AO420" i="5"/>
  <c r="AN420" i="5"/>
  <c r="AM420" i="5"/>
  <c r="AL420" i="5"/>
  <c r="AK420" i="5"/>
  <c r="AJ420" i="5"/>
  <c r="AI420" i="5"/>
  <c r="AH420" i="5"/>
  <c r="AG420" i="5"/>
  <c r="S420" i="5"/>
  <c r="H420" i="5"/>
  <c r="AS419" i="5"/>
  <c r="AR419" i="5"/>
  <c r="AQ419" i="5"/>
  <c r="AP419" i="5"/>
  <c r="AO419" i="5"/>
  <c r="AN419" i="5"/>
  <c r="AM419" i="5"/>
  <c r="AL419" i="5"/>
  <c r="AK419" i="5"/>
  <c r="AJ419" i="5"/>
  <c r="AI419" i="5"/>
  <c r="AH419" i="5"/>
  <c r="AG419" i="5"/>
  <c r="S419" i="5"/>
  <c r="H419" i="5"/>
  <c r="AS418" i="5"/>
  <c r="AR418" i="5"/>
  <c r="AQ418" i="5"/>
  <c r="AP418" i="5"/>
  <c r="AO418" i="5"/>
  <c r="AN418" i="5"/>
  <c r="AM418" i="5"/>
  <c r="AL418" i="5"/>
  <c r="AK418" i="5"/>
  <c r="AJ418" i="5"/>
  <c r="AI418" i="5"/>
  <c r="AH418" i="5"/>
  <c r="AG418" i="5"/>
  <c r="S418" i="5"/>
  <c r="H418" i="5"/>
  <c r="AS417" i="5"/>
  <c r="AR417" i="5"/>
  <c r="AQ417" i="5"/>
  <c r="AP417" i="5"/>
  <c r="AO417" i="5"/>
  <c r="AN417" i="5"/>
  <c r="AM417" i="5"/>
  <c r="AL417" i="5"/>
  <c r="AK417" i="5"/>
  <c r="AJ417" i="5"/>
  <c r="AI417" i="5"/>
  <c r="AH417" i="5"/>
  <c r="AG417" i="5"/>
  <c r="S417" i="5"/>
  <c r="H417" i="5"/>
  <c r="AS416" i="5"/>
  <c r="AR416" i="5"/>
  <c r="AQ416" i="5"/>
  <c r="AP416" i="5"/>
  <c r="AO416" i="5"/>
  <c r="AN416" i="5"/>
  <c r="AM416" i="5"/>
  <c r="AL416" i="5"/>
  <c r="AK416" i="5"/>
  <c r="AJ416" i="5"/>
  <c r="AI416" i="5"/>
  <c r="AH416" i="5"/>
  <c r="AG416" i="5"/>
  <c r="S416" i="5"/>
  <c r="H416" i="5"/>
  <c r="AS415" i="5"/>
  <c r="AR415" i="5"/>
  <c r="AQ415" i="5"/>
  <c r="AP415" i="5"/>
  <c r="AO415" i="5"/>
  <c r="AN415" i="5"/>
  <c r="AM415" i="5"/>
  <c r="AL415" i="5"/>
  <c r="AK415" i="5"/>
  <c r="AJ415" i="5"/>
  <c r="AI415" i="5"/>
  <c r="AH415" i="5"/>
  <c r="AG415" i="5"/>
  <c r="S415" i="5"/>
  <c r="H415" i="5"/>
  <c r="AS414" i="5"/>
  <c r="AR414" i="5"/>
  <c r="AQ414" i="5"/>
  <c r="AP414" i="5"/>
  <c r="AO414" i="5"/>
  <c r="AN414" i="5"/>
  <c r="AM414" i="5"/>
  <c r="AL414" i="5"/>
  <c r="AK414" i="5"/>
  <c r="AJ414" i="5"/>
  <c r="AI414" i="5"/>
  <c r="AH414" i="5"/>
  <c r="AG414" i="5"/>
  <c r="S414" i="5"/>
  <c r="H414" i="5"/>
  <c r="AS413" i="5"/>
  <c r="AR413" i="5"/>
  <c r="AQ413" i="5"/>
  <c r="AP413" i="5"/>
  <c r="AO413" i="5"/>
  <c r="AN413" i="5"/>
  <c r="AM413" i="5"/>
  <c r="AL413" i="5"/>
  <c r="AK413" i="5"/>
  <c r="AJ413" i="5"/>
  <c r="AI413" i="5"/>
  <c r="AH413" i="5"/>
  <c r="AG413" i="5"/>
  <c r="S413" i="5"/>
  <c r="H413" i="5"/>
  <c r="AS412" i="5"/>
  <c r="AR412" i="5"/>
  <c r="AQ412" i="5"/>
  <c r="AP412" i="5"/>
  <c r="AO412" i="5"/>
  <c r="AN412" i="5"/>
  <c r="AM412" i="5"/>
  <c r="AL412" i="5"/>
  <c r="AK412" i="5"/>
  <c r="AJ412" i="5"/>
  <c r="AI412" i="5"/>
  <c r="AH412" i="5"/>
  <c r="AG412" i="5"/>
  <c r="S412" i="5"/>
  <c r="H412" i="5"/>
  <c r="AS411" i="5"/>
  <c r="AR411" i="5"/>
  <c r="AQ411" i="5"/>
  <c r="AP411" i="5"/>
  <c r="AO411" i="5"/>
  <c r="AN411" i="5"/>
  <c r="AM411" i="5"/>
  <c r="AL411" i="5"/>
  <c r="AK411" i="5"/>
  <c r="AJ411" i="5"/>
  <c r="AI411" i="5"/>
  <c r="AH411" i="5"/>
  <c r="AG411" i="5"/>
  <c r="S411" i="5"/>
  <c r="H411" i="5"/>
  <c r="AS410" i="5"/>
  <c r="AR410" i="5"/>
  <c r="AQ410" i="5"/>
  <c r="AP410" i="5"/>
  <c r="AO410" i="5"/>
  <c r="AN410" i="5"/>
  <c r="AM410" i="5"/>
  <c r="AL410" i="5"/>
  <c r="AK410" i="5"/>
  <c r="AJ410" i="5"/>
  <c r="AI410" i="5"/>
  <c r="AH410" i="5"/>
  <c r="AG410" i="5"/>
  <c r="S410" i="5"/>
  <c r="H410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S409" i="5"/>
  <c r="H409" i="5"/>
  <c r="AS408" i="5"/>
  <c r="AR408" i="5"/>
  <c r="AQ408" i="5"/>
  <c r="AP408" i="5"/>
  <c r="AO408" i="5"/>
  <c r="AN408" i="5"/>
  <c r="AM408" i="5"/>
  <c r="AL408" i="5"/>
  <c r="AK408" i="5"/>
  <c r="AJ408" i="5"/>
  <c r="AI408" i="5"/>
  <c r="AH408" i="5"/>
  <c r="AG408" i="5"/>
  <c r="S408" i="5"/>
  <c r="H408" i="5"/>
  <c r="AS407" i="5"/>
  <c r="AR407" i="5"/>
  <c r="AQ407" i="5"/>
  <c r="AP407" i="5"/>
  <c r="AO407" i="5"/>
  <c r="AN407" i="5"/>
  <c r="AM407" i="5"/>
  <c r="AL407" i="5"/>
  <c r="AK407" i="5"/>
  <c r="AJ407" i="5"/>
  <c r="AI407" i="5"/>
  <c r="AH407" i="5"/>
  <c r="AG407" i="5"/>
  <c r="S407" i="5"/>
  <c r="H407" i="5"/>
  <c r="AS406" i="5"/>
  <c r="AR406" i="5"/>
  <c r="AQ406" i="5"/>
  <c r="AP406" i="5"/>
  <c r="AO406" i="5"/>
  <c r="AN406" i="5"/>
  <c r="AM406" i="5"/>
  <c r="AL406" i="5"/>
  <c r="AK406" i="5"/>
  <c r="AJ406" i="5"/>
  <c r="AI406" i="5"/>
  <c r="AH406" i="5"/>
  <c r="AG406" i="5"/>
  <c r="S406" i="5"/>
  <c r="H406" i="5"/>
  <c r="AS405" i="5"/>
  <c r="AR405" i="5"/>
  <c r="AQ405" i="5"/>
  <c r="AP405" i="5"/>
  <c r="AO405" i="5"/>
  <c r="AN405" i="5"/>
  <c r="AM405" i="5"/>
  <c r="AL405" i="5"/>
  <c r="AK405" i="5"/>
  <c r="AJ405" i="5"/>
  <c r="AI405" i="5"/>
  <c r="AH405" i="5"/>
  <c r="AG405" i="5"/>
  <c r="S405" i="5"/>
  <c r="H405" i="5"/>
  <c r="AS404" i="5"/>
  <c r="AR404" i="5"/>
  <c r="AQ404" i="5"/>
  <c r="AP404" i="5"/>
  <c r="AO404" i="5"/>
  <c r="AN404" i="5"/>
  <c r="AM404" i="5"/>
  <c r="AL404" i="5"/>
  <c r="AK404" i="5"/>
  <c r="AJ404" i="5"/>
  <c r="AI404" i="5"/>
  <c r="AH404" i="5"/>
  <c r="AG404" i="5"/>
  <c r="S404" i="5"/>
  <c r="H404" i="5"/>
  <c r="AS403" i="5"/>
  <c r="AR403" i="5"/>
  <c r="AQ403" i="5"/>
  <c r="AP403" i="5"/>
  <c r="AO403" i="5"/>
  <c r="AN403" i="5"/>
  <c r="AM403" i="5"/>
  <c r="AL403" i="5"/>
  <c r="AK403" i="5"/>
  <c r="AJ403" i="5"/>
  <c r="AI403" i="5"/>
  <c r="AH403" i="5"/>
  <c r="AG403" i="5"/>
  <c r="S403" i="5"/>
  <c r="H403" i="5"/>
  <c r="AS402" i="5"/>
  <c r="AR402" i="5"/>
  <c r="AQ402" i="5"/>
  <c r="AP402" i="5"/>
  <c r="AO402" i="5"/>
  <c r="AN402" i="5"/>
  <c r="AM402" i="5"/>
  <c r="AL402" i="5"/>
  <c r="AK402" i="5"/>
  <c r="AJ402" i="5"/>
  <c r="AI402" i="5"/>
  <c r="AH402" i="5"/>
  <c r="AG402" i="5"/>
  <c r="S402" i="5"/>
  <c r="H402" i="5"/>
  <c r="AS401" i="5"/>
  <c r="AR401" i="5"/>
  <c r="AQ401" i="5"/>
  <c r="AP401" i="5"/>
  <c r="AO401" i="5"/>
  <c r="AN401" i="5"/>
  <c r="AM401" i="5"/>
  <c r="AL401" i="5"/>
  <c r="AK401" i="5"/>
  <c r="AJ401" i="5"/>
  <c r="AI401" i="5"/>
  <c r="AH401" i="5"/>
  <c r="AG401" i="5"/>
  <c r="S401" i="5"/>
  <c r="H401" i="5"/>
  <c r="AS400" i="5"/>
  <c r="AR400" i="5"/>
  <c r="AQ400" i="5"/>
  <c r="AP400" i="5"/>
  <c r="AO400" i="5"/>
  <c r="AN400" i="5"/>
  <c r="AM400" i="5"/>
  <c r="AL400" i="5"/>
  <c r="AK400" i="5"/>
  <c r="AJ400" i="5"/>
  <c r="AI400" i="5"/>
  <c r="AH400" i="5"/>
  <c r="AG400" i="5"/>
  <c r="S400" i="5"/>
  <c r="H400" i="5"/>
  <c r="AS399" i="5"/>
  <c r="AR399" i="5"/>
  <c r="AQ399" i="5"/>
  <c r="AP399" i="5"/>
  <c r="AO399" i="5"/>
  <c r="AN399" i="5"/>
  <c r="AM399" i="5"/>
  <c r="AL399" i="5"/>
  <c r="AK399" i="5"/>
  <c r="AJ399" i="5"/>
  <c r="AI399" i="5"/>
  <c r="AH399" i="5"/>
  <c r="AG399" i="5"/>
  <c r="S399" i="5"/>
  <c r="H399" i="5"/>
  <c r="AS398" i="5"/>
  <c r="AR398" i="5"/>
  <c r="AQ398" i="5"/>
  <c r="AP398" i="5"/>
  <c r="AO398" i="5"/>
  <c r="AN398" i="5"/>
  <c r="AM398" i="5"/>
  <c r="AL398" i="5"/>
  <c r="AK398" i="5"/>
  <c r="AJ398" i="5"/>
  <c r="AI398" i="5"/>
  <c r="AH398" i="5"/>
  <c r="AG398" i="5"/>
  <c r="S398" i="5"/>
  <c r="H398" i="5"/>
  <c r="AS397" i="5"/>
  <c r="AR397" i="5"/>
  <c r="AQ397" i="5"/>
  <c r="AP397" i="5"/>
  <c r="AO397" i="5"/>
  <c r="AN397" i="5"/>
  <c r="AM397" i="5"/>
  <c r="AL397" i="5"/>
  <c r="AK397" i="5"/>
  <c r="AJ397" i="5"/>
  <c r="AI397" i="5"/>
  <c r="AH397" i="5"/>
  <c r="AG397" i="5"/>
  <c r="S397" i="5"/>
  <c r="H397" i="5"/>
  <c r="AS396" i="5"/>
  <c r="AR396" i="5"/>
  <c r="AQ396" i="5"/>
  <c r="AP396" i="5"/>
  <c r="AO396" i="5"/>
  <c r="AN396" i="5"/>
  <c r="AM396" i="5"/>
  <c r="AL396" i="5"/>
  <c r="AK396" i="5"/>
  <c r="AJ396" i="5"/>
  <c r="AI396" i="5"/>
  <c r="AH396" i="5"/>
  <c r="AG396" i="5"/>
  <c r="S396" i="5"/>
  <c r="H396" i="5"/>
  <c r="AS395" i="5"/>
  <c r="AR395" i="5"/>
  <c r="AQ395" i="5"/>
  <c r="AP395" i="5"/>
  <c r="AO395" i="5"/>
  <c r="AN395" i="5"/>
  <c r="AM395" i="5"/>
  <c r="AL395" i="5"/>
  <c r="AK395" i="5"/>
  <c r="AJ395" i="5"/>
  <c r="AI395" i="5"/>
  <c r="AH395" i="5"/>
  <c r="AG395" i="5"/>
  <c r="S395" i="5"/>
  <c r="H395" i="5"/>
  <c r="AS394" i="5"/>
  <c r="AR394" i="5"/>
  <c r="AQ394" i="5"/>
  <c r="AP394" i="5"/>
  <c r="AO394" i="5"/>
  <c r="AN394" i="5"/>
  <c r="AM394" i="5"/>
  <c r="AL394" i="5"/>
  <c r="AK394" i="5"/>
  <c r="AJ394" i="5"/>
  <c r="AI394" i="5"/>
  <c r="AH394" i="5"/>
  <c r="AG394" i="5"/>
  <c r="S394" i="5"/>
  <c r="H394" i="5"/>
  <c r="AS393" i="5"/>
  <c r="AR393" i="5"/>
  <c r="AQ393" i="5"/>
  <c r="AP393" i="5"/>
  <c r="AO393" i="5"/>
  <c r="AN393" i="5"/>
  <c r="AM393" i="5"/>
  <c r="AL393" i="5"/>
  <c r="AK393" i="5"/>
  <c r="AJ393" i="5"/>
  <c r="AI393" i="5"/>
  <c r="AH393" i="5"/>
  <c r="AG393" i="5"/>
  <c r="S393" i="5"/>
  <c r="H393" i="5"/>
  <c r="AS392" i="5"/>
  <c r="AR392" i="5"/>
  <c r="AQ392" i="5"/>
  <c r="AP392" i="5"/>
  <c r="AO392" i="5"/>
  <c r="AN392" i="5"/>
  <c r="AM392" i="5"/>
  <c r="AL392" i="5"/>
  <c r="AK392" i="5"/>
  <c r="AJ392" i="5"/>
  <c r="AI392" i="5"/>
  <c r="AH392" i="5"/>
  <c r="AG392" i="5"/>
  <c r="S392" i="5"/>
  <c r="H392" i="5"/>
  <c r="AS391" i="5"/>
  <c r="AR391" i="5"/>
  <c r="AQ391" i="5"/>
  <c r="AP391" i="5"/>
  <c r="AO391" i="5"/>
  <c r="AN391" i="5"/>
  <c r="AM391" i="5"/>
  <c r="AL391" i="5"/>
  <c r="AK391" i="5"/>
  <c r="AJ391" i="5"/>
  <c r="AI391" i="5"/>
  <c r="AH391" i="5"/>
  <c r="AG391" i="5"/>
  <c r="S391" i="5"/>
  <c r="H391" i="5"/>
  <c r="AS390" i="5"/>
  <c r="AR390" i="5"/>
  <c r="AQ390" i="5"/>
  <c r="AP390" i="5"/>
  <c r="AO390" i="5"/>
  <c r="AN390" i="5"/>
  <c r="AM390" i="5"/>
  <c r="AL390" i="5"/>
  <c r="AK390" i="5"/>
  <c r="AJ390" i="5"/>
  <c r="AI390" i="5"/>
  <c r="AH390" i="5"/>
  <c r="AG390" i="5"/>
  <c r="S390" i="5"/>
  <c r="H390" i="5"/>
  <c r="AS389" i="5"/>
  <c r="AR389" i="5"/>
  <c r="AQ389" i="5"/>
  <c r="AP389" i="5"/>
  <c r="AO389" i="5"/>
  <c r="AN389" i="5"/>
  <c r="AM389" i="5"/>
  <c r="AL389" i="5"/>
  <c r="AK389" i="5"/>
  <c r="AJ389" i="5"/>
  <c r="AI389" i="5"/>
  <c r="AH389" i="5"/>
  <c r="AG389" i="5"/>
  <c r="S389" i="5"/>
  <c r="H389" i="5"/>
  <c r="AS388" i="5"/>
  <c r="AR388" i="5"/>
  <c r="AQ388" i="5"/>
  <c r="AP388" i="5"/>
  <c r="AO388" i="5"/>
  <c r="AN388" i="5"/>
  <c r="AM388" i="5"/>
  <c r="AL388" i="5"/>
  <c r="AK388" i="5"/>
  <c r="AJ388" i="5"/>
  <c r="AI388" i="5"/>
  <c r="AH388" i="5"/>
  <c r="AG388" i="5"/>
  <c r="S388" i="5"/>
  <c r="H388" i="5"/>
  <c r="AS387" i="5"/>
  <c r="AR387" i="5"/>
  <c r="AQ387" i="5"/>
  <c r="AP387" i="5"/>
  <c r="AO387" i="5"/>
  <c r="AN387" i="5"/>
  <c r="AM387" i="5"/>
  <c r="AL387" i="5"/>
  <c r="AK387" i="5"/>
  <c r="AJ387" i="5"/>
  <c r="AI387" i="5"/>
  <c r="AH387" i="5"/>
  <c r="AG387" i="5"/>
  <c r="S387" i="5"/>
  <c r="H387" i="5"/>
  <c r="AS386" i="5"/>
  <c r="AR386" i="5"/>
  <c r="AQ386" i="5"/>
  <c r="AP386" i="5"/>
  <c r="AO386" i="5"/>
  <c r="AN386" i="5"/>
  <c r="AM386" i="5"/>
  <c r="AL386" i="5"/>
  <c r="AK386" i="5"/>
  <c r="AJ386" i="5"/>
  <c r="AI386" i="5"/>
  <c r="AH386" i="5"/>
  <c r="AG386" i="5"/>
  <c r="S386" i="5"/>
  <c r="H386" i="5"/>
  <c r="AS385" i="5"/>
  <c r="AR385" i="5"/>
  <c r="AQ385" i="5"/>
  <c r="AP385" i="5"/>
  <c r="AO385" i="5"/>
  <c r="AN385" i="5"/>
  <c r="AM385" i="5"/>
  <c r="AL385" i="5"/>
  <c r="AK385" i="5"/>
  <c r="AJ385" i="5"/>
  <c r="AI385" i="5"/>
  <c r="AH385" i="5"/>
  <c r="AG385" i="5"/>
  <c r="S385" i="5"/>
  <c r="H385" i="5"/>
  <c r="AS384" i="5"/>
  <c r="AR384" i="5"/>
  <c r="AQ384" i="5"/>
  <c r="AP384" i="5"/>
  <c r="AO384" i="5"/>
  <c r="AN384" i="5"/>
  <c r="AM384" i="5"/>
  <c r="AL384" i="5"/>
  <c r="AK384" i="5"/>
  <c r="AJ384" i="5"/>
  <c r="AI384" i="5"/>
  <c r="AH384" i="5"/>
  <c r="AG384" i="5"/>
  <c r="S384" i="5"/>
  <c r="H384" i="5"/>
  <c r="AS383" i="5"/>
  <c r="AR383" i="5"/>
  <c r="AQ383" i="5"/>
  <c r="AP383" i="5"/>
  <c r="AO383" i="5"/>
  <c r="AN383" i="5"/>
  <c r="AM383" i="5"/>
  <c r="AL383" i="5"/>
  <c r="AK383" i="5"/>
  <c r="AJ383" i="5"/>
  <c r="AI383" i="5"/>
  <c r="AH383" i="5"/>
  <c r="AG383" i="5"/>
  <c r="S383" i="5"/>
  <c r="H383" i="5"/>
  <c r="AS382" i="5"/>
  <c r="AR382" i="5"/>
  <c r="AQ382" i="5"/>
  <c r="AP382" i="5"/>
  <c r="AO382" i="5"/>
  <c r="AN382" i="5"/>
  <c r="AM382" i="5"/>
  <c r="AL382" i="5"/>
  <c r="AK382" i="5"/>
  <c r="AJ382" i="5"/>
  <c r="AI382" i="5"/>
  <c r="AH382" i="5"/>
  <c r="AG382" i="5"/>
  <c r="S382" i="5"/>
  <c r="H382" i="5"/>
  <c r="AS381" i="5"/>
  <c r="AR381" i="5"/>
  <c r="AQ381" i="5"/>
  <c r="AP381" i="5"/>
  <c r="AO381" i="5"/>
  <c r="AN381" i="5"/>
  <c r="AM381" i="5"/>
  <c r="AL381" i="5"/>
  <c r="AK381" i="5"/>
  <c r="AJ381" i="5"/>
  <c r="AI381" i="5"/>
  <c r="AH381" i="5"/>
  <c r="AG381" i="5"/>
  <c r="S381" i="5"/>
  <c r="H381" i="5"/>
  <c r="AS380" i="5"/>
  <c r="AR380" i="5"/>
  <c r="AQ380" i="5"/>
  <c r="AP380" i="5"/>
  <c r="AO380" i="5"/>
  <c r="AN380" i="5"/>
  <c r="AM380" i="5"/>
  <c r="AL380" i="5"/>
  <c r="AK380" i="5"/>
  <c r="AJ380" i="5"/>
  <c r="AI380" i="5"/>
  <c r="AH380" i="5"/>
  <c r="AG380" i="5"/>
  <c r="S380" i="5"/>
  <c r="H380" i="5"/>
  <c r="AS379" i="5"/>
  <c r="AR379" i="5"/>
  <c r="AQ379" i="5"/>
  <c r="AP379" i="5"/>
  <c r="AO379" i="5"/>
  <c r="AN379" i="5"/>
  <c r="AM379" i="5"/>
  <c r="AL379" i="5"/>
  <c r="AK379" i="5"/>
  <c r="AJ379" i="5"/>
  <c r="AI379" i="5"/>
  <c r="AH379" i="5"/>
  <c r="AG379" i="5"/>
  <c r="S379" i="5"/>
  <c r="H379" i="5"/>
  <c r="AS378" i="5"/>
  <c r="AR378" i="5"/>
  <c r="AQ378" i="5"/>
  <c r="AP378" i="5"/>
  <c r="AO378" i="5"/>
  <c r="AN378" i="5"/>
  <c r="AM378" i="5"/>
  <c r="AL378" i="5"/>
  <c r="AK378" i="5"/>
  <c r="AJ378" i="5"/>
  <c r="AI378" i="5"/>
  <c r="AH378" i="5"/>
  <c r="AG378" i="5"/>
  <c r="S378" i="5"/>
  <c r="H378" i="5"/>
  <c r="AS377" i="5"/>
  <c r="AR377" i="5"/>
  <c r="AQ377" i="5"/>
  <c r="AP377" i="5"/>
  <c r="AO377" i="5"/>
  <c r="AN377" i="5"/>
  <c r="AM377" i="5"/>
  <c r="AL377" i="5"/>
  <c r="AK377" i="5"/>
  <c r="AJ377" i="5"/>
  <c r="AI377" i="5"/>
  <c r="AH377" i="5"/>
  <c r="AG377" i="5"/>
  <c r="S377" i="5"/>
  <c r="H377" i="5"/>
  <c r="AS376" i="5"/>
  <c r="AR376" i="5"/>
  <c r="AQ376" i="5"/>
  <c r="AP376" i="5"/>
  <c r="AO376" i="5"/>
  <c r="AN376" i="5"/>
  <c r="AM376" i="5"/>
  <c r="AL376" i="5"/>
  <c r="AK376" i="5"/>
  <c r="AJ376" i="5"/>
  <c r="AI376" i="5"/>
  <c r="AH376" i="5"/>
  <c r="AG376" i="5"/>
  <c r="S376" i="5"/>
  <c r="H376" i="5"/>
  <c r="AS375" i="5"/>
  <c r="AR375" i="5"/>
  <c r="AQ375" i="5"/>
  <c r="AP375" i="5"/>
  <c r="AO375" i="5"/>
  <c r="AN375" i="5"/>
  <c r="AM375" i="5"/>
  <c r="AL375" i="5"/>
  <c r="AK375" i="5"/>
  <c r="AJ375" i="5"/>
  <c r="AI375" i="5"/>
  <c r="AH375" i="5"/>
  <c r="AG375" i="5"/>
  <c r="S375" i="5"/>
  <c r="H375" i="5"/>
  <c r="AS374" i="5"/>
  <c r="AR374" i="5"/>
  <c r="AQ374" i="5"/>
  <c r="AP374" i="5"/>
  <c r="AO374" i="5"/>
  <c r="AN374" i="5"/>
  <c r="AM374" i="5"/>
  <c r="AL374" i="5"/>
  <c r="AK374" i="5"/>
  <c r="AJ374" i="5"/>
  <c r="AI374" i="5"/>
  <c r="AH374" i="5"/>
  <c r="AG374" i="5"/>
  <c r="S374" i="5"/>
  <c r="H374" i="5"/>
  <c r="AS373" i="5"/>
  <c r="AR373" i="5"/>
  <c r="AQ373" i="5"/>
  <c r="AP373" i="5"/>
  <c r="AO373" i="5"/>
  <c r="AN373" i="5"/>
  <c r="AM373" i="5"/>
  <c r="AL373" i="5"/>
  <c r="AK373" i="5"/>
  <c r="AJ373" i="5"/>
  <c r="AI373" i="5"/>
  <c r="AH373" i="5"/>
  <c r="AG373" i="5"/>
  <c r="S373" i="5"/>
  <c r="H373" i="5"/>
  <c r="AS372" i="5"/>
  <c r="AR372" i="5"/>
  <c r="AQ372" i="5"/>
  <c r="AP372" i="5"/>
  <c r="AO372" i="5"/>
  <c r="AN372" i="5"/>
  <c r="AM372" i="5"/>
  <c r="AL372" i="5"/>
  <c r="AK372" i="5"/>
  <c r="AJ372" i="5"/>
  <c r="AI372" i="5"/>
  <c r="AH372" i="5"/>
  <c r="AG372" i="5"/>
  <c r="S372" i="5"/>
  <c r="H372" i="5"/>
  <c r="AS371" i="5"/>
  <c r="AR371" i="5"/>
  <c r="AQ371" i="5"/>
  <c r="AP371" i="5"/>
  <c r="AO371" i="5"/>
  <c r="AN371" i="5"/>
  <c r="AM371" i="5"/>
  <c r="AL371" i="5"/>
  <c r="AK371" i="5"/>
  <c r="AJ371" i="5"/>
  <c r="AI371" i="5"/>
  <c r="AH371" i="5"/>
  <c r="AG371" i="5"/>
  <c r="S371" i="5"/>
  <c r="H371" i="5"/>
  <c r="AS370" i="5"/>
  <c r="AR370" i="5"/>
  <c r="AQ370" i="5"/>
  <c r="AP370" i="5"/>
  <c r="AO370" i="5"/>
  <c r="AN370" i="5"/>
  <c r="AM370" i="5"/>
  <c r="AL370" i="5"/>
  <c r="AK370" i="5"/>
  <c r="AJ370" i="5"/>
  <c r="AI370" i="5"/>
  <c r="AH370" i="5"/>
  <c r="AG370" i="5"/>
  <c r="S370" i="5"/>
  <c r="H370" i="5"/>
  <c r="AS369" i="5"/>
  <c r="AR369" i="5"/>
  <c r="AQ369" i="5"/>
  <c r="AP369" i="5"/>
  <c r="AO369" i="5"/>
  <c r="AN369" i="5"/>
  <c r="AM369" i="5"/>
  <c r="AL369" i="5"/>
  <c r="AK369" i="5"/>
  <c r="AJ369" i="5"/>
  <c r="AI369" i="5"/>
  <c r="AH369" i="5"/>
  <c r="AG369" i="5"/>
  <c r="S369" i="5"/>
  <c r="H369" i="5"/>
  <c r="AS368" i="5"/>
  <c r="AR368" i="5"/>
  <c r="AQ368" i="5"/>
  <c r="AP368" i="5"/>
  <c r="AO368" i="5"/>
  <c r="AN368" i="5"/>
  <c r="AM368" i="5"/>
  <c r="AL368" i="5"/>
  <c r="AK368" i="5"/>
  <c r="AJ368" i="5"/>
  <c r="AI368" i="5"/>
  <c r="AH368" i="5"/>
  <c r="AG368" i="5"/>
  <c r="S368" i="5"/>
  <c r="H368" i="5"/>
  <c r="AS367" i="5"/>
  <c r="AR367" i="5"/>
  <c r="AQ367" i="5"/>
  <c r="AP367" i="5"/>
  <c r="AO367" i="5"/>
  <c r="AN367" i="5"/>
  <c r="AM367" i="5"/>
  <c r="AL367" i="5"/>
  <c r="AK367" i="5"/>
  <c r="AJ367" i="5"/>
  <c r="AI367" i="5"/>
  <c r="AH367" i="5"/>
  <c r="AG367" i="5"/>
  <c r="S367" i="5"/>
  <c r="H367" i="5"/>
  <c r="AS366" i="5"/>
  <c r="AR366" i="5"/>
  <c r="AQ366" i="5"/>
  <c r="AP366" i="5"/>
  <c r="AO366" i="5"/>
  <c r="AN366" i="5"/>
  <c r="AM366" i="5"/>
  <c r="AL366" i="5"/>
  <c r="AK366" i="5"/>
  <c r="AJ366" i="5"/>
  <c r="AI366" i="5"/>
  <c r="AH366" i="5"/>
  <c r="AG366" i="5"/>
  <c r="S366" i="5"/>
  <c r="H366" i="5"/>
  <c r="AS365" i="5"/>
  <c r="AR365" i="5"/>
  <c r="AQ365" i="5"/>
  <c r="AP365" i="5"/>
  <c r="AO365" i="5"/>
  <c r="AN365" i="5"/>
  <c r="AM365" i="5"/>
  <c r="AL365" i="5"/>
  <c r="AK365" i="5"/>
  <c r="AJ365" i="5"/>
  <c r="AI365" i="5"/>
  <c r="AH365" i="5"/>
  <c r="AG365" i="5"/>
  <c r="S365" i="5"/>
  <c r="H365" i="5"/>
  <c r="AS364" i="5"/>
  <c r="AR364" i="5"/>
  <c r="AQ364" i="5"/>
  <c r="AP364" i="5"/>
  <c r="AO364" i="5"/>
  <c r="AN364" i="5"/>
  <c r="AM364" i="5"/>
  <c r="AL364" i="5"/>
  <c r="AK364" i="5"/>
  <c r="AJ364" i="5"/>
  <c r="AI364" i="5"/>
  <c r="AH364" i="5"/>
  <c r="AG364" i="5"/>
  <c r="S364" i="5"/>
  <c r="H364" i="5"/>
  <c r="AS363" i="5"/>
  <c r="AR363" i="5"/>
  <c r="AQ363" i="5"/>
  <c r="AP363" i="5"/>
  <c r="AO363" i="5"/>
  <c r="AN363" i="5"/>
  <c r="AM363" i="5"/>
  <c r="AL363" i="5"/>
  <c r="AK363" i="5"/>
  <c r="AJ363" i="5"/>
  <c r="AI363" i="5"/>
  <c r="AH363" i="5"/>
  <c r="AG363" i="5"/>
  <c r="S363" i="5"/>
  <c r="H363" i="5"/>
  <c r="AS362" i="5"/>
  <c r="AR362" i="5"/>
  <c r="AQ362" i="5"/>
  <c r="AP362" i="5"/>
  <c r="AO362" i="5"/>
  <c r="AN362" i="5"/>
  <c r="AM362" i="5"/>
  <c r="AL362" i="5"/>
  <c r="AK362" i="5"/>
  <c r="AJ362" i="5"/>
  <c r="AI362" i="5"/>
  <c r="AH362" i="5"/>
  <c r="AG362" i="5"/>
  <c r="S362" i="5"/>
  <c r="H362" i="5"/>
  <c r="AS361" i="5"/>
  <c r="AR361" i="5"/>
  <c r="AQ361" i="5"/>
  <c r="AP361" i="5"/>
  <c r="AO361" i="5"/>
  <c r="AN361" i="5"/>
  <c r="AM361" i="5"/>
  <c r="AL361" i="5"/>
  <c r="AK361" i="5"/>
  <c r="AJ361" i="5"/>
  <c r="AI361" i="5"/>
  <c r="AH361" i="5"/>
  <c r="AG361" i="5"/>
  <c r="S361" i="5"/>
  <c r="H361" i="5"/>
  <c r="AS360" i="5"/>
  <c r="AR360" i="5"/>
  <c r="AQ360" i="5"/>
  <c r="AP360" i="5"/>
  <c r="AO360" i="5"/>
  <c r="AN360" i="5"/>
  <c r="AM360" i="5"/>
  <c r="AL360" i="5"/>
  <c r="AK360" i="5"/>
  <c r="AJ360" i="5"/>
  <c r="AI360" i="5"/>
  <c r="AH360" i="5"/>
  <c r="AG360" i="5"/>
  <c r="S360" i="5"/>
  <c r="H360" i="5"/>
  <c r="AS359" i="5"/>
  <c r="AR359" i="5"/>
  <c r="AQ359" i="5"/>
  <c r="AP359" i="5"/>
  <c r="AO359" i="5"/>
  <c r="AN359" i="5"/>
  <c r="AM359" i="5"/>
  <c r="AL359" i="5"/>
  <c r="AK359" i="5"/>
  <c r="AJ359" i="5"/>
  <c r="AI359" i="5"/>
  <c r="AH359" i="5"/>
  <c r="AG359" i="5"/>
  <c r="S359" i="5"/>
  <c r="H359" i="5"/>
  <c r="AS358" i="5"/>
  <c r="AR358" i="5"/>
  <c r="AQ358" i="5"/>
  <c r="AP358" i="5"/>
  <c r="AO358" i="5"/>
  <c r="AN358" i="5"/>
  <c r="AM358" i="5"/>
  <c r="AL358" i="5"/>
  <c r="AK358" i="5"/>
  <c r="AJ358" i="5"/>
  <c r="AI358" i="5"/>
  <c r="AH358" i="5"/>
  <c r="AG358" i="5"/>
  <c r="S358" i="5"/>
  <c r="H358" i="5"/>
  <c r="AS357" i="5"/>
  <c r="AR357" i="5"/>
  <c r="AQ357" i="5"/>
  <c r="AP357" i="5"/>
  <c r="AO357" i="5"/>
  <c r="AN357" i="5"/>
  <c r="AM357" i="5"/>
  <c r="AL357" i="5"/>
  <c r="AK357" i="5"/>
  <c r="AJ357" i="5"/>
  <c r="AI357" i="5"/>
  <c r="AH357" i="5"/>
  <c r="AG357" i="5"/>
  <c r="S357" i="5"/>
  <c r="H357" i="5"/>
  <c r="AS356" i="5"/>
  <c r="AR356" i="5"/>
  <c r="AQ356" i="5"/>
  <c r="AP356" i="5"/>
  <c r="AO356" i="5"/>
  <c r="AN356" i="5"/>
  <c r="AM356" i="5"/>
  <c r="AL356" i="5"/>
  <c r="AK356" i="5"/>
  <c r="AJ356" i="5"/>
  <c r="AI356" i="5"/>
  <c r="AH356" i="5"/>
  <c r="AG356" i="5"/>
  <c r="S356" i="5"/>
  <c r="H356" i="5"/>
  <c r="AS355" i="5"/>
  <c r="AR355" i="5"/>
  <c r="AQ355" i="5"/>
  <c r="AP355" i="5"/>
  <c r="AO355" i="5"/>
  <c r="AN355" i="5"/>
  <c r="AM355" i="5"/>
  <c r="AL355" i="5"/>
  <c r="AK355" i="5"/>
  <c r="AJ355" i="5"/>
  <c r="AI355" i="5"/>
  <c r="AH355" i="5"/>
  <c r="AG355" i="5"/>
  <c r="S355" i="5"/>
  <c r="H355" i="5"/>
  <c r="AS354" i="5"/>
  <c r="AR354" i="5"/>
  <c r="AQ354" i="5"/>
  <c r="AP354" i="5"/>
  <c r="AO354" i="5"/>
  <c r="AN354" i="5"/>
  <c r="AM354" i="5"/>
  <c r="AL354" i="5"/>
  <c r="AK354" i="5"/>
  <c r="AJ354" i="5"/>
  <c r="AI354" i="5"/>
  <c r="AH354" i="5"/>
  <c r="AG354" i="5"/>
  <c r="S354" i="5"/>
  <c r="H354" i="5"/>
  <c r="AS353" i="5"/>
  <c r="AR353" i="5"/>
  <c r="AQ353" i="5"/>
  <c r="AP353" i="5"/>
  <c r="AO353" i="5"/>
  <c r="AN353" i="5"/>
  <c r="AM353" i="5"/>
  <c r="AL353" i="5"/>
  <c r="AK353" i="5"/>
  <c r="AJ353" i="5"/>
  <c r="AI353" i="5"/>
  <c r="AH353" i="5"/>
  <c r="AG353" i="5"/>
  <c r="S353" i="5"/>
  <c r="H353" i="5"/>
  <c r="AS352" i="5"/>
  <c r="AR352" i="5"/>
  <c r="AQ352" i="5"/>
  <c r="AP352" i="5"/>
  <c r="AO352" i="5"/>
  <c r="AN352" i="5"/>
  <c r="AM352" i="5"/>
  <c r="AL352" i="5"/>
  <c r="AK352" i="5"/>
  <c r="AJ352" i="5"/>
  <c r="AI352" i="5"/>
  <c r="AH352" i="5"/>
  <c r="AG352" i="5"/>
  <c r="S352" i="5"/>
  <c r="H352" i="5"/>
  <c r="AS351" i="5"/>
  <c r="AR351" i="5"/>
  <c r="AQ351" i="5"/>
  <c r="AP351" i="5"/>
  <c r="AO351" i="5"/>
  <c r="AN351" i="5"/>
  <c r="AM351" i="5"/>
  <c r="AL351" i="5"/>
  <c r="AK351" i="5"/>
  <c r="AJ351" i="5"/>
  <c r="AI351" i="5"/>
  <c r="AH351" i="5"/>
  <c r="AG351" i="5"/>
  <c r="S351" i="5"/>
  <c r="H351" i="5"/>
  <c r="AS350" i="5"/>
  <c r="AR350" i="5"/>
  <c r="AQ350" i="5"/>
  <c r="AP350" i="5"/>
  <c r="AO350" i="5"/>
  <c r="AN350" i="5"/>
  <c r="AM350" i="5"/>
  <c r="AL350" i="5"/>
  <c r="AK350" i="5"/>
  <c r="AJ350" i="5"/>
  <c r="AI350" i="5"/>
  <c r="AH350" i="5"/>
  <c r="AG350" i="5"/>
  <c r="S350" i="5"/>
  <c r="H350" i="5"/>
  <c r="AS349" i="5"/>
  <c r="AR349" i="5"/>
  <c r="AQ349" i="5"/>
  <c r="AP349" i="5"/>
  <c r="AO349" i="5"/>
  <c r="AN349" i="5"/>
  <c r="AM349" i="5"/>
  <c r="AL349" i="5"/>
  <c r="AK349" i="5"/>
  <c r="AJ349" i="5"/>
  <c r="AI349" i="5"/>
  <c r="AH349" i="5"/>
  <c r="AG349" i="5"/>
  <c r="S349" i="5"/>
  <c r="H349" i="5"/>
  <c r="AS348" i="5"/>
  <c r="AR348" i="5"/>
  <c r="AQ348" i="5"/>
  <c r="AP348" i="5"/>
  <c r="AO348" i="5"/>
  <c r="AN348" i="5"/>
  <c r="AM348" i="5"/>
  <c r="AL348" i="5"/>
  <c r="AK348" i="5"/>
  <c r="AJ348" i="5"/>
  <c r="AI348" i="5"/>
  <c r="AH348" i="5"/>
  <c r="AG348" i="5"/>
  <c r="S348" i="5"/>
  <c r="H348" i="5"/>
  <c r="AS347" i="5"/>
  <c r="AR347" i="5"/>
  <c r="AQ347" i="5"/>
  <c r="AP347" i="5"/>
  <c r="AO347" i="5"/>
  <c r="AN347" i="5"/>
  <c r="AM347" i="5"/>
  <c r="AL347" i="5"/>
  <c r="AK347" i="5"/>
  <c r="AJ347" i="5"/>
  <c r="AI347" i="5"/>
  <c r="AH347" i="5"/>
  <c r="AG347" i="5"/>
  <c r="S347" i="5"/>
  <c r="H347" i="5"/>
  <c r="AS346" i="5"/>
  <c r="AR346" i="5"/>
  <c r="AQ346" i="5"/>
  <c r="AP346" i="5"/>
  <c r="AO346" i="5"/>
  <c r="AN346" i="5"/>
  <c r="AM346" i="5"/>
  <c r="AL346" i="5"/>
  <c r="AK346" i="5"/>
  <c r="AJ346" i="5"/>
  <c r="AI346" i="5"/>
  <c r="AH346" i="5"/>
  <c r="AG346" i="5"/>
  <c r="S346" i="5"/>
  <c r="H346" i="5"/>
  <c r="AS345" i="5"/>
  <c r="AR345" i="5"/>
  <c r="AQ345" i="5"/>
  <c r="AP345" i="5"/>
  <c r="AO345" i="5"/>
  <c r="AN345" i="5"/>
  <c r="AM345" i="5"/>
  <c r="AL345" i="5"/>
  <c r="AK345" i="5"/>
  <c r="AJ345" i="5"/>
  <c r="AI345" i="5"/>
  <c r="AH345" i="5"/>
  <c r="AG345" i="5"/>
  <c r="S345" i="5"/>
  <c r="H345" i="5"/>
  <c r="AS344" i="5"/>
  <c r="AR344" i="5"/>
  <c r="AQ344" i="5"/>
  <c r="AP344" i="5"/>
  <c r="AO344" i="5"/>
  <c r="AN344" i="5"/>
  <c r="AM344" i="5"/>
  <c r="AL344" i="5"/>
  <c r="AK344" i="5"/>
  <c r="AJ344" i="5"/>
  <c r="AI344" i="5"/>
  <c r="AH344" i="5"/>
  <c r="AG344" i="5"/>
  <c r="S344" i="5"/>
  <c r="H344" i="5"/>
  <c r="AS343" i="5"/>
  <c r="AR343" i="5"/>
  <c r="AQ343" i="5"/>
  <c r="AP343" i="5"/>
  <c r="AO343" i="5"/>
  <c r="AN343" i="5"/>
  <c r="AM343" i="5"/>
  <c r="AL343" i="5"/>
  <c r="AK343" i="5"/>
  <c r="AJ343" i="5"/>
  <c r="AI343" i="5"/>
  <c r="AH343" i="5"/>
  <c r="AG343" i="5"/>
  <c r="S343" i="5"/>
  <c r="H343" i="5"/>
  <c r="AS342" i="5"/>
  <c r="AR342" i="5"/>
  <c r="AQ342" i="5"/>
  <c r="AP342" i="5"/>
  <c r="AO342" i="5"/>
  <c r="AN342" i="5"/>
  <c r="AM342" i="5"/>
  <c r="AL342" i="5"/>
  <c r="AK342" i="5"/>
  <c r="AJ342" i="5"/>
  <c r="AI342" i="5"/>
  <c r="AH342" i="5"/>
  <c r="AG342" i="5"/>
  <c r="S342" i="5"/>
  <c r="H342" i="5"/>
  <c r="AS341" i="5"/>
  <c r="AR341" i="5"/>
  <c r="AQ341" i="5"/>
  <c r="AP341" i="5"/>
  <c r="AO341" i="5"/>
  <c r="AN341" i="5"/>
  <c r="AM341" i="5"/>
  <c r="AL341" i="5"/>
  <c r="AK341" i="5"/>
  <c r="AJ341" i="5"/>
  <c r="AI341" i="5"/>
  <c r="AH341" i="5"/>
  <c r="AG341" i="5"/>
  <c r="S341" i="5"/>
  <c r="H341" i="5"/>
  <c r="AS340" i="5"/>
  <c r="AR340" i="5"/>
  <c r="AQ340" i="5"/>
  <c r="AP340" i="5"/>
  <c r="AO340" i="5"/>
  <c r="AN340" i="5"/>
  <c r="AM340" i="5"/>
  <c r="AL340" i="5"/>
  <c r="AK340" i="5"/>
  <c r="AJ340" i="5"/>
  <c r="AI340" i="5"/>
  <c r="AH340" i="5"/>
  <c r="AG340" i="5"/>
  <c r="S340" i="5"/>
  <c r="H340" i="5"/>
  <c r="AS339" i="5"/>
  <c r="AR339" i="5"/>
  <c r="AQ339" i="5"/>
  <c r="AP339" i="5"/>
  <c r="AO339" i="5"/>
  <c r="AN339" i="5"/>
  <c r="AM339" i="5"/>
  <c r="AL339" i="5"/>
  <c r="AK339" i="5"/>
  <c r="AJ339" i="5"/>
  <c r="AI339" i="5"/>
  <c r="AH339" i="5"/>
  <c r="AG339" i="5"/>
  <c r="S339" i="5"/>
  <c r="H339" i="5"/>
  <c r="AS338" i="5"/>
  <c r="AR338" i="5"/>
  <c r="AQ338" i="5"/>
  <c r="AP338" i="5"/>
  <c r="AO338" i="5"/>
  <c r="AN338" i="5"/>
  <c r="AM338" i="5"/>
  <c r="AL338" i="5"/>
  <c r="AK338" i="5"/>
  <c r="AJ338" i="5"/>
  <c r="AI338" i="5"/>
  <c r="AH338" i="5"/>
  <c r="AG338" i="5"/>
  <c r="S338" i="5"/>
  <c r="H338" i="5"/>
  <c r="AS337" i="5"/>
  <c r="AR337" i="5"/>
  <c r="AQ337" i="5"/>
  <c r="AP337" i="5"/>
  <c r="AO337" i="5"/>
  <c r="AN337" i="5"/>
  <c r="AM337" i="5"/>
  <c r="AL337" i="5"/>
  <c r="AK337" i="5"/>
  <c r="AJ337" i="5"/>
  <c r="AI337" i="5"/>
  <c r="AH337" i="5"/>
  <c r="AG337" i="5"/>
  <c r="S337" i="5"/>
  <c r="H337" i="5"/>
  <c r="AS336" i="5"/>
  <c r="AR336" i="5"/>
  <c r="AQ336" i="5"/>
  <c r="AP336" i="5"/>
  <c r="AO336" i="5"/>
  <c r="AN336" i="5"/>
  <c r="AM336" i="5"/>
  <c r="AL336" i="5"/>
  <c r="AK336" i="5"/>
  <c r="AJ336" i="5"/>
  <c r="AI336" i="5"/>
  <c r="AH336" i="5"/>
  <c r="AG336" i="5"/>
  <c r="S336" i="5"/>
  <c r="H336" i="5"/>
  <c r="AS335" i="5"/>
  <c r="AR335" i="5"/>
  <c r="AQ335" i="5"/>
  <c r="AP335" i="5"/>
  <c r="AO335" i="5"/>
  <c r="AN335" i="5"/>
  <c r="AM335" i="5"/>
  <c r="AL335" i="5"/>
  <c r="AK335" i="5"/>
  <c r="AJ335" i="5"/>
  <c r="AI335" i="5"/>
  <c r="AH335" i="5"/>
  <c r="AG335" i="5"/>
  <c r="S335" i="5"/>
  <c r="H335" i="5"/>
  <c r="AS334" i="5"/>
  <c r="AR334" i="5"/>
  <c r="AQ334" i="5"/>
  <c r="AP334" i="5"/>
  <c r="AO334" i="5"/>
  <c r="AN334" i="5"/>
  <c r="AM334" i="5"/>
  <c r="AL334" i="5"/>
  <c r="AK334" i="5"/>
  <c r="AJ334" i="5"/>
  <c r="AI334" i="5"/>
  <c r="AH334" i="5"/>
  <c r="AG334" i="5"/>
  <c r="S334" i="5"/>
  <c r="H334" i="5"/>
  <c r="AS333" i="5"/>
  <c r="AR333" i="5"/>
  <c r="AQ333" i="5"/>
  <c r="AP333" i="5"/>
  <c r="AO333" i="5"/>
  <c r="AN333" i="5"/>
  <c r="AM333" i="5"/>
  <c r="AL333" i="5"/>
  <c r="AK333" i="5"/>
  <c r="AJ333" i="5"/>
  <c r="AI333" i="5"/>
  <c r="AH333" i="5"/>
  <c r="AG333" i="5"/>
  <c r="S333" i="5"/>
  <c r="H333" i="5"/>
  <c r="AS332" i="5"/>
  <c r="AR332" i="5"/>
  <c r="AQ332" i="5"/>
  <c r="AP332" i="5"/>
  <c r="AO332" i="5"/>
  <c r="AN332" i="5"/>
  <c r="AM332" i="5"/>
  <c r="AL332" i="5"/>
  <c r="AK332" i="5"/>
  <c r="AJ332" i="5"/>
  <c r="AI332" i="5"/>
  <c r="AH332" i="5"/>
  <c r="AG332" i="5"/>
  <c r="S332" i="5"/>
  <c r="H332" i="5"/>
  <c r="AS331" i="5"/>
  <c r="AR331" i="5"/>
  <c r="AQ331" i="5"/>
  <c r="AP331" i="5"/>
  <c r="AO331" i="5"/>
  <c r="AN331" i="5"/>
  <c r="AM331" i="5"/>
  <c r="AL331" i="5"/>
  <c r="AK331" i="5"/>
  <c r="AJ331" i="5"/>
  <c r="AI331" i="5"/>
  <c r="AH331" i="5"/>
  <c r="AG331" i="5"/>
  <c r="S331" i="5"/>
  <c r="H331" i="5"/>
  <c r="AS330" i="5"/>
  <c r="AR330" i="5"/>
  <c r="AQ330" i="5"/>
  <c r="AP330" i="5"/>
  <c r="AO330" i="5"/>
  <c r="AN330" i="5"/>
  <c r="AM330" i="5"/>
  <c r="AL330" i="5"/>
  <c r="AK330" i="5"/>
  <c r="AJ330" i="5"/>
  <c r="AI330" i="5"/>
  <c r="AH330" i="5"/>
  <c r="AG330" i="5"/>
  <c r="S330" i="5"/>
  <c r="H330" i="5"/>
  <c r="AS329" i="5"/>
  <c r="AR329" i="5"/>
  <c r="AQ329" i="5"/>
  <c r="AP329" i="5"/>
  <c r="AO329" i="5"/>
  <c r="AN329" i="5"/>
  <c r="AM329" i="5"/>
  <c r="AL329" i="5"/>
  <c r="AK329" i="5"/>
  <c r="AJ329" i="5"/>
  <c r="AI329" i="5"/>
  <c r="AH329" i="5"/>
  <c r="AG329" i="5"/>
  <c r="S329" i="5"/>
  <c r="H329" i="5"/>
  <c r="AS328" i="5"/>
  <c r="AR328" i="5"/>
  <c r="AQ328" i="5"/>
  <c r="AP328" i="5"/>
  <c r="AO328" i="5"/>
  <c r="AN328" i="5"/>
  <c r="AM328" i="5"/>
  <c r="AL328" i="5"/>
  <c r="AK328" i="5"/>
  <c r="AJ328" i="5"/>
  <c r="AI328" i="5"/>
  <c r="AH328" i="5"/>
  <c r="AG328" i="5"/>
  <c r="S328" i="5"/>
  <c r="H328" i="5"/>
  <c r="AS327" i="5"/>
  <c r="AR327" i="5"/>
  <c r="AQ327" i="5"/>
  <c r="AP327" i="5"/>
  <c r="AO327" i="5"/>
  <c r="AN327" i="5"/>
  <c r="AM327" i="5"/>
  <c r="AL327" i="5"/>
  <c r="AK327" i="5"/>
  <c r="AJ327" i="5"/>
  <c r="AI327" i="5"/>
  <c r="AH327" i="5"/>
  <c r="AG327" i="5"/>
  <c r="S327" i="5"/>
  <c r="H327" i="5"/>
  <c r="AS326" i="5"/>
  <c r="AR326" i="5"/>
  <c r="AQ326" i="5"/>
  <c r="AP326" i="5"/>
  <c r="AO326" i="5"/>
  <c r="AN326" i="5"/>
  <c r="AM326" i="5"/>
  <c r="AL326" i="5"/>
  <c r="AK326" i="5"/>
  <c r="AJ326" i="5"/>
  <c r="AI326" i="5"/>
  <c r="AH326" i="5"/>
  <c r="AG326" i="5"/>
  <c r="S326" i="5"/>
  <c r="H326" i="5"/>
  <c r="AS325" i="5"/>
  <c r="AR325" i="5"/>
  <c r="AQ325" i="5"/>
  <c r="AP325" i="5"/>
  <c r="AO325" i="5"/>
  <c r="AN325" i="5"/>
  <c r="AM325" i="5"/>
  <c r="AL325" i="5"/>
  <c r="AK325" i="5"/>
  <c r="AJ325" i="5"/>
  <c r="AI325" i="5"/>
  <c r="AH325" i="5"/>
  <c r="AG325" i="5"/>
  <c r="S325" i="5"/>
  <c r="H325" i="5"/>
  <c r="AS324" i="5"/>
  <c r="AR324" i="5"/>
  <c r="AQ324" i="5"/>
  <c r="AP324" i="5"/>
  <c r="AO324" i="5"/>
  <c r="AN324" i="5"/>
  <c r="AM324" i="5"/>
  <c r="AL324" i="5"/>
  <c r="AK324" i="5"/>
  <c r="AJ324" i="5"/>
  <c r="AI324" i="5"/>
  <c r="AH324" i="5"/>
  <c r="AG324" i="5"/>
  <c r="S324" i="5"/>
  <c r="H324" i="5"/>
  <c r="AS323" i="5"/>
  <c r="AR323" i="5"/>
  <c r="AQ323" i="5"/>
  <c r="AP323" i="5"/>
  <c r="AO323" i="5"/>
  <c r="AN323" i="5"/>
  <c r="AM323" i="5"/>
  <c r="AL323" i="5"/>
  <c r="AK323" i="5"/>
  <c r="AJ323" i="5"/>
  <c r="AI323" i="5"/>
  <c r="AH323" i="5"/>
  <c r="AG323" i="5"/>
  <c r="S323" i="5"/>
  <c r="H323" i="5"/>
  <c r="AS322" i="5"/>
  <c r="AR322" i="5"/>
  <c r="AQ322" i="5"/>
  <c r="AP322" i="5"/>
  <c r="AO322" i="5"/>
  <c r="AN322" i="5"/>
  <c r="AM322" i="5"/>
  <c r="AL322" i="5"/>
  <c r="AK322" i="5"/>
  <c r="AJ322" i="5"/>
  <c r="AI322" i="5"/>
  <c r="AH322" i="5"/>
  <c r="AG322" i="5"/>
  <c r="S322" i="5"/>
  <c r="H322" i="5"/>
  <c r="AS321" i="5"/>
  <c r="AR321" i="5"/>
  <c r="AQ321" i="5"/>
  <c r="AP321" i="5"/>
  <c r="AO321" i="5"/>
  <c r="AN321" i="5"/>
  <c r="AM321" i="5"/>
  <c r="AL321" i="5"/>
  <c r="AK321" i="5"/>
  <c r="AJ321" i="5"/>
  <c r="AI321" i="5"/>
  <c r="AH321" i="5"/>
  <c r="AG321" i="5"/>
  <c r="S321" i="5"/>
  <c r="H321" i="5"/>
  <c r="AS320" i="5"/>
  <c r="AR320" i="5"/>
  <c r="AQ320" i="5"/>
  <c r="AP320" i="5"/>
  <c r="AO320" i="5"/>
  <c r="AN320" i="5"/>
  <c r="AM320" i="5"/>
  <c r="AL320" i="5"/>
  <c r="AK320" i="5"/>
  <c r="AJ320" i="5"/>
  <c r="AI320" i="5"/>
  <c r="AH320" i="5"/>
  <c r="AG320" i="5"/>
  <c r="S320" i="5"/>
  <c r="H320" i="5"/>
  <c r="AS319" i="5"/>
  <c r="AR319" i="5"/>
  <c r="AQ319" i="5"/>
  <c r="AP319" i="5"/>
  <c r="AO319" i="5"/>
  <c r="AN319" i="5"/>
  <c r="AM319" i="5"/>
  <c r="AL319" i="5"/>
  <c r="AK319" i="5"/>
  <c r="AJ319" i="5"/>
  <c r="AI319" i="5"/>
  <c r="AH319" i="5"/>
  <c r="AG319" i="5"/>
  <c r="S319" i="5"/>
  <c r="H319" i="5"/>
  <c r="AS318" i="5"/>
  <c r="AR318" i="5"/>
  <c r="AQ318" i="5"/>
  <c r="AP318" i="5"/>
  <c r="AO318" i="5"/>
  <c r="AN318" i="5"/>
  <c r="AM318" i="5"/>
  <c r="AL318" i="5"/>
  <c r="AK318" i="5"/>
  <c r="AJ318" i="5"/>
  <c r="AI318" i="5"/>
  <c r="AH318" i="5"/>
  <c r="AG318" i="5"/>
  <c r="S318" i="5"/>
  <c r="H318" i="5"/>
  <c r="AS317" i="5"/>
  <c r="AR317" i="5"/>
  <c r="AQ317" i="5"/>
  <c r="AP317" i="5"/>
  <c r="AO317" i="5"/>
  <c r="AN317" i="5"/>
  <c r="AM317" i="5"/>
  <c r="AL317" i="5"/>
  <c r="AK317" i="5"/>
  <c r="AJ317" i="5"/>
  <c r="AI317" i="5"/>
  <c r="AH317" i="5"/>
  <c r="AG317" i="5"/>
  <c r="S317" i="5"/>
  <c r="H317" i="5"/>
  <c r="AS316" i="5"/>
  <c r="AR316" i="5"/>
  <c r="AQ316" i="5"/>
  <c r="AP316" i="5"/>
  <c r="AO316" i="5"/>
  <c r="AN316" i="5"/>
  <c r="AM316" i="5"/>
  <c r="AL316" i="5"/>
  <c r="AK316" i="5"/>
  <c r="AJ316" i="5"/>
  <c r="AI316" i="5"/>
  <c r="AH316" i="5"/>
  <c r="AG316" i="5"/>
  <c r="S316" i="5"/>
  <c r="H316" i="5"/>
  <c r="AS315" i="5"/>
  <c r="AR315" i="5"/>
  <c r="AQ315" i="5"/>
  <c r="AP315" i="5"/>
  <c r="AO315" i="5"/>
  <c r="AN315" i="5"/>
  <c r="AM315" i="5"/>
  <c r="AL315" i="5"/>
  <c r="AK315" i="5"/>
  <c r="AJ315" i="5"/>
  <c r="AI315" i="5"/>
  <c r="AH315" i="5"/>
  <c r="AG315" i="5"/>
  <c r="S315" i="5"/>
  <c r="H315" i="5"/>
  <c r="AS314" i="5"/>
  <c r="AR314" i="5"/>
  <c r="AQ314" i="5"/>
  <c r="AP314" i="5"/>
  <c r="AO314" i="5"/>
  <c r="AN314" i="5"/>
  <c r="AM314" i="5"/>
  <c r="AL314" i="5"/>
  <c r="AK314" i="5"/>
  <c r="AJ314" i="5"/>
  <c r="AI314" i="5"/>
  <c r="AH314" i="5"/>
  <c r="AG314" i="5"/>
  <c r="S314" i="5"/>
  <c r="H314" i="5"/>
  <c r="AS313" i="5"/>
  <c r="AR313" i="5"/>
  <c r="AQ313" i="5"/>
  <c r="AP313" i="5"/>
  <c r="AO313" i="5"/>
  <c r="AN313" i="5"/>
  <c r="AM313" i="5"/>
  <c r="AL313" i="5"/>
  <c r="AK313" i="5"/>
  <c r="AJ313" i="5"/>
  <c r="AI313" i="5"/>
  <c r="AH313" i="5"/>
  <c r="AG313" i="5"/>
  <c r="S313" i="5"/>
  <c r="H313" i="5"/>
  <c r="AS312" i="5"/>
  <c r="AR312" i="5"/>
  <c r="AQ312" i="5"/>
  <c r="AP312" i="5"/>
  <c r="AO312" i="5"/>
  <c r="AN312" i="5"/>
  <c r="AM312" i="5"/>
  <c r="AL312" i="5"/>
  <c r="AK312" i="5"/>
  <c r="AJ312" i="5"/>
  <c r="AI312" i="5"/>
  <c r="AH312" i="5"/>
  <c r="AG312" i="5"/>
  <c r="S312" i="5"/>
  <c r="H312" i="5"/>
  <c r="AS311" i="5"/>
  <c r="AR311" i="5"/>
  <c r="AQ311" i="5"/>
  <c r="AP311" i="5"/>
  <c r="AO311" i="5"/>
  <c r="AN311" i="5"/>
  <c r="AM311" i="5"/>
  <c r="AL311" i="5"/>
  <c r="AK311" i="5"/>
  <c r="AJ311" i="5"/>
  <c r="AI311" i="5"/>
  <c r="AH311" i="5"/>
  <c r="AG311" i="5"/>
  <c r="S311" i="5"/>
  <c r="H311" i="5"/>
  <c r="AS310" i="5"/>
  <c r="AR310" i="5"/>
  <c r="AQ310" i="5"/>
  <c r="AP310" i="5"/>
  <c r="AO310" i="5"/>
  <c r="AN310" i="5"/>
  <c r="AM310" i="5"/>
  <c r="AL310" i="5"/>
  <c r="AK310" i="5"/>
  <c r="AJ310" i="5"/>
  <c r="AI310" i="5"/>
  <c r="AH310" i="5"/>
  <c r="AG310" i="5"/>
  <c r="S310" i="5"/>
  <c r="H310" i="5"/>
  <c r="AS309" i="5"/>
  <c r="AR309" i="5"/>
  <c r="AQ309" i="5"/>
  <c r="AP309" i="5"/>
  <c r="AO309" i="5"/>
  <c r="AN309" i="5"/>
  <c r="AM309" i="5"/>
  <c r="AL309" i="5"/>
  <c r="AK309" i="5"/>
  <c r="AJ309" i="5"/>
  <c r="AI309" i="5"/>
  <c r="AH309" i="5"/>
  <c r="AG309" i="5"/>
  <c r="S309" i="5"/>
  <c r="H309" i="5"/>
  <c r="AS308" i="5"/>
  <c r="AR308" i="5"/>
  <c r="AQ308" i="5"/>
  <c r="AP308" i="5"/>
  <c r="AO308" i="5"/>
  <c r="AN308" i="5"/>
  <c r="AM308" i="5"/>
  <c r="AL308" i="5"/>
  <c r="AK308" i="5"/>
  <c r="AJ308" i="5"/>
  <c r="AI308" i="5"/>
  <c r="AH308" i="5"/>
  <c r="AG308" i="5"/>
  <c r="S308" i="5"/>
  <c r="H308" i="5"/>
  <c r="AS307" i="5"/>
  <c r="AR307" i="5"/>
  <c r="AQ307" i="5"/>
  <c r="AP307" i="5"/>
  <c r="AO307" i="5"/>
  <c r="AN307" i="5"/>
  <c r="AM307" i="5"/>
  <c r="AL307" i="5"/>
  <c r="AK307" i="5"/>
  <c r="AJ307" i="5"/>
  <c r="AI307" i="5"/>
  <c r="AH307" i="5"/>
  <c r="AG307" i="5"/>
  <c r="S307" i="5"/>
  <c r="H307" i="5"/>
  <c r="AS306" i="5"/>
  <c r="AR306" i="5"/>
  <c r="AQ306" i="5"/>
  <c r="AP306" i="5"/>
  <c r="AO306" i="5"/>
  <c r="AN306" i="5"/>
  <c r="AM306" i="5"/>
  <c r="AL306" i="5"/>
  <c r="AK306" i="5"/>
  <c r="AJ306" i="5"/>
  <c r="AI306" i="5"/>
  <c r="AH306" i="5"/>
  <c r="AG306" i="5"/>
  <c r="S306" i="5"/>
  <c r="H306" i="5"/>
  <c r="AS305" i="5"/>
  <c r="AR305" i="5"/>
  <c r="AQ305" i="5"/>
  <c r="AP305" i="5"/>
  <c r="AO305" i="5"/>
  <c r="AN305" i="5"/>
  <c r="AM305" i="5"/>
  <c r="AL305" i="5"/>
  <c r="AK305" i="5"/>
  <c r="AJ305" i="5"/>
  <c r="AI305" i="5"/>
  <c r="AH305" i="5"/>
  <c r="AG305" i="5"/>
  <c r="S305" i="5"/>
  <c r="H305" i="5"/>
  <c r="AS304" i="5"/>
  <c r="AR304" i="5"/>
  <c r="AQ304" i="5"/>
  <c r="AP304" i="5"/>
  <c r="AO304" i="5"/>
  <c r="AN304" i="5"/>
  <c r="AM304" i="5"/>
  <c r="AL304" i="5"/>
  <c r="AK304" i="5"/>
  <c r="AJ304" i="5"/>
  <c r="AI304" i="5"/>
  <c r="AH304" i="5"/>
  <c r="AG304" i="5"/>
  <c r="S304" i="5"/>
  <c r="H304" i="5"/>
  <c r="AS303" i="5"/>
  <c r="AR303" i="5"/>
  <c r="AQ303" i="5"/>
  <c r="AP303" i="5"/>
  <c r="AO303" i="5"/>
  <c r="AN303" i="5"/>
  <c r="AM303" i="5"/>
  <c r="AL303" i="5"/>
  <c r="AK303" i="5"/>
  <c r="AJ303" i="5"/>
  <c r="AI303" i="5"/>
  <c r="AH303" i="5"/>
  <c r="AG303" i="5"/>
  <c r="S303" i="5"/>
  <c r="H303" i="5"/>
  <c r="AS302" i="5"/>
  <c r="AR302" i="5"/>
  <c r="AQ302" i="5"/>
  <c r="AP302" i="5"/>
  <c r="AO302" i="5"/>
  <c r="AN302" i="5"/>
  <c r="AM302" i="5"/>
  <c r="AL302" i="5"/>
  <c r="AK302" i="5"/>
  <c r="AJ302" i="5"/>
  <c r="AI302" i="5"/>
  <c r="AH302" i="5"/>
  <c r="AG302" i="5"/>
  <c r="S302" i="5"/>
  <c r="H302" i="5"/>
  <c r="AS301" i="5"/>
  <c r="AR301" i="5"/>
  <c r="AQ301" i="5"/>
  <c r="AP301" i="5"/>
  <c r="AO301" i="5"/>
  <c r="AN301" i="5"/>
  <c r="AM301" i="5"/>
  <c r="AL301" i="5"/>
  <c r="AK301" i="5"/>
  <c r="AJ301" i="5"/>
  <c r="AI301" i="5"/>
  <c r="AH301" i="5"/>
  <c r="AG301" i="5"/>
  <c r="S301" i="5"/>
  <c r="H301" i="5"/>
  <c r="AS300" i="5"/>
  <c r="AR300" i="5"/>
  <c r="AQ300" i="5"/>
  <c r="AP300" i="5"/>
  <c r="AO300" i="5"/>
  <c r="AN300" i="5"/>
  <c r="AM300" i="5"/>
  <c r="AL300" i="5"/>
  <c r="AK300" i="5"/>
  <c r="AJ300" i="5"/>
  <c r="AI300" i="5"/>
  <c r="AH300" i="5"/>
  <c r="AG300" i="5"/>
  <c r="S300" i="5"/>
  <c r="H300" i="5"/>
  <c r="AS299" i="5"/>
  <c r="AR299" i="5"/>
  <c r="AQ299" i="5"/>
  <c r="AP299" i="5"/>
  <c r="AO299" i="5"/>
  <c r="AN299" i="5"/>
  <c r="AM299" i="5"/>
  <c r="AL299" i="5"/>
  <c r="AK299" i="5"/>
  <c r="AJ299" i="5"/>
  <c r="AI299" i="5"/>
  <c r="AH299" i="5"/>
  <c r="AG299" i="5"/>
  <c r="S299" i="5"/>
  <c r="H299" i="5"/>
  <c r="AS298" i="5"/>
  <c r="AR298" i="5"/>
  <c r="AQ298" i="5"/>
  <c r="AP298" i="5"/>
  <c r="AO298" i="5"/>
  <c r="AN298" i="5"/>
  <c r="AM298" i="5"/>
  <c r="AL298" i="5"/>
  <c r="AK298" i="5"/>
  <c r="AJ298" i="5"/>
  <c r="AI298" i="5"/>
  <c r="AH298" i="5"/>
  <c r="AG298" i="5"/>
  <c r="S298" i="5"/>
  <c r="H298" i="5"/>
  <c r="AS297" i="5"/>
  <c r="AR297" i="5"/>
  <c r="AQ297" i="5"/>
  <c r="AP297" i="5"/>
  <c r="AO297" i="5"/>
  <c r="AN297" i="5"/>
  <c r="AM297" i="5"/>
  <c r="AL297" i="5"/>
  <c r="AK297" i="5"/>
  <c r="AJ297" i="5"/>
  <c r="AI297" i="5"/>
  <c r="AH297" i="5"/>
  <c r="AG297" i="5"/>
  <c r="S297" i="5"/>
  <c r="H297" i="5"/>
  <c r="AS296" i="5"/>
  <c r="AR296" i="5"/>
  <c r="AQ296" i="5"/>
  <c r="AP296" i="5"/>
  <c r="AO296" i="5"/>
  <c r="AN296" i="5"/>
  <c r="AM296" i="5"/>
  <c r="AL296" i="5"/>
  <c r="AK296" i="5"/>
  <c r="AJ296" i="5"/>
  <c r="AI296" i="5"/>
  <c r="AH296" i="5"/>
  <c r="AG296" i="5"/>
  <c r="S296" i="5"/>
  <c r="H296" i="5"/>
  <c r="AS295" i="5"/>
  <c r="AR295" i="5"/>
  <c r="AQ295" i="5"/>
  <c r="AP295" i="5"/>
  <c r="AO295" i="5"/>
  <c r="AN295" i="5"/>
  <c r="AM295" i="5"/>
  <c r="AL295" i="5"/>
  <c r="AK295" i="5"/>
  <c r="AJ295" i="5"/>
  <c r="AI295" i="5"/>
  <c r="AH295" i="5"/>
  <c r="AG295" i="5"/>
  <c r="S295" i="5"/>
  <c r="H295" i="5"/>
  <c r="AS294" i="5"/>
  <c r="AR294" i="5"/>
  <c r="AQ294" i="5"/>
  <c r="AP294" i="5"/>
  <c r="AO294" i="5"/>
  <c r="AN294" i="5"/>
  <c r="AM294" i="5"/>
  <c r="AL294" i="5"/>
  <c r="AK294" i="5"/>
  <c r="AJ294" i="5"/>
  <c r="AI294" i="5"/>
  <c r="AH294" i="5"/>
  <c r="AG294" i="5"/>
  <c r="S294" i="5"/>
  <c r="H294" i="5"/>
  <c r="AS293" i="5"/>
  <c r="AR293" i="5"/>
  <c r="AQ293" i="5"/>
  <c r="AP293" i="5"/>
  <c r="AO293" i="5"/>
  <c r="AN293" i="5"/>
  <c r="AM293" i="5"/>
  <c r="AL293" i="5"/>
  <c r="AK293" i="5"/>
  <c r="AJ293" i="5"/>
  <c r="AI293" i="5"/>
  <c r="AH293" i="5"/>
  <c r="AG293" i="5"/>
  <c r="S293" i="5"/>
  <c r="H293" i="5"/>
  <c r="AS292" i="5"/>
  <c r="AR292" i="5"/>
  <c r="AQ292" i="5"/>
  <c r="AP292" i="5"/>
  <c r="AO292" i="5"/>
  <c r="AN292" i="5"/>
  <c r="AM292" i="5"/>
  <c r="AL292" i="5"/>
  <c r="AK292" i="5"/>
  <c r="AJ292" i="5"/>
  <c r="AI292" i="5"/>
  <c r="AH292" i="5"/>
  <c r="AG292" i="5"/>
  <c r="S292" i="5"/>
  <c r="H292" i="5"/>
  <c r="AS291" i="5"/>
  <c r="AR291" i="5"/>
  <c r="AQ291" i="5"/>
  <c r="AP291" i="5"/>
  <c r="AO291" i="5"/>
  <c r="AN291" i="5"/>
  <c r="AM291" i="5"/>
  <c r="AL291" i="5"/>
  <c r="AK291" i="5"/>
  <c r="AJ291" i="5"/>
  <c r="AI291" i="5"/>
  <c r="AH291" i="5"/>
  <c r="AG291" i="5"/>
  <c r="S291" i="5"/>
  <c r="H291" i="5"/>
  <c r="AS290" i="5"/>
  <c r="AR290" i="5"/>
  <c r="AQ290" i="5"/>
  <c r="AP290" i="5"/>
  <c r="AO290" i="5"/>
  <c r="AN290" i="5"/>
  <c r="AM290" i="5"/>
  <c r="AL290" i="5"/>
  <c r="AK290" i="5"/>
  <c r="AJ290" i="5"/>
  <c r="AI290" i="5"/>
  <c r="AH290" i="5"/>
  <c r="AG290" i="5"/>
  <c r="S290" i="5"/>
  <c r="H290" i="5"/>
  <c r="AS289" i="5"/>
  <c r="AR289" i="5"/>
  <c r="AQ289" i="5"/>
  <c r="AP289" i="5"/>
  <c r="AO289" i="5"/>
  <c r="AN289" i="5"/>
  <c r="AM289" i="5"/>
  <c r="AL289" i="5"/>
  <c r="AK289" i="5"/>
  <c r="AJ289" i="5"/>
  <c r="AI289" i="5"/>
  <c r="AH289" i="5"/>
  <c r="AG289" i="5"/>
  <c r="S289" i="5"/>
  <c r="H289" i="5"/>
  <c r="AS288" i="5"/>
  <c r="AR288" i="5"/>
  <c r="AQ288" i="5"/>
  <c r="AP288" i="5"/>
  <c r="AO288" i="5"/>
  <c r="AN288" i="5"/>
  <c r="AM288" i="5"/>
  <c r="AL288" i="5"/>
  <c r="AK288" i="5"/>
  <c r="AJ288" i="5"/>
  <c r="AI288" i="5"/>
  <c r="AH288" i="5"/>
  <c r="AG288" i="5"/>
  <c r="S288" i="5"/>
  <c r="H288" i="5"/>
  <c r="AS287" i="5"/>
  <c r="AR287" i="5"/>
  <c r="AQ287" i="5"/>
  <c r="AP287" i="5"/>
  <c r="AO287" i="5"/>
  <c r="AN287" i="5"/>
  <c r="AM287" i="5"/>
  <c r="AL287" i="5"/>
  <c r="AK287" i="5"/>
  <c r="AJ287" i="5"/>
  <c r="AI287" i="5"/>
  <c r="AH287" i="5"/>
  <c r="AG287" i="5"/>
  <c r="S287" i="5"/>
  <c r="H287" i="5"/>
  <c r="AS286" i="5"/>
  <c r="AR286" i="5"/>
  <c r="AQ286" i="5"/>
  <c r="AP286" i="5"/>
  <c r="AO286" i="5"/>
  <c r="AN286" i="5"/>
  <c r="AM286" i="5"/>
  <c r="AL286" i="5"/>
  <c r="AK286" i="5"/>
  <c r="AJ286" i="5"/>
  <c r="AI286" i="5"/>
  <c r="AH286" i="5"/>
  <c r="AG286" i="5"/>
  <c r="S286" i="5"/>
  <c r="H286" i="5"/>
  <c r="AS285" i="5"/>
  <c r="AR285" i="5"/>
  <c r="AQ285" i="5"/>
  <c r="AP285" i="5"/>
  <c r="AO285" i="5"/>
  <c r="AN285" i="5"/>
  <c r="AM285" i="5"/>
  <c r="AL285" i="5"/>
  <c r="AK285" i="5"/>
  <c r="AJ285" i="5"/>
  <c r="AI285" i="5"/>
  <c r="AH285" i="5"/>
  <c r="AG285" i="5"/>
  <c r="S285" i="5"/>
  <c r="H285" i="5"/>
  <c r="AS284" i="5"/>
  <c r="AR284" i="5"/>
  <c r="AQ284" i="5"/>
  <c r="AP284" i="5"/>
  <c r="AO284" i="5"/>
  <c r="AN284" i="5"/>
  <c r="AM284" i="5"/>
  <c r="AL284" i="5"/>
  <c r="AK284" i="5"/>
  <c r="AJ284" i="5"/>
  <c r="AI284" i="5"/>
  <c r="AH284" i="5"/>
  <c r="AG284" i="5"/>
  <c r="S284" i="5"/>
  <c r="H284" i="5"/>
  <c r="AS283" i="5"/>
  <c r="AR283" i="5"/>
  <c r="AQ283" i="5"/>
  <c r="AP283" i="5"/>
  <c r="AO283" i="5"/>
  <c r="AN283" i="5"/>
  <c r="AM283" i="5"/>
  <c r="AL283" i="5"/>
  <c r="AK283" i="5"/>
  <c r="AJ283" i="5"/>
  <c r="AI283" i="5"/>
  <c r="AH283" i="5"/>
  <c r="AG283" i="5"/>
  <c r="S283" i="5"/>
  <c r="H283" i="5"/>
  <c r="AS282" i="5"/>
  <c r="AR282" i="5"/>
  <c r="AQ282" i="5"/>
  <c r="AP282" i="5"/>
  <c r="AO282" i="5"/>
  <c r="AN282" i="5"/>
  <c r="AM282" i="5"/>
  <c r="AL282" i="5"/>
  <c r="AK282" i="5"/>
  <c r="AJ282" i="5"/>
  <c r="AI282" i="5"/>
  <c r="AH282" i="5"/>
  <c r="AG282" i="5"/>
  <c r="S282" i="5"/>
  <c r="H282" i="5"/>
  <c r="AS281" i="5"/>
  <c r="AR281" i="5"/>
  <c r="AQ281" i="5"/>
  <c r="AP281" i="5"/>
  <c r="AO281" i="5"/>
  <c r="AN281" i="5"/>
  <c r="AM281" i="5"/>
  <c r="AL281" i="5"/>
  <c r="AK281" i="5"/>
  <c r="AJ281" i="5"/>
  <c r="AI281" i="5"/>
  <c r="AH281" i="5"/>
  <c r="AG281" i="5"/>
  <c r="S281" i="5"/>
  <c r="H281" i="5"/>
  <c r="AS280" i="5"/>
  <c r="AR280" i="5"/>
  <c r="AQ280" i="5"/>
  <c r="AP280" i="5"/>
  <c r="AO280" i="5"/>
  <c r="AN280" i="5"/>
  <c r="AM280" i="5"/>
  <c r="AL280" i="5"/>
  <c r="AK280" i="5"/>
  <c r="AJ280" i="5"/>
  <c r="AI280" i="5"/>
  <c r="AH280" i="5"/>
  <c r="AG280" i="5"/>
  <c r="S280" i="5"/>
  <c r="H280" i="5"/>
  <c r="AS279" i="5"/>
  <c r="AR279" i="5"/>
  <c r="AQ279" i="5"/>
  <c r="AP279" i="5"/>
  <c r="AO279" i="5"/>
  <c r="AN279" i="5"/>
  <c r="AM279" i="5"/>
  <c r="AL279" i="5"/>
  <c r="AK279" i="5"/>
  <c r="AJ279" i="5"/>
  <c r="AI279" i="5"/>
  <c r="AH279" i="5"/>
  <c r="AG279" i="5"/>
  <c r="S279" i="5"/>
  <c r="H279" i="5"/>
  <c r="AS278" i="5"/>
  <c r="AR278" i="5"/>
  <c r="AQ278" i="5"/>
  <c r="AP278" i="5"/>
  <c r="AO278" i="5"/>
  <c r="AN278" i="5"/>
  <c r="AM278" i="5"/>
  <c r="AL278" i="5"/>
  <c r="AK278" i="5"/>
  <c r="AJ278" i="5"/>
  <c r="AI278" i="5"/>
  <c r="AH278" i="5"/>
  <c r="AG278" i="5"/>
  <c r="S278" i="5"/>
  <c r="H278" i="5"/>
  <c r="AS277" i="5"/>
  <c r="AR277" i="5"/>
  <c r="AQ277" i="5"/>
  <c r="AP277" i="5"/>
  <c r="AO277" i="5"/>
  <c r="AN277" i="5"/>
  <c r="AM277" i="5"/>
  <c r="AL277" i="5"/>
  <c r="AK277" i="5"/>
  <c r="AJ277" i="5"/>
  <c r="AI277" i="5"/>
  <c r="AH277" i="5"/>
  <c r="AG277" i="5"/>
  <c r="S277" i="5"/>
  <c r="H277" i="5"/>
  <c r="AS276" i="5"/>
  <c r="AR276" i="5"/>
  <c r="AQ276" i="5"/>
  <c r="AP276" i="5"/>
  <c r="AO276" i="5"/>
  <c r="AN276" i="5"/>
  <c r="AM276" i="5"/>
  <c r="AL276" i="5"/>
  <c r="AK276" i="5"/>
  <c r="AJ276" i="5"/>
  <c r="AI276" i="5"/>
  <c r="AH276" i="5"/>
  <c r="AG276" i="5"/>
  <c r="S276" i="5"/>
  <c r="H276" i="5"/>
  <c r="AS275" i="5"/>
  <c r="AR275" i="5"/>
  <c r="AQ275" i="5"/>
  <c r="AP275" i="5"/>
  <c r="AO275" i="5"/>
  <c r="AN275" i="5"/>
  <c r="AM275" i="5"/>
  <c r="AL275" i="5"/>
  <c r="AK275" i="5"/>
  <c r="AJ275" i="5"/>
  <c r="AI275" i="5"/>
  <c r="AH275" i="5"/>
  <c r="AG275" i="5"/>
  <c r="S275" i="5"/>
  <c r="H275" i="5"/>
  <c r="AS274" i="5"/>
  <c r="AR274" i="5"/>
  <c r="AQ274" i="5"/>
  <c r="AP274" i="5"/>
  <c r="AO274" i="5"/>
  <c r="AN274" i="5"/>
  <c r="AM274" i="5"/>
  <c r="AL274" i="5"/>
  <c r="AK274" i="5"/>
  <c r="AJ274" i="5"/>
  <c r="AI274" i="5"/>
  <c r="AH274" i="5"/>
  <c r="AG274" i="5"/>
  <c r="S274" i="5"/>
  <c r="H274" i="5"/>
  <c r="AS273" i="5"/>
  <c r="AR273" i="5"/>
  <c r="AQ273" i="5"/>
  <c r="AP273" i="5"/>
  <c r="AO273" i="5"/>
  <c r="AN273" i="5"/>
  <c r="AM273" i="5"/>
  <c r="AL273" i="5"/>
  <c r="AK273" i="5"/>
  <c r="AJ273" i="5"/>
  <c r="AI273" i="5"/>
  <c r="AH273" i="5"/>
  <c r="AG273" i="5"/>
  <c r="S273" i="5"/>
  <c r="H273" i="5"/>
  <c r="AS272" i="5"/>
  <c r="AR272" i="5"/>
  <c r="AQ272" i="5"/>
  <c r="AP272" i="5"/>
  <c r="AO272" i="5"/>
  <c r="AN272" i="5"/>
  <c r="AM272" i="5"/>
  <c r="AL272" i="5"/>
  <c r="AK272" i="5"/>
  <c r="AJ272" i="5"/>
  <c r="AI272" i="5"/>
  <c r="AH272" i="5"/>
  <c r="AG272" i="5"/>
  <c r="S272" i="5"/>
  <c r="H272" i="5"/>
  <c r="AS271" i="5"/>
  <c r="AR271" i="5"/>
  <c r="AQ271" i="5"/>
  <c r="AP271" i="5"/>
  <c r="AO271" i="5"/>
  <c r="AN271" i="5"/>
  <c r="AM271" i="5"/>
  <c r="AL271" i="5"/>
  <c r="AK271" i="5"/>
  <c r="AJ271" i="5"/>
  <c r="AI271" i="5"/>
  <c r="AH271" i="5"/>
  <c r="AG271" i="5"/>
  <c r="S271" i="5"/>
  <c r="H271" i="5"/>
  <c r="AS270" i="5"/>
  <c r="AR270" i="5"/>
  <c r="AQ270" i="5"/>
  <c r="AP270" i="5"/>
  <c r="AO270" i="5"/>
  <c r="AN270" i="5"/>
  <c r="AM270" i="5"/>
  <c r="AL270" i="5"/>
  <c r="AK270" i="5"/>
  <c r="AJ270" i="5"/>
  <c r="AI270" i="5"/>
  <c r="AH270" i="5"/>
  <c r="AG270" i="5"/>
  <c r="S270" i="5"/>
  <c r="H270" i="5"/>
  <c r="AS269" i="5"/>
  <c r="AR269" i="5"/>
  <c r="AQ269" i="5"/>
  <c r="AP269" i="5"/>
  <c r="AO269" i="5"/>
  <c r="AN269" i="5"/>
  <c r="AM269" i="5"/>
  <c r="AL269" i="5"/>
  <c r="AK269" i="5"/>
  <c r="AJ269" i="5"/>
  <c r="AI269" i="5"/>
  <c r="AH269" i="5"/>
  <c r="AG269" i="5"/>
  <c r="S269" i="5"/>
  <c r="H269" i="5"/>
  <c r="AS268" i="5"/>
  <c r="AR268" i="5"/>
  <c r="AQ268" i="5"/>
  <c r="AP268" i="5"/>
  <c r="AO268" i="5"/>
  <c r="AN268" i="5"/>
  <c r="AM268" i="5"/>
  <c r="AL268" i="5"/>
  <c r="AK268" i="5"/>
  <c r="AJ268" i="5"/>
  <c r="AI268" i="5"/>
  <c r="AH268" i="5"/>
  <c r="AG268" i="5"/>
  <c r="S268" i="5"/>
  <c r="H268" i="5"/>
  <c r="AS267" i="5"/>
  <c r="AR267" i="5"/>
  <c r="AQ267" i="5"/>
  <c r="AP267" i="5"/>
  <c r="AO267" i="5"/>
  <c r="AN267" i="5"/>
  <c r="AM267" i="5"/>
  <c r="AL267" i="5"/>
  <c r="AK267" i="5"/>
  <c r="AJ267" i="5"/>
  <c r="AI267" i="5"/>
  <c r="AH267" i="5"/>
  <c r="AG267" i="5"/>
  <c r="S267" i="5"/>
  <c r="H267" i="5"/>
  <c r="AS266" i="5"/>
  <c r="AR266" i="5"/>
  <c r="AQ266" i="5"/>
  <c r="AP266" i="5"/>
  <c r="AO266" i="5"/>
  <c r="AN266" i="5"/>
  <c r="AM266" i="5"/>
  <c r="AL266" i="5"/>
  <c r="AK266" i="5"/>
  <c r="AJ266" i="5"/>
  <c r="AI266" i="5"/>
  <c r="AH266" i="5"/>
  <c r="AG266" i="5"/>
  <c r="S266" i="5"/>
  <c r="H266" i="5"/>
  <c r="AS265" i="5"/>
  <c r="AR265" i="5"/>
  <c r="AQ265" i="5"/>
  <c r="AP265" i="5"/>
  <c r="AO265" i="5"/>
  <c r="AN265" i="5"/>
  <c r="AM265" i="5"/>
  <c r="AL265" i="5"/>
  <c r="AK265" i="5"/>
  <c r="AJ265" i="5"/>
  <c r="AI265" i="5"/>
  <c r="AH265" i="5"/>
  <c r="AG265" i="5"/>
  <c r="S265" i="5"/>
  <c r="H265" i="5"/>
  <c r="AS264" i="5"/>
  <c r="AR264" i="5"/>
  <c r="AQ264" i="5"/>
  <c r="AP264" i="5"/>
  <c r="AO264" i="5"/>
  <c r="AN264" i="5"/>
  <c r="AM264" i="5"/>
  <c r="AL264" i="5"/>
  <c r="AK264" i="5"/>
  <c r="AJ264" i="5"/>
  <c r="AI264" i="5"/>
  <c r="AH264" i="5"/>
  <c r="AG264" i="5"/>
  <c r="S264" i="5"/>
  <c r="H264" i="5"/>
  <c r="AS263" i="5"/>
  <c r="AR263" i="5"/>
  <c r="AQ263" i="5"/>
  <c r="AP263" i="5"/>
  <c r="AO263" i="5"/>
  <c r="AN263" i="5"/>
  <c r="AM263" i="5"/>
  <c r="AL263" i="5"/>
  <c r="AK263" i="5"/>
  <c r="AJ263" i="5"/>
  <c r="AI263" i="5"/>
  <c r="AH263" i="5"/>
  <c r="AG263" i="5"/>
  <c r="S263" i="5"/>
  <c r="H263" i="5"/>
  <c r="AS262" i="5"/>
  <c r="AR262" i="5"/>
  <c r="AQ262" i="5"/>
  <c r="AP262" i="5"/>
  <c r="AO262" i="5"/>
  <c r="AN262" i="5"/>
  <c r="AM262" i="5"/>
  <c r="AL262" i="5"/>
  <c r="AK262" i="5"/>
  <c r="AJ262" i="5"/>
  <c r="AI262" i="5"/>
  <c r="AH262" i="5"/>
  <c r="AG262" i="5"/>
  <c r="S262" i="5"/>
  <c r="H262" i="5"/>
  <c r="AS261" i="5"/>
  <c r="AR261" i="5"/>
  <c r="AQ261" i="5"/>
  <c r="AP261" i="5"/>
  <c r="AO261" i="5"/>
  <c r="AN261" i="5"/>
  <c r="AM261" i="5"/>
  <c r="AL261" i="5"/>
  <c r="AK261" i="5"/>
  <c r="AJ261" i="5"/>
  <c r="AI261" i="5"/>
  <c r="AH261" i="5"/>
  <c r="AG261" i="5"/>
  <c r="S261" i="5"/>
  <c r="H261" i="5"/>
  <c r="AS260" i="5"/>
  <c r="AR260" i="5"/>
  <c r="AQ260" i="5"/>
  <c r="AP260" i="5"/>
  <c r="AO260" i="5"/>
  <c r="AN260" i="5"/>
  <c r="AM260" i="5"/>
  <c r="AL260" i="5"/>
  <c r="AK260" i="5"/>
  <c r="AJ260" i="5"/>
  <c r="AI260" i="5"/>
  <c r="AH260" i="5"/>
  <c r="AG260" i="5"/>
  <c r="S260" i="5"/>
  <c r="H260" i="5"/>
  <c r="AS259" i="5"/>
  <c r="AR259" i="5"/>
  <c r="AQ259" i="5"/>
  <c r="AP259" i="5"/>
  <c r="AO259" i="5"/>
  <c r="AN259" i="5"/>
  <c r="AM259" i="5"/>
  <c r="AL259" i="5"/>
  <c r="AK259" i="5"/>
  <c r="AJ259" i="5"/>
  <c r="AI259" i="5"/>
  <c r="AH259" i="5"/>
  <c r="AG259" i="5"/>
  <c r="S259" i="5"/>
  <c r="H259" i="5"/>
  <c r="AS258" i="5"/>
  <c r="AR258" i="5"/>
  <c r="AQ258" i="5"/>
  <c r="AP258" i="5"/>
  <c r="AO258" i="5"/>
  <c r="AN258" i="5"/>
  <c r="AM258" i="5"/>
  <c r="AL258" i="5"/>
  <c r="AK258" i="5"/>
  <c r="AJ258" i="5"/>
  <c r="AI258" i="5"/>
  <c r="AH258" i="5"/>
  <c r="AG258" i="5"/>
  <c r="S258" i="5"/>
  <c r="H258" i="5"/>
  <c r="AS257" i="5"/>
  <c r="AR257" i="5"/>
  <c r="AQ257" i="5"/>
  <c r="AP257" i="5"/>
  <c r="AO257" i="5"/>
  <c r="AN257" i="5"/>
  <c r="AM257" i="5"/>
  <c r="AL257" i="5"/>
  <c r="AK257" i="5"/>
  <c r="AJ257" i="5"/>
  <c r="AI257" i="5"/>
  <c r="AH257" i="5"/>
  <c r="AG257" i="5"/>
  <c r="S257" i="5"/>
  <c r="H257" i="5"/>
  <c r="AS256" i="5"/>
  <c r="AR256" i="5"/>
  <c r="AQ256" i="5"/>
  <c r="AP256" i="5"/>
  <c r="AO256" i="5"/>
  <c r="AN256" i="5"/>
  <c r="AM256" i="5"/>
  <c r="AL256" i="5"/>
  <c r="AK256" i="5"/>
  <c r="AJ256" i="5"/>
  <c r="AI256" i="5"/>
  <c r="AH256" i="5"/>
  <c r="AG256" i="5"/>
  <c r="S256" i="5"/>
  <c r="H256" i="5"/>
  <c r="AS255" i="5"/>
  <c r="AR255" i="5"/>
  <c r="AQ255" i="5"/>
  <c r="AP255" i="5"/>
  <c r="AO255" i="5"/>
  <c r="AN255" i="5"/>
  <c r="AM255" i="5"/>
  <c r="AL255" i="5"/>
  <c r="AK255" i="5"/>
  <c r="AJ255" i="5"/>
  <c r="AI255" i="5"/>
  <c r="AH255" i="5"/>
  <c r="AG255" i="5"/>
  <c r="S255" i="5"/>
  <c r="H255" i="5"/>
  <c r="AS254" i="5"/>
  <c r="AR254" i="5"/>
  <c r="AQ254" i="5"/>
  <c r="AP254" i="5"/>
  <c r="AO254" i="5"/>
  <c r="AN254" i="5"/>
  <c r="AM254" i="5"/>
  <c r="AL254" i="5"/>
  <c r="AK254" i="5"/>
  <c r="AJ254" i="5"/>
  <c r="AI254" i="5"/>
  <c r="AH254" i="5"/>
  <c r="AG254" i="5"/>
  <c r="S254" i="5"/>
  <c r="H254" i="5"/>
  <c r="AS253" i="5"/>
  <c r="AR253" i="5"/>
  <c r="AQ253" i="5"/>
  <c r="AP253" i="5"/>
  <c r="AO253" i="5"/>
  <c r="AN253" i="5"/>
  <c r="AM253" i="5"/>
  <c r="AL253" i="5"/>
  <c r="AK253" i="5"/>
  <c r="AJ253" i="5"/>
  <c r="AI253" i="5"/>
  <c r="AH253" i="5"/>
  <c r="AG253" i="5"/>
  <c r="S253" i="5"/>
  <c r="H253" i="5"/>
  <c r="AS252" i="5"/>
  <c r="AR252" i="5"/>
  <c r="AQ252" i="5"/>
  <c r="AP252" i="5"/>
  <c r="AO252" i="5"/>
  <c r="AN252" i="5"/>
  <c r="AM252" i="5"/>
  <c r="AL252" i="5"/>
  <c r="AK252" i="5"/>
  <c r="AJ252" i="5"/>
  <c r="AI252" i="5"/>
  <c r="AH252" i="5"/>
  <c r="AG252" i="5"/>
  <c r="S252" i="5"/>
  <c r="H252" i="5"/>
  <c r="AS251" i="5"/>
  <c r="AR251" i="5"/>
  <c r="AQ251" i="5"/>
  <c r="AP251" i="5"/>
  <c r="AO251" i="5"/>
  <c r="AN251" i="5"/>
  <c r="AM251" i="5"/>
  <c r="AL251" i="5"/>
  <c r="AK251" i="5"/>
  <c r="AJ251" i="5"/>
  <c r="AI251" i="5"/>
  <c r="AH251" i="5"/>
  <c r="AG251" i="5"/>
  <c r="S251" i="5"/>
  <c r="H251" i="5"/>
  <c r="AS250" i="5"/>
  <c r="AR250" i="5"/>
  <c r="AQ250" i="5"/>
  <c r="AP250" i="5"/>
  <c r="AO250" i="5"/>
  <c r="AN250" i="5"/>
  <c r="AM250" i="5"/>
  <c r="AL250" i="5"/>
  <c r="AK250" i="5"/>
  <c r="AJ250" i="5"/>
  <c r="AI250" i="5"/>
  <c r="AH250" i="5"/>
  <c r="AG250" i="5"/>
  <c r="S250" i="5"/>
  <c r="H250" i="5"/>
  <c r="AS249" i="5"/>
  <c r="AR249" i="5"/>
  <c r="AQ249" i="5"/>
  <c r="AP249" i="5"/>
  <c r="AO249" i="5"/>
  <c r="AN249" i="5"/>
  <c r="AM249" i="5"/>
  <c r="AL249" i="5"/>
  <c r="AK249" i="5"/>
  <c r="AJ249" i="5"/>
  <c r="AI249" i="5"/>
  <c r="AH249" i="5"/>
  <c r="AG249" i="5"/>
  <c r="S249" i="5"/>
  <c r="H249" i="5"/>
  <c r="AS248" i="5"/>
  <c r="AR248" i="5"/>
  <c r="AQ248" i="5"/>
  <c r="AP248" i="5"/>
  <c r="AO248" i="5"/>
  <c r="AN248" i="5"/>
  <c r="AM248" i="5"/>
  <c r="AL248" i="5"/>
  <c r="AK248" i="5"/>
  <c r="AJ248" i="5"/>
  <c r="AI248" i="5"/>
  <c r="AH248" i="5"/>
  <c r="AG248" i="5"/>
  <c r="S248" i="5"/>
  <c r="H248" i="5"/>
  <c r="AS247" i="5"/>
  <c r="AR247" i="5"/>
  <c r="AQ247" i="5"/>
  <c r="AP247" i="5"/>
  <c r="AO247" i="5"/>
  <c r="AN247" i="5"/>
  <c r="AM247" i="5"/>
  <c r="AL247" i="5"/>
  <c r="AK247" i="5"/>
  <c r="AJ247" i="5"/>
  <c r="AI247" i="5"/>
  <c r="AH247" i="5"/>
  <c r="AG247" i="5"/>
  <c r="S247" i="5"/>
  <c r="H247" i="5"/>
  <c r="AS246" i="5"/>
  <c r="AR246" i="5"/>
  <c r="AQ246" i="5"/>
  <c r="AP246" i="5"/>
  <c r="AO246" i="5"/>
  <c r="AN246" i="5"/>
  <c r="AM246" i="5"/>
  <c r="AL246" i="5"/>
  <c r="AK246" i="5"/>
  <c r="AJ246" i="5"/>
  <c r="AI246" i="5"/>
  <c r="AH246" i="5"/>
  <c r="AG246" i="5"/>
  <c r="S246" i="5"/>
  <c r="H246" i="5"/>
  <c r="AS245" i="5"/>
  <c r="AR245" i="5"/>
  <c r="AQ245" i="5"/>
  <c r="AP245" i="5"/>
  <c r="AO245" i="5"/>
  <c r="AN245" i="5"/>
  <c r="AM245" i="5"/>
  <c r="AL245" i="5"/>
  <c r="AK245" i="5"/>
  <c r="AJ245" i="5"/>
  <c r="AI245" i="5"/>
  <c r="AH245" i="5"/>
  <c r="AG245" i="5"/>
  <c r="S245" i="5"/>
  <c r="H245" i="5"/>
  <c r="AS244" i="5"/>
  <c r="AR244" i="5"/>
  <c r="AQ244" i="5"/>
  <c r="AP244" i="5"/>
  <c r="AO244" i="5"/>
  <c r="AN244" i="5"/>
  <c r="AM244" i="5"/>
  <c r="AL244" i="5"/>
  <c r="AK244" i="5"/>
  <c r="AJ244" i="5"/>
  <c r="AI244" i="5"/>
  <c r="AH244" i="5"/>
  <c r="AG244" i="5"/>
  <c r="S244" i="5"/>
  <c r="H244" i="5"/>
  <c r="AS243" i="5"/>
  <c r="AR243" i="5"/>
  <c r="AQ243" i="5"/>
  <c r="AP243" i="5"/>
  <c r="AO243" i="5"/>
  <c r="AN243" i="5"/>
  <c r="AM243" i="5"/>
  <c r="AL243" i="5"/>
  <c r="AK243" i="5"/>
  <c r="AJ243" i="5"/>
  <c r="AI243" i="5"/>
  <c r="AH243" i="5"/>
  <c r="AG243" i="5"/>
  <c r="S243" i="5"/>
  <c r="H243" i="5"/>
  <c r="AS242" i="5"/>
  <c r="AR242" i="5"/>
  <c r="AQ242" i="5"/>
  <c r="AP242" i="5"/>
  <c r="AO242" i="5"/>
  <c r="AN242" i="5"/>
  <c r="AM242" i="5"/>
  <c r="AL242" i="5"/>
  <c r="AK242" i="5"/>
  <c r="AJ242" i="5"/>
  <c r="AI242" i="5"/>
  <c r="AH242" i="5"/>
  <c r="AG242" i="5"/>
  <c r="S242" i="5"/>
  <c r="H242" i="5"/>
  <c r="AS241" i="5"/>
  <c r="AR241" i="5"/>
  <c r="AQ241" i="5"/>
  <c r="AP241" i="5"/>
  <c r="AO241" i="5"/>
  <c r="AN241" i="5"/>
  <c r="AM241" i="5"/>
  <c r="AL241" i="5"/>
  <c r="AK241" i="5"/>
  <c r="AJ241" i="5"/>
  <c r="AI241" i="5"/>
  <c r="AH241" i="5"/>
  <c r="AG241" i="5"/>
  <c r="S241" i="5"/>
  <c r="H241" i="5"/>
  <c r="AS240" i="5"/>
  <c r="AR240" i="5"/>
  <c r="AQ240" i="5"/>
  <c r="AP240" i="5"/>
  <c r="AO240" i="5"/>
  <c r="AN240" i="5"/>
  <c r="AM240" i="5"/>
  <c r="AL240" i="5"/>
  <c r="AK240" i="5"/>
  <c r="AJ240" i="5"/>
  <c r="AI240" i="5"/>
  <c r="AH240" i="5"/>
  <c r="AG240" i="5"/>
  <c r="S240" i="5"/>
  <c r="H240" i="5"/>
  <c r="AS239" i="5"/>
  <c r="AR239" i="5"/>
  <c r="AQ239" i="5"/>
  <c r="AP239" i="5"/>
  <c r="AO239" i="5"/>
  <c r="AN239" i="5"/>
  <c r="AM239" i="5"/>
  <c r="AL239" i="5"/>
  <c r="AK239" i="5"/>
  <c r="AJ239" i="5"/>
  <c r="AI239" i="5"/>
  <c r="AH239" i="5"/>
  <c r="AG239" i="5"/>
  <c r="S239" i="5"/>
  <c r="H239" i="5"/>
  <c r="AS238" i="5"/>
  <c r="AR238" i="5"/>
  <c r="AQ238" i="5"/>
  <c r="AP238" i="5"/>
  <c r="AO238" i="5"/>
  <c r="AN238" i="5"/>
  <c r="AM238" i="5"/>
  <c r="AL238" i="5"/>
  <c r="AK238" i="5"/>
  <c r="AJ238" i="5"/>
  <c r="AI238" i="5"/>
  <c r="AH238" i="5"/>
  <c r="AG238" i="5"/>
  <c r="S238" i="5"/>
  <c r="H238" i="5"/>
  <c r="AS237" i="5"/>
  <c r="AR237" i="5"/>
  <c r="AQ237" i="5"/>
  <c r="AP237" i="5"/>
  <c r="AO237" i="5"/>
  <c r="AN237" i="5"/>
  <c r="AM237" i="5"/>
  <c r="AL237" i="5"/>
  <c r="AK237" i="5"/>
  <c r="AJ237" i="5"/>
  <c r="AI237" i="5"/>
  <c r="AH237" i="5"/>
  <c r="AG237" i="5"/>
  <c r="S237" i="5"/>
  <c r="H237" i="5"/>
  <c r="AS236" i="5"/>
  <c r="AR236" i="5"/>
  <c r="AQ236" i="5"/>
  <c r="AP236" i="5"/>
  <c r="AO236" i="5"/>
  <c r="AN236" i="5"/>
  <c r="AM236" i="5"/>
  <c r="AL236" i="5"/>
  <c r="AK236" i="5"/>
  <c r="AJ236" i="5"/>
  <c r="AI236" i="5"/>
  <c r="AH236" i="5"/>
  <c r="AG236" i="5"/>
  <c r="S236" i="5"/>
  <c r="H236" i="5"/>
  <c r="AS235" i="5"/>
  <c r="AR235" i="5"/>
  <c r="AQ235" i="5"/>
  <c r="AP235" i="5"/>
  <c r="AO235" i="5"/>
  <c r="AN235" i="5"/>
  <c r="AM235" i="5"/>
  <c r="AL235" i="5"/>
  <c r="AK235" i="5"/>
  <c r="AJ235" i="5"/>
  <c r="AI235" i="5"/>
  <c r="AH235" i="5"/>
  <c r="AG235" i="5"/>
  <c r="S235" i="5"/>
  <c r="H235" i="5"/>
  <c r="AS234" i="5"/>
  <c r="AR234" i="5"/>
  <c r="AQ234" i="5"/>
  <c r="AP234" i="5"/>
  <c r="AO234" i="5"/>
  <c r="AN234" i="5"/>
  <c r="AM234" i="5"/>
  <c r="AL234" i="5"/>
  <c r="AK234" i="5"/>
  <c r="AJ234" i="5"/>
  <c r="AI234" i="5"/>
  <c r="AH234" i="5"/>
  <c r="AG234" i="5"/>
  <c r="S234" i="5"/>
  <c r="H234" i="5"/>
  <c r="AS233" i="5"/>
  <c r="AR233" i="5"/>
  <c r="AQ233" i="5"/>
  <c r="AP233" i="5"/>
  <c r="AO233" i="5"/>
  <c r="AN233" i="5"/>
  <c r="AM233" i="5"/>
  <c r="AL233" i="5"/>
  <c r="AK233" i="5"/>
  <c r="AJ233" i="5"/>
  <c r="AI233" i="5"/>
  <c r="AH233" i="5"/>
  <c r="AG233" i="5"/>
  <c r="S233" i="5"/>
  <c r="H233" i="5"/>
  <c r="AS232" i="5"/>
  <c r="AR232" i="5"/>
  <c r="AQ232" i="5"/>
  <c r="AP232" i="5"/>
  <c r="AO232" i="5"/>
  <c r="AN232" i="5"/>
  <c r="AM232" i="5"/>
  <c r="AL232" i="5"/>
  <c r="AK232" i="5"/>
  <c r="AJ232" i="5"/>
  <c r="AI232" i="5"/>
  <c r="AH232" i="5"/>
  <c r="AG232" i="5"/>
  <c r="S232" i="5"/>
  <c r="H232" i="5"/>
  <c r="AS231" i="5"/>
  <c r="AR231" i="5"/>
  <c r="AQ231" i="5"/>
  <c r="AP231" i="5"/>
  <c r="AO231" i="5"/>
  <c r="AN231" i="5"/>
  <c r="AM231" i="5"/>
  <c r="AL231" i="5"/>
  <c r="AK231" i="5"/>
  <c r="AJ231" i="5"/>
  <c r="AI231" i="5"/>
  <c r="AH231" i="5"/>
  <c r="AG231" i="5"/>
  <c r="S231" i="5"/>
  <c r="H231" i="5"/>
  <c r="AS230" i="5"/>
  <c r="AR230" i="5"/>
  <c r="AQ230" i="5"/>
  <c r="AP230" i="5"/>
  <c r="AO230" i="5"/>
  <c r="AN230" i="5"/>
  <c r="AM230" i="5"/>
  <c r="AL230" i="5"/>
  <c r="AK230" i="5"/>
  <c r="AJ230" i="5"/>
  <c r="AI230" i="5"/>
  <c r="AH230" i="5"/>
  <c r="AG230" i="5"/>
  <c r="S230" i="5"/>
  <c r="H230" i="5"/>
  <c r="AS229" i="5"/>
  <c r="AR229" i="5"/>
  <c r="AQ229" i="5"/>
  <c r="AP229" i="5"/>
  <c r="AO229" i="5"/>
  <c r="AN229" i="5"/>
  <c r="AM229" i="5"/>
  <c r="AL229" i="5"/>
  <c r="AK229" i="5"/>
  <c r="AJ229" i="5"/>
  <c r="AI229" i="5"/>
  <c r="AH229" i="5"/>
  <c r="AG229" i="5"/>
  <c r="S229" i="5"/>
  <c r="H229" i="5"/>
  <c r="AS228" i="5"/>
  <c r="AR228" i="5"/>
  <c r="AQ228" i="5"/>
  <c r="AP228" i="5"/>
  <c r="AO228" i="5"/>
  <c r="AN228" i="5"/>
  <c r="AM228" i="5"/>
  <c r="AL228" i="5"/>
  <c r="AK228" i="5"/>
  <c r="AJ228" i="5"/>
  <c r="AI228" i="5"/>
  <c r="AH228" i="5"/>
  <c r="AG228" i="5"/>
  <c r="S228" i="5"/>
  <c r="H228" i="5"/>
  <c r="AS227" i="5"/>
  <c r="AR227" i="5"/>
  <c r="AQ227" i="5"/>
  <c r="AP227" i="5"/>
  <c r="AO227" i="5"/>
  <c r="AN227" i="5"/>
  <c r="AM227" i="5"/>
  <c r="AL227" i="5"/>
  <c r="AK227" i="5"/>
  <c r="AJ227" i="5"/>
  <c r="AI227" i="5"/>
  <c r="AH227" i="5"/>
  <c r="AG227" i="5"/>
  <c r="S227" i="5"/>
  <c r="H227" i="5"/>
  <c r="AS226" i="5"/>
  <c r="AR226" i="5"/>
  <c r="AQ226" i="5"/>
  <c r="AP226" i="5"/>
  <c r="AO226" i="5"/>
  <c r="AN226" i="5"/>
  <c r="AM226" i="5"/>
  <c r="AL226" i="5"/>
  <c r="AK226" i="5"/>
  <c r="AJ226" i="5"/>
  <c r="AI226" i="5"/>
  <c r="AH226" i="5"/>
  <c r="AG226" i="5"/>
  <c r="S226" i="5"/>
  <c r="H226" i="5"/>
  <c r="AS225" i="5"/>
  <c r="AR225" i="5"/>
  <c r="AQ225" i="5"/>
  <c r="AP225" i="5"/>
  <c r="AO225" i="5"/>
  <c r="AN225" i="5"/>
  <c r="AM225" i="5"/>
  <c r="AL225" i="5"/>
  <c r="AK225" i="5"/>
  <c r="AJ225" i="5"/>
  <c r="AI225" i="5"/>
  <c r="AH225" i="5"/>
  <c r="AG225" i="5"/>
  <c r="S225" i="5"/>
  <c r="H225" i="5"/>
  <c r="AS224" i="5"/>
  <c r="AR224" i="5"/>
  <c r="AQ224" i="5"/>
  <c r="AP224" i="5"/>
  <c r="AO224" i="5"/>
  <c r="AN224" i="5"/>
  <c r="AM224" i="5"/>
  <c r="AL224" i="5"/>
  <c r="AK224" i="5"/>
  <c r="AJ224" i="5"/>
  <c r="AI224" i="5"/>
  <c r="AH224" i="5"/>
  <c r="AG224" i="5"/>
  <c r="S224" i="5"/>
  <c r="H224" i="5"/>
  <c r="AS223" i="5"/>
  <c r="AR223" i="5"/>
  <c r="AQ223" i="5"/>
  <c r="AP223" i="5"/>
  <c r="AO223" i="5"/>
  <c r="AN223" i="5"/>
  <c r="AM223" i="5"/>
  <c r="AL223" i="5"/>
  <c r="AK223" i="5"/>
  <c r="AJ223" i="5"/>
  <c r="AI223" i="5"/>
  <c r="AH223" i="5"/>
  <c r="AG223" i="5"/>
  <c r="S223" i="5"/>
  <c r="H223" i="5"/>
  <c r="AS222" i="5"/>
  <c r="AR222" i="5"/>
  <c r="AQ222" i="5"/>
  <c r="AP222" i="5"/>
  <c r="AO222" i="5"/>
  <c r="AN222" i="5"/>
  <c r="AM222" i="5"/>
  <c r="AL222" i="5"/>
  <c r="AK222" i="5"/>
  <c r="AJ222" i="5"/>
  <c r="AI222" i="5"/>
  <c r="AH222" i="5"/>
  <c r="AG222" i="5"/>
  <c r="S222" i="5"/>
  <c r="H222" i="5"/>
  <c r="AS221" i="5"/>
  <c r="AR221" i="5"/>
  <c r="AQ221" i="5"/>
  <c r="AP221" i="5"/>
  <c r="AO221" i="5"/>
  <c r="AN221" i="5"/>
  <c r="AM221" i="5"/>
  <c r="AL221" i="5"/>
  <c r="AK221" i="5"/>
  <c r="AJ221" i="5"/>
  <c r="AI221" i="5"/>
  <c r="AH221" i="5"/>
  <c r="AG221" i="5"/>
  <c r="S221" i="5"/>
  <c r="H221" i="5"/>
  <c r="AS220" i="5"/>
  <c r="AR220" i="5"/>
  <c r="AQ220" i="5"/>
  <c r="AP220" i="5"/>
  <c r="AO220" i="5"/>
  <c r="AN220" i="5"/>
  <c r="AM220" i="5"/>
  <c r="AL220" i="5"/>
  <c r="AK220" i="5"/>
  <c r="AJ220" i="5"/>
  <c r="AI220" i="5"/>
  <c r="AH220" i="5"/>
  <c r="AG220" i="5"/>
  <c r="S220" i="5"/>
  <c r="H220" i="5"/>
  <c r="AS219" i="5"/>
  <c r="AR219" i="5"/>
  <c r="AQ219" i="5"/>
  <c r="AP219" i="5"/>
  <c r="AO219" i="5"/>
  <c r="AN219" i="5"/>
  <c r="AM219" i="5"/>
  <c r="AL219" i="5"/>
  <c r="AK219" i="5"/>
  <c r="AJ219" i="5"/>
  <c r="AI219" i="5"/>
  <c r="AH219" i="5"/>
  <c r="AG219" i="5"/>
  <c r="S219" i="5"/>
  <c r="H219" i="5"/>
  <c r="AS218" i="5"/>
  <c r="AR218" i="5"/>
  <c r="AQ218" i="5"/>
  <c r="AP218" i="5"/>
  <c r="AO218" i="5"/>
  <c r="AN218" i="5"/>
  <c r="AM218" i="5"/>
  <c r="AL218" i="5"/>
  <c r="AK218" i="5"/>
  <c r="AJ218" i="5"/>
  <c r="AI218" i="5"/>
  <c r="AH218" i="5"/>
  <c r="AG218" i="5"/>
  <c r="S218" i="5"/>
  <c r="H218" i="5"/>
  <c r="AS217" i="5"/>
  <c r="AR217" i="5"/>
  <c r="AQ217" i="5"/>
  <c r="AP217" i="5"/>
  <c r="AO217" i="5"/>
  <c r="AN217" i="5"/>
  <c r="AM217" i="5"/>
  <c r="AL217" i="5"/>
  <c r="AK217" i="5"/>
  <c r="AJ217" i="5"/>
  <c r="AI217" i="5"/>
  <c r="AH217" i="5"/>
  <c r="AG217" i="5"/>
  <c r="S217" i="5"/>
  <c r="H217" i="5"/>
  <c r="AS216" i="5"/>
  <c r="AR216" i="5"/>
  <c r="AQ216" i="5"/>
  <c r="AP216" i="5"/>
  <c r="AO216" i="5"/>
  <c r="AN216" i="5"/>
  <c r="AM216" i="5"/>
  <c r="AL216" i="5"/>
  <c r="AK216" i="5"/>
  <c r="AJ216" i="5"/>
  <c r="AI216" i="5"/>
  <c r="AH216" i="5"/>
  <c r="AG216" i="5"/>
  <c r="S216" i="5"/>
  <c r="H216" i="5"/>
  <c r="AS215" i="5"/>
  <c r="AR215" i="5"/>
  <c r="AQ215" i="5"/>
  <c r="AP215" i="5"/>
  <c r="AO215" i="5"/>
  <c r="AN215" i="5"/>
  <c r="AM215" i="5"/>
  <c r="AL215" i="5"/>
  <c r="AK215" i="5"/>
  <c r="AJ215" i="5"/>
  <c r="AI215" i="5"/>
  <c r="AH215" i="5"/>
  <c r="AG215" i="5"/>
  <c r="S215" i="5"/>
  <c r="H215" i="5"/>
  <c r="AS214" i="5"/>
  <c r="AR214" i="5"/>
  <c r="AQ214" i="5"/>
  <c r="AP214" i="5"/>
  <c r="AO214" i="5"/>
  <c r="AN214" i="5"/>
  <c r="AM214" i="5"/>
  <c r="AL214" i="5"/>
  <c r="AK214" i="5"/>
  <c r="AJ214" i="5"/>
  <c r="AI214" i="5"/>
  <c r="AH214" i="5"/>
  <c r="AG214" i="5"/>
  <c r="S214" i="5"/>
  <c r="H214" i="5"/>
  <c r="AS213" i="5"/>
  <c r="AR213" i="5"/>
  <c r="AQ213" i="5"/>
  <c r="AP213" i="5"/>
  <c r="AO213" i="5"/>
  <c r="AN213" i="5"/>
  <c r="AM213" i="5"/>
  <c r="AL213" i="5"/>
  <c r="AK213" i="5"/>
  <c r="AJ213" i="5"/>
  <c r="AI213" i="5"/>
  <c r="AH213" i="5"/>
  <c r="AG213" i="5"/>
  <c r="S213" i="5"/>
  <c r="H213" i="5"/>
  <c r="AS212" i="5"/>
  <c r="AR212" i="5"/>
  <c r="AQ212" i="5"/>
  <c r="AP212" i="5"/>
  <c r="AO212" i="5"/>
  <c r="AN212" i="5"/>
  <c r="AM212" i="5"/>
  <c r="AL212" i="5"/>
  <c r="AK212" i="5"/>
  <c r="AJ212" i="5"/>
  <c r="AI212" i="5"/>
  <c r="AH212" i="5"/>
  <c r="AG212" i="5"/>
  <c r="S212" i="5"/>
  <c r="H212" i="5"/>
  <c r="AS211" i="5"/>
  <c r="AR211" i="5"/>
  <c r="AQ211" i="5"/>
  <c r="AP211" i="5"/>
  <c r="AO211" i="5"/>
  <c r="AN211" i="5"/>
  <c r="AM211" i="5"/>
  <c r="AL211" i="5"/>
  <c r="AK211" i="5"/>
  <c r="AJ211" i="5"/>
  <c r="AI211" i="5"/>
  <c r="AH211" i="5"/>
  <c r="AG211" i="5"/>
  <c r="S211" i="5"/>
  <c r="H211" i="5"/>
  <c r="AS210" i="5"/>
  <c r="AR210" i="5"/>
  <c r="AQ210" i="5"/>
  <c r="AP210" i="5"/>
  <c r="AO210" i="5"/>
  <c r="AN210" i="5"/>
  <c r="AM210" i="5"/>
  <c r="AL210" i="5"/>
  <c r="AK210" i="5"/>
  <c r="AJ210" i="5"/>
  <c r="AI210" i="5"/>
  <c r="AH210" i="5"/>
  <c r="AG210" i="5"/>
  <c r="S210" i="5"/>
  <c r="H210" i="5"/>
  <c r="AS209" i="5"/>
  <c r="AR209" i="5"/>
  <c r="AQ209" i="5"/>
  <c r="AP209" i="5"/>
  <c r="AO209" i="5"/>
  <c r="AN209" i="5"/>
  <c r="AM209" i="5"/>
  <c r="AL209" i="5"/>
  <c r="AK209" i="5"/>
  <c r="AJ209" i="5"/>
  <c r="AI209" i="5"/>
  <c r="AH209" i="5"/>
  <c r="AG209" i="5"/>
  <c r="S209" i="5"/>
  <c r="H209" i="5"/>
  <c r="AS208" i="5"/>
  <c r="AR208" i="5"/>
  <c r="AQ208" i="5"/>
  <c r="AP208" i="5"/>
  <c r="AO208" i="5"/>
  <c r="AN208" i="5"/>
  <c r="AM208" i="5"/>
  <c r="AL208" i="5"/>
  <c r="AK208" i="5"/>
  <c r="AJ208" i="5"/>
  <c r="AI208" i="5"/>
  <c r="AH208" i="5"/>
  <c r="AG208" i="5"/>
  <c r="S208" i="5"/>
  <c r="H208" i="5"/>
  <c r="AS207" i="5"/>
  <c r="AR207" i="5"/>
  <c r="AQ207" i="5"/>
  <c r="AP207" i="5"/>
  <c r="AO207" i="5"/>
  <c r="AN207" i="5"/>
  <c r="AM207" i="5"/>
  <c r="AL207" i="5"/>
  <c r="AK207" i="5"/>
  <c r="AJ207" i="5"/>
  <c r="AI207" i="5"/>
  <c r="AH207" i="5"/>
  <c r="AG207" i="5"/>
  <c r="S207" i="5"/>
  <c r="H207" i="5"/>
  <c r="AS206" i="5"/>
  <c r="AR206" i="5"/>
  <c r="AQ206" i="5"/>
  <c r="AP206" i="5"/>
  <c r="AO206" i="5"/>
  <c r="AN206" i="5"/>
  <c r="AM206" i="5"/>
  <c r="AL206" i="5"/>
  <c r="AK206" i="5"/>
  <c r="AJ206" i="5"/>
  <c r="AI206" i="5"/>
  <c r="AH206" i="5"/>
  <c r="AG206" i="5"/>
  <c r="S206" i="5"/>
  <c r="H206" i="5"/>
  <c r="AS205" i="5"/>
  <c r="AR205" i="5"/>
  <c r="AQ205" i="5"/>
  <c r="AP205" i="5"/>
  <c r="AO205" i="5"/>
  <c r="AN205" i="5"/>
  <c r="AM205" i="5"/>
  <c r="AL205" i="5"/>
  <c r="AK205" i="5"/>
  <c r="AJ205" i="5"/>
  <c r="AI205" i="5"/>
  <c r="AH205" i="5"/>
  <c r="AG205" i="5"/>
  <c r="S205" i="5"/>
  <c r="H205" i="5"/>
  <c r="AS204" i="5"/>
  <c r="AR204" i="5"/>
  <c r="AQ204" i="5"/>
  <c r="AP204" i="5"/>
  <c r="AO204" i="5"/>
  <c r="AN204" i="5"/>
  <c r="AM204" i="5"/>
  <c r="AL204" i="5"/>
  <c r="AK204" i="5"/>
  <c r="AJ204" i="5"/>
  <c r="AI204" i="5"/>
  <c r="AH204" i="5"/>
  <c r="AG204" i="5"/>
  <c r="S204" i="5"/>
  <c r="H204" i="5"/>
  <c r="AS203" i="5"/>
  <c r="AR203" i="5"/>
  <c r="AQ203" i="5"/>
  <c r="AP203" i="5"/>
  <c r="AO203" i="5"/>
  <c r="AN203" i="5"/>
  <c r="AM203" i="5"/>
  <c r="AL203" i="5"/>
  <c r="AK203" i="5"/>
  <c r="AJ203" i="5"/>
  <c r="AI203" i="5"/>
  <c r="AH203" i="5"/>
  <c r="AG203" i="5"/>
  <c r="S203" i="5"/>
  <c r="H203" i="5"/>
  <c r="AS202" i="5"/>
  <c r="AR202" i="5"/>
  <c r="AQ202" i="5"/>
  <c r="AP202" i="5"/>
  <c r="AO202" i="5"/>
  <c r="AN202" i="5"/>
  <c r="AM202" i="5"/>
  <c r="AL202" i="5"/>
  <c r="AK202" i="5"/>
  <c r="AJ202" i="5"/>
  <c r="AI202" i="5"/>
  <c r="AH202" i="5"/>
  <c r="AG202" i="5"/>
  <c r="S202" i="5"/>
  <c r="H202" i="5"/>
  <c r="AS201" i="5"/>
  <c r="AR201" i="5"/>
  <c r="AQ201" i="5"/>
  <c r="AP201" i="5"/>
  <c r="AO201" i="5"/>
  <c r="AN201" i="5"/>
  <c r="AM201" i="5"/>
  <c r="AL201" i="5"/>
  <c r="AK201" i="5"/>
  <c r="AJ201" i="5"/>
  <c r="AI201" i="5"/>
  <c r="AH201" i="5"/>
  <c r="AG201" i="5"/>
  <c r="S201" i="5"/>
  <c r="H201" i="5"/>
  <c r="AS200" i="5"/>
  <c r="AR200" i="5"/>
  <c r="AQ200" i="5"/>
  <c r="AP200" i="5"/>
  <c r="AO200" i="5"/>
  <c r="AN200" i="5"/>
  <c r="AM200" i="5"/>
  <c r="AL200" i="5"/>
  <c r="AK200" i="5"/>
  <c r="AJ200" i="5"/>
  <c r="AI200" i="5"/>
  <c r="AH200" i="5"/>
  <c r="AG200" i="5"/>
  <c r="S200" i="5"/>
  <c r="H200" i="5"/>
  <c r="AS199" i="5"/>
  <c r="AR199" i="5"/>
  <c r="AQ199" i="5"/>
  <c r="AP199" i="5"/>
  <c r="AO199" i="5"/>
  <c r="AN199" i="5"/>
  <c r="AM199" i="5"/>
  <c r="AL199" i="5"/>
  <c r="AK199" i="5"/>
  <c r="AJ199" i="5"/>
  <c r="AI199" i="5"/>
  <c r="AH199" i="5"/>
  <c r="AG199" i="5"/>
  <c r="S199" i="5"/>
  <c r="AS198" i="5"/>
  <c r="AR198" i="5"/>
  <c r="AQ198" i="5"/>
  <c r="AP198" i="5"/>
  <c r="AO198" i="5"/>
  <c r="AN198" i="5"/>
  <c r="AM198" i="5"/>
  <c r="AL198" i="5"/>
  <c r="AK198" i="5"/>
  <c r="AJ198" i="5"/>
  <c r="AI198" i="5"/>
  <c r="AH198" i="5"/>
  <c r="AG198" i="5"/>
  <c r="S198" i="5"/>
  <c r="AS197" i="5"/>
  <c r="AR197" i="5"/>
  <c r="AQ197" i="5"/>
  <c r="AP197" i="5"/>
  <c r="AO197" i="5"/>
  <c r="AN197" i="5"/>
  <c r="AM197" i="5"/>
  <c r="AL197" i="5"/>
  <c r="AK197" i="5"/>
  <c r="AJ197" i="5"/>
  <c r="AI197" i="5"/>
  <c r="AH197" i="5"/>
  <c r="AG197" i="5"/>
  <c r="S197" i="5"/>
  <c r="AS196" i="5"/>
  <c r="AR196" i="5"/>
  <c r="AQ196" i="5"/>
  <c r="AP196" i="5"/>
  <c r="AO196" i="5"/>
  <c r="AN196" i="5"/>
  <c r="AM196" i="5"/>
  <c r="AL196" i="5"/>
  <c r="AK196" i="5"/>
  <c r="AJ196" i="5"/>
  <c r="AI196" i="5"/>
  <c r="AH196" i="5"/>
  <c r="AG196" i="5"/>
  <c r="S196" i="5"/>
  <c r="AS195" i="5"/>
  <c r="AR195" i="5"/>
  <c r="AQ195" i="5"/>
  <c r="AP195" i="5"/>
  <c r="AO195" i="5"/>
  <c r="AN195" i="5"/>
  <c r="AM195" i="5"/>
  <c r="AL195" i="5"/>
  <c r="AK195" i="5"/>
  <c r="AJ195" i="5"/>
  <c r="AI195" i="5"/>
  <c r="AH195" i="5"/>
  <c r="AG195" i="5"/>
  <c r="S195" i="5"/>
  <c r="AS194" i="5"/>
  <c r="AR194" i="5"/>
  <c r="AQ194" i="5"/>
  <c r="AP194" i="5"/>
  <c r="AO194" i="5"/>
  <c r="AN194" i="5"/>
  <c r="AM194" i="5"/>
  <c r="AL194" i="5"/>
  <c r="AK194" i="5"/>
  <c r="AJ194" i="5"/>
  <c r="AI194" i="5"/>
  <c r="AH194" i="5"/>
  <c r="AG194" i="5"/>
  <c r="S194" i="5"/>
  <c r="AS193" i="5"/>
  <c r="AR193" i="5"/>
  <c r="AQ193" i="5"/>
  <c r="AP193" i="5"/>
  <c r="AO193" i="5"/>
  <c r="AN193" i="5"/>
  <c r="AM193" i="5"/>
  <c r="AL193" i="5"/>
  <c r="AK193" i="5"/>
  <c r="AJ193" i="5"/>
  <c r="AI193" i="5"/>
  <c r="AH193" i="5"/>
  <c r="AG193" i="5"/>
  <c r="S193" i="5"/>
  <c r="AS192" i="5"/>
  <c r="AR192" i="5"/>
  <c r="AQ192" i="5"/>
  <c r="AP192" i="5"/>
  <c r="AO192" i="5"/>
  <c r="AN192" i="5"/>
  <c r="AM192" i="5"/>
  <c r="AL192" i="5"/>
  <c r="AK192" i="5"/>
  <c r="AJ192" i="5"/>
  <c r="AI192" i="5"/>
  <c r="AH192" i="5"/>
  <c r="AG192" i="5"/>
  <c r="S192" i="5"/>
  <c r="H192" i="5"/>
  <c r="AS191" i="5"/>
  <c r="AR191" i="5"/>
  <c r="AQ191" i="5"/>
  <c r="AP191" i="5"/>
  <c r="AO191" i="5"/>
  <c r="AN191" i="5"/>
  <c r="AM191" i="5"/>
  <c r="AL191" i="5"/>
  <c r="AK191" i="5"/>
  <c r="AJ191" i="5"/>
  <c r="AI191" i="5"/>
  <c r="AH191" i="5"/>
  <c r="AG191" i="5"/>
  <c r="S191" i="5"/>
  <c r="H191" i="5"/>
  <c r="AS190" i="5"/>
  <c r="AR190" i="5"/>
  <c r="AQ190" i="5"/>
  <c r="AP190" i="5"/>
  <c r="AO190" i="5"/>
  <c r="AN190" i="5"/>
  <c r="AM190" i="5"/>
  <c r="AL190" i="5"/>
  <c r="AK190" i="5"/>
  <c r="AJ190" i="5"/>
  <c r="AI190" i="5"/>
  <c r="AH190" i="5"/>
  <c r="AG190" i="5"/>
  <c r="S190" i="5"/>
  <c r="H190" i="5"/>
  <c r="AS189" i="5"/>
  <c r="AR189" i="5"/>
  <c r="AQ189" i="5"/>
  <c r="AP189" i="5"/>
  <c r="AO189" i="5"/>
  <c r="AN189" i="5"/>
  <c r="AM189" i="5"/>
  <c r="AL189" i="5"/>
  <c r="AK189" i="5"/>
  <c r="AJ189" i="5"/>
  <c r="AI189" i="5"/>
  <c r="AH189" i="5"/>
  <c r="AG189" i="5"/>
  <c r="S189" i="5"/>
  <c r="H189" i="5"/>
  <c r="AS188" i="5"/>
  <c r="AR188" i="5"/>
  <c r="AQ188" i="5"/>
  <c r="AP188" i="5"/>
  <c r="AO188" i="5"/>
  <c r="AN188" i="5"/>
  <c r="AM188" i="5"/>
  <c r="AL188" i="5"/>
  <c r="AK188" i="5"/>
  <c r="AJ188" i="5"/>
  <c r="AI188" i="5"/>
  <c r="AH188" i="5"/>
  <c r="AG188" i="5"/>
  <c r="S188" i="5"/>
  <c r="H188" i="5"/>
  <c r="AS187" i="5"/>
  <c r="AR187" i="5"/>
  <c r="AQ187" i="5"/>
  <c r="AP187" i="5"/>
  <c r="AO187" i="5"/>
  <c r="AN187" i="5"/>
  <c r="AM187" i="5"/>
  <c r="AL187" i="5"/>
  <c r="AK187" i="5"/>
  <c r="AJ187" i="5"/>
  <c r="AI187" i="5"/>
  <c r="AH187" i="5"/>
  <c r="AG187" i="5"/>
  <c r="S187" i="5"/>
  <c r="H187" i="5"/>
  <c r="AS186" i="5"/>
  <c r="AR186" i="5"/>
  <c r="AQ186" i="5"/>
  <c r="AP186" i="5"/>
  <c r="AO186" i="5"/>
  <c r="AN186" i="5"/>
  <c r="AM186" i="5"/>
  <c r="AL186" i="5"/>
  <c r="AK186" i="5"/>
  <c r="AJ186" i="5"/>
  <c r="AI186" i="5"/>
  <c r="AH186" i="5"/>
  <c r="AG186" i="5"/>
  <c r="S186" i="5"/>
  <c r="H186" i="5"/>
  <c r="AS185" i="5"/>
  <c r="AR185" i="5"/>
  <c r="AQ185" i="5"/>
  <c r="AP185" i="5"/>
  <c r="AO185" i="5"/>
  <c r="AN185" i="5"/>
  <c r="AM185" i="5"/>
  <c r="AL185" i="5"/>
  <c r="AK185" i="5"/>
  <c r="AJ185" i="5"/>
  <c r="AI185" i="5"/>
  <c r="AH185" i="5"/>
  <c r="AG185" i="5"/>
  <c r="S185" i="5"/>
  <c r="H185" i="5"/>
  <c r="AS184" i="5"/>
  <c r="AR184" i="5"/>
  <c r="AQ184" i="5"/>
  <c r="AP184" i="5"/>
  <c r="AO184" i="5"/>
  <c r="AN184" i="5"/>
  <c r="AM184" i="5"/>
  <c r="AL184" i="5"/>
  <c r="AK184" i="5"/>
  <c r="AJ184" i="5"/>
  <c r="AI184" i="5"/>
  <c r="AH184" i="5"/>
  <c r="AG184" i="5"/>
  <c r="S184" i="5"/>
  <c r="H184" i="5"/>
  <c r="AS183" i="5"/>
  <c r="AR183" i="5"/>
  <c r="AQ183" i="5"/>
  <c r="AP183" i="5"/>
  <c r="AO183" i="5"/>
  <c r="AN183" i="5"/>
  <c r="AM183" i="5"/>
  <c r="AL183" i="5"/>
  <c r="AK183" i="5"/>
  <c r="AJ183" i="5"/>
  <c r="AI183" i="5"/>
  <c r="AH183" i="5"/>
  <c r="AG183" i="5"/>
  <c r="S183" i="5"/>
  <c r="H183" i="5"/>
  <c r="AS182" i="5"/>
  <c r="AR182" i="5"/>
  <c r="AQ182" i="5"/>
  <c r="AP182" i="5"/>
  <c r="AO182" i="5"/>
  <c r="AN182" i="5"/>
  <c r="AM182" i="5"/>
  <c r="AL182" i="5"/>
  <c r="AK182" i="5"/>
  <c r="AJ182" i="5"/>
  <c r="AI182" i="5"/>
  <c r="AH182" i="5"/>
  <c r="AG182" i="5"/>
  <c r="S182" i="5"/>
  <c r="H182" i="5"/>
  <c r="AS181" i="5"/>
  <c r="AR181" i="5"/>
  <c r="AQ181" i="5"/>
  <c r="AP181" i="5"/>
  <c r="AO181" i="5"/>
  <c r="AN181" i="5"/>
  <c r="AM181" i="5"/>
  <c r="AL181" i="5"/>
  <c r="AK181" i="5"/>
  <c r="AJ181" i="5"/>
  <c r="AI181" i="5"/>
  <c r="AH181" i="5"/>
  <c r="AG181" i="5"/>
  <c r="S181" i="5"/>
  <c r="H181" i="5"/>
  <c r="AS180" i="5"/>
  <c r="AR180" i="5"/>
  <c r="AQ180" i="5"/>
  <c r="AP180" i="5"/>
  <c r="AO180" i="5"/>
  <c r="AN180" i="5"/>
  <c r="AM180" i="5"/>
  <c r="AL180" i="5"/>
  <c r="AK180" i="5"/>
  <c r="AJ180" i="5"/>
  <c r="AI180" i="5"/>
  <c r="AH180" i="5"/>
  <c r="AG180" i="5"/>
  <c r="S180" i="5"/>
  <c r="H180" i="5"/>
  <c r="AS179" i="5"/>
  <c r="AR179" i="5"/>
  <c r="AQ179" i="5"/>
  <c r="AP179" i="5"/>
  <c r="AO179" i="5"/>
  <c r="AN179" i="5"/>
  <c r="AM179" i="5"/>
  <c r="AL179" i="5"/>
  <c r="AK179" i="5"/>
  <c r="AJ179" i="5"/>
  <c r="AI179" i="5"/>
  <c r="AH179" i="5"/>
  <c r="AG179" i="5"/>
  <c r="S179" i="5"/>
  <c r="H179" i="5"/>
  <c r="AS178" i="5"/>
  <c r="AR178" i="5"/>
  <c r="AQ178" i="5"/>
  <c r="AP178" i="5"/>
  <c r="AO178" i="5"/>
  <c r="AN178" i="5"/>
  <c r="AM178" i="5"/>
  <c r="AL178" i="5"/>
  <c r="AK178" i="5"/>
  <c r="AJ178" i="5"/>
  <c r="AI178" i="5"/>
  <c r="AH178" i="5"/>
  <c r="AG178" i="5"/>
  <c r="S178" i="5"/>
  <c r="H178" i="5"/>
  <c r="AS177" i="5"/>
  <c r="AR177" i="5"/>
  <c r="AQ177" i="5"/>
  <c r="AP177" i="5"/>
  <c r="AO177" i="5"/>
  <c r="AN177" i="5"/>
  <c r="AM177" i="5"/>
  <c r="AL177" i="5"/>
  <c r="AK177" i="5"/>
  <c r="AJ177" i="5"/>
  <c r="AI177" i="5"/>
  <c r="AH177" i="5"/>
  <c r="AG177" i="5"/>
  <c r="S177" i="5"/>
  <c r="H177" i="5"/>
  <c r="AS176" i="5"/>
  <c r="AR176" i="5"/>
  <c r="AQ176" i="5"/>
  <c r="AP176" i="5"/>
  <c r="AO176" i="5"/>
  <c r="AN176" i="5"/>
  <c r="AM176" i="5"/>
  <c r="AL176" i="5"/>
  <c r="AK176" i="5"/>
  <c r="AJ176" i="5"/>
  <c r="AI176" i="5"/>
  <c r="AH176" i="5"/>
  <c r="AG176" i="5"/>
  <c r="S176" i="5"/>
  <c r="H176" i="5"/>
  <c r="AS175" i="5"/>
  <c r="AR175" i="5"/>
  <c r="AQ175" i="5"/>
  <c r="AP175" i="5"/>
  <c r="AO175" i="5"/>
  <c r="AN175" i="5"/>
  <c r="AM175" i="5"/>
  <c r="AL175" i="5"/>
  <c r="AK175" i="5"/>
  <c r="AJ175" i="5"/>
  <c r="AI175" i="5"/>
  <c r="AH175" i="5"/>
  <c r="AG175" i="5"/>
  <c r="S175" i="5"/>
  <c r="H175" i="5"/>
  <c r="AS174" i="5"/>
  <c r="AR174" i="5"/>
  <c r="AQ174" i="5"/>
  <c r="AP174" i="5"/>
  <c r="AO174" i="5"/>
  <c r="AN174" i="5"/>
  <c r="AM174" i="5"/>
  <c r="AL174" i="5"/>
  <c r="AK174" i="5"/>
  <c r="AJ174" i="5"/>
  <c r="AI174" i="5"/>
  <c r="AH174" i="5"/>
  <c r="AG174" i="5"/>
  <c r="S174" i="5"/>
  <c r="H174" i="5"/>
  <c r="AS173" i="5"/>
  <c r="AR173" i="5"/>
  <c r="AQ173" i="5"/>
  <c r="AP173" i="5"/>
  <c r="AO173" i="5"/>
  <c r="AN173" i="5"/>
  <c r="AM173" i="5"/>
  <c r="AL173" i="5"/>
  <c r="AK173" i="5"/>
  <c r="AJ173" i="5"/>
  <c r="AI173" i="5"/>
  <c r="AH173" i="5"/>
  <c r="AG173" i="5"/>
  <c r="S173" i="5"/>
  <c r="H173" i="5"/>
  <c r="AS172" i="5"/>
  <c r="AR172" i="5"/>
  <c r="AQ172" i="5"/>
  <c r="AP172" i="5"/>
  <c r="AO172" i="5"/>
  <c r="AN172" i="5"/>
  <c r="AM172" i="5"/>
  <c r="AL172" i="5"/>
  <c r="AK172" i="5"/>
  <c r="AJ172" i="5"/>
  <c r="AI172" i="5"/>
  <c r="AH172" i="5"/>
  <c r="AG172" i="5"/>
  <c r="S172" i="5"/>
  <c r="H172" i="5"/>
  <c r="AS171" i="5"/>
  <c r="AR171" i="5"/>
  <c r="AQ171" i="5"/>
  <c r="AP171" i="5"/>
  <c r="AO171" i="5"/>
  <c r="AN171" i="5"/>
  <c r="AM171" i="5"/>
  <c r="AL171" i="5"/>
  <c r="AK171" i="5"/>
  <c r="AJ171" i="5"/>
  <c r="AI171" i="5"/>
  <c r="AH171" i="5"/>
  <c r="AG171" i="5"/>
  <c r="S171" i="5"/>
  <c r="H171" i="5"/>
  <c r="AS170" i="5"/>
  <c r="AR170" i="5"/>
  <c r="AQ170" i="5"/>
  <c r="AP170" i="5"/>
  <c r="AO170" i="5"/>
  <c r="AN170" i="5"/>
  <c r="AM170" i="5"/>
  <c r="AL170" i="5"/>
  <c r="AK170" i="5"/>
  <c r="AJ170" i="5"/>
  <c r="AI170" i="5"/>
  <c r="AH170" i="5"/>
  <c r="AG170" i="5"/>
  <c r="S170" i="5"/>
  <c r="H170" i="5"/>
  <c r="AS169" i="5"/>
  <c r="AR169" i="5"/>
  <c r="AQ169" i="5"/>
  <c r="AP169" i="5"/>
  <c r="AO169" i="5"/>
  <c r="AN169" i="5"/>
  <c r="AM169" i="5"/>
  <c r="AL169" i="5"/>
  <c r="AK169" i="5"/>
  <c r="AJ169" i="5"/>
  <c r="AI169" i="5"/>
  <c r="AH169" i="5"/>
  <c r="AG169" i="5"/>
  <c r="S169" i="5"/>
  <c r="H169" i="5"/>
  <c r="AS168" i="5"/>
  <c r="AR168" i="5"/>
  <c r="AQ168" i="5"/>
  <c r="AP168" i="5"/>
  <c r="AO168" i="5"/>
  <c r="AN168" i="5"/>
  <c r="AM168" i="5"/>
  <c r="AL168" i="5"/>
  <c r="AK168" i="5"/>
  <c r="AJ168" i="5"/>
  <c r="AI168" i="5"/>
  <c r="AH168" i="5"/>
  <c r="AG168" i="5"/>
  <c r="S168" i="5"/>
  <c r="H168" i="5"/>
  <c r="AS167" i="5"/>
  <c r="AR167" i="5"/>
  <c r="AQ167" i="5"/>
  <c r="AP167" i="5"/>
  <c r="AO167" i="5"/>
  <c r="AN167" i="5"/>
  <c r="AM167" i="5"/>
  <c r="AL167" i="5"/>
  <c r="AK167" i="5"/>
  <c r="AJ167" i="5"/>
  <c r="AI167" i="5"/>
  <c r="AH167" i="5"/>
  <c r="AG167" i="5"/>
  <c r="S167" i="5"/>
  <c r="H167" i="5"/>
  <c r="AS166" i="5"/>
  <c r="AR166" i="5"/>
  <c r="AQ166" i="5"/>
  <c r="AP166" i="5"/>
  <c r="AO166" i="5"/>
  <c r="AN166" i="5"/>
  <c r="AM166" i="5"/>
  <c r="AL166" i="5"/>
  <c r="AK166" i="5"/>
  <c r="AJ166" i="5"/>
  <c r="AI166" i="5"/>
  <c r="AH166" i="5"/>
  <c r="AG166" i="5"/>
  <c r="S166" i="5"/>
  <c r="H166" i="5"/>
  <c r="AS165" i="5"/>
  <c r="AR165" i="5"/>
  <c r="AQ165" i="5"/>
  <c r="AP165" i="5"/>
  <c r="AO165" i="5"/>
  <c r="AN165" i="5"/>
  <c r="AM165" i="5"/>
  <c r="AL165" i="5"/>
  <c r="AK165" i="5"/>
  <c r="AJ165" i="5"/>
  <c r="AI165" i="5"/>
  <c r="AH165" i="5"/>
  <c r="AG165" i="5"/>
  <c r="S165" i="5"/>
  <c r="H165" i="5"/>
  <c r="AS164" i="5"/>
  <c r="AR164" i="5"/>
  <c r="AQ164" i="5"/>
  <c r="AP164" i="5"/>
  <c r="AO164" i="5"/>
  <c r="AN164" i="5"/>
  <c r="AM164" i="5"/>
  <c r="AL164" i="5"/>
  <c r="AK164" i="5"/>
  <c r="AJ164" i="5"/>
  <c r="AI164" i="5"/>
  <c r="AH164" i="5"/>
  <c r="AG164" i="5"/>
  <c r="S164" i="5"/>
  <c r="H164" i="5"/>
  <c r="AS163" i="5"/>
  <c r="AR163" i="5"/>
  <c r="AQ163" i="5"/>
  <c r="AP163" i="5"/>
  <c r="AO163" i="5"/>
  <c r="AN163" i="5"/>
  <c r="AM163" i="5"/>
  <c r="AL163" i="5"/>
  <c r="AK163" i="5"/>
  <c r="AJ163" i="5"/>
  <c r="AI163" i="5"/>
  <c r="AH163" i="5"/>
  <c r="AG163" i="5"/>
  <c r="S163" i="5"/>
  <c r="H163" i="5"/>
  <c r="AS162" i="5"/>
  <c r="AR162" i="5"/>
  <c r="AQ162" i="5"/>
  <c r="AP162" i="5"/>
  <c r="AO162" i="5"/>
  <c r="AN162" i="5"/>
  <c r="AM162" i="5"/>
  <c r="AL162" i="5"/>
  <c r="AK162" i="5"/>
  <c r="AJ162" i="5"/>
  <c r="AI162" i="5"/>
  <c r="AH162" i="5"/>
  <c r="AG162" i="5"/>
  <c r="S162" i="5"/>
  <c r="H162" i="5"/>
  <c r="AS161" i="5"/>
  <c r="AR161" i="5"/>
  <c r="AQ161" i="5"/>
  <c r="AP161" i="5"/>
  <c r="AO161" i="5"/>
  <c r="AN161" i="5"/>
  <c r="AM161" i="5"/>
  <c r="AL161" i="5"/>
  <c r="AK161" i="5"/>
  <c r="AJ161" i="5"/>
  <c r="AI161" i="5"/>
  <c r="AH161" i="5"/>
  <c r="AG161" i="5"/>
  <c r="S161" i="5"/>
  <c r="AS160" i="5"/>
  <c r="AR160" i="5"/>
  <c r="AQ160" i="5"/>
  <c r="AP160" i="5"/>
  <c r="AO160" i="5"/>
  <c r="AN160" i="5"/>
  <c r="AM160" i="5"/>
  <c r="AL160" i="5"/>
  <c r="AK160" i="5"/>
  <c r="AJ160" i="5"/>
  <c r="AI160" i="5"/>
  <c r="AH160" i="5"/>
  <c r="AG160" i="5"/>
  <c r="S160" i="5"/>
  <c r="AS159" i="5"/>
  <c r="AR159" i="5"/>
  <c r="AQ159" i="5"/>
  <c r="AP159" i="5"/>
  <c r="AO159" i="5"/>
  <c r="AN159" i="5"/>
  <c r="AM159" i="5"/>
  <c r="AL159" i="5"/>
  <c r="AK159" i="5"/>
  <c r="AJ159" i="5"/>
  <c r="AI159" i="5"/>
  <c r="AH159" i="5"/>
  <c r="AG159" i="5"/>
  <c r="S159" i="5"/>
  <c r="AS158" i="5"/>
  <c r="AR158" i="5"/>
  <c r="AQ158" i="5"/>
  <c r="AP158" i="5"/>
  <c r="AO158" i="5"/>
  <c r="AN158" i="5"/>
  <c r="AM158" i="5"/>
  <c r="AL158" i="5"/>
  <c r="AK158" i="5"/>
  <c r="AJ158" i="5"/>
  <c r="AI158" i="5"/>
  <c r="AH158" i="5"/>
  <c r="AG158" i="5"/>
  <c r="S158" i="5"/>
  <c r="AS157" i="5"/>
  <c r="AR157" i="5"/>
  <c r="AQ157" i="5"/>
  <c r="AP157" i="5"/>
  <c r="AO157" i="5"/>
  <c r="AN157" i="5"/>
  <c r="AM157" i="5"/>
  <c r="AL157" i="5"/>
  <c r="AK157" i="5"/>
  <c r="AJ157" i="5"/>
  <c r="AI157" i="5"/>
  <c r="AH157" i="5"/>
  <c r="AG157" i="5"/>
  <c r="S157" i="5"/>
  <c r="AS156" i="5"/>
  <c r="AR156" i="5"/>
  <c r="AQ156" i="5"/>
  <c r="AP156" i="5"/>
  <c r="AO156" i="5"/>
  <c r="AN156" i="5"/>
  <c r="AM156" i="5"/>
  <c r="AL156" i="5"/>
  <c r="AK156" i="5"/>
  <c r="AJ156" i="5"/>
  <c r="AI156" i="5"/>
  <c r="AH156" i="5"/>
  <c r="AG156" i="5"/>
  <c r="S156" i="5"/>
  <c r="AS155" i="5"/>
  <c r="AR155" i="5"/>
  <c r="AQ155" i="5"/>
  <c r="AP155" i="5"/>
  <c r="AO155" i="5"/>
  <c r="AN155" i="5"/>
  <c r="AM155" i="5"/>
  <c r="AL155" i="5"/>
  <c r="AK155" i="5"/>
  <c r="AJ155" i="5"/>
  <c r="AI155" i="5"/>
  <c r="AH155" i="5"/>
  <c r="AG155" i="5"/>
  <c r="S155" i="5"/>
  <c r="AS154" i="5"/>
  <c r="AR154" i="5"/>
  <c r="AQ154" i="5"/>
  <c r="AP154" i="5"/>
  <c r="AO154" i="5"/>
  <c r="AN154" i="5"/>
  <c r="AM154" i="5"/>
  <c r="AL154" i="5"/>
  <c r="AK154" i="5"/>
  <c r="AJ154" i="5"/>
  <c r="AI154" i="5"/>
  <c r="AH154" i="5"/>
  <c r="AG154" i="5"/>
  <c r="S154" i="5"/>
  <c r="AS153" i="5"/>
  <c r="AR153" i="5"/>
  <c r="AQ153" i="5"/>
  <c r="AP153" i="5"/>
  <c r="AO153" i="5"/>
  <c r="AN153" i="5"/>
  <c r="AM153" i="5"/>
  <c r="AL153" i="5"/>
  <c r="AK153" i="5"/>
  <c r="AJ153" i="5"/>
  <c r="AI153" i="5"/>
  <c r="AH153" i="5"/>
  <c r="AG153" i="5"/>
  <c r="S153" i="5"/>
  <c r="AS152" i="5"/>
  <c r="AR152" i="5"/>
  <c r="AQ152" i="5"/>
  <c r="AP152" i="5"/>
  <c r="AO152" i="5"/>
  <c r="AN152" i="5"/>
  <c r="AM152" i="5"/>
  <c r="AL152" i="5"/>
  <c r="AK152" i="5"/>
  <c r="AJ152" i="5"/>
  <c r="AI152" i="5"/>
  <c r="AH152" i="5"/>
  <c r="AG152" i="5"/>
  <c r="S152" i="5"/>
  <c r="AS151" i="5"/>
  <c r="AR151" i="5"/>
  <c r="AQ151" i="5"/>
  <c r="AP151" i="5"/>
  <c r="AO151" i="5"/>
  <c r="AN151" i="5"/>
  <c r="AM151" i="5"/>
  <c r="AL151" i="5"/>
  <c r="AK151" i="5"/>
  <c r="AJ151" i="5"/>
  <c r="AI151" i="5"/>
  <c r="AH151" i="5"/>
  <c r="AG151" i="5"/>
  <c r="S151" i="5"/>
  <c r="AS150" i="5"/>
  <c r="AR150" i="5"/>
  <c r="AQ150" i="5"/>
  <c r="AP150" i="5"/>
  <c r="AO150" i="5"/>
  <c r="AN150" i="5"/>
  <c r="AM150" i="5"/>
  <c r="AL150" i="5"/>
  <c r="AK150" i="5"/>
  <c r="AJ150" i="5"/>
  <c r="AI150" i="5"/>
  <c r="AH150" i="5"/>
  <c r="AG150" i="5"/>
  <c r="S150" i="5"/>
  <c r="AS149" i="5"/>
  <c r="AR149" i="5"/>
  <c r="AQ149" i="5"/>
  <c r="AP149" i="5"/>
  <c r="AO149" i="5"/>
  <c r="AN149" i="5"/>
  <c r="AM149" i="5"/>
  <c r="AL149" i="5"/>
  <c r="AK149" i="5"/>
  <c r="AJ149" i="5"/>
  <c r="AI149" i="5"/>
  <c r="AH149" i="5"/>
  <c r="AG149" i="5"/>
  <c r="S149" i="5"/>
  <c r="AS148" i="5"/>
  <c r="AR148" i="5"/>
  <c r="AQ148" i="5"/>
  <c r="AP148" i="5"/>
  <c r="AO148" i="5"/>
  <c r="AN148" i="5"/>
  <c r="AM148" i="5"/>
  <c r="AL148" i="5"/>
  <c r="AK148" i="5"/>
  <c r="AJ148" i="5"/>
  <c r="AI148" i="5"/>
  <c r="AH148" i="5"/>
  <c r="AG148" i="5"/>
  <c r="S148" i="5"/>
  <c r="AS147" i="5"/>
  <c r="AR147" i="5"/>
  <c r="AQ147" i="5"/>
  <c r="AP147" i="5"/>
  <c r="AO147" i="5"/>
  <c r="AN147" i="5"/>
  <c r="AM147" i="5"/>
  <c r="AL147" i="5"/>
  <c r="AK147" i="5"/>
  <c r="AJ147" i="5"/>
  <c r="AI147" i="5"/>
  <c r="AH147" i="5"/>
  <c r="AG147" i="5"/>
  <c r="S147" i="5"/>
  <c r="AS146" i="5"/>
  <c r="AR146" i="5"/>
  <c r="AQ146" i="5"/>
  <c r="AP146" i="5"/>
  <c r="AO146" i="5"/>
  <c r="AN146" i="5"/>
  <c r="AM146" i="5"/>
  <c r="AL146" i="5"/>
  <c r="AK146" i="5"/>
  <c r="AJ146" i="5"/>
  <c r="AI146" i="5"/>
  <c r="AH146" i="5"/>
  <c r="AG146" i="5"/>
  <c r="S146" i="5"/>
  <c r="AS145" i="5"/>
  <c r="AR145" i="5"/>
  <c r="AQ145" i="5"/>
  <c r="AP145" i="5"/>
  <c r="AO145" i="5"/>
  <c r="AN145" i="5"/>
  <c r="AM145" i="5"/>
  <c r="AL145" i="5"/>
  <c r="AK145" i="5"/>
  <c r="AJ145" i="5"/>
  <c r="AI145" i="5"/>
  <c r="AH145" i="5"/>
  <c r="AG145" i="5"/>
  <c r="S145" i="5"/>
  <c r="AS144" i="5"/>
  <c r="AR144" i="5"/>
  <c r="AQ144" i="5"/>
  <c r="AP144" i="5"/>
  <c r="AO144" i="5"/>
  <c r="AN144" i="5"/>
  <c r="AM144" i="5"/>
  <c r="AL144" i="5"/>
  <c r="AK144" i="5"/>
  <c r="AJ144" i="5"/>
  <c r="AI144" i="5"/>
  <c r="AH144" i="5"/>
  <c r="AG144" i="5"/>
  <c r="S144" i="5"/>
  <c r="AS143" i="5"/>
  <c r="AR143" i="5"/>
  <c r="AQ143" i="5"/>
  <c r="AP143" i="5"/>
  <c r="AO143" i="5"/>
  <c r="AN143" i="5"/>
  <c r="AM143" i="5"/>
  <c r="AL143" i="5"/>
  <c r="AK143" i="5"/>
  <c r="AJ143" i="5"/>
  <c r="AI143" i="5"/>
  <c r="AH143" i="5"/>
  <c r="AG143" i="5"/>
  <c r="S143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S142" i="5"/>
  <c r="H142" i="5"/>
  <c r="AS141" i="5"/>
  <c r="AR141" i="5"/>
  <c r="AQ141" i="5"/>
  <c r="AP141" i="5"/>
  <c r="AO141" i="5"/>
  <c r="AN141" i="5"/>
  <c r="AM141" i="5"/>
  <c r="AL141" i="5"/>
  <c r="AK141" i="5"/>
  <c r="AJ141" i="5"/>
  <c r="AI141" i="5"/>
  <c r="AH141" i="5"/>
  <c r="AG141" i="5"/>
  <c r="S141" i="5"/>
  <c r="H141" i="5"/>
  <c r="AS140" i="5"/>
  <c r="AR140" i="5"/>
  <c r="AQ140" i="5"/>
  <c r="AP140" i="5"/>
  <c r="AO140" i="5"/>
  <c r="AN140" i="5"/>
  <c r="AM140" i="5"/>
  <c r="AL140" i="5"/>
  <c r="AK140" i="5"/>
  <c r="AJ140" i="5"/>
  <c r="AI140" i="5"/>
  <c r="AH140" i="5"/>
  <c r="AG140" i="5"/>
  <c r="S140" i="5"/>
  <c r="H140" i="5"/>
  <c r="AS139" i="5"/>
  <c r="AR139" i="5"/>
  <c r="AQ139" i="5"/>
  <c r="AP139" i="5"/>
  <c r="AO139" i="5"/>
  <c r="AN139" i="5"/>
  <c r="AM139" i="5"/>
  <c r="AL139" i="5"/>
  <c r="AK139" i="5"/>
  <c r="AJ139" i="5"/>
  <c r="AI139" i="5"/>
  <c r="AH139" i="5"/>
  <c r="AG139" i="5"/>
  <c r="S139" i="5"/>
  <c r="H139" i="5"/>
  <c r="AS138" i="5"/>
  <c r="AR138" i="5"/>
  <c r="AQ138" i="5"/>
  <c r="AP138" i="5"/>
  <c r="AO138" i="5"/>
  <c r="AN138" i="5"/>
  <c r="AM138" i="5"/>
  <c r="AL138" i="5"/>
  <c r="AK138" i="5"/>
  <c r="AJ138" i="5"/>
  <c r="AI138" i="5"/>
  <c r="AH138" i="5"/>
  <c r="AG138" i="5"/>
  <c r="S138" i="5"/>
  <c r="H138" i="5"/>
  <c r="AS137" i="5"/>
  <c r="AR137" i="5"/>
  <c r="AQ137" i="5"/>
  <c r="AP137" i="5"/>
  <c r="AO137" i="5"/>
  <c r="AN137" i="5"/>
  <c r="AM137" i="5"/>
  <c r="AL137" i="5"/>
  <c r="AK137" i="5"/>
  <c r="AJ137" i="5"/>
  <c r="AI137" i="5"/>
  <c r="AH137" i="5"/>
  <c r="AG137" i="5"/>
  <c r="S137" i="5"/>
  <c r="H137" i="5"/>
  <c r="AS136" i="5"/>
  <c r="AR136" i="5"/>
  <c r="AQ136" i="5"/>
  <c r="AP136" i="5"/>
  <c r="AO136" i="5"/>
  <c r="AN136" i="5"/>
  <c r="AM136" i="5"/>
  <c r="AL136" i="5"/>
  <c r="AK136" i="5"/>
  <c r="AJ136" i="5"/>
  <c r="AI136" i="5"/>
  <c r="AH136" i="5"/>
  <c r="AG136" i="5"/>
  <c r="S136" i="5"/>
  <c r="H136" i="5"/>
  <c r="AS135" i="5"/>
  <c r="AR135" i="5"/>
  <c r="AQ135" i="5"/>
  <c r="AP135" i="5"/>
  <c r="AO135" i="5"/>
  <c r="AN135" i="5"/>
  <c r="AM135" i="5"/>
  <c r="AL135" i="5"/>
  <c r="AK135" i="5"/>
  <c r="AJ135" i="5"/>
  <c r="AI135" i="5"/>
  <c r="AH135" i="5"/>
  <c r="AG135" i="5"/>
  <c r="S135" i="5"/>
  <c r="H135" i="5"/>
  <c r="AS134" i="5"/>
  <c r="AR134" i="5"/>
  <c r="AQ134" i="5"/>
  <c r="AP134" i="5"/>
  <c r="AO134" i="5"/>
  <c r="AN134" i="5"/>
  <c r="AM134" i="5"/>
  <c r="AL134" i="5"/>
  <c r="AK134" i="5"/>
  <c r="AJ134" i="5"/>
  <c r="AI134" i="5"/>
  <c r="AH134" i="5"/>
  <c r="AG134" i="5"/>
  <c r="S134" i="5"/>
  <c r="H134" i="5"/>
  <c r="AS133" i="5"/>
  <c r="AR133" i="5"/>
  <c r="AQ133" i="5"/>
  <c r="AP133" i="5"/>
  <c r="AO133" i="5"/>
  <c r="AN133" i="5"/>
  <c r="AM133" i="5"/>
  <c r="AL133" i="5"/>
  <c r="AK133" i="5"/>
  <c r="AJ133" i="5"/>
  <c r="AI133" i="5"/>
  <c r="AH133" i="5"/>
  <c r="AG133" i="5"/>
  <c r="S133" i="5"/>
  <c r="H133" i="5"/>
  <c r="AS132" i="5"/>
  <c r="AR132" i="5"/>
  <c r="AQ132" i="5"/>
  <c r="AP132" i="5"/>
  <c r="AO132" i="5"/>
  <c r="AN132" i="5"/>
  <c r="AM132" i="5"/>
  <c r="AL132" i="5"/>
  <c r="AK132" i="5"/>
  <c r="AJ132" i="5"/>
  <c r="AI132" i="5"/>
  <c r="AH132" i="5"/>
  <c r="AG132" i="5"/>
  <c r="S132" i="5"/>
  <c r="H132" i="5"/>
  <c r="AS131" i="5"/>
  <c r="AR131" i="5"/>
  <c r="AQ131" i="5"/>
  <c r="AP131" i="5"/>
  <c r="AO131" i="5"/>
  <c r="AN131" i="5"/>
  <c r="AM131" i="5"/>
  <c r="AL131" i="5"/>
  <c r="AK131" i="5"/>
  <c r="AJ131" i="5"/>
  <c r="AI131" i="5"/>
  <c r="AH131" i="5"/>
  <c r="AG131" i="5"/>
  <c r="S131" i="5"/>
  <c r="H131" i="5"/>
  <c r="AS130" i="5"/>
  <c r="AR130" i="5"/>
  <c r="AQ130" i="5"/>
  <c r="AP130" i="5"/>
  <c r="AO130" i="5"/>
  <c r="AN130" i="5"/>
  <c r="AM130" i="5"/>
  <c r="AL130" i="5"/>
  <c r="AK130" i="5"/>
  <c r="AJ130" i="5"/>
  <c r="AI130" i="5"/>
  <c r="AH130" i="5"/>
  <c r="AG130" i="5"/>
  <c r="S130" i="5"/>
  <c r="H130" i="5"/>
  <c r="AS129" i="5"/>
  <c r="AR129" i="5"/>
  <c r="AQ129" i="5"/>
  <c r="AP129" i="5"/>
  <c r="AO129" i="5"/>
  <c r="AN129" i="5"/>
  <c r="AM129" i="5"/>
  <c r="AL129" i="5"/>
  <c r="AK129" i="5"/>
  <c r="AJ129" i="5"/>
  <c r="AI129" i="5"/>
  <c r="AH129" i="5"/>
  <c r="AG129" i="5"/>
  <c r="S129" i="5"/>
  <c r="H129" i="5"/>
  <c r="AS128" i="5"/>
  <c r="AR128" i="5"/>
  <c r="AQ128" i="5"/>
  <c r="AP128" i="5"/>
  <c r="AO128" i="5"/>
  <c r="AN128" i="5"/>
  <c r="AM128" i="5"/>
  <c r="AL128" i="5"/>
  <c r="AK128" i="5"/>
  <c r="AJ128" i="5"/>
  <c r="AI128" i="5"/>
  <c r="AH128" i="5"/>
  <c r="AG128" i="5"/>
  <c r="S128" i="5"/>
  <c r="H128" i="5"/>
  <c r="AS127" i="5"/>
  <c r="AR127" i="5"/>
  <c r="AQ127" i="5"/>
  <c r="AP127" i="5"/>
  <c r="AO127" i="5"/>
  <c r="AN127" i="5"/>
  <c r="AM127" i="5"/>
  <c r="AL127" i="5"/>
  <c r="AK127" i="5"/>
  <c r="AJ127" i="5"/>
  <c r="AI127" i="5"/>
  <c r="AH127" i="5"/>
  <c r="AG127" i="5"/>
  <c r="S127" i="5"/>
  <c r="H127" i="5"/>
  <c r="AS126" i="5"/>
  <c r="AR126" i="5"/>
  <c r="AQ126" i="5"/>
  <c r="AP126" i="5"/>
  <c r="AO126" i="5"/>
  <c r="AN126" i="5"/>
  <c r="AM126" i="5"/>
  <c r="AL126" i="5"/>
  <c r="AK126" i="5"/>
  <c r="AJ126" i="5"/>
  <c r="AI126" i="5"/>
  <c r="AH126" i="5"/>
  <c r="AG126" i="5"/>
  <c r="S126" i="5"/>
  <c r="H126" i="5"/>
  <c r="AS125" i="5"/>
  <c r="AR125" i="5"/>
  <c r="AQ125" i="5"/>
  <c r="AP125" i="5"/>
  <c r="AO125" i="5"/>
  <c r="AN125" i="5"/>
  <c r="AM125" i="5"/>
  <c r="AL125" i="5"/>
  <c r="AK125" i="5"/>
  <c r="AJ125" i="5"/>
  <c r="AI125" i="5"/>
  <c r="AH125" i="5"/>
  <c r="AG125" i="5"/>
  <c r="S125" i="5"/>
  <c r="H125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S124" i="5"/>
  <c r="H124" i="5"/>
  <c r="AS123" i="5"/>
  <c r="AR123" i="5"/>
  <c r="AQ123" i="5"/>
  <c r="AP123" i="5"/>
  <c r="AO123" i="5"/>
  <c r="AN123" i="5"/>
  <c r="AM123" i="5"/>
  <c r="AL123" i="5"/>
  <c r="AK123" i="5"/>
  <c r="AJ123" i="5"/>
  <c r="AI123" i="5"/>
  <c r="AH123" i="5"/>
  <c r="AG123" i="5"/>
  <c r="S123" i="5"/>
  <c r="H123" i="5"/>
  <c r="AS122" i="5"/>
  <c r="AR122" i="5"/>
  <c r="AQ122" i="5"/>
  <c r="AP122" i="5"/>
  <c r="AO122" i="5"/>
  <c r="AN122" i="5"/>
  <c r="AM122" i="5"/>
  <c r="AL122" i="5"/>
  <c r="AK122" i="5"/>
  <c r="AJ122" i="5"/>
  <c r="AI122" i="5"/>
  <c r="AH122" i="5"/>
  <c r="AG122" i="5"/>
  <c r="S122" i="5"/>
  <c r="H122" i="5"/>
  <c r="AS121" i="5"/>
  <c r="AR121" i="5"/>
  <c r="AQ121" i="5"/>
  <c r="AP121" i="5"/>
  <c r="AO121" i="5"/>
  <c r="AN121" i="5"/>
  <c r="AM121" i="5"/>
  <c r="AL121" i="5"/>
  <c r="AK121" i="5"/>
  <c r="AJ121" i="5"/>
  <c r="AI121" i="5"/>
  <c r="AH121" i="5"/>
  <c r="AG121" i="5"/>
  <c r="S121" i="5"/>
  <c r="H121" i="5"/>
  <c r="AS120" i="5"/>
  <c r="AR120" i="5"/>
  <c r="AQ120" i="5"/>
  <c r="AP120" i="5"/>
  <c r="AO120" i="5"/>
  <c r="AN120" i="5"/>
  <c r="AM120" i="5"/>
  <c r="AL120" i="5"/>
  <c r="AK120" i="5"/>
  <c r="AJ120" i="5"/>
  <c r="AI120" i="5"/>
  <c r="AH120" i="5"/>
  <c r="AG120" i="5"/>
  <c r="S120" i="5"/>
  <c r="H120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S119" i="5"/>
  <c r="H119" i="5"/>
  <c r="AS118" i="5"/>
  <c r="AR118" i="5"/>
  <c r="AQ118" i="5"/>
  <c r="AP118" i="5"/>
  <c r="AO118" i="5"/>
  <c r="AN118" i="5"/>
  <c r="AM118" i="5"/>
  <c r="AL118" i="5"/>
  <c r="AK118" i="5"/>
  <c r="AJ118" i="5"/>
  <c r="AI118" i="5"/>
  <c r="AH118" i="5"/>
  <c r="AG118" i="5"/>
  <c r="S118" i="5"/>
  <c r="H118" i="5"/>
  <c r="AS117" i="5"/>
  <c r="AR117" i="5"/>
  <c r="AQ117" i="5"/>
  <c r="AP117" i="5"/>
  <c r="AO117" i="5"/>
  <c r="AN117" i="5"/>
  <c r="AM117" i="5"/>
  <c r="AL117" i="5"/>
  <c r="AK117" i="5"/>
  <c r="AJ117" i="5"/>
  <c r="AI117" i="5"/>
  <c r="AH117" i="5"/>
  <c r="AG117" i="5"/>
  <c r="S117" i="5"/>
  <c r="H117" i="5"/>
  <c r="AS116" i="5"/>
  <c r="AR116" i="5"/>
  <c r="AQ116" i="5"/>
  <c r="AP116" i="5"/>
  <c r="AO116" i="5"/>
  <c r="AN116" i="5"/>
  <c r="AM116" i="5"/>
  <c r="AL116" i="5"/>
  <c r="AK116" i="5"/>
  <c r="AJ116" i="5"/>
  <c r="AI116" i="5"/>
  <c r="AH116" i="5"/>
  <c r="AG116" i="5"/>
  <c r="S116" i="5"/>
  <c r="H116" i="5"/>
  <c r="AS115" i="5"/>
  <c r="AR115" i="5"/>
  <c r="AQ115" i="5"/>
  <c r="AP115" i="5"/>
  <c r="AO115" i="5"/>
  <c r="AN115" i="5"/>
  <c r="AM115" i="5"/>
  <c r="AL115" i="5"/>
  <c r="AK115" i="5"/>
  <c r="AJ115" i="5"/>
  <c r="AI115" i="5"/>
  <c r="AH115" i="5"/>
  <c r="AG115" i="5"/>
  <c r="S115" i="5"/>
  <c r="H115" i="5"/>
  <c r="AS114" i="5"/>
  <c r="AR114" i="5"/>
  <c r="AQ114" i="5"/>
  <c r="AP114" i="5"/>
  <c r="AO114" i="5"/>
  <c r="AN114" i="5"/>
  <c r="AM114" i="5"/>
  <c r="AL114" i="5"/>
  <c r="AK114" i="5"/>
  <c r="AJ114" i="5"/>
  <c r="AI114" i="5"/>
  <c r="AH114" i="5"/>
  <c r="AG114" i="5"/>
  <c r="S114" i="5"/>
  <c r="H114" i="5"/>
  <c r="AS113" i="5"/>
  <c r="AR113" i="5"/>
  <c r="AQ113" i="5"/>
  <c r="AP113" i="5"/>
  <c r="AO113" i="5"/>
  <c r="AN113" i="5"/>
  <c r="AM113" i="5"/>
  <c r="AL113" i="5"/>
  <c r="AK113" i="5"/>
  <c r="AJ113" i="5"/>
  <c r="AI113" i="5"/>
  <c r="AH113" i="5"/>
  <c r="AG113" i="5"/>
  <c r="S113" i="5"/>
  <c r="H113" i="5"/>
  <c r="AS112" i="5"/>
  <c r="AR112" i="5"/>
  <c r="AQ112" i="5"/>
  <c r="AP112" i="5"/>
  <c r="AO112" i="5"/>
  <c r="AN112" i="5"/>
  <c r="AM112" i="5"/>
  <c r="AL112" i="5"/>
  <c r="AK112" i="5"/>
  <c r="AJ112" i="5"/>
  <c r="AI112" i="5"/>
  <c r="AH112" i="5"/>
  <c r="AG112" i="5"/>
  <c r="S112" i="5"/>
  <c r="H112" i="5"/>
  <c r="AS111" i="5"/>
  <c r="AR111" i="5"/>
  <c r="AQ111" i="5"/>
  <c r="AP111" i="5"/>
  <c r="AO111" i="5"/>
  <c r="AN111" i="5"/>
  <c r="AM111" i="5"/>
  <c r="AL111" i="5"/>
  <c r="AK111" i="5"/>
  <c r="AJ111" i="5"/>
  <c r="AI111" i="5"/>
  <c r="AH111" i="5"/>
  <c r="AG111" i="5"/>
  <c r="S111" i="5"/>
  <c r="H111" i="5"/>
  <c r="AS110" i="5"/>
  <c r="AR110" i="5"/>
  <c r="AQ110" i="5"/>
  <c r="AP110" i="5"/>
  <c r="AO110" i="5"/>
  <c r="AN110" i="5"/>
  <c r="AM110" i="5"/>
  <c r="AL110" i="5"/>
  <c r="AK110" i="5"/>
  <c r="AJ110" i="5"/>
  <c r="AI110" i="5"/>
  <c r="AH110" i="5"/>
  <c r="AG110" i="5"/>
  <c r="S110" i="5"/>
  <c r="H110" i="5"/>
  <c r="AS109" i="5"/>
  <c r="AR109" i="5"/>
  <c r="AQ109" i="5"/>
  <c r="AP109" i="5"/>
  <c r="AO109" i="5"/>
  <c r="AN109" i="5"/>
  <c r="AM109" i="5"/>
  <c r="AL109" i="5"/>
  <c r="AK109" i="5"/>
  <c r="AJ109" i="5"/>
  <c r="AI109" i="5"/>
  <c r="AH109" i="5"/>
  <c r="AG109" i="5"/>
  <c r="S109" i="5"/>
  <c r="H109" i="5"/>
  <c r="AS108" i="5"/>
  <c r="AR108" i="5"/>
  <c r="AQ108" i="5"/>
  <c r="AP108" i="5"/>
  <c r="AO108" i="5"/>
  <c r="AN108" i="5"/>
  <c r="AM108" i="5"/>
  <c r="AL108" i="5"/>
  <c r="AK108" i="5"/>
  <c r="AJ108" i="5"/>
  <c r="AI108" i="5"/>
  <c r="AH108" i="5"/>
  <c r="AG108" i="5"/>
  <c r="S108" i="5"/>
  <c r="H108" i="5"/>
  <c r="AS107" i="5"/>
  <c r="AR107" i="5"/>
  <c r="AQ107" i="5"/>
  <c r="AP107" i="5"/>
  <c r="AO107" i="5"/>
  <c r="AN107" i="5"/>
  <c r="AM107" i="5"/>
  <c r="AL107" i="5"/>
  <c r="AK107" i="5"/>
  <c r="AJ107" i="5"/>
  <c r="AI107" i="5"/>
  <c r="AH107" i="5"/>
  <c r="AG107" i="5"/>
  <c r="S107" i="5"/>
  <c r="H107" i="5"/>
  <c r="AS106" i="5"/>
  <c r="AR106" i="5"/>
  <c r="AQ106" i="5"/>
  <c r="AP106" i="5"/>
  <c r="AO106" i="5"/>
  <c r="AN106" i="5"/>
  <c r="AM106" i="5"/>
  <c r="AL106" i="5"/>
  <c r="AK106" i="5"/>
  <c r="AJ106" i="5"/>
  <c r="AI106" i="5"/>
  <c r="AH106" i="5"/>
  <c r="AG106" i="5"/>
  <c r="S106" i="5"/>
  <c r="H106" i="5"/>
  <c r="AS105" i="5"/>
  <c r="AR105" i="5"/>
  <c r="AQ105" i="5"/>
  <c r="AP105" i="5"/>
  <c r="AO105" i="5"/>
  <c r="AN105" i="5"/>
  <c r="AM105" i="5"/>
  <c r="AL105" i="5"/>
  <c r="AK105" i="5"/>
  <c r="AJ105" i="5"/>
  <c r="AI105" i="5"/>
  <c r="AH105" i="5"/>
  <c r="AG105" i="5"/>
  <c r="S105" i="5"/>
  <c r="H105" i="5"/>
  <c r="AS104" i="5"/>
  <c r="AR104" i="5"/>
  <c r="AQ104" i="5"/>
  <c r="AP104" i="5"/>
  <c r="AO104" i="5"/>
  <c r="AN104" i="5"/>
  <c r="AM104" i="5"/>
  <c r="AL104" i="5"/>
  <c r="AK104" i="5"/>
  <c r="AJ104" i="5"/>
  <c r="AI104" i="5"/>
  <c r="AH104" i="5"/>
  <c r="AG104" i="5"/>
  <c r="S104" i="5"/>
  <c r="H104" i="5"/>
  <c r="AS103" i="5"/>
  <c r="AR103" i="5"/>
  <c r="AQ103" i="5"/>
  <c r="AP103" i="5"/>
  <c r="AO103" i="5"/>
  <c r="AN103" i="5"/>
  <c r="AM103" i="5"/>
  <c r="AL103" i="5"/>
  <c r="AK103" i="5"/>
  <c r="AJ103" i="5"/>
  <c r="AI103" i="5"/>
  <c r="AH103" i="5"/>
  <c r="AG103" i="5"/>
  <c r="S103" i="5"/>
  <c r="H103" i="5"/>
  <c r="AS102" i="5"/>
  <c r="AR102" i="5"/>
  <c r="AQ102" i="5"/>
  <c r="AP102" i="5"/>
  <c r="AO102" i="5"/>
  <c r="AN102" i="5"/>
  <c r="AM102" i="5"/>
  <c r="AL102" i="5"/>
  <c r="AK102" i="5"/>
  <c r="AJ102" i="5"/>
  <c r="AI102" i="5"/>
  <c r="AH102" i="5"/>
  <c r="AG102" i="5"/>
  <c r="S102" i="5"/>
  <c r="H102" i="5"/>
  <c r="AS101" i="5"/>
  <c r="AR101" i="5"/>
  <c r="AQ101" i="5"/>
  <c r="AP101" i="5"/>
  <c r="AO101" i="5"/>
  <c r="AN101" i="5"/>
  <c r="AM101" i="5"/>
  <c r="AL101" i="5"/>
  <c r="AK101" i="5"/>
  <c r="AJ101" i="5"/>
  <c r="AI101" i="5"/>
  <c r="AH101" i="5"/>
  <c r="AG101" i="5"/>
  <c r="S101" i="5"/>
  <c r="H101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S100" i="5"/>
  <c r="H100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S99" i="5"/>
  <c r="H99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S98" i="5"/>
  <c r="H98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S97" i="5"/>
  <c r="H97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S96" i="5"/>
  <c r="H96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S95" i="5"/>
  <c r="H95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S94" i="5"/>
  <c r="H94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S93" i="5"/>
  <c r="H93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S92" i="5"/>
  <c r="H92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S91" i="5"/>
  <c r="H91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S90" i="5"/>
  <c r="H90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S89" i="5"/>
  <c r="H89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S88" i="5"/>
  <c r="H88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S87" i="5"/>
  <c r="H87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S86" i="5"/>
  <c r="H86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S85" i="5"/>
  <c r="H85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S84" i="5"/>
  <c r="H84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S83" i="5"/>
  <c r="H83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S82" i="5"/>
  <c r="H82" i="5"/>
  <c r="AS81" i="5"/>
  <c r="AR81" i="5"/>
  <c r="AQ81" i="5"/>
  <c r="AP81" i="5"/>
  <c r="AO81" i="5"/>
  <c r="AN81" i="5"/>
  <c r="AM81" i="5"/>
  <c r="AL81" i="5"/>
  <c r="AK81" i="5"/>
  <c r="AJ81" i="5"/>
  <c r="AI81" i="5"/>
  <c r="AH81" i="5"/>
  <c r="AG81" i="5"/>
  <c r="S81" i="5"/>
  <c r="H81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S80" i="5"/>
  <c r="H80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S79" i="5"/>
  <c r="H79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S78" i="5"/>
  <c r="H78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S77" i="5"/>
  <c r="H77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S76" i="5"/>
  <c r="H76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S75" i="5"/>
  <c r="H75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S74" i="5"/>
  <c r="H74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S73" i="5"/>
  <c r="H73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S72" i="5"/>
  <c r="H72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S71" i="5"/>
  <c r="H71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S70" i="5"/>
  <c r="H70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S69" i="5"/>
  <c r="H69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S68" i="5"/>
  <c r="H68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S67" i="5"/>
  <c r="H67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S66" i="5"/>
  <c r="H66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S65" i="5"/>
  <c r="H65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S64" i="5"/>
  <c r="H64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S63" i="5"/>
  <c r="H63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S62" i="5"/>
  <c r="H62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S61" i="5"/>
  <c r="H61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S60" i="5"/>
  <c r="H60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S59" i="5"/>
  <c r="H59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S58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S57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S56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S55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S54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S53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S52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S51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S50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S49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S48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S47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S46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S45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S44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S43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S42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S41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S40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S39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S38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S37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S36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S35" i="5"/>
  <c r="H35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S34" i="5"/>
  <c r="H34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S33" i="5"/>
  <c r="H33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S32" i="5"/>
  <c r="H32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S31" i="5"/>
  <c r="H31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S30" i="5"/>
  <c r="H30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S29" i="5"/>
  <c r="H29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S28" i="5"/>
  <c r="H28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S27" i="5"/>
  <c r="H27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S26" i="5"/>
  <c r="H26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S25" i="5"/>
  <c r="H25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S24" i="5"/>
  <c r="H24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S23" i="5"/>
  <c r="H23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S22" i="5"/>
  <c r="H22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S21" i="5"/>
  <c r="H21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S20" i="5"/>
  <c r="H20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S19" i="5"/>
  <c r="H19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S18" i="5"/>
  <c r="H18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S17" i="5"/>
  <c r="H17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S16" i="5"/>
  <c r="H16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S15" i="5"/>
  <c r="H15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S14" i="5"/>
  <c r="H14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S13" i="5"/>
  <c r="H13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S12" i="5"/>
  <c r="H12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S11" i="5"/>
  <c r="H11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S10" i="5"/>
  <c r="H10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S9" i="5"/>
  <c r="H9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S8" i="5"/>
  <c r="H8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S7" i="5"/>
  <c r="H7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S6" i="5"/>
  <c r="H6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S5" i="5"/>
  <c r="H5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S4" i="5"/>
  <c r="H4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S3" i="5"/>
  <c r="H3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S2" i="5"/>
  <c r="H2" i="5"/>
  <c r="AU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Rmontaña</author>
  </authors>
  <commentList>
    <comment ref="P6" authorId="0" shapeId="0" xr:uid="{11EA4A46-DB97-40F3-BAD3-822BFC61AC5B}">
      <text>
        <r>
          <rPr>
            <b/>
            <sz val="9"/>
            <color indexed="81"/>
            <rFont val="Tahoma"/>
            <family val="2"/>
          </rPr>
          <t>escribir nombre completo y legal de club, no siglas ni abreviaturas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7" authorId="0" shapeId="0" xr:uid="{7870036B-F63D-BA44-A168-0E4408ACB16A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8" authorId="0" shapeId="0" xr:uid="{1AEA3D58-BE21-F949-8DFD-BF8336852AD3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</author>
    <author>Rmontaña</author>
  </authors>
  <commentList>
    <comment ref="P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familia: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ingresar con .
</t>
        </r>
        <r>
          <rPr>
            <sz val="9"/>
            <color rgb="FF000000"/>
            <rFont val="Tahoma"/>
            <family val="2"/>
          </rPr>
          <t xml:space="preserve">Ejemplo: 
</t>
        </r>
        <r>
          <rPr>
            <sz val="9"/>
            <color rgb="FF000000"/>
            <rFont val="Tahoma"/>
            <family val="2"/>
          </rPr>
          <t xml:space="preserve">12.56
</t>
        </r>
        <r>
          <rPr>
            <sz val="9"/>
            <color rgb="FF000000"/>
            <rFont val="Tahoma"/>
            <family val="2"/>
          </rPr>
          <t xml:space="preserve">4.15.14
</t>
        </r>
      </text>
    </comment>
    <comment ref="T148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F392" authorId="1" shapeId="0" xr:uid="{2635DC89-A3C7-1144-B232-769CABFEF893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3" authorId="1" shapeId="0" xr:uid="{EC07C249-C125-AA4E-8C48-EEE3D68FA7E9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Rmontaña</author>
  </authors>
  <commentList>
    <comment ref="J1" authorId="0" shapeId="0" xr:uid="{30180558-BE08-484E-A3CE-317F3DCEB0FF}">
      <text>
        <r>
          <rPr>
            <b/>
            <sz val="9"/>
            <color indexed="81"/>
            <rFont val="Tahoma"/>
            <family val="2"/>
          </rPr>
          <t>escribir nombre completo y legal de club, no siglas ni abreviaturas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Rmontaña</author>
  </authors>
  <commentList>
    <comment ref="I1" authorId="0" shapeId="0" xr:uid="{A5C5D39C-64B3-47AA-9CFF-41CBEA9A7F75}">
      <text>
        <r>
          <rPr>
            <b/>
            <sz val="9"/>
            <color indexed="81"/>
            <rFont val="Tahoma"/>
            <family val="2"/>
          </rPr>
          <t>escribir nombre completo y legal de club, no siglas ni abreviaturas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Rmontaña</author>
  </authors>
  <commentList>
    <comment ref="I1" authorId="0" shapeId="0" xr:uid="{EA7581B4-83BF-443E-8FBE-4D2BF5F96484}">
      <text>
        <r>
          <rPr>
            <b/>
            <sz val="9"/>
            <color indexed="81"/>
            <rFont val="Tahoma"/>
            <family val="2"/>
          </rPr>
          <t>escribir nombre completo y legal de club, no siglas ni abreviaturas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</author>
    <author>Rmontaña</author>
    <author/>
  </authors>
  <commentList>
    <comment ref="P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familia:</t>
        </r>
        <r>
          <rPr>
            <sz val="9"/>
            <color indexed="81"/>
            <rFont val="Tahoma"/>
            <family val="2"/>
          </rPr>
          <t xml:space="preserve">
ingresar con .
Ejemplo: 
12.56
4.15.14
</t>
        </r>
      </text>
    </comment>
    <comment ref="E215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5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E238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8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E288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8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K325" authorId="2" shapeId="0" xr:uid="{00000000-0006-0000-0100-000008000000}">
      <text>
        <r>
          <rPr>
            <sz val="11"/>
            <color theme="1"/>
            <rFont val="Arial"/>
            <family val="2"/>
          </rPr>
          <t xml:space="preserve">escribir prueba solo con numero (ej: 200,400,1500, etc) sin palabra adicional
</t>
        </r>
      </text>
    </comment>
    <comment ref="K333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K373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E394" authorId="2" shapeId="0" xr:uid="{00000000-0006-0000-0100-00000B000000}">
      <text>
        <r>
          <rPr>
            <sz val="11"/>
            <color theme="1"/>
            <rFont val="Arial"/>
            <family val="2"/>
          </rPr>
          <t xml:space="preserve">RUN fomato es: xx.xxx.xxx-y
</t>
        </r>
      </text>
    </comment>
    <comment ref="K394" authorId="2" shapeId="0" xr:uid="{00000000-0006-0000-0100-00000C000000}">
      <text>
        <r>
          <rPr>
            <sz val="11"/>
            <color theme="1"/>
            <rFont val="Arial"/>
            <family val="2"/>
          </rPr>
          <t xml:space="preserve">escribir prueba solo con numero (ej: 200,400,1500, etc) sin palabra adicional
</t>
        </r>
      </text>
    </comment>
    <comment ref="E425" authorId="1" shapeId="0" xr:uid="{00000000-0006-0000-0100-00000D000000}">
      <text>
        <r>
          <rPr>
            <b/>
            <sz val="9"/>
            <color rgb="FF000000"/>
            <rFont val="Tahoma"/>
            <family val="2"/>
          </rPr>
          <t xml:space="preserve">RUN fomato es: xx.xxx.xxx-y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K425" authorId="1" shapeId="0" xr:uid="{00000000-0006-0000-0100-00000E000000}">
      <text>
        <r>
          <rPr>
            <b/>
            <sz val="9"/>
            <color rgb="FF000000"/>
            <rFont val="Tahoma"/>
            <family val="2"/>
          </rPr>
          <t xml:space="preserve">escribir prueba solo con numero (ej: 200,400,1500, etc) sin palabra adicional
</t>
        </r>
      </text>
    </comment>
    <comment ref="E428" authorId="1" shapeId="0" xr:uid="{00000000-0006-0000-0100-00000F000000}">
      <text>
        <r>
          <rPr>
            <b/>
            <sz val="9"/>
            <rFont val="Tahoma"/>
            <family val="2"/>
          </rPr>
          <t xml:space="preserve">RUN fomato es: xx.xxx.xxx-y
</t>
        </r>
        <r>
          <rPr>
            <sz val="9"/>
            <rFont val="Tahoma"/>
            <family val="2"/>
          </rPr>
          <t xml:space="preserve">
</t>
        </r>
      </text>
    </comment>
    <comment ref="K428" authorId="1" shapeId="0" xr:uid="{00000000-0006-0000-0100-000010000000}">
      <text>
        <r>
          <rPr>
            <b/>
            <sz val="9"/>
            <rFont val="Tahoma"/>
            <family val="2"/>
          </rPr>
          <t xml:space="preserve">escribir prueba solo con numero (ej: 200,400,1500, etc) sin palabra adicional
</t>
        </r>
      </text>
    </comment>
    <comment ref="K431" authorId="2" shapeId="0" xr:uid="{00000000-0006-0000-0100-000011000000}">
      <text>
        <r>
          <rPr>
            <sz val="11"/>
            <color theme="1"/>
            <rFont val="Arial"/>
            <family val="2"/>
          </rPr>
          <t xml:space="preserve">escribir prueba solo con numero (ej: 200,400,1500, etc) sin palabra adicional
</t>
        </r>
      </text>
    </comment>
    <comment ref="E433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3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E434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4" authorId="1" shapeId="0" xr:uid="{00000000-0006-0000-0100-000015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E445" authorId="1" shapeId="0" xr:uid="{00000000-0006-0000-0100-000016000000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1" authorId="2" shapeId="0" xr:uid="{00000000-0006-0000-0100-000017000000}">
      <text>
        <r>
          <rPr>
            <sz val="11"/>
            <color theme="1"/>
            <rFont val="Arial"/>
            <family val="2"/>
          </rPr>
          <t xml:space="preserve">RUN fomato es: xx.xxx.xxx-y
</t>
        </r>
      </text>
    </comment>
    <comment ref="E462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2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K463" authorId="2" shapeId="0" xr:uid="{00000000-0006-0000-0100-00001A000000}">
      <text>
        <r>
          <rPr>
            <sz val="11"/>
            <color theme="1"/>
            <rFont val="Arial"/>
            <family val="2"/>
          </rPr>
          <t xml:space="preserve">escribir prueba solo con numero (ej: 200,400,1500, etc) sin palabra adicional
</t>
        </r>
      </text>
    </comment>
    <comment ref="K464" authorId="2" shapeId="0" xr:uid="{00000000-0006-0000-0100-00001B000000}">
      <text>
        <r>
          <rPr>
            <sz val="11"/>
            <color theme="1"/>
            <rFont val="Arial"/>
            <family val="2"/>
          </rPr>
          <t xml:space="preserve">escribir prueba solo con numero (ej: 200,400,1500, etc) sin palabra adicional
</t>
        </r>
      </text>
    </comment>
    <comment ref="T540" authorId="1" shapeId="0" xr:uid="{00000000-0006-0000-0100-00001C000000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Rmontaña</author>
  </authors>
  <commentList>
    <comment ref="P6" authorId="0" shapeId="0" xr:uid="{D52B3B9D-CCD3-8845-9F4E-DA9FEDFDB889}">
      <text>
        <r>
          <rPr>
            <b/>
            <sz val="9"/>
            <color indexed="81"/>
            <rFont val="Tahoma"/>
            <family val="2"/>
          </rPr>
          <t>escribir nombre completo y legal de club, no siglas ni abreviaturas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7ED6A48B-51AA-5D47-8C4C-D2E905B70CD9}">
      <text>
        <r>
          <rPr>
            <b/>
            <sz val="9"/>
            <color indexed="81"/>
            <rFont val="Tahoma"/>
            <family val="2"/>
          </rPr>
          <t xml:space="preserve">RUN fomato es: xx.xxx.xxx-y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3661F9BD-4E53-8440-879E-71B39825608C}">
      <text>
        <r>
          <rPr>
            <b/>
            <sz val="9"/>
            <color indexed="81"/>
            <rFont val="Tahoma"/>
            <family val="2"/>
          </rPr>
          <t xml:space="preserve">escribir prueba solo con numero (ej: 200,400,1500, etc) sin palabra adicional
</t>
        </r>
      </text>
    </comment>
    <comment ref="M7" authorId="0" shapeId="0" xr:uid="{392FEC77-FB4E-3F43-AE82-C2B5201C28D3}">
      <text>
        <r>
          <rPr>
            <b/>
            <sz val="9"/>
            <color indexed="81"/>
            <rFont val="Tahoma"/>
            <family val="2"/>
          </rPr>
          <t>escribir marca  con ".", ejemplo: 58.23 , 1.52.35 , 15.45.23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<sst xmlns="http://schemas.openxmlformats.org/spreadsheetml/2006/main" count="20255" uniqueCount="4245">
  <si>
    <t>observacion</t>
  </si>
  <si>
    <t>A. Paterno</t>
  </si>
  <si>
    <t>A. Materno</t>
  </si>
  <si>
    <t>Nombres</t>
  </si>
  <si>
    <t>RUN</t>
  </si>
  <si>
    <t>sexo1</t>
  </si>
  <si>
    <t>nac.</t>
  </si>
  <si>
    <t>categ.</t>
  </si>
  <si>
    <t>Club</t>
  </si>
  <si>
    <t>reg.</t>
  </si>
  <si>
    <t>prueba</t>
  </si>
  <si>
    <t>serie</t>
  </si>
  <si>
    <t>sm, f</t>
  </si>
  <si>
    <t>pista</t>
  </si>
  <si>
    <t>lugar</t>
  </si>
  <si>
    <t>marca pista</t>
  </si>
  <si>
    <t>VV prueba pista</t>
  </si>
  <si>
    <t>cron.</t>
  </si>
  <si>
    <t>sexo2</t>
  </si>
  <si>
    <t>P lanz/salto</t>
  </si>
  <si>
    <t>Kg. lanz</t>
  </si>
  <si>
    <t>F l/s</t>
  </si>
  <si>
    <t>lugar l/s</t>
  </si>
  <si>
    <t>marca lanz/salto</t>
  </si>
  <si>
    <t>VV salto</t>
  </si>
  <si>
    <t>evento</t>
  </si>
  <si>
    <t>fecha</t>
  </si>
  <si>
    <t xml:space="preserve">lugar </t>
  </si>
  <si>
    <t>Ciudad</t>
  </si>
  <si>
    <t>pais</t>
  </si>
  <si>
    <t>url 1</t>
  </si>
  <si>
    <t>url 2</t>
  </si>
  <si>
    <t>sexo</t>
  </si>
  <si>
    <t>PRUEBA</t>
  </si>
  <si>
    <t>SERIE</t>
  </si>
  <si>
    <t>FINAL</t>
  </si>
  <si>
    <t>VV</t>
  </si>
  <si>
    <t>rail</t>
  </si>
  <si>
    <t>place</t>
  </si>
  <si>
    <t>achievement</t>
  </si>
  <si>
    <t>athlete</t>
  </si>
  <si>
    <t>an</t>
  </si>
  <si>
    <t>club</t>
  </si>
  <si>
    <t>region</t>
  </si>
  <si>
    <t>rut</t>
  </si>
  <si>
    <t>f</t>
  </si>
  <si>
    <t>Club Deportivo Atlético Coronel</t>
  </si>
  <si>
    <t>Chile</t>
  </si>
  <si>
    <t>Quezada</t>
  </si>
  <si>
    <t>Morales</t>
  </si>
  <si>
    <t>Josefa</t>
  </si>
  <si>
    <t>18122803-2</t>
  </si>
  <si>
    <t>Club Deportivo, Social y Cultural Diamantes de Coronel</t>
  </si>
  <si>
    <t>30.28</t>
  </si>
  <si>
    <t>Jimenez</t>
  </si>
  <si>
    <t>Vega</t>
  </si>
  <si>
    <t>Andrea Denisse</t>
  </si>
  <si>
    <t>19.297.367-8</t>
  </si>
  <si>
    <t>31.30</t>
  </si>
  <si>
    <t>Sabag</t>
  </si>
  <si>
    <t xml:space="preserve">Brito </t>
  </si>
  <si>
    <t>Monserrat</t>
  </si>
  <si>
    <t>20.258.467-5</t>
  </si>
  <si>
    <t>31.38</t>
  </si>
  <si>
    <t>RIVAS</t>
  </si>
  <si>
    <t>PACHECO</t>
  </si>
  <si>
    <t>JOHANNA LISSETTE</t>
  </si>
  <si>
    <t>15.810.813-5</t>
  </si>
  <si>
    <t>Club Atlético de Los Angeles</t>
  </si>
  <si>
    <t>Padilla</t>
  </si>
  <si>
    <t>Sepúlveda</t>
  </si>
  <si>
    <t>Victoria</t>
  </si>
  <si>
    <t>17.614.544-7</t>
  </si>
  <si>
    <t>31.43</t>
  </si>
  <si>
    <t>Ramírez</t>
  </si>
  <si>
    <t>Figueroa</t>
  </si>
  <si>
    <t>Paola Evelyn</t>
  </si>
  <si>
    <t>16.988.109-k</t>
  </si>
  <si>
    <t>Club de Atletismo Cheukeniata</t>
  </si>
  <si>
    <t>33.07</t>
  </si>
  <si>
    <t>Cantergiani</t>
  </si>
  <si>
    <t>Henriquez</t>
  </si>
  <si>
    <t>Victoria Andrea</t>
  </si>
  <si>
    <t>18.815.623-1</t>
  </si>
  <si>
    <t>38.20</t>
  </si>
  <si>
    <t>Mathwes</t>
  </si>
  <si>
    <t>Concha</t>
  </si>
  <si>
    <t>Wuisnny Marlen</t>
  </si>
  <si>
    <t>19.878.503-2</t>
  </si>
  <si>
    <t>Club Atletismo Penco</t>
  </si>
  <si>
    <t>dns</t>
  </si>
  <si>
    <t>CHAVEZ</t>
  </si>
  <si>
    <t>CORTEZ</t>
  </si>
  <si>
    <t>IVAN</t>
  </si>
  <si>
    <t>18.363.053-9</t>
  </si>
  <si>
    <t>m</t>
  </si>
  <si>
    <t>Club Deportivo Universidad del Bio-Bio</t>
  </si>
  <si>
    <t>25.50</t>
  </si>
  <si>
    <t>Inzunza</t>
  </si>
  <si>
    <t>Sanhueza</t>
  </si>
  <si>
    <t>Diego Sebastian</t>
  </si>
  <si>
    <t>18.746.485-4</t>
  </si>
  <si>
    <t>25.55</t>
  </si>
  <si>
    <t>Mendez</t>
  </si>
  <si>
    <t>Francisco Javier</t>
  </si>
  <si>
    <t>16.674.622-1</t>
  </si>
  <si>
    <t>26.64</t>
  </si>
  <si>
    <t>Vergara</t>
  </si>
  <si>
    <t>Ortega</t>
  </si>
  <si>
    <t xml:space="preserve">Nicolas </t>
  </si>
  <si>
    <t>19928023-6</t>
  </si>
  <si>
    <t>27.00</t>
  </si>
  <si>
    <t>Espinoza</t>
  </si>
  <si>
    <t xml:space="preserve">Casas </t>
  </si>
  <si>
    <t>Mauricio Guillermo</t>
  </si>
  <si>
    <t>15.928.131-0</t>
  </si>
  <si>
    <t>27.08</t>
  </si>
  <si>
    <t>VARELA</t>
  </si>
  <si>
    <t>INOSTROZA</t>
  </si>
  <si>
    <t>DIEGO</t>
  </si>
  <si>
    <t>20.277.499-7</t>
  </si>
  <si>
    <t>27.40</t>
  </si>
  <si>
    <t>Alarcon</t>
  </si>
  <si>
    <t>Vasquez</t>
  </si>
  <si>
    <t>Daniel Salvador</t>
  </si>
  <si>
    <t>17.000.699-2</t>
  </si>
  <si>
    <t>27.55.40</t>
  </si>
  <si>
    <t>Pinto</t>
  </si>
  <si>
    <t>Alvarado</t>
  </si>
  <si>
    <t>Ivan  Esleyther</t>
  </si>
  <si>
    <t>26.135.108-0</t>
  </si>
  <si>
    <t>27.55.46</t>
  </si>
  <si>
    <t xml:space="preserve">Canio </t>
  </si>
  <si>
    <t>Andunce</t>
  </si>
  <si>
    <t>Fernando</t>
  </si>
  <si>
    <t>8.707.309-2</t>
  </si>
  <si>
    <t>28.30</t>
  </si>
  <si>
    <t>CARO</t>
  </si>
  <si>
    <t>BERNAL</t>
  </si>
  <si>
    <t>RUBEN</t>
  </si>
  <si>
    <t>20.014.744-8</t>
  </si>
  <si>
    <t>28.47</t>
  </si>
  <si>
    <t>Salgado</t>
  </si>
  <si>
    <t>San Martin</t>
  </si>
  <si>
    <t>Heraldo</t>
  </si>
  <si>
    <t>19.091.405-4</t>
  </si>
  <si>
    <t>28.50</t>
  </si>
  <si>
    <t>Soto</t>
  </si>
  <si>
    <t xml:space="preserve">Mellado </t>
  </si>
  <si>
    <t>Jorge</t>
  </si>
  <si>
    <t>19.521.534-0</t>
  </si>
  <si>
    <t>29.31</t>
  </si>
  <si>
    <t>SANHUEZA</t>
  </si>
  <si>
    <t>FIGUEROA</t>
  </si>
  <si>
    <t>HECTOR</t>
  </si>
  <si>
    <t>17.791.538-6</t>
  </si>
  <si>
    <t>29.57</t>
  </si>
  <si>
    <t>Seroni</t>
  </si>
  <si>
    <t>Alegria</t>
  </si>
  <si>
    <t>Norberto Julio</t>
  </si>
  <si>
    <t>16.769.424-2</t>
  </si>
  <si>
    <t>30.02</t>
  </si>
  <si>
    <t xml:space="preserve">Duran </t>
  </si>
  <si>
    <t xml:space="preserve">Torres </t>
  </si>
  <si>
    <t xml:space="preserve">Ignacio </t>
  </si>
  <si>
    <t>19.335.387-8</t>
  </si>
  <si>
    <t>Club Atlético San Pedro</t>
  </si>
  <si>
    <t>31.57</t>
  </si>
  <si>
    <t>Hidalgo</t>
  </si>
  <si>
    <t>García</t>
  </si>
  <si>
    <t>Juan Edgardo</t>
  </si>
  <si>
    <t>17.372.616-3</t>
  </si>
  <si>
    <t>Medina</t>
  </si>
  <si>
    <t>Montiel</t>
  </si>
  <si>
    <t>Cesar  Luis</t>
  </si>
  <si>
    <t>15.272.868-9</t>
  </si>
  <si>
    <t xml:space="preserve">Quijada </t>
  </si>
  <si>
    <t>Bustos</t>
  </si>
  <si>
    <t>Juan Manuel</t>
  </si>
  <si>
    <t>19.566.580-k</t>
  </si>
  <si>
    <t xml:space="preserve">Riquelme </t>
  </si>
  <si>
    <t>Paillalef</t>
  </si>
  <si>
    <t>Eric Alberto</t>
  </si>
  <si>
    <t>20.195.075-9</t>
  </si>
  <si>
    <t>Aravena</t>
  </si>
  <si>
    <t>Pincheira</t>
  </si>
  <si>
    <t>Maximiliano Alfredo</t>
  </si>
  <si>
    <t>20.125.239-3</t>
  </si>
  <si>
    <t>Sepulveda</t>
  </si>
  <si>
    <t>Javier</t>
  </si>
  <si>
    <t>19.663.390-1</t>
  </si>
  <si>
    <t>Club Deportivo San Pablo</t>
  </si>
  <si>
    <t xml:space="preserve">Cabrera </t>
  </si>
  <si>
    <t xml:space="preserve">Leal </t>
  </si>
  <si>
    <t xml:space="preserve">Manuel Jesus </t>
  </si>
  <si>
    <t xml:space="preserve">15.224.369-3 </t>
  </si>
  <si>
    <t>Cisterna</t>
  </si>
  <si>
    <t>Muñoz</t>
  </si>
  <si>
    <t>20.136.243-1</t>
  </si>
  <si>
    <t>FERNANDEZ</t>
  </si>
  <si>
    <t>MUÑOZ</t>
  </si>
  <si>
    <t>MARTIN</t>
  </si>
  <si>
    <t>20.515.420-5</t>
  </si>
  <si>
    <t xml:space="preserve">SANCHEZ </t>
  </si>
  <si>
    <t>QUILODRAN</t>
  </si>
  <si>
    <t>EDISON FERNANDO</t>
  </si>
  <si>
    <t>16.022.036-8</t>
  </si>
  <si>
    <t>Centro de apoyo del deporte y la cultura CADECU</t>
  </si>
  <si>
    <t xml:space="preserve">Silva </t>
  </si>
  <si>
    <t>Ormeño</t>
  </si>
  <si>
    <t>Danny Enzo Nicolás</t>
  </si>
  <si>
    <t>17.400.731-4</t>
  </si>
  <si>
    <t>Valderrama</t>
  </si>
  <si>
    <t>Nuñez</t>
  </si>
  <si>
    <t>Francisca</t>
  </si>
  <si>
    <t>22.498.188-k</t>
  </si>
  <si>
    <t>promoción</t>
  </si>
  <si>
    <t>3.40</t>
  </si>
  <si>
    <t>Antonia Fernanda</t>
  </si>
  <si>
    <t>22.378.428-3</t>
  </si>
  <si>
    <t>Club de Atletismo Juan Silva de Lota</t>
  </si>
  <si>
    <t>3.50</t>
  </si>
  <si>
    <t>Rocha</t>
  </si>
  <si>
    <t xml:space="preserve">Díaz </t>
  </si>
  <si>
    <t xml:space="preserve">Solange Antonella </t>
  </si>
  <si>
    <t>22.708.513-4</t>
  </si>
  <si>
    <t>3.52</t>
  </si>
  <si>
    <t xml:space="preserve">Quintana </t>
  </si>
  <si>
    <t xml:space="preserve">Contreras </t>
  </si>
  <si>
    <t xml:space="preserve">Francisca </t>
  </si>
  <si>
    <t>22.675.133-5</t>
  </si>
  <si>
    <t xml:space="preserve">Iturra </t>
  </si>
  <si>
    <t xml:space="preserve">Monsalvez </t>
  </si>
  <si>
    <t xml:space="preserve">Josefina </t>
  </si>
  <si>
    <t>22.375.813-4</t>
  </si>
  <si>
    <t>Club Atlético Nahuen</t>
  </si>
  <si>
    <t>4.17</t>
  </si>
  <si>
    <t xml:space="preserve">Valencia </t>
  </si>
  <si>
    <t xml:space="preserve">Astudillo </t>
  </si>
  <si>
    <t xml:space="preserve">Briyit </t>
  </si>
  <si>
    <t>22.538.408-8</t>
  </si>
  <si>
    <t>4.31</t>
  </si>
  <si>
    <t xml:space="preserve">Mardones </t>
  </si>
  <si>
    <t>Pérez</t>
  </si>
  <si>
    <t>Florencia Isidora</t>
  </si>
  <si>
    <t>22.865.103-6</t>
  </si>
  <si>
    <t>4.32</t>
  </si>
  <si>
    <t>Jara</t>
  </si>
  <si>
    <t>Medel</t>
  </si>
  <si>
    <t>Constanza</t>
  </si>
  <si>
    <t>22712554-4</t>
  </si>
  <si>
    <t>4.40</t>
  </si>
  <si>
    <t xml:space="preserve">Bastias </t>
  </si>
  <si>
    <t>Guerrero</t>
  </si>
  <si>
    <t xml:space="preserve">Antonia </t>
  </si>
  <si>
    <t>22.417.881-6</t>
  </si>
  <si>
    <t>4.55</t>
  </si>
  <si>
    <t>Fuentes</t>
  </si>
  <si>
    <t>Silva</t>
  </si>
  <si>
    <t>Maria José</t>
  </si>
  <si>
    <t>23658682-0</t>
  </si>
  <si>
    <t>5.12</t>
  </si>
  <si>
    <t xml:space="preserve">Ovalle </t>
  </si>
  <si>
    <t xml:space="preserve">Paloma </t>
  </si>
  <si>
    <t>22.458.138-6</t>
  </si>
  <si>
    <t>5.51</t>
  </si>
  <si>
    <t xml:space="preserve">Del Valle </t>
  </si>
  <si>
    <t xml:space="preserve">Alvares </t>
  </si>
  <si>
    <t>Antonella</t>
  </si>
  <si>
    <t>22.305.596-6</t>
  </si>
  <si>
    <t>5.52</t>
  </si>
  <si>
    <t>Carrillo</t>
  </si>
  <si>
    <t>Martina</t>
  </si>
  <si>
    <t>22.375.853-3</t>
  </si>
  <si>
    <t xml:space="preserve">Novoa </t>
  </si>
  <si>
    <t xml:space="preserve">Espinoza </t>
  </si>
  <si>
    <t xml:space="preserve">Nahomi </t>
  </si>
  <si>
    <t>22.728.546-k</t>
  </si>
  <si>
    <t>Opazo</t>
  </si>
  <si>
    <t>Rioseco</t>
  </si>
  <si>
    <t>Josefa Antonia</t>
  </si>
  <si>
    <t>23.066.138-3</t>
  </si>
  <si>
    <t xml:space="preserve">Tapia </t>
  </si>
  <si>
    <t>Pinedo</t>
  </si>
  <si>
    <t>Bastian</t>
  </si>
  <si>
    <t>22.415.466-6</t>
  </si>
  <si>
    <t>3.35</t>
  </si>
  <si>
    <t>Herrera</t>
  </si>
  <si>
    <t xml:space="preserve">Pablo </t>
  </si>
  <si>
    <t>22.414.193-9</t>
  </si>
  <si>
    <t>3.42</t>
  </si>
  <si>
    <t xml:space="preserve">Hermosilla </t>
  </si>
  <si>
    <t xml:space="preserve">Espinosa </t>
  </si>
  <si>
    <t xml:space="preserve">Renato </t>
  </si>
  <si>
    <t>22.526.115-6</t>
  </si>
  <si>
    <t>4.00</t>
  </si>
  <si>
    <t>Begliomini</t>
  </si>
  <si>
    <t>Decap</t>
  </si>
  <si>
    <t xml:space="preserve">Luca </t>
  </si>
  <si>
    <t>22.617.021-9</t>
  </si>
  <si>
    <t>4.10</t>
  </si>
  <si>
    <t xml:space="preserve">Stuardo </t>
  </si>
  <si>
    <t xml:space="preserve">Fuentes </t>
  </si>
  <si>
    <t>23.039.448-2</t>
  </si>
  <si>
    <t>4.12</t>
  </si>
  <si>
    <t xml:space="preserve">Aillon </t>
  </si>
  <si>
    <t>Buglioni</t>
  </si>
  <si>
    <t xml:space="preserve">Giovanni </t>
  </si>
  <si>
    <t>22.488.886-4</t>
  </si>
  <si>
    <t>4.14</t>
  </si>
  <si>
    <t>Mendoza</t>
  </si>
  <si>
    <t>Fredes</t>
  </si>
  <si>
    <t>Vladimir Ignacio</t>
  </si>
  <si>
    <t>23.508.045-1</t>
  </si>
  <si>
    <t>6.04</t>
  </si>
  <si>
    <t>Bustamante</t>
  </si>
  <si>
    <t>Arredondo</t>
  </si>
  <si>
    <t>Fernando Javier</t>
  </si>
  <si>
    <t>23.126.604-6</t>
  </si>
  <si>
    <t>Anais Ivonne</t>
  </si>
  <si>
    <t>22.076.070-7</t>
  </si>
  <si>
    <t>Arias</t>
  </si>
  <si>
    <t>Martinez</t>
  </si>
  <si>
    <t>22.979.747-3</t>
  </si>
  <si>
    <t>Huerta</t>
  </si>
  <si>
    <t>Rocio</t>
  </si>
  <si>
    <t>21.829.069-8</t>
  </si>
  <si>
    <t>Delgado</t>
  </si>
  <si>
    <t>Barbara</t>
  </si>
  <si>
    <t>22209745-2</t>
  </si>
  <si>
    <t>8.30</t>
  </si>
  <si>
    <t>Neira</t>
  </si>
  <si>
    <t>Maura Ignacia</t>
  </si>
  <si>
    <t>21.776.700-8</t>
  </si>
  <si>
    <t>9.32</t>
  </si>
  <si>
    <t>Cuevas</t>
  </si>
  <si>
    <t>Isabella Belén</t>
  </si>
  <si>
    <t>21.850.360-8</t>
  </si>
  <si>
    <t>9.37</t>
  </si>
  <si>
    <t>Robles</t>
  </si>
  <si>
    <t>Camila Antonia</t>
  </si>
  <si>
    <t>22.242.500-k</t>
  </si>
  <si>
    <t>10.55</t>
  </si>
  <si>
    <t>Abarca</t>
  </si>
  <si>
    <t>Machuca</t>
  </si>
  <si>
    <t>Daniela Antonia</t>
  </si>
  <si>
    <t>21.759.389-1</t>
  </si>
  <si>
    <t>Melo</t>
  </si>
  <si>
    <t>Carla Antonela</t>
  </si>
  <si>
    <t>21.950.762-3</t>
  </si>
  <si>
    <t>Lourdes Monserrat</t>
  </si>
  <si>
    <t>22.174.465-9</t>
  </si>
  <si>
    <t>Valdebenito</t>
  </si>
  <si>
    <t>Alejandro Ignacio</t>
  </si>
  <si>
    <t>21.852.754-k</t>
  </si>
  <si>
    <t>14.21</t>
  </si>
  <si>
    <t xml:space="preserve">Aros </t>
  </si>
  <si>
    <t>Julio</t>
  </si>
  <si>
    <t>21.957.601-3</t>
  </si>
  <si>
    <t>14.40</t>
  </si>
  <si>
    <t>Duran</t>
  </si>
  <si>
    <t>Bastian Alonso</t>
  </si>
  <si>
    <t>21.957.604-8</t>
  </si>
  <si>
    <t>15.15</t>
  </si>
  <si>
    <t>Jarpa</t>
  </si>
  <si>
    <t>Ramos</t>
  </si>
  <si>
    <t>Benjamin Antonio</t>
  </si>
  <si>
    <t>22.275.580-8</t>
  </si>
  <si>
    <t>15.22</t>
  </si>
  <si>
    <t>Antipil</t>
  </si>
  <si>
    <t>Garrido</t>
  </si>
  <si>
    <t>José Alejandro Andrés</t>
  </si>
  <si>
    <t>22.135.655-1</t>
  </si>
  <si>
    <t>15.30</t>
  </si>
  <si>
    <t>Seguel</t>
  </si>
  <si>
    <t>Ascencio</t>
  </si>
  <si>
    <t>Martin</t>
  </si>
  <si>
    <t>21855544-6</t>
  </si>
  <si>
    <t>15.31</t>
  </si>
  <si>
    <t>Daroch</t>
  </si>
  <si>
    <t xml:space="preserve">Valentin </t>
  </si>
  <si>
    <t>22.260.417-6</t>
  </si>
  <si>
    <t>15.42</t>
  </si>
  <si>
    <t>Gabriel Antonio</t>
  </si>
  <si>
    <t>21.847.300-8</t>
  </si>
  <si>
    <t>15.45</t>
  </si>
  <si>
    <t xml:space="preserve">Troncoso </t>
  </si>
  <si>
    <t xml:space="preserve">Alexis </t>
  </si>
  <si>
    <t>21.847.519-1</t>
  </si>
  <si>
    <t>15.57</t>
  </si>
  <si>
    <t>Villarroel</t>
  </si>
  <si>
    <t>Alex Isai</t>
  </si>
  <si>
    <t>22.089.190-9</t>
  </si>
  <si>
    <t>16.43</t>
  </si>
  <si>
    <t>Valdivia</t>
  </si>
  <si>
    <t>Inostroza</t>
  </si>
  <si>
    <t>Yamil Alejandro</t>
  </si>
  <si>
    <t>22.068.342-7</t>
  </si>
  <si>
    <t>16.55</t>
  </si>
  <si>
    <t>Gonzalez</t>
  </si>
  <si>
    <t>Novoa</t>
  </si>
  <si>
    <t>Antonio Ignacio</t>
  </si>
  <si>
    <t>21.814.612-0</t>
  </si>
  <si>
    <t>17.20</t>
  </si>
  <si>
    <t>Lara</t>
  </si>
  <si>
    <t>Geremi</t>
  </si>
  <si>
    <t>22.058.964-1</t>
  </si>
  <si>
    <t>19.45</t>
  </si>
  <si>
    <t xml:space="preserve">Gallegos </t>
  </si>
  <si>
    <t xml:space="preserve">Jaras </t>
  </si>
  <si>
    <t xml:space="preserve">Robinson </t>
  </si>
  <si>
    <t>21751331-6</t>
  </si>
  <si>
    <t>Machiman</t>
  </si>
  <si>
    <t>Alarcón</t>
  </si>
  <si>
    <t>Felipe Andrés</t>
  </si>
  <si>
    <t>21.936.922-0</t>
  </si>
  <si>
    <t>Parizot</t>
  </si>
  <si>
    <t xml:space="preserve">Salgado </t>
  </si>
  <si>
    <t xml:space="preserve">Jordano </t>
  </si>
  <si>
    <t>21.982.174-3</t>
  </si>
  <si>
    <t>Riquelme</t>
  </si>
  <si>
    <t>Inés Belén</t>
  </si>
  <si>
    <t>21.410.563-2</t>
  </si>
  <si>
    <t>17.12</t>
  </si>
  <si>
    <t>Carrera</t>
  </si>
  <si>
    <t>Cabrera</t>
  </si>
  <si>
    <t>Alexandra</t>
  </si>
  <si>
    <t>21.725.808-1</t>
  </si>
  <si>
    <t>17.28</t>
  </si>
  <si>
    <t>Arevalo</t>
  </si>
  <si>
    <t>Ignacia Belen</t>
  </si>
  <si>
    <t>21-492.447-1</t>
  </si>
  <si>
    <t>17.41</t>
  </si>
  <si>
    <t xml:space="preserve">Gonzalez </t>
  </si>
  <si>
    <t xml:space="preserve">Villegas </t>
  </si>
  <si>
    <t>Cintia Aylen</t>
  </si>
  <si>
    <t>21.560.312-1</t>
  </si>
  <si>
    <t>18.11</t>
  </si>
  <si>
    <t>Valenzuela</t>
  </si>
  <si>
    <t>Fernanda Antonia</t>
  </si>
  <si>
    <t>21.283.797-0</t>
  </si>
  <si>
    <t>20.20</t>
  </si>
  <si>
    <t>Urra</t>
  </si>
  <si>
    <t>Charo</t>
  </si>
  <si>
    <t>Aracely Ayalen</t>
  </si>
  <si>
    <t>21.625.776-6</t>
  </si>
  <si>
    <t>25.02</t>
  </si>
  <si>
    <t>Brayan Antonio</t>
  </si>
  <si>
    <t>21.207.487-K</t>
  </si>
  <si>
    <t>19.50</t>
  </si>
  <si>
    <t>Chaparro</t>
  </si>
  <si>
    <t>Walter Kevin</t>
  </si>
  <si>
    <t>21.299.485-5</t>
  </si>
  <si>
    <t>20.52</t>
  </si>
  <si>
    <t xml:space="preserve">CASTILLO </t>
  </si>
  <si>
    <t>SANTIBAÑEZ</t>
  </si>
  <si>
    <t>RICARDO ANTONIO</t>
  </si>
  <si>
    <t>21.281.160-2</t>
  </si>
  <si>
    <t>21.20</t>
  </si>
  <si>
    <t>SALAS</t>
  </si>
  <si>
    <t>NATANAEL DAVID</t>
  </si>
  <si>
    <t>21.533.782-0</t>
  </si>
  <si>
    <t>21.42</t>
  </si>
  <si>
    <t xml:space="preserve">Valderrama </t>
  </si>
  <si>
    <t xml:space="preserve">Dibarrat </t>
  </si>
  <si>
    <t xml:space="preserve">Maximiliano </t>
  </si>
  <si>
    <t>21.618.791-1</t>
  </si>
  <si>
    <t>21.53</t>
  </si>
  <si>
    <t>David Alexis</t>
  </si>
  <si>
    <t>21.375.138-7</t>
  </si>
  <si>
    <t>24.10</t>
  </si>
  <si>
    <t xml:space="preserve">Araneda </t>
  </si>
  <si>
    <t xml:space="preserve">Diego </t>
  </si>
  <si>
    <t>21.350.245-k</t>
  </si>
  <si>
    <t>25.34</t>
  </si>
  <si>
    <t>NAVARRETE</t>
  </si>
  <si>
    <t>ESCARES</t>
  </si>
  <si>
    <t>ANDRES IGNACIO</t>
  </si>
  <si>
    <t>21.415.142-1</t>
  </si>
  <si>
    <t>Club Atlético Aves</t>
  </si>
  <si>
    <t>26.40</t>
  </si>
  <si>
    <t xml:space="preserve">Bustos </t>
  </si>
  <si>
    <t>21.693.229-3</t>
  </si>
  <si>
    <t>33.40</t>
  </si>
  <si>
    <t>Catril</t>
  </si>
  <si>
    <t>Salinas</t>
  </si>
  <si>
    <t>Wladimir Jesús</t>
  </si>
  <si>
    <t>21.656.557-8</t>
  </si>
  <si>
    <t>Joaquin Andrés</t>
  </si>
  <si>
    <t>21.508.502-3</t>
  </si>
  <si>
    <t>ACUÑA</t>
  </si>
  <si>
    <t>MELLADO</t>
  </si>
  <si>
    <t xml:space="preserve">MIGUEL IGNACIO </t>
  </si>
  <si>
    <t>21.082.949-0</t>
  </si>
  <si>
    <t>Aguilera</t>
  </si>
  <si>
    <t>Cardenas</t>
  </si>
  <si>
    <t>Ignacio Abraham</t>
  </si>
  <si>
    <t xml:space="preserve">21.642.898-6 </t>
  </si>
  <si>
    <t xml:space="preserve">Conztanzo </t>
  </si>
  <si>
    <t xml:space="preserve">Saez </t>
  </si>
  <si>
    <t>21.330.862-9</t>
  </si>
  <si>
    <t xml:space="preserve">Daroch </t>
  </si>
  <si>
    <t xml:space="preserve">San Martin </t>
  </si>
  <si>
    <t xml:space="preserve">Joaquin </t>
  </si>
  <si>
    <t>21.539.799-8</t>
  </si>
  <si>
    <t>Labraña</t>
  </si>
  <si>
    <t>Carrasco</t>
  </si>
  <si>
    <t>Benjamín Andres</t>
  </si>
  <si>
    <t>21.657.161-4</t>
  </si>
  <si>
    <t>Pavez</t>
  </si>
  <si>
    <t>Vicente Ignacio</t>
  </si>
  <si>
    <t>21.706.045-1</t>
  </si>
  <si>
    <t>Poza</t>
  </si>
  <si>
    <t>Vargas</t>
  </si>
  <si>
    <t>Ezequiel Esteban</t>
  </si>
  <si>
    <t>21-619.913-8</t>
  </si>
  <si>
    <t>Yañez</t>
  </si>
  <si>
    <t>Nicolás Sebastian</t>
  </si>
  <si>
    <t>21.570.296-0</t>
  </si>
  <si>
    <t xml:space="preserve">Sanhueza </t>
  </si>
  <si>
    <t xml:space="preserve">Ulloa </t>
  </si>
  <si>
    <t xml:space="preserve">Catalina </t>
  </si>
  <si>
    <t>20.912.039-9</t>
  </si>
  <si>
    <t>23.31</t>
  </si>
  <si>
    <t>Brito</t>
  </si>
  <si>
    <t>Vera</t>
  </si>
  <si>
    <t>Valentina Ignacia</t>
  </si>
  <si>
    <t>20.913.664-3</t>
  </si>
  <si>
    <t>27.41</t>
  </si>
  <si>
    <t>Sanchez</t>
  </si>
  <si>
    <t>Miranda</t>
  </si>
  <si>
    <t>Antonia Carolina</t>
  </si>
  <si>
    <t>21.011.534-k</t>
  </si>
  <si>
    <t>31.00</t>
  </si>
  <si>
    <t xml:space="preserve">Campos </t>
  </si>
  <si>
    <t>Aileen Noemis</t>
  </si>
  <si>
    <t>21.190.300-7</t>
  </si>
  <si>
    <t>Ana Paula</t>
  </si>
  <si>
    <t>21.122.545-9</t>
  </si>
  <si>
    <t>Campos</t>
  </si>
  <si>
    <t>Joaquin Adolfo</t>
  </si>
  <si>
    <t>20.869.188-0</t>
  </si>
  <si>
    <t>19.57</t>
  </si>
  <si>
    <t>Fernandez</t>
  </si>
  <si>
    <t>Dennis Angelo</t>
  </si>
  <si>
    <t>20.968.840-9</t>
  </si>
  <si>
    <t>20.43</t>
  </si>
  <si>
    <t>Cartes</t>
  </si>
  <si>
    <t>Edtuardo</t>
  </si>
  <si>
    <t>Ignacio Andres</t>
  </si>
  <si>
    <t>21.140.022-6</t>
  </si>
  <si>
    <t>21.23</t>
  </si>
  <si>
    <t>Lagos</t>
  </si>
  <si>
    <t>Sergio Antonio</t>
  </si>
  <si>
    <t>21.188.333-2</t>
  </si>
  <si>
    <t>22.40</t>
  </si>
  <si>
    <t>Pereira</t>
  </si>
  <si>
    <t>René Ignacio</t>
  </si>
  <si>
    <t>21.146.065-2</t>
  </si>
  <si>
    <t>23.20</t>
  </si>
  <si>
    <t>Sebastian Ignacio</t>
  </si>
  <si>
    <t>20.913.675-9</t>
  </si>
  <si>
    <t>1 km cross</t>
  </si>
  <si>
    <t>chip/manual</t>
  </si>
  <si>
    <t>manual</t>
  </si>
  <si>
    <t>F1</t>
  </si>
  <si>
    <t>Parque Laguna Grande</t>
  </si>
  <si>
    <t>San Pedro de la Paz</t>
  </si>
  <si>
    <t>http://www.prossport.org/championships/57</t>
  </si>
  <si>
    <t>http://www.prossport.org/championships/58</t>
  </si>
  <si>
    <t>PACHECHO</t>
  </si>
  <si>
    <t>36.02.0</t>
  </si>
  <si>
    <t>JIMENEZ</t>
  </si>
  <si>
    <t>VEGA</t>
  </si>
  <si>
    <t>ANDREA DENISSE</t>
  </si>
  <si>
    <t>39.42.4</t>
  </si>
  <si>
    <t>SABAG</t>
  </si>
  <si>
    <t>BRITO</t>
  </si>
  <si>
    <t>MONSERRAT</t>
  </si>
  <si>
    <t>40.07.3</t>
  </si>
  <si>
    <t>QUEZADA</t>
  </si>
  <si>
    <t>MORALES</t>
  </si>
  <si>
    <t>JOSEFA</t>
  </si>
  <si>
    <t>18.122.803-2</t>
  </si>
  <si>
    <t>DNF</t>
  </si>
  <si>
    <t>PADILLA</t>
  </si>
  <si>
    <t>SEPULVEDA </t>
  </si>
  <si>
    <t>VICTORIA FERNANDA</t>
  </si>
  <si>
    <t>DNS</t>
  </si>
  <si>
    <t>RAMIREZ</t>
  </si>
  <si>
    <t>PAOLA EVELYN</t>
  </si>
  <si>
    <t>16988109k</t>
  </si>
  <si>
    <t>INZUNZA</t>
  </si>
  <si>
    <t>DIEGO SEBASTIAN</t>
  </si>
  <si>
    <t>31.30.3</t>
  </si>
  <si>
    <t>MENDEZ</t>
  </si>
  <si>
    <t>MORALEZ</t>
  </si>
  <si>
    <t>FRANCISCO JAVIER</t>
  </si>
  <si>
    <t>31.52.0</t>
  </si>
  <si>
    <t>32.27.5</t>
  </si>
  <si>
    <t>Maximiliano</t>
  </si>
  <si>
    <t>32.52.0</t>
  </si>
  <si>
    <t>ESPINOZA</t>
  </si>
  <si>
    <t>CASAS</t>
  </si>
  <si>
    <t>MAURICIO GUILLERMO</t>
  </si>
  <si>
    <t>34.04.1</t>
  </si>
  <si>
    <t>VERGARA</t>
  </si>
  <si>
    <t>ORTEGA</t>
  </si>
  <si>
    <t>NICOLAS ALEJANDRO</t>
  </si>
  <si>
    <t>19.928.023-6</t>
  </si>
  <si>
    <t>34.33.6</t>
  </si>
  <si>
    <t>DIEGO ALEJANDRO</t>
  </si>
  <si>
    <t>34.48.3</t>
  </si>
  <si>
    <t>PINTO</t>
  </si>
  <si>
    <t>ALVARADO</t>
  </si>
  <si>
    <t>IVAN ESLEYHTER</t>
  </si>
  <si>
    <t>34.57.0</t>
  </si>
  <si>
    <t>CANIO</t>
  </si>
  <si>
    <t>ANDUCE</t>
  </si>
  <si>
    <t>FERNANDO</t>
  </si>
  <si>
    <t>35.08.0</t>
  </si>
  <si>
    <t>RUBEN ANDRES</t>
  </si>
  <si>
    <t>36.01.5</t>
  </si>
  <si>
    <t>RIVERA</t>
  </si>
  <si>
    <t>ZAPATA</t>
  </si>
  <si>
    <t>JONATHAN IGNACIO</t>
  </si>
  <si>
    <t>37.14.1</t>
  </si>
  <si>
    <t>SILVA</t>
  </si>
  <si>
    <t>ORMEÑO</t>
  </si>
  <si>
    <t>DANNY ENZO</t>
  </si>
  <si>
    <t>37.55.3</t>
  </si>
  <si>
    <t>HECTOR IVAN</t>
  </si>
  <si>
    <t>37.58.1</t>
  </si>
  <si>
    <t>ALARCON</t>
  </si>
  <si>
    <t>VASQUEZ</t>
  </si>
  <si>
    <t>DANIEL SALVADOR</t>
  </si>
  <si>
    <t>MEDINA</t>
  </si>
  <si>
    <t>MONTIEL</t>
  </si>
  <si>
    <t>CESAR LUIS</t>
  </si>
  <si>
    <t>SALAMANCA</t>
  </si>
  <si>
    <t>CASTILLO</t>
  </si>
  <si>
    <t>HECTOR GONZALO</t>
  </si>
  <si>
    <t>3.46.2</t>
  </si>
  <si>
    <t>VALDERRAMA</t>
  </si>
  <si>
    <t>CLUB ATLETICO NAHUEN</t>
  </si>
  <si>
    <t>3.50.2</t>
  </si>
  <si>
    <t>22675133-5</t>
  </si>
  <si>
    <t>4.01.3</t>
  </si>
  <si>
    <t>ITURRA</t>
  </si>
  <si>
    <t>JOSEFINA</t>
  </si>
  <si>
    <t>4.05.8</t>
  </si>
  <si>
    <t>22458138-6</t>
  </si>
  <si>
    <t>4.55.5</t>
  </si>
  <si>
    <t>22305596-6</t>
  </si>
  <si>
    <t>22728546-k</t>
  </si>
  <si>
    <t xml:space="preserve">Roa </t>
  </si>
  <si>
    <t xml:space="preserve">Jara </t>
  </si>
  <si>
    <t xml:space="preserve">Daniela </t>
  </si>
  <si>
    <t>22790896-3</t>
  </si>
  <si>
    <t>22538408-8</t>
  </si>
  <si>
    <t>22415466-6</t>
  </si>
  <si>
    <t>3.28.0</t>
  </si>
  <si>
    <t>22526115-6</t>
  </si>
  <si>
    <t>3.59.6</t>
  </si>
  <si>
    <t>22617021-9</t>
  </si>
  <si>
    <t>4.19.9</t>
  </si>
  <si>
    <t>Stuardo</t>
  </si>
  <si>
    <t>Nicolas</t>
  </si>
  <si>
    <t>4.28.8</t>
  </si>
  <si>
    <t>6.06.6</t>
  </si>
  <si>
    <t>22488886-4</t>
  </si>
  <si>
    <t>22417881-6</t>
  </si>
  <si>
    <t>relevo 4x2000</t>
  </si>
  <si>
    <t>26.48.90</t>
  </si>
  <si>
    <t>CAMPOS</t>
  </si>
  <si>
    <t>JOAQUIN ADOLFO</t>
  </si>
  <si>
    <t>FUENTES</t>
  </si>
  <si>
    <t>ANAIS IVONNE</t>
  </si>
  <si>
    <t>07.32.3</t>
  </si>
  <si>
    <t>HUERTA</t>
  </si>
  <si>
    <t>ROCIO IGNACIA</t>
  </si>
  <si>
    <t>07.48.4</t>
  </si>
  <si>
    <t>DELGADO</t>
  </si>
  <si>
    <t>BARBARA SOFIA</t>
  </si>
  <si>
    <t>22.209.745-2</t>
  </si>
  <si>
    <t>08.17.6</t>
  </si>
  <si>
    <t>ARIAS</t>
  </si>
  <si>
    <t>MARTINEZ</t>
  </si>
  <si>
    <t>ANTONELLA IGNACIA</t>
  </si>
  <si>
    <t>SEPULVEDA</t>
  </si>
  <si>
    <t>VALDEBENITO</t>
  </si>
  <si>
    <t>ALEJANDRO IGNACIO</t>
  </si>
  <si>
    <t>14.14.4</t>
  </si>
  <si>
    <t>AROS</t>
  </si>
  <si>
    <t>JULIO ALEJANDRO</t>
  </si>
  <si>
    <t>14.16.0</t>
  </si>
  <si>
    <t>DURAN</t>
  </si>
  <si>
    <t>BASTIAN ALONSO</t>
  </si>
  <si>
    <t>14.56.5</t>
  </si>
  <si>
    <t>ANTIPIL</t>
  </si>
  <si>
    <t>GARRIDO</t>
  </si>
  <si>
    <t>JOSE ALEJANDRO</t>
  </si>
  <si>
    <t>15.18.1</t>
  </si>
  <si>
    <t>SEGUEL</t>
  </si>
  <si>
    <t>ASCENCIO</t>
  </si>
  <si>
    <t>21.855.544-6</t>
  </si>
  <si>
    <t>15.23.4</t>
  </si>
  <si>
    <t>NUÑEZ</t>
  </si>
  <si>
    <t>GABRIEL ANTONIO</t>
  </si>
  <si>
    <t>15.25.7</t>
  </si>
  <si>
    <t>DAROCH</t>
  </si>
  <si>
    <t>SAN MARTIN</t>
  </si>
  <si>
    <t xml:space="preserve">VALENTIN </t>
  </si>
  <si>
    <t>16.12.3</t>
  </si>
  <si>
    <t>RAMOS</t>
  </si>
  <si>
    <t>JARPA</t>
  </si>
  <si>
    <t>BENJAMIN ANTONIO</t>
  </si>
  <si>
    <t>16.29.7</t>
  </si>
  <si>
    <t>CARRERA</t>
  </si>
  <si>
    <t>CABRERA</t>
  </si>
  <si>
    <t>ALEXANDRA ESTEFANIA</t>
  </si>
  <si>
    <t>16.47.1</t>
  </si>
  <si>
    <t>CARRILLO</t>
  </si>
  <si>
    <t>RIQUELME</t>
  </si>
  <si>
    <t>INES BELEN</t>
  </si>
  <si>
    <t>17.02.1</t>
  </si>
  <si>
    <t>AREVALO</t>
  </si>
  <si>
    <t>IGNACIA BELEN</t>
  </si>
  <si>
    <t>21.492.447-1</t>
  </si>
  <si>
    <t>17.23.3</t>
  </si>
  <si>
    <t>GONZALEZ</t>
  </si>
  <si>
    <t>VILLEGAS</t>
  </si>
  <si>
    <t>CINTIA AYLENN</t>
  </si>
  <si>
    <t>18.28.7</t>
  </si>
  <si>
    <t>JARA</t>
  </si>
  <si>
    <t>BRAYAN ANTONIO</t>
  </si>
  <si>
    <t>21207487K</t>
  </si>
  <si>
    <t>19.34.1</t>
  </si>
  <si>
    <t>CHAPARRO</t>
  </si>
  <si>
    <t>VILLARROEL</t>
  </si>
  <si>
    <t>WALTER KEVIN</t>
  </si>
  <si>
    <t>20.14.9</t>
  </si>
  <si>
    <t>21.19.2</t>
  </si>
  <si>
    <t>22.18.3</t>
  </si>
  <si>
    <t>ULLOA</t>
  </si>
  <si>
    <t>CATALINA</t>
  </si>
  <si>
    <t>23.53.7</t>
  </si>
  <si>
    <t>SANCHEZ</t>
  </si>
  <si>
    <t>MIRANDA</t>
  </si>
  <si>
    <t>ANTONIA CAROLINA</t>
  </si>
  <si>
    <t>28.47.0</t>
  </si>
  <si>
    <t>VERA</t>
  </si>
  <si>
    <t>VALENTINA IGNACIA</t>
  </si>
  <si>
    <t>26.41.3</t>
  </si>
  <si>
    <t>CARTES</t>
  </si>
  <si>
    <t>ESTUARDO</t>
  </si>
  <si>
    <t>IGNACIO ANDRES</t>
  </si>
  <si>
    <t>27.44.9</t>
  </si>
  <si>
    <t>LAGOS</t>
  </si>
  <si>
    <t>SERGIO ANTONIO</t>
  </si>
  <si>
    <t>30.64.0</t>
  </si>
  <si>
    <t>DENNIS ANGELO</t>
  </si>
  <si>
    <t>2002-01-24</t>
  </si>
  <si>
    <t>10 km cross</t>
  </si>
  <si>
    <t>CAMPEONATO NACIONAL VERANO CROSS COUNTRY - SAN PEDRO DE LA PAZ 2020</t>
  </si>
  <si>
    <t>Campeonato Regional Cross Country Bio-Bio - San Pedro de la Paz 2020</t>
  </si>
  <si>
    <t>02 km cross</t>
  </si>
  <si>
    <t>04 km cross</t>
  </si>
  <si>
    <t>06 Km cross</t>
  </si>
  <si>
    <t>08 Km cross</t>
  </si>
  <si>
    <t>07.40</t>
  </si>
  <si>
    <t>08.03</t>
  </si>
  <si>
    <t>08.08</t>
  </si>
  <si>
    <t>Diaz</t>
  </si>
  <si>
    <t>20.936.609-6</t>
  </si>
  <si>
    <t>u20</t>
  </si>
  <si>
    <t>Camila Fernanda</t>
  </si>
  <si>
    <t>21.760.956-9</t>
  </si>
  <si>
    <t>u16</t>
  </si>
  <si>
    <t>21.572.755-6</t>
  </si>
  <si>
    <t>u18</t>
  </si>
  <si>
    <t>Parra</t>
  </si>
  <si>
    <t>Daniela Macarena</t>
  </si>
  <si>
    <t>19.944.107-8</t>
  </si>
  <si>
    <t>Adulto</t>
  </si>
  <si>
    <t>Salas</t>
  </si>
  <si>
    <t>Quiroz</t>
  </si>
  <si>
    <t>Fabrisio Mitch Alexander</t>
  </si>
  <si>
    <t>19.715.431-4</t>
  </si>
  <si>
    <t>Sanzana</t>
  </si>
  <si>
    <t>Beratto</t>
  </si>
  <si>
    <t>Anastasia Amalia</t>
  </si>
  <si>
    <t>19.805.165-1</t>
  </si>
  <si>
    <t>Barrueto</t>
  </si>
  <si>
    <t>Natalia Andrea</t>
  </si>
  <si>
    <t>http://www.prossport.org/championships/59</t>
  </si>
  <si>
    <t>COPA NACIONAL DE MARCHA ATLETICA EN RUTA 2020</t>
  </si>
  <si>
    <t xml:space="preserve">Avda. Villarrica frontis Complejo Deportivo la Concepción de Freire 
</t>
  </si>
  <si>
    <t>Freire</t>
  </si>
  <si>
    <t>10 Km marcha</t>
  </si>
  <si>
    <t>5 Km marcha</t>
  </si>
  <si>
    <t>20 Km marcha</t>
  </si>
  <si>
    <t>3 Km marcha</t>
  </si>
  <si>
    <t>http://prossport.org/championships/60</t>
  </si>
  <si>
    <t>San Fernando</t>
  </si>
  <si>
    <t>7° CAMPEONATO NACIONAL DE FONDO Y MEDIO FONDO - SAN FERNANDO 2020</t>
  </si>
  <si>
    <t>Estadio Municipal Jorge Silva Valenzuela</t>
  </si>
  <si>
    <t>19.855.714-5</t>
  </si>
  <si>
    <t>1.45.43</t>
  </si>
  <si>
    <t>1.54.47</t>
  </si>
  <si>
    <t>2.31.44</t>
  </si>
  <si>
    <t>1.49.42</t>
  </si>
  <si>
    <t>1.15.38</t>
  </si>
  <si>
    <t>34.38</t>
  </si>
  <si>
    <t>18.00</t>
  </si>
  <si>
    <t>Casas</t>
  </si>
  <si>
    <t>Diego Sebástian</t>
  </si>
  <si>
    <t>Rene Ignacio</t>
  </si>
  <si>
    <t>Quijada</t>
  </si>
  <si>
    <t>elec.</t>
  </si>
  <si>
    <t>16.988.109-K</t>
  </si>
  <si>
    <t>FRANCHESCA DE LOS ANGELES</t>
  </si>
  <si>
    <t>21459446-3</t>
  </si>
  <si>
    <t>CLUB ATLETISMO CAUQUENES</t>
  </si>
  <si>
    <t>VALENZUELA</t>
  </si>
  <si>
    <t xml:space="preserve"> ARAVENA</t>
  </si>
  <si>
    <t>ANA BELEN</t>
  </si>
  <si>
    <t>21461236-4</t>
  </si>
  <si>
    <t>Lavados</t>
  </si>
  <si>
    <t>Sofía Andrea</t>
  </si>
  <si>
    <t>21.379.785-9</t>
  </si>
  <si>
    <t>Club Atlético Tres Runners</t>
  </si>
  <si>
    <t>Mardones</t>
  </si>
  <si>
    <t>Santana</t>
  </si>
  <si>
    <t xml:space="preserve">Romina </t>
  </si>
  <si>
    <t>19.334.114-4</t>
  </si>
  <si>
    <t xml:space="preserve">CARTES </t>
  </si>
  <si>
    <t>CONSTANZA BELEN</t>
  </si>
  <si>
    <t>21.063.090-2</t>
  </si>
  <si>
    <t>Club Deportivo Colegio Padre Hurtado de Chillan</t>
  </si>
  <si>
    <t xml:space="preserve">RAMIREZ </t>
  </si>
  <si>
    <t>APARICIO</t>
  </si>
  <si>
    <t xml:space="preserve">NASVELY </t>
  </si>
  <si>
    <t>21.261.730-K</t>
  </si>
  <si>
    <t xml:space="preserve">TORDECILLA </t>
  </si>
  <si>
    <t>MAURA ANDREA</t>
  </si>
  <si>
    <t>19.698.019-9</t>
  </si>
  <si>
    <t>CLUB ATLETICO ALAMEDA DE TALCA</t>
  </si>
  <si>
    <t>MARIA CECILIA</t>
  </si>
  <si>
    <t>20.125.937-1</t>
  </si>
  <si>
    <t xml:space="preserve">Cifuentes </t>
  </si>
  <si>
    <t>Labra</t>
  </si>
  <si>
    <t xml:space="preserve">Guislene </t>
  </si>
  <si>
    <t>20.687.166-0</t>
  </si>
  <si>
    <t>Anais Belen</t>
  </si>
  <si>
    <t>21.190.289-2</t>
  </si>
  <si>
    <t>Rocio Ignacia</t>
  </si>
  <si>
    <t>Club de Atletismo juan Silva de Lota</t>
  </si>
  <si>
    <t>TORRES</t>
  </si>
  <si>
    <t xml:space="preserve"> LETELIER</t>
  </si>
  <si>
    <t>SOFIA ELENA DE LOS ANGELES</t>
  </si>
  <si>
    <t>21821989-6</t>
  </si>
  <si>
    <t>LOPEZ</t>
  </si>
  <si>
    <t>TAMARA HAYDEÉ</t>
  </si>
  <si>
    <t>21523861-k</t>
  </si>
  <si>
    <t xml:space="preserve">ORELLANA </t>
  </si>
  <si>
    <t>MASSIEL ALEXANDRA</t>
  </si>
  <si>
    <t>21164202-5</t>
  </si>
  <si>
    <t xml:space="preserve">Vera </t>
  </si>
  <si>
    <t xml:space="preserve">Maria Jesus </t>
  </si>
  <si>
    <t>21.326.320-k</t>
  </si>
  <si>
    <t>SALAZAR</t>
  </si>
  <si>
    <t>BARROS</t>
  </si>
  <si>
    <t>DANIELA</t>
  </si>
  <si>
    <t>18.409.802-9</t>
  </si>
  <si>
    <t xml:space="preserve">YAVAR </t>
  </si>
  <si>
    <t xml:space="preserve">CABRER </t>
  </si>
  <si>
    <t>IGNACIA</t>
  </si>
  <si>
    <t>21.762.313-6</t>
  </si>
  <si>
    <t>Toro</t>
  </si>
  <si>
    <t>Fernanda Paz</t>
  </si>
  <si>
    <t>20.338.914-0</t>
  </si>
  <si>
    <t>Club Atlético San Vicente</t>
  </si>
  <si>
    <t xml:space="preserve">MEJIAS </t>
  </si>
  <si>
    <t>LEE</t>
  </si>
  <si>
    <t>MARTINA</t>
  </si>
  <si>
    <t>22.269.707-7</t>
  </si>
  <si>
    <t>Chandía</t>
  </si>
  <si>
    <t>Cid</t>
  </si>
  <si>
    <t>Estefany Andrea</t>
  </si>
  <si>
    <t>21.578.677-2</t>
  </si>
  <si>
    <t>Recabarren</t>
  </si>
  <si>
    <t>Valentina</t>
  </si>
  <si>
    <t>21.523.078-3</t>
  </si>
  <si>
    <t>Quilodrán</t>
  </si>
  <si>
    <t>Yevenes</t>
  </si>
  <si>
    <t>María Jesús</t>
  </si>
  <si>
    <t>20.257.797-0</t>
  </si>
  <si>
    <t>Reinoso</t>
  </si>
  <si>
    <t>Godoy</t>
  </si>
  <si>
    <t>Angélica</t>
  </si>
  <si>
    <t>22.028.476-k</t>
  </si>
  <si>
    <t>Moscoso</t>
  </si>
  <si>
    <t>Romero</t>
  </si>
  <si>
    <t>María José</t>
  </si>
  <si>
    <t>19.365.478-9</t>
  </si>
  <si>
    <t>Villalón</t>
  </si>
  <si>
    <t>Alburquerque</t>
  </si>
  <si>
    <t>21.908.026-3</t>
  </si>
  <si>
    <t>AVILA</t>
  </si>
  <si>
    <t>YESTER DANAE</t>
  </si>
  <si>
    <t>21986539-2</t>
  </si>
  <si>
    <t xml:space="preserve">ARELLANO </t>
  </si>
  <si>
    <t>AMIGO</t>
  </si>
  <si>
    <t>21509069-8</t>
  </si>
  <si>
    <t xml:space="preserve">Reyes </t>
  </si>
  <si>
    <t>Marileo</t>
  </si>
  <si>
    <t xml:space="preserve">Georgina </t>
  </si>
  <si>
    <t>19.385.565-2</t>
  </si>
  <si>
    <t>Club Atletico Puente Alto</t>
  </si>
  <si>
    <t>Reyes</t>
  </si>
  <si>
    <t>Liusmires Alejandra</t>
  </si>
  <si>
    <t>18.068.205-8</t>
  </si>
  <si>
    <t>Club Atlético Chiguayante</t>
  </si>
  <si>
    <t>IBARRA</t>
  </si>
  <si>
    <t>DEL CANTO</t>
  </si>
  <si>
    <t>MARIA DEL ROSARIO</t>
  </si>
  <si>
    <t>19.488.036-7</t>
  </si>
  <si>
    <t>Club Atlético UBB Chillan</t>
  </si>
  <si>
    <t>DEL VALLE</t>
  </si>
  <si>
    <t>MARJORIE BEATRIZ</t>
  </si>
  <si>
    <t>19.414.671-K</t>
  </si>
  <si>
    <t>Antonella Ignacia</t>
  </si>
  <si>
    <t xml:space="preserve">21492.447-1 </t>
  </si>
  <si>
    <t>Fernanda</t>
  </si>
  <si>
    <t>Contreras</t>
  </si>
  <si>
    <t>Andrea</t>
  </si>
  <si>
    <t>20.948.993-7</t>
  </si>
  <si>
    <t>Faletto</t>
  </si>
  <si>
    <t>Canales</t>
  </si>
  <si>
    <t xml:space="preserve">Javiera </t>
  </si>
  <si>
    <t>17862803-8</t>
  </si>
  <si>
    <t xml:space="preserve">Josefa </t>
  </si>
  <si>
    <t xml:space="preserve">Burgos </t>
  </si>
  <si>
    <t>Paulina Constanza</t>
  </si>
  <si>
    <t>19.521.276-7</t>
  </si>
  <si>
    <t>18.06.8205-8</t>
  </si>
  <si>
    <t>Alexandra Estefania</t>
  </si>
  <si>
    <t>MATHWES</t>
  </si>
  <si>
    <t>CONCHA</t>
  </si>
  <si>
    <t>SHARON KIMBERLIN</t>
  </si>
  <si>
    <t>21.089.456-K</t>
  </si>
  <si>
    <t>Molina</t>
  </si>
  <si>
    <t>Gallegos</t>
  </si>
  <si>
    <t>Liseth Del Carmen</t>
  </si>
  <si>
    <t>20.889.597-4</t>
  </si>
  <si>
    <t xml:space="preserve">Morales </t>
  </si>
  <si>
    <t>Zenteno</t>
  </si>
  <si>
    <t>Annette Ignacia</t>
  </si>
  <si>
    <t>21.544. 608-5</t>
  </si>
  <si>
    <t>mora</t>
  </si>
  <si>
    <t>yevenes</t>
  </si>
  <si>
    <t>fernanda isidora</t>
  </si>
  <si>
    <t>21.523851-2</t>
  </si>
  <si>
    <t>CLUB DEPORTIVO GALGOS RUNNERS</t>
  </si>
  <si>
    <t>Ethel</t>
  </si>
  <si>
    <t>22.053.764-1</t>
  </si>
  <si>
    <t xml:space="preserve">Villanueva </t>
  </si>
  <si>
    <t xml:space="preserve">Cintia </t>
  </si>
  <si>
    <t xml:space="preserve">Padilla </t>
  </si>
  <si>
    <t xml:space="preserve">ARAVENA </t>
  </si>
  <si>
    <t>MANRIQUEZ</t>
  </si>
  <si>
    <t>YANINA DANAE</t>
  </si>
  <si>
    <t>21254247-4</t>
  </si>
  <si>
    <t>bala</t>
  </si>
  <si>
    <t>MARDONES</t>
  </si>
  <si>
    <t>JOSEFA ANTONIA</t>
  </si>
  <si>
    <t>21.094.560-1</t>
  </si>
  <si>
    <t xml:space="preserve">Abasolo </t>
  </si>
  <si>
    <t>Roncati</t>
  </si>
  <si>
    <t xml:space="preserve">Maria Jose </t>
  </si>
  <si>
    <t>13.103.933-6</t>
  </si>
  <si>
    <t xml:space="preserve">Cornejo </t>
  </si>
  <si>
    <t>21.430.437-6</t>
  </si>
  <si>
    <t>Viafora</t>
  </si>
  <si>
    <t>Laura Antonieta</t>
  </si>
  <si>
    <t>17.614.166-2</t>
  </si>
  <si>
    <t>RUBILAR</t>
  </si>
  <si>
    <t>EMILIA</t>
  </si>
  <si>
    <t>22.237.203-8</t>
  </si>
  <si>
    <t>disco</t>
  </si>
  <si>
    <t xml:space="preserve">CORREA </t>
  </si>
  <si>
    <t>PUENTES</t>
  </si>
  <si>
    <t>CAROLINA</t>
  </si>
  <si>
    <t>20.374.827-2</t>
  </si>
  <si>
    <t xml:space="preserve">VERA </t>
  </si>
  <si>
    <t>PALMA</t>
  </si>
  <si>
    <t>ROSARIO</t>
  </si>
  <si>
    <t>20.375.282-2</t>
  </si>
  <si>
    <t xml:space="preserve">Canovas </t>
  </si>
  <si>
    <t xml:space="preserve">Maureira </t>
  </si>
  <si>
    <t xml:space="preserve">Madison </t>
  </si>
  <si>
    <t>21.429.411-7</t>
  </si>
  <si>
    <t>Rivera</t>
  </si>
  <si>
    <t>Emilia Catalina</t>
  </si>
  <si>
    <t>21.249.813-0</t>
  </si>
  <si>
    <t xml:space="preserve">IRRIBARRA </t>
  </si>
  <si>
    <t>TAPIA</t>
  </si>
  <si>
    <t xml:space="preserve">CATALINA </t>
  </si>
  <si>
    <t>20.952.376-0</t>
  </si>
  <si>
    <t xml:space="preserve">CANDIA </t>
  </si>
  <si>
    <t>PAULA</t>
  </si>
  <si>
    <t>21.970.807-6</t>
  </si>
  <si>
    <t xml:space="preserve">BOCAZ </t>
  </si>
  <si>
    <t>SALGADO</t>
  </si>
  <si>
    <t>ISIDORA CATALINA</t>
  </si>
  <si>
    <t>21.907.925-7</t>
  </si>
  <si>
    <t>jabalina</t>
  </si>
  <si>
    <t xml:space="preserve">HIDALGO </t>
  </si>
  <si>
    <t>FRANCISCA ANDRIELLY</t>
  </si>
  <si>
    <t>21.846.235-9</t>
  </si>
  <si>
    <t>Club Atlético Nueva Generación</t>
  </si>
  <si>
    <t xml:space="preserve">SANDOVAL </t>
  </si>
  <si>
    <t xml:space="preserve">JARPA </t>
  </si>
  <si>
    <t>21618783-0</t>
  </si>
  <si>
    <t>MARTÍNEZ</t>
  </si>
  <si>
    <t>SÁEZ</t>
  </si>
  <si>
    <t>NIMSY SARAY</t>
  </si>
  <si>
    <t>21.799.288-5</t>
  </si>
  <si>
    <t>FRIZ</t>
  </si>
  <si>
    <t>BARBARA JAVIERA</t>
  </si>
  <si>
    <t>21732109-3</t>
  </si>
  <si>
    <t>martillo</t>
  </si>
  <si>
    <t>SANDOVAL</t>
  </si>
  <si>
    <t>SOFIA</t>
  </si>
  <si>
    <t>21.834.472-0</t>
  </si>
  <si>
    <t>SOTO</t>
  </si>
  <si>
    <t>HAURRA</t>
  </si>
  <si>
    <t>MAIRIM ALEXANDRA</t>
  </si>
  <si>
    <t>21.813.254-5</t>
  </si>
  <si>
    <t xml:space="preserve">JIMENEZ </t>
  </si>
  <si>
    <t>ORELLANA</t>
  </si>
  <si>
    <t>ALONDRA</t>
  </si>
  <si>
    <t>22.158.992-0</t>
  </si>
  <si>
    <t>DIAZ</t>
  </si>
  <si>
    <t xml:space="preserve">FUENTES </t>
  </si>
  <si>
    <t>SOFÍA ELENA</t>
  </si>
  <si>
    <t>21.309.397-5</t>
  </si>
  <si>
    <t>ARTEAGA</t>
  </si>
  <si>
    <t xml:space="preserve"> NOVA ARTEAGA</t>
  </si>
  <si>
    <t>MARIA JOSE</t>
  </si>
  <si>
    <t>21.347.159-7</t>
  </si>
  <si>
    <t>salto largo</t>
  </si>
  <si>
    <t>Laurie</t>
  </si>
  <si>
    <t>Sofía Francisca</t>
  </si>
  <si>
    <t>20.527.358-1</t>
  </si>
  <si>
    <t>CLUB DEPORTIVO ATLETICO NAHUELBUTA</t>
  </si>
  <si>
    <t xml:space="preserve">PINILLA </t>
  </si>
  <si>
    <t>CANDIA</t>
  </si>
  <si>
    <t>JAVIER ANDRES</t>
  </si>
  <si>
    <t>19.031.083-3</t>
  </si>
  <si>
    <t>Palazuelos</t>
  </si>
  <si>
    <t>Makaus</t>
  </si>
  <si>
    <t>Joaquin</t>
  </si>
  <si>
    <t>16.368.521-3</t>
  </si>
  <si>
    <t xml:space="preserve">Lavanderos </t>
  </si>
  <si>
    <t xml:space="preserve">Robles </t>
  </si>
  <si>
    <t>Victor Hugo</t>
  </si>
  <si>
    <t>20.365.976-8</t>
  </si>
  <si>
    <t>ANDRES FELIPE</t>
  </si>
  <si>
    <t>23477985-0</t>
  </si>
  <si>
    <t xml:space="preserve">BURGOS </t>
  </si>
  <si>
    <t>VILLANUEVA</t>
  </si>
  <si>
    <t>MARCELO ALEJANDRO</t>
  </si>
  <si>
    <t>19.823.682-9</t>
  </si>
  <si>
    <t xml:space="preserve"> MUÑOZ</t>
  </si>
  <si>
    <t>BENJAMIN IGNACIO</t>
  </si>
  <si>
    <t>21998716-1</t>
  </si>
  <si>
    <t>OLIVARES</t>
  </si>
  <si>
    <t>ROJAS</t>
  </si>
  <si>
    <t>CAMILO</t>
  </si>
  <si>
    <t>18.418.370-6</t>
  </si>
  <si>
    <t xml:space="preserve">MUÑOZ </t>
  </si>
  <si>
    <t>LEIVA</t>
  </si>
  <si>
    <t>RODRIGO ANDRES</t>
  </si>
  <si>
    <t>19.796.624-6</t>
  </si>
  <si>
    <t>Venegas</t>
  </si>
  <si>
    <t>Reveco</t>
  </si>
  <si>
    <t>Sebastian Arturo</t>
  </si>
  <si>
    <t>20.903.602-9</t>
  </si>
  <si>
    <t xml:space="preserve">Rodriguéz </t>
  </si>
  <si>
    <t>Tapia</t>
  </si>
  <si>
    <t xml:space="preserve">Joaquín </t>
  </si>
  <si>
    <t>21.355.947-8</t>
  </si>
  <si>
    <t>TOLEDO</t>
  </si>
  <si>
    <t>IBIETA</t>
  </si>
  <si>
    <t>GABRIEL ALEJANDRO</t>
  </si>
  <si>
    <t>21.340.037-1</t>
  </si>
  <si>
    <t>Club Sagrados Corazones SSCC</t>
  </si>
  <si>
    <t xml:space="preserve">Mella </t>
  </si>
  <si>
    <t xml:space="preserve">Salvador </t>
  </si>
  <si>
    <t>19.146.415-k</t>
  </si>
  <si>
    <t xml:space="preserve">Joel </t>
  </si>
  <si>
    <t>19.146.416-8</t>
  </si>
  <si>
    <t>Ibarra</t>
  </si>
  <si>
    <t>Santis</t>
  </si>
  <si>
    <t>Cristian</t>
  </si>
  <si>
    <t>17.854.932-4</t>
  </si>
  <si>
    <t>Club CASAL San Ambrosio Linares</t>
  </si>
  <si>
    <t>De la Sotta</t>
  </si>
  <si>
    <t>Vicente Cristobál</t>
  </si>
  <si>
    <t>20.998.963-8</t>
  </si>
  <si>
    <t>Lee</t>
  </si>
  <si>
    <t>Caniguan</t>
  </si>
  <si>
    <t>Bolívar Alberto</t>
  </si>
  <si>
    <t>21.463.187-3</t>
  </si>
  <si>
    <t xml:space="preserve">Paredes </t>
  </si>
  <si>
    <t>Vigneaux</t>
  </si>
  <si>
    <t>Clemente Alfonso</t>
  </si>
  <si>
    <t>21.311.186-8</t>
  </si>
  <si>
    <t>Enriotti</t>
  </si>
  <si>
    <t>Clemente Alessandro</t>
  </si>
  <si>
    <t>21.257.788-k</t>
  </si>
  <si>
    <t xml:space="preserve">CONTRERAS </t>
  </si>
  <si>
    <t>ALVIAL</t>
  </si>
  <si>
    <t>JEREMIAS ENOC</t>
  </si>
  <si>
    <t>20.843.524-8</t>
  </si>
  <si>
    <t>BUSTAMANTE</t>
  </si>
  <si>
    <t>MONSALVE</t>
  </si>
  <si>
    <t>FELIPE ANDRES</t>
  </si>
  <si>
    <t>20.997.377-4</t>
  </si>
  <si>
    <t xml:space="preserve">MACAYA </t>
  </si>
  <si>
    <t>ARELLANO</t>
  </si>
  <si>
    <t>ALEXIS ALEJANDRO</t>
  </si>
  <si>
    <t>21328936-5</t>
  </si>
  <si>
    <t>Briones</t>
  </si>
  <si>
    <t>Dos Santos</t>
  </si>
  <si>
    <t>Agustín Ignacio</t>
  </si>
  <si>
    <t>20.686.921-6</t>
  </si>
  <si>
    <t>CACERES</t>
  </si>
  <si>
    <t>LOBOS</t>
  </si>
  <si>
    <t>JOSE EUGENIO</t>
  </si>
  <si>
    <t>20.082.470-1</t>
  </si>
  <si>
    <t>Sebastian</t>
  </si>
  <si>
    <t>20.903.906-0</t>
  </si>
  <si>
    <t>RUIZ</t>
  </si>
  <si>
    <t>OSCAR MAURICIO</t>
  </si>
  <si>
    <t>21.407.169-K</t>
  </si>
  <si>
    <t>Jorquera</t>
  </si>
  <si>
    <t>Joaquín Alonso</t>
  </si>
  <si>
    <t>21.065.845-9</t>
  </si>
  <si>
    <t>SUAZO</t>
  </si>
  <si>
    <t>ZAPPETTINI</t>
  </si>
  <si>
    <t>JOHN WUILLIASN</t>
  </si>
  <si>
    <t>19.155.646-1</t>
  </si>
  <si>
    <t xml:space="preserve">Sepulveda </t>
  </si>
  <si>
    <t xml:space="preserve">Ruiz </t>
  </si>
  <si>
    <t xml:space="preserve">Juan </t>
  </si>
  <si>
    <t>21.437.292-4</t>
  </si>
  <si>
    <t>Pedreros</t>
  </si>
  <si>
    <t>Llanos</t>
  </si>
  <si>
    <t>21.821.417-7</t>
  </si>
  <si>
    <t xml:space="preserve">Castillo </t>
  </si>
  <si>
    <t xml:space="preserve">Velasquez </t>
  </si>
  <si>
    <t xml:space="preserve">Cristian </t>
  </si>
  <si>
    <t>19.836.644-7</t>
  </si>
  <si>
    <t>Plaza</t>
  </si>
  <si>
    <t>Bryan Joan</t>
  </si>
  <si>
    <t>21.998.830-3</t>
  </si>
  <si>
    <t>VENEGAS</t>
  </si>
  <si>
    <t>VICENTE ANDREE</t>
  </si>
  <si>
    <t>21.849.315-7</t>
  </si>
  <si>
    <t>COLOMBI</t>
  </si>
  <si>
    <t>MONTESINOS</t>
  </si>
  <si>
    <t>CRISTIAN AUGUSTO</t>
  </si>
  <si>
    <t>13912574-6</t>
  </si>
  <si>
    <t>LLARENAS</t>
  </si>
  <si>
    <t>PABLO</t>
  </si>
  <si>
    <t>20.488.823-K</t>
  </si>
  <si>
    <t>Torres</t>
  </si>
  <si>
    <t>Mateo Ignacio</t>
  </si>
  <si>
    <t>19.157.518-0</t>
  </si>
  <si>
    <t>21.093.451-0</t>
  </si>
  <si>
    <t>HORMAZÁBAL</t>
  </si>
  <si>
    <t>YÁÑEZ</t>
  </si>
  <si>
    <t>MAURICIO ANDRÉS</t>
  </si>
  <si>
    <t>17958401-8</t>
  </si>
  <si>
    <t>Borgoño</t>
  </si>
  <si>
    <t>Moraga</t>
  </si>
  <si>
    <t>Vicente</t>
  </si>
  <si>
    <t>21.991.952-2</t>
  </si>
  <si>
    <t>Illesca</t>
  </si>
  <si>
    <t>Cristobal Alberto</t>
  </si>
  <si>
    <t>21.647.745-6</t>
  </si>
  <si>
    <t>Schafer</t>
  </si>
  <si>
    <t>Cifuentes</t>
  </si>
  <si>
    <t>22.097.301-8</t>
  </si>
  <si>
    <t>Truffy</t>
  </si>
  <si>
    <t>Novales</t>
  </si>
  <si>
    <t>Pedro</t>
  </si>
  <si>
    <t>21.940.703-3</t>
  </si>
  <si>
    <t>Nova</t>
  </si>
  <si>
    <t>Antonuio Ignacio</t>
  </si>
  <si>
    <t>Hormazaval</t>
  </si>
  <si>
    <t>Jeremias Alejandrio</t>
  </si>
  <si>
    <t>22-979.747-3</t>
  </si>
  <si>
    <t>Chamorro</t>
  </si>
  <si>
    <t>Guzmán</t>
  </si>
  <si>
    <t>Israel Abraham</t>
  </si>
  <si>
    <t>21.223.630-6</t>
  </si>
  <si>
    <t>Matias Ignacio</t>
  </si>
  <si>
    <t>21.400.926-9</t>
  </si>
  <si>
    <t>Olave</t>
  </si>
  <si>
    <t>Roa</t>
  </si>
  <si>
    <t>Gustavo Elias</t>
  </si>
  <si>
    <t>21.449.191-5</t>
  </si>
  <si>
    <t>Pierre</t>
  </si>
  <si>
    <t>Richalson</t>
  </si>
  <si>
    <t>26.416.333-1</t>
  </si>
  <si>
    <t>Escalona</t>
  </si>
  <si>
    <t>Enzo Camilo</t>
  </si>
  <si>
    <t>20.881.630-6</t>
  </si>
  <si>
    <t>Agustín</t>
  </si>
  <si>
    <t>SEGURA</t>
  </si>
  <si>
    <t>DOS SANTOS</t>
  </si>
  <si>
    <t>JAVIER JUNIOR</t>
  </si>
  <si>
    <t>22.229.082-1</t>
  </si>
  <si>
    <t>MOYA</t>
  </si>
  <si>
    <t>PABLO JESUS ALEXIS</t>
  </si>
  <si>
    <t>21230634-7</t>
  </si>
  <si>
    <t>GOMES</t>
  </si>
  <si>
    <t>MORA</t>
  </si>
  <si>
    <t>FELIPE</t>
  </si>
  <si>
    <t>18.105.667-3</t>
  </si>
  <si>
    <t>Ruiz</t>
  </si>
  <si>
    <t>Mauricio Alberto</t>
  </si>
  <si>
    <t>21.162.240-7</t>
  </si>
  <si>
    <t xml:space="preserve">AEDO </t>
  </si>
  <si>
    <t>MARILEF</t>
  </si>
  <si>
    <t>FERNANDO JAVIER</t>
  </si>
  <si>
    <t>21.247.159-3</t>
  </si>
  <si>
    <t>CASTRO</t>
  </si>
  <si>
    <t>JAVIER</t>
  </si>
  <si>
    <t>20.255.852-6</t>
  </si>
  <si>
    <t>Sotomayor</t>
  </si>
  <si>
    <t>Manríquez</t>
  </si>
  <si>
    <t>Matías</t>
  </si>
  <si>
    <t>20.125.911-8</t>
  </si>
  <si>
    <t>Vidaurrazaga</t>
  </si>
  <si>
    <t>León</t>
  </si>
  <si>
    <t>Raimundo Iñigo</t>
  </si>
  <si>
    <t>20.725.477-0</t>
  </si>
  <si>
    <t xml:space="preserve">Saavedra </t>
  </si>
  <si>
    <t>Coloma</t>
  </si>
  <si>
    <t>Daniel Anjelo</t>
  </si>
  <si>
    <t>20.884.642-6</t>
  </si>
  <si>
    <t xml:space="preserve">Cerna </t>
  </si>
  <si>
    <t xml:space="preserve">Marco </t>
  </si>
  <si>
    <t>20.515.649-6</t>
  </si>
  <si>
    <t xml:space="preserve">joaquin </t>
  </si>
  <si>
    <t>21.036.954-6</t>
  </si>
  <si>
    <t xml:space="preserve">Andrade </t>
  </si>
  <si>
    <t>Díaz</t>
  </si>
  <si>
    <t>Ignacio Isaac</t>
  </si>
  <si>
    <t>20.964.819-9</t>
  </si>
  <si>
    <t xml:space="preserve">Vega </t>
  </si>
  <si>
    <t>Castillo</t>
  </si>
  <si>
    <t>Ángel</t>
  </si>
  <si>
    <t>19.799.487-8</t>
  </si>
  <si>
    <t>Rafael</t>
  </si>
  <si>
    <t>19.578.166-4</t>
  </si>
  <si>
    <t xml:space="preserve">Arevalo </t>
  </si>
  <si>
    <t>20.488.999-6</t>
  </si>
  <si>
    <t>Olmedo</t>
  </si>
  <si>
    <t>Araya</t>
  </si>
  <si>
    <t>Jeremmy Alexander</t>
  </si>
  <si>
    <t>20.711.648-3</t>
  </si>
  <si>
    <t>Club Atlético Francés</t>
  </si>
  <si>
    <t>TRUJILLO</t>
  </si>
  <si>
    <t>BARRERA</t>
  </si>
  <si>
    <t>IGNACIO</t>
  </si>
  <si>
    <t>19.936.945-8</t>
  </si>
  <si>
    <t xml:space="preserve">ACUÑA </t>
  </si>
  <si>
    <t>MIGUEL IGNACIIO</t>
  </si>
  <si>
    <t xml:space="preserve">Benjamín Andres </t>
  </si>
  <si>
    <t>20.628.088-3</t>
  </si>
  <si>
    <t>ZALAZAR</t>
  </si>
  <si>
    <t>SALDIAS</t>
  </si>
  <si>
    <t>AGUSTIN FACUNDO</t>
  </si>
  <si>
    <t>20.708.399-2</t>
  </si>
  <si>
    <t xml:space="preserve">Flores </t>
  </si>
  <si>
    <t>Arriagada</t>
  </si>
  <si>
    <t>Pedro Rodolfo</t>
  </si>
  <si>
    <t>21.558.664-2</t>
  </si>
  <si>
    <t>Villegas</t>
  </si>
  <si>
    <t>Ignacio Alejandro</t>
  </si>
  <si>
    <t>21.053.148-2</t>
  </si>
  <si>
    <t>DOSSOW</t>
  </si>
  <si>
    <t>SEBASTIAN</t>
  </si>
  <si>
    <t>21.767.018-7</t>
  </si>
  <si>
    <t>Wladimir</t>
  </si>
  <si>
    <t>henriquez</t>
  </si>
  <si>
    <t>contreras</t>
  </si>
  <si>
    <t>thomas alejandro</t>
  </si>
  <si>
    <t>22.135.157-6</t>
  </si>
  <si>
    <t>Yamil Alejandero</t>
  </si>
  <si>
    <t>22.068.200-6</t>
  </si>
  <si>
    <t>Navarrete</t>
  </si>
  <si>
    <t>Escares</t>
  </si>
  <si>
    <t>Andrés Ignacio</t>
  </si>
  <si>
    <t>Ascensio</t>
  </si>
  <si>
    <t>Alejandro</t>
  </si>
  <si>
    <t xml:space="preserve">Julio </t>
  </si>
  <si>
    <t>Diego</t>
  </si>
  <si>
    <t>21350245-k</t>
  </si>
  <si>
    <t>Dominguez</t>
  </si>
  <si>
    <t>Mora</t>
  </si>
  <si>
    <t xml:space="preserve">Rodolfo </t>
  </si>
  <si>
    <t>21.293.922-6</t>
  </si>
  <si>
    <t>Brayan</t>
  </si>
  <si>
    <t>Velasquez</t>
  </si>
  <si>
    <t>Ignacio</t>
  </si>
  <si>
    <t>20.104.054-K</t>
  </si>
  <si>
    <t>Club Atlético Ñielol</t>
  </si>
  <si>
    <t>Biggs</t>
  </si>
  <si>
    <t>Zúñiga</t>
  </si>
  <si>
    <t>Ronald Alexander</t>
  </si>
  <si>
    <t>19.209.670-7</t>
  </si>
  <si>
    <t>FLORES</t>
  </si>
  <si>
    <t>GABRIEL HALANS</t>
  </si>
  <si>
    <t>19.098.441-9</t>
  </si>
  <si>
    <t>fuentes</t>
  </si>
  <si>
    <t>hernandez</t>
  </si>
  <si>
    <t>jose ignacio</t>
  </si>
  <si>
    <t>20.628.993-7</t>
  </si>
  <si>
    <t>Hormazabal</t>
  </si>
  <si>
    <t>Cristian Rodrigo</t>
  </si>
  <si>
    <t>21.072.947-k</t>
  </si>
  <si>
    <t xml:space="preserve">Cartes </t>
  </si>
  <si>
    <t>Etuardo</t>
  </si>
  <si>
    <t>18.798.505-6</t>
  </si>
  <si>
    <t>Mellado</t>
  </si>
  <si>
    <t>Muena</t>
  </si>
  <si>
    <t>Matias</t>
  </si>
  <si>
    <t>20.999.462-3</t>
  </si>
  <si>
    <t>CLUB DEPORTIVO QUILAMAPU</t>
  </si>
  <si>
    <t xml:space="preserve">DUARTE </t>
  </si>
  <si>
    <t>POBLETE</t>
  </si>
  <si>
    <t>MATIAS CRISTOFER</t>
  </si>
  <si>
    <t>19.044.688-3</t>
  </si>
  <si>
    <t xml:space="preserve">Alexis Antonio </t>
  </si>
  <si>
    <t>San Martín</t>
  </si>
  <si>
    <t>CARRASCO</t>
  </si>
  <si>
    <t>DE LA HOZ</t>
  </si>
  <si>
    <t>CRISTIAN</t>
  </si>
  <si>
    <t>20.268.095-k</t>
  </si>
  <si>
    <t>CLUB DEPORTIVO DE ATLETAS SENIORS CHILLAN</t>
  </si>
  <si>
    <t>CHAVES</t>
  </si>
  <si>
    <t>Diego sebastián</t>
  </si>
  <si>
    <t>23.456.789-K</t>
  </si>
  <si>
    <t>Ojeda</t>
  </si>
  <si>
    <t>Marcelo Ignacio</t>
  </si>
  <si>
    <t>19.360.303-3</t>
  </si>
  <si>
    <t xml:space="preserve">Ivan  </t>
  </si>
  <si>
    <t>Vásquez</t>
  </si>
  <si>
    <t>Daniel</t>
  </si>
  <si>
    <t xml:space="preserve">muñoz </t>
  </si>
  <si>
    <t>villa</t>
  </si>
  <si>
    <t>sebastian felipe</t>
  </si>
  <si>
    <t>20.739.743-1</t>
  </si>
  <si>
    <t>Cesar Luis</t>
  </si>
  <si>
    <t>Sagredo</t>
  </si>
  <si>
    <t>Eduardo Andrés</t>
  </si>
  <si>
    <t>15.848.656-3</t>
  </si>
  <si>
    <t>Alegría</t>
  </si>
  <si>
    <t xml:space="preserve">Aravena </t>
  </si>
  <si>
    <t xml:space="preserve">Felipe </t>
  </si>
  <si>
    <t>16.304.870-1</t>
  </si>
  <si>
    <t xml:space="preserve">Pérez </t>
  </si>
  <si>
    <t>Arroyo</t>
  </si>
  <si>
    <t>Claudio Francisco</t>
  </si>
  <si>
    <t>13.858.634-0</t>
  </si>
  <si>
    <t>Victor</t>
  </si>
  <si>
    <t>17.444.755-1</t>
  </si>
  <si>
    <t xml:space="preserve">QUILODRAN </t>
  </si>
  <si>
    <t>JASON FABIANY</t>
  </si>
  <si>
    <t>21299142-2</t>
  </si>
  <si>
    <t>PENRROZ</t>
  </si>
  <si>
    <t>OVIEDO</t>
  </si>
  <si>
    <t xml:space="preserve">JORGE  </t>
  </si>
  <si>
    <t>20.892.560-1</t>
  </si>
  <si>
    <t>CID</t>
  </si>
  <si>
    <t>FABIAN EDUARDO</t>
  </si>
  <si>
    <t>21.544.299-3</t>
  </si>
  <si>
    <t>venegas</t>
  </si>
  <si>
    <t>TRONCOSO</t>
  </si>
  <si>
    <t>ARAYA</t>
  </si>
  <si>
    <t>CRISTOBAL BENJAMIN</t>
  </si>
  <si>
    <t>20.802.540-6</t>
  </si>
  <si>
    <t xml:space="preserve">Fuentealba </t>
  </si>
  <si>
    <t>21.551.715-4</t>
  </si>
  <si>
    <t xml:space="preserve">COLIMIL </t>
  </si>
  <si>
    <t>BENJAMIN</t>
  </si>
  <si>
    <t>21.244.067-1</t>
  </si>
  <si>
    <t xml:space="preserve">Oporto </t>
  </si>
  <si>
    <t xml:space="preserve">Sebastian </t>
  </si>
  <si>
    <t>21.206.362-2</t>
  </si>
  <si>
    <t>CÁRCAMO</t>
  </si>
  <si>
    <t>MATÍAS ALEJANDRO</t>
  </si>
  <si>
    <t>21.777.220-6</t>
  </si>
  <si>
    <t xml:space="preserve">BRAVO </t>
  </si>
  <si>
    <t xml:space="preserve">AGUILERA </t>
  </si>
  <si>
    <t xml:space="preserve">SERGIO </t>
  </si>
  <si>
    <t>21.386.731-8</t>
  </si>
  <si>
    <t xml:space="preserve">GONZÁLEZ </t>
  </si>
  <si>
    <t>CRSITOBAL BASTIAN</t>
  </si>
  <si>
    <t>21.837.302-K</t>
  </si>
  <si>
    <t>Toledo</t>
  </si>
  <si>
    <t>Francisco Ivan</t>
  </si>
  <si>
    <t>21.218.237-0</t>
  </si>
  <si>
    <t xml:space="preserve">Cuevas </t>
  </si>
  <si>
    <t>21.157.331-7</t>
  </si>
  <si>
    <t xml:space="preserve">Toledo </t>
  </si>
  <si>
    <t>20.021.708-k</t>
  </si>
  <si>
    <t xml:space="preserve">CLAVERIA </t>
  </si>
  <si>
    <t>MAXIMILIANO</t>
  </si>
  <si>
    <t>21.925.702-3</t>
  </si>
  <si>
    <t xml:space="preserve">ARRIAGADA </t>
  </si>
  <si>
    <t>21.917.496-9</t>
  </si>
  <si>
    <t>ARROYO</t>
  </si>
  <si>
    <t>CHÁVEZ</t>
  </si>
  <si>
    <t>GONZALO ALONSO</t>
  </si>
  <si>
    <t>20.649.493-k</t>
  </si>
  <si>
    <t xml:space="preserve"> YAÑEZ</t>
  </si>
  <si>
    <t>CRISTOFFER MAICOL</t>
  </si>
  <si>
    <t>21336499-5</t>
  </si>
  <si>
    <t>BARRA</t>
  </si>
  <si>
    <t>DARIO ALONSO</t>
  </si>
  <si>
    <t>20.978.181-6</t>
  </si>
  <si>
    <t xml:space="preserve">Pavez </t>
  </si>
  <si>
    <t xml:space="preserve">sepulveda </t>
  </si>
  <si>
    <t>20.837.372-2</t>
  </si>
  <si>
    <t>1er torneo regional preparatorio</t>
  </si>
  <si>
    <t>Concepción</t>
  </si>
  <si>
    <t>http://www.prossport.org/championships/62</t>
  </si>
  <si>
    <t>Estadio Ester Roa Rebolledo</t>
  </si>
  <si>
    <t>Estadio Atletico Militar</t>
  </si>
  <si>
    <t>Palma</t>
  </si>
  <si>
    <t>19.107.154-9</t>
  </si>
  <si>
    <t>s1</t>
  </si>
  <si>
    <t>s2</t>
  </si>
  <si>
    <t>s3</t>
  </si>
  <si>
    <t>s4</t>
  </si>
  <si>
    <t>s5</t>
  </si>
  <si>
    <t>s6</t>
  </si>
  <si>
    <t>MARIA ISABEL</t>
  </si>
  <si>
    <t>20.253.430-9</t>
  </si>
  <si>
    <t>CLUB DEPORTIVO ROBERTO ECHEVERRIA</t>
  </si>
  <si>
    <t>Masias</t>
  </si>
  <si>
    <t>Guineo</t>
  </si>
  <si>
    <t>Margarita</t>
  </si>
  <si>
    <t>17.631.490-7</t>
  </si>
  <si>
    <t>Asociación Deportiva Regional Atlética del Bio-Bio</t>
  </si>
  <si>
    <t>Lonardi</t>
  </si>
  <si>
    <t>Amparo Lucía</t>
  </si>
  <si>
    <t>22.188.935-5</t>
  </si>
  <si>
    <t xml:space="preserve">Constanzo </t>
  </si>
  <si>
    <t>Yanara Betzabet</t>
  </si>
  <si>
    <t>21.126.501-9</t>
  </si>
  <si>
    <t>Consuelo</t>
  </si>
  <si>
    <t>22.184.371-1</t>
  </si>
  <si>
    <t>Barreto</t>
  </si>
  <si>
    <t>Henríquez</t>
  </si>
  <si>
    <t>David Alejandro</t>
  </si>
  <si>
    <t>27.011.889-5</t>
  </si>
  <si>
    <t>Cristóbal</t>
  </si>
  <si>
    <t>22.131.482-4</t>
  </si>
  <si>
    <t>VALENTINA</t>
  </si>
  <si>
    <t>17.53.64</t>
  </si>
  <si>
    <t>14.40.00</t>
  </si>
  <si>
    <t>15.24.40</t>
  </si>
  <si>
    <t>16.31.52</t>
  </si>
  <si>
    <t>16.14.30</t>
  </si>
  <si>
    <t>18.38.31</t>
  </si>
  <si>
    <t>16.02.14</t>
  </si>
  <si>
    <t>13.67</t>
  </si>
  <si>
    <t>13.91</t>
  </si>
  <si>
    <t>13.92</t>
  </si>
  <si>
    <t>13.79</t>
  </si>
  <si>
    <t>13.40</t>
  </si>
  <si>
    <t>13.47</t>
  </si>
  <si>
    <t>14.38</t>
  </si>
  <si>
    <t>13.57</t>
  </si>
  <si>
    <t>13.82</t>
  </si>
  <si>
    <t>14.53</t>
  </si>
  <si>
    <t>14.04</t>
  </si>
  <si>
    <t>13.42</t>
  </si>
  <si>
    <t>13.81</t>
  </si>
  <si>
    <t>14.65</t>
  </si>
  <si>
    <t>14.72</t>
  </si>
  <si>
    <t>17.38</t>
  </si>
  <si>
    <t>15.41</t>
  </si>
  <si>
    <t>16.75</t>
  </si>
  <si>
    <t>14.28</t>
  </si>
  <si>
    <t>14.08</t>
  </si>
  <si>
    <t>14.25</t>
  </si>
  <si>
    <t>15.20</t>
  </si>
  <si>
    <t xml:space="preserve"> -0.3</t>
  </si>
  <si>
    <t xml:space="preserve"> +0.1</t>
  </si>
  <si>
    <t xml:space="preserve"> -0.7</t>
  </si>
  <si>
    <t xml:space="preserve"> +0.3</t>
  </si>
  <si>
    <t xml:space="preserve"> -0.2</t>
  </si>
  <si>
    <t xml:space="preserve"> -1.0</t>
  </si>
  <si>
    <t>12.04</t>
  </si>
  <si>
    <t>11.88</t>
  </si>
  <si>
    <t>11.78</t>
  </si>
  <si>
    <t>11.30</t>
  </si>
  <si>
    <t>12.41</t>
  </si>
  <si>
    <t>11.72</t>
  </si>
  <si>
    <t>11.85</t>
  </si>
  <si>
    <t>12.13</t>
  </si>
  <si>
    <t xml:space="preserve"> -1.1</t>
  </si>
  <si>
    <t>11.91</t>
  </si>
  <si>
    <t>11.92</t>
  </si>
  <si>
    <t>12.36</t>
  </si>
  <si>
    <t>11.96</t>
  </si>
  <si>
    <t>12.26</t>
  </si>
  <si>
    <t>12.27</t>
  </si>
  <si>
    <t>12.60</t>
  </si>
  <si>
    <t>12.64</t>
  </si>
  <si>
    <t>13.01</t>
  </si>
  <si>
    <t xml:space="preserve"> -0.4</t>
  </si>
  <si>
    <t>12.76</t>
  </si>
  <si>
    <t>12.89</t>
  </si>
  <si>
    <t>13.48</t>
  </si>
  <si>
    <t>12.78</t>
  </si>
  <si>
    <t xml:space="preserve"> +0.5</t>
  </si>
  <si>
    <t>12.49</t>
  </si>
  <si>
    <t>12.69</t>
  </si>
  <si>
    <t>12.66</t>
  </si>
  <si>
    <t>13.05</t>
  </si>
  <si>
    <t>12.06</t>
  </si>
  <si>
    <t>12.71</t>
  </si>
  <si>
    <t xml:space="preserve"> +1.7</t>
  </si>
  <si>
    <t>31.42</t>
  </si>
  <si>
    <t>29.01</t>
  </si>
  <si>
    <t>27.88</t>
  </si>
  <si>
    <t>28.14</t>
  </si>
  <si>
    <t>28.53</t>
  </si>
  <si>
    <t>30.32</t>
  </si>
  <si>
    <t>28.07</t>
  </si>
  <si>
    <t>29.59</t>
  </si>
  <si>
    <t>29.78</t>
  </si>
  <si>
    <t>29.85</t>
  </si>
  <si>
    <t>33.85</t>
  </si>
  <si>
    <t>37.69</t>
  </si>
  <si>
    <t>30.20</t>
  </si>
  <si>
    <t>32.06</t>
  </si>
  <si>
    <t xml:space="preserve"> +0.7</t>
  </si>
  <si>
    <t>22.53</t>
  </si>
  <si>
    <t>22.75</t>
  </si>
  <si>
    <t>23.98</t>
  </si>
  <si>
    <t xml:space="preserve"> +1.2</t>
  </si>
  <si>
    <t>23.54</t>
  </si>
  <si>
    <t>23.79</t>
  </si>
  <si>
    <t>23.32</t>
  </si>
  <si>
    <t>23.77</t>
  </si>
  <si>
    <t xml:space="preserve"> -0.5</t>
  </si>
  <si>
    <t>25.18</t>
  </si>
  <si>
    <t>24.85</t>
  </si>
  <si>
    <t>23.95</t>
  </si>
  <si>
    <t>24.41</t>
  </si>
  <si>
    <t xml:space="preserve"> +2.7</t>
  </si>
  <si>
    <t>25.22</t>
  </si>
  <si>
    <t>25.76</t>
  </si>
  <si>
    <t xml:space="preserve"> +0.9</t>
  </si>
  <si>
    <t>25.77</t>
  </si>
  <si>
    <t>25.33</t>
  </si>
  <si>
    <t>29.68</t>
  </si>
  <si>
    <t>26.48</t>
  </si>
  <si>
    <t>1.05.55</t>
  </si>
  <si>
    <t>1.06.36</t>
  </si>
  <si>
    <t>1.07.56</t>
  </si>
  <si>
    <t>53.52</t>
  </si>
  <si>
    <t>53.19</t>
  </si>
  <si>
    <t>54.01</t>
  </si>
  <si>
    <t>51.57</t>
  </si>
  <si>
    <t>51.92</t>
  </si>
  <si>
    <t>1.03.24</t>
  </si>
  <si>
    <t>1.53.04</t>
  </si>
  <si>
    <t>2.02.69</t>
  </si>
  <si>
    <t>2.03.05</t>
  </si>
  <si>
    <t>2.01.49</t>
  </si>
  <si>
    <t>2.05.84</t>
  </si>
  <si>
    <t>2.00.99</t>
  </si>
  <si>
    <t>2.05.67</t>
  </si>
  <si>
    <t>2.04.93</t>
  </si>
  <si>
    <t>2.26.49</t>
  </si>
  <si>
    <t>2.32.29</t>
  </si>
  <si>
    <t>2.19.77</t>
  </si>
  <si>
    <t>2.22.08</t>
  </si>
  <si>
    <t>2.18.11</t>
  </si>
  <si>
    <t>2.18.77</t>
  </si>
  <si>
    <t>2.29.15</t>
  </si>
  <si>
    <t>2.14.07</t>
  </si>
  <si>
    <t>2.48.30</t>
  </si>
  <si>
    <t>4.38.07</t>
  </si>
  <si>
    <t>4.45.06</t>
  </si>
  <si>
    <t>4.45.53</t>
  </si>
  <si>
    <t>4.46.47</t>
  </si>
  <si>
    <t>4.44.50</t>
  </si>
  <si>
    <t>5.23.02</t>
  </si>
  <si>
    <t>5.32.72</t>
  </si>
  <si>
    <t>6.25.55</t>
  </si>
  <si>
    <t>6.30.22</t>
  </si>
  <si>
    <t>4.45.79</t>
  </si>
  <si>
    <t>3.51.11</t>
  </si>
  <si>
    <t>3.57.45</t>
  </si>
  <si>
    <t>3.55.66</t>
  </si>
  <si>
    <t>3.57.18</t>
  </si>
  <si>
    <t>3.57.98</t>
  </si>
  <si>
    <t>4.15.56</t>
  </si>
  <si>
    <t>4.10.30</t>
  </si>
  <si>
    <t>4.16.85</t>
  </si>
  <si>
    <t>4.32.00</t>
  </si>
  <si>
    <t>4.18.89</t>
  </si>
  <si>
    <t>5.02.85</t>
  </si>
  <si>
    <t>4.46.25</t>
  </si>
  <si>
    <t>5.06.49</t>
  </si>
  <si>
    <t>5.16.46</t>
  </si>
  <si>
    <t>4.19.93</t>
  </si>
  <si>
    <t>14.43.25</t>
  </si>
  <si>
    <t>18.19.59</t>
  </si>
  <si>
    <t>16.28.13</t>
  </si>
  <si>
    <t>15.11.67</t>
  </si>
  <si>
    <t>Benjamin Nicolas</t>
  </si>
  <si>
    <t>12.94</t>
  </si>
  <si>
    <t>24.66</t>
  </si>
  <si>
    <t>1.10.95</t>
  </si>
  <si>
    <t>2.29.05</t>
  </si>
  <si>
    <t>1.53.30</t>
  </si>
  <si>
    <t>2.23.48</t>
  </si>
  <si>
    <t>2.26.45</t>
  </si>
  <si>
    <t>2.32.14</t>
  </si>
  <si>
    <t>4.42.27</t>
  </si>
  <si>
    <t>insc 06-03-2020</t>
  </si>
  <si>
    <t>5.40.75</t>
  </si>
  <si>
    <t>0.52.46</t>
  </si>
  <si>
    <t>0.54.13</t>
  </si>
  <si>
    <t>0.56.28</t>
  </si>
  <si>
    <t>0.58.90</t>
  </si>
  <si>
    <t>5.83</t>
  </si>
  <si>
    <t xml:space="preserve"> +2.1</t>
  </si>
  <si>
    <t>4.85</t>
  </si>
  <si>
    <t>4.20</t>
  </si>
  <si>
    <t xml:space="preserve"> +0.2</t>
  </si>
  <si>
    <t>4.67</t>
  </si>
  <si>
    <t>4.33</t>
  </si>
  <si>
    <t>5.11</t>
  </si>
  <si>
    <t>4.96</t>
  </si>
  <si>
    <t xml:space="preserve"> -1.8</t>
  </si>
  <si>
    <t>4.58</t>
  </si>
  <si>
    <t>sin reg</t>
  </si>
  <si>
    <t>13.39</t>
  </si>
  <si>
    <t>14.70</t>
  </si>
  <si>
    <t>2.20.95</t>
  </si>
  <si>
    <t>2.21.29</t>
  </si>
  <si>
    <t>2.25.26</t>
  </si>
  <si>
    <t>2.38.87</t>
  </si>
  <si>
    <t>2.40.73</t>
  </si>
  <si>
    <t>2.43.37</t>
  </si>
  <si>
    <t>2.44.80</t>
  </si>
  <si>
    <t>2.30.09</t>
  </si>
  <si>
    <t>2.01.60</t>
  </si>
  <si>
    <t>16.54.29</t>
  </si>
  <si>
    <t>4.19.98</t>
  </si>
  <si>
    <t>8.95</t>
  </si>
  <si>
    <t>14.19</t>
  </si>
  <si>
    <t>11.19</t>
  </si>
  <si>
    <t>10.27</t>
  </si>
  <si>
    <t>29.17</t>
  </si>
  <si>
    <t>45.50</t>
  </si>
  <si>
    <t>31.64</t>
  </si>
  <si>
    <t>PLANILLA INSCRIPCION</t>
  </si>
  <si>
    <t>N°</t>
  </si>
  <si>
    <t>cat</t>
  </si>
  <si>
    <t>e-mail</t>
  </si>
  <si>
    <t>Nombre oficial Club</t>
  </si>
  <si>
    <t>Region ADR</t>
  </si>
  <si>
    <t>PEREZ</t>
  </si>
  <si>
    <t>CLAUDIO ESTEBAN</t>
  </si>
  <si>
    <t>12.345.678-9</t>
  </si>
  <si>
    <t>9 12345678</t>
  </si>
  <si>
    <t>email de ATLETA</t>
  </si>
  <si>
    <t>LAS ALMENDRAS 3056, VILLA LOS SAUCES-CHILLAN</t>
  </si>
  <si>
    <t>9 34567812</t>
  </si>
  <si>
    <t>1.05.78</t>
  </si>
  <si>
    <t>*escribir nombre completo y legal de club y de ADR, no siglas ni abreviaturas</t>
  </si>
  <si>
    <t>*llenar una fila por prueba/atleta. Es decir si un atleta compite en más de 1 prueba, se debe escribir una fila por cada prueba en que participa</t>
  </si>
  <si>
    <t>*Telefono y email, deben SER DEL ATLETA o de su TUTOR LEGAL (padre, madre)</t>
  </si>
  <si>
    <t>ASOCIACIÓN ATLÉTICA REGIONAL DE TARAPACÁ</t>
  </si>
  <si>
    <t>*ESCRIBIR TEXTOS EN MAYUSCULAS</t>
  </si>
  <si>
    <t>ASOCIACION DEPORTIVA REGIONAL DE ATLETISMO II REGION</t>
  </si>
  <si>
    <t>ASOCIACION DEPORTIVA REGIONAL ATLETICA DE ATACAMA MARIO RUIZ DETTORI</t>
  </si>
  <si>
    <t>ASOCIACION DEPORTIVA ATLETICA IV REGION</t>
  </si>
  <si>
    <t>ASOCIACION DEPORTIVA ATLETICA REGIONAL DE VALPARAISO</t>
  </si>
  <si>
    <t>ASOCIACION DEPORTIVA REGIONAL ATLETICA SEXTA REGION</t>
  </si>
  <si>
    <t>ASOCIACION DEPORTIVA REGIONAL DE ATLETISMO DEL MAULE</t>
  </si>
  <si>
    <t>ASOCIACION DEPORTIVA REGIONAL ATLETICA DEL BIO BIO</t>
  </si>
  <si>
    <t>ASOCIACION DEPORTIVA REGIONAL DE ATLETISMO NOVENA REGION</t>
  </si>
  <si>
    <t>ASOCIACION DEPORTIVA ATLETICA DECIMA REGION</t>
  </si>
  <si>
    <t>ASOCIACION ATLETICA DE AYSEN</t>
  </si>
  <si>
    <t>ASOCIACION DEPORTIVA REGIONAL DE ATLETISMO DE MAGALLANES</t>
  </si>
  <si>
    <t>ASOCIACION ATLETICA REGIONAL METROPOLITANA</t>
  </si>
  <si>
    <t>ASOCIACION DEPORTIVA REGIONAL ATLETICA DE LOS RIOS</t>
  </si>
  <si>
    <t>ASOCIACION DEPORTIVA REGIONAL ATLETICA ARICA PARINACOTA</t>
  </si>
  <si>
    <t>Asociación Atlética Ñuble</t>
  </si>
  <si>
    <t>categ</t>
  </si>
  <si>
    <t>first</t>
  </si>
  <si>
    <t>vvfirst</t>
  </si>
  <si>
    <t>second</t>
  </si>
  <si>
    <t>vvsecond</t>
  </si>
  <si>
    <t>third</t>
  </si>
  <si>
    <t>vvthird</t>
  </si>
  <si>
    <t>op</t>
  </si>
  <si>
    <t>fourth</t>
  </si>
  <si>
    <t>vvfourth</t>
  </si>
  <si>
    <t>fifth</t>
  </si>
  <si>
    <t>vvfifth</t>
  </si>
  <si>
    <t>sixth</t>
  </si>
  <si>
    <t>vvsixth</t>
  </si>
  <si>
    <t>4.80</t>
  </si>
  <si>
    <t xml:space="preserve"> +2.0</t>
  </si>
  <si>
    <t>4.75</t>
  </si>
  <si>
    <t>-</t>
  </si>
  <si>
    <t xml:space="preserve"> -</t>
  </si>
  <si>
    <t>4.66</t>
  </si>
  <si>
    <t>escrbir mejor marca</t>
  </si>
  <si>
    <t>escribir lugar obtenido</t>
  </si>
  <si>
    <t>salto triple</t>
  </si>
  <si>
    <t>4.03</t>
  </si>
  <si>
    <t>Prueba</t>
  </si>
  <si>
    <t>garrocha</t>
  </si>
  <si>
    <t>1.95</t>
  </si>
  <si>
    <t>salto alto</t>
  </si>
  <si>
    <t>1.85</t>
  </si>
  <si>
    <t>1.80</t>
  </si>
  <si>
    <t>1.70</t>
  </si>
  <si>
    <t>peso</t>
  </si>
  <si>
    <t>bestAchievement</t>
  </si>
  <si>
    <t>8.15</t>
  </si>
  <si>
    <t>8.28</t>
  </si>
  <si>
    <t>8.54</t>
  </si>
  <si>
    <t>7.82</t>
  </si>
  <si>
    <t>7.34</t>
  </si>
  <si>
    <t>escribir mejor marca</t>
  </si>
  <si>
    <t>escribir lugar</t>
  </si>
  <si>
    <t>en x2 seria bueno uan formula que coloque valor maximo</t>
  </si>
  <si>
    <t>x</t>
  </si>
  <si>
    <t>13.83</t>
  </si>
  <si>
    <t>13.46</t>
  </si>
  <si>
    <t>12.56</t>
  </si>
  <si>
    <t>10.77</t>
  </si>
  <si>
    <t>10.82</t>
  </si>
  <si>
    <t>9.25</t>
  </si>
  <si>
    <t>9.86</t>
  </si>
  <si>
    <t>prueba pista</t>
  </si>
  <si>
    <t>Planilla de control velocidad viento (m/s) pruebas atletismo</t>
  </si>
  <si>
    <t>Torneo</t>
  </si>
  <si>
    <t>Lugar</t>
  </si>
  <si>
    <t>Hora</t>
  </si>
  <si>
    <t>final</t>
  </si>
  <si>
    <t>Seg</t>
  </si>
  <si>
    <t>100-200 m. planos</t>
  </si>
  <si>
    <t>100-110 vallas</t>
  </si>
  <si>
    <t>salto largo, salto triple</t>
  </si>
  <si>
    <t>a 20 m. linea de batida y menos 2m pasillo impulso</t>
  </si>
  <si>
    <t>DAMAS, SERIES  Y FINAL (ULTIMA)</t>
  </si>
  <si>
    <t>VARONES, SERIES  Y FINAL (ULTIMA)</t>
  </si>
  <si>
    <t>Planilla de control prueba atletismo</t>
  </si>
  <si>
    <t>D</t>
  </si>
  <si>
    <t>V</t>
  </si>
  <si>
    <t>categoria</t>
  </si>
  <si>
    <t>todo competidor</t>
  </si>
  <si>
    <t>serie N°</t>
  </si>
  <si>
    <t>final N°</t>
  </si>
  <si>
    <t>cronometraje</t>
  </si>
  <si>
    <t>electronico</t>
  </si>
  <si>
    <t>Pista</t>
  </si>
  <si>
    <t>dorsal</t>
  </si>
  <si>
    <t>Nombre</t>
  </si>
  <si>
    <t>Región</t>
  </si>
  <si>
    <t>año nac.</t>
  </si>
  <si>
    <t>marca</t>
  </si>
  <si>
    <t>DAMAS, SERIES o FINAL</t>
  </si>
  <si>
    <t>VARONES, SERIES o FINAL</t>
  </si>
  <si>
    <t>damas</t>
  </si>
  <si>
    <t>varones</t>
  </si>
  <si>
    <t>electronico FOTOFINISH</t>
  </si>
  <si>
    <t>Reg.</t>
  </si>
  <si>
    <t>OP</t>
  </si>
  <si>
    <t>MARCA</t>
  </si>
  <si>
    <t>LUGAR</t>
  </si>
  <si>
    <t>A L T U R A S</t>
  </si>
  <si>
    <t>Marca</t>
  </si>
  <si>
    <t>Reg</t>
  </si>
  <si>
    <t>T  E  N  T  A  T  I  V  A  S</t>
  </si>
  <si>
    <t>Final</t>
  </si>
  <si>
    <t>1º</t>
  </si>
  <si>
    <t>2º</t>
  </si>
  <si>
    <t>3º</t>
  </si>
  <si>
    <t>Nulos</t>
  </si>
  <si>
    <t>O  = Salto Válido</t>
  </si>
  <si>
    <t>X  = Intento Nulo</t>
  </si>
  <si>
    <t>-   = No intentó saltar (pase)</t>
  </si>
  <si>
    <t>salto con garrocha</t>
  </si>
  <si>
    <t>club x</t>
  </si>
  <si>
    <t>FRANCISCA</t>
  </si>
  <si>
    <t>11.222.333.4</t>
  </si>
  <si>
    <t>1.56</t>
  </si>
  <si>
    <t>-0.4</t>
  </si>
  <si>
    <t>-0.5</t>
  </si>
  <si>
    <t>+0.5</t>
  </si>
  <si>
    <r>
      <t xml:space="preserve">**escribir marca  con ".", ejemplo: </t>
    </r>
    <r>
      <rPr>
        <b/>
        <sz val="10"/>
        <color theme="1"/>
        <rFont val="Arial"/>
        <family val="2"/>
      </rPr>
      <t>58.23 , 1.52.35 , 15.45.23</t>
    </r>
  </si>
  <si>
    <t>sf, F</t>
  </si>
  <si>
    <t>Club (nombre completo oficial y legal)</t>
  </si>
  <si>
    <t>11.222.333-4</t>
  </si>
  <si>
    <t>RUN (tal como sale en C.I.)</t>
  </si>
  <si>
    <t>peso Kgs.</t>
  </si>
  <si>
    <t>adulto</t>
  </si>
  <si>
    <t>u23</t>
  </si>
  <si>
    <t>hasta</t>
  </si>
  <si>
    <t>2004-2005</t>
  </si>
  <si>
    <t>2006-2007</t>
  </si>
  <si>
    <t>2002-2003</t>
  </si>
  <si>
    <t>1999-2000-2001</t>
  </si>
  <si>
    <t>desde</t>
  </si>
  <si>
    <t>Tabla de categorias atléticas valida año 2021</t>
  </si>
  <si>
    <t>fecha nacimiento</t>
  </si>
  <si>
    <t>Bala (kgs.)</t>
  </si>
  <si>
    <t>Disco (kgs.)</t>
  </si>
  <si>
    <t>Jabalina (grs.)</t>
  </si>
  <si>
    <t>Martillo (kgs.)</t>
  </si>
  <si>
    <t>año nacimiento</t>
  </si>
  <si>
    <t>categoria antigua</t>
  </si>
  <si>
    <t xml:space="preserve">categoria </t>
  </si>
  <si>
    <t>2001 o anterior</t>
  </si>
  <si>
    <t>dia actual y sgtes.</t>
  </si>
  <si>
    <t>sub23</t>
  </si>
  <si>
    <t>juvenil</t>
  </si>
  <si>
    <t>menor</t>
  </si>
  <si>
    <t>cadete</t>
  </si>
  <si>
    <t>Nombre ADR</t>
  </si>
  <si>
    <t>COLOCAR NOMBRE OFICIAL ADR, QUE INSCRIBE EN ESTA PLANILLA A TODOS SUS ATLETAS REGIONALES</t>
  </si>
  <si>
    <t>nac (dd-mm-aaaa)</t>
  </si>
  <si>
    <t>CLUB XSXSXS</t>
  </si>
  <si>
    <t>ENTRENADOR</t>
  </si>
  <si>
    <t>DIRIGENTE</t>
  </si>
  <si>
    <t>ATLETAS DE CLUB XXX, JUAN PEREZ, MARIA CABELLO</t>
  </si>
  <si>
    <t>ADR ATACAMA, CLUB XXX</t>
  </si>
  <si>
    <t>pruebas (PARA COPY-PASTE EN INSCRIPCIONES)</t>
  </si>
  <si>
    <t>sexo (M o F)</t>
  </si>
  <si>
    <t>F</t>
  </si>
  <si>
    <t>Heptatlón</t>
  </si>
  <si>
    <t>Decatlón</t>
  </si>
  <si>
    <t>F, M</t>
  </si>
  <si>
    <t>M</t>
  </si>
  <si>
    <t>TEL. MOVIL (FORMATO 9 XXXXXXXX)</t>
  </si>
  <si>
    <t>DOMICILIO, COMUNA</t>
  </si>
  <si>
    <t>REGION ADR (PONER N° REGION)</t>
  </si>
  <si>
    <t>PB 2020-2021 (FORMATO NUMERO CON PUNTO)</t>
  </si>
  <si>
    <t>28.45</t>
  </si>
  <si>
    <t>1ER CONTROL MARCAS, CURICO, CHILE</t>
  </si>
  <si>
    <t>10000 marcha</t>
  </si>
  <si>
    <t>110v</t>
  </si>
  <si>
    <t>20000 marcha</t>
  </si>
  <si>
    <t>3000 c/o</t>
  </si>
  <si>
    <t>400v</t>
  </si>
  <si>
    <t>R 4x100</t>
  </si>
  <si>
    <t>R 4x400</t>
  </si>
  <si>
    <t>100v</t>
  </si>
  <si>
    <t>NOMBRE COMPLETO OFICIAL Y LEGAL DE CLUB (NO ABREVIAR NI PONER SIGLA)</t>
  </si>
  <si>
    <t>*escribir pruebas tal como se indica en celdas (ver columna L)</t>
  </si>
  <si>
    <t>NOMBRES (TODOS)</t>
  </si>
  <si>
    <t>CATEGORIA (NO ESCRIBIR, HAY FORMULA)</t>
  </si>
  <si>
    <t>PRUEBAS (UNA PRUEBA/ATLETA POR FILA)</t>
  </si>
  <si>
    <t>CAMPEONATO NACIONAL U20 -2021</t>
  </si>
  <si>
    <t>A. PATERNO (CON MAYUSCULAS)</t>
  </si>
  <si>
    <t>A. MATERNO (CON MAYUSCULAS)</t>
  </si>
  <si>
    <t>FECHA PB 2020-2021 (FORMATO DD-MM-AAAA)</t>
  </si>
  <si>
    <t>NOMBRE EVENTO, COMUNA, PAIS (DONDE REALIZO PB)</t>
  </si>
  <si>
    <t>ELIZABETH CHRISTINE</t>
  </si>
  <si>
    <t>ARRIAGADA</t>
  </si>
  <si>
    <t>21.486.050-3</t>
  </si>
  <si>
    <t xml:space="preserve">MARIA FERNANDA </t>
  </si>
  <si>
    <t>ROMERO</t>
  </si>
  <si>
    <t>1.07</t>
  </si>
  <si>
    <t>1.01</t>
  </si>
  <si>
    <t>28.13</t>
  </si>
  <si>
    <t>1.02</t>
  </si>
  <si>
    <t xml:space="preserve">ORELLY </t>
  </si>
  <si>
    <t>ALFONSO</t>
  </si>
  <si>
    <t>SÁNCHEZ</t>
  </si>
  <si>
    <t>24.086.733-8</t>
  </si>
  <si>
    <t>22.059.464-5</t>
  </si>
  <si>
    <t>BRAVO</t>
  </si>
  <si>
    <t>21.165.269-1</t>
  </si>
  <si>
    <t>sebastian15.bravobravo@gmail.com</t>
  </si>
  <si>
    <t>Calle central #14 Pob San Francisco de Mostazal</t>
  </si>
  <si>
    <t>1.57.27</t>
  </si>
  <si>
    <t>Nacional de fondo y Medio Fondo</t>
  </si>
  <si>
    <t>club atletico Rengo</t>
  </si>
  <si>
    <t>4.05.18</t>
  </si>
  <si>
    <t>GPS CIUDAD DE SAN FERNANDO</t>
  </si>
  <si>
    <t>SEVERINO</t>
  </si>
  <si>
    <t>FRANCISCO</t>
  </si>
  <si>
    <t>21.141.556-8</t>
  </si>
  <si>
    <t>iscoseve@gmail.com</t>
  </si>
  <si>
    <t>Calle Bernardo O¨Higgins #002 Pob Lautaro Lo Miranda Doñihue</t>
  </si>
  <si>
    <t>2.03.80</t>
  </si>
  <si>
    <t>Torneo San Fernando</t>
  </si>
  <si>
    <t>4.15.18</t>
  </si>
  <si>
    <t>Torneo Interclubes RANCAGUA</t>
  </si>
  <si>
    <t xml:space="preserve">ORTIZ </t>
  </si>
  <si>
    <t>VICENTE</t>
  </si>
  <si>
    <t>21.361.519-k</t>
  </si>
  <si>
    <t>vicenteortizp@gmail.com</t>
  </si>
  <si>
    <t>Villa España, Madrid #30 Rengo</t>
  </si>
  <si>
    <t>4.15.19</t>
  </si>
  <si>
    <t>17.07.33</t>
  </si>
  <si>
    <t>Torneo Regional San Fernando</t>
  </si>
  <si>
    <t>JONATHAN</t>
  </si>
  <si>
    <t>20.982.404-3</t>
  </si>
  <si>
    <t>jonathanolivares.jom@gmail.com</t>
  </si>
  <si>
    <t>Pob. Jorge Alessandri Pje Sabadell #0745, Rancahua</t>
  </si>
  <si>
    <t>17.00.73</t>
  </si>
  <si>
    <t>JEREZ</t>
  </si>
  <si>
    <t>21.335.036-6</t>
  </si>
  <si>
    <t>benjamin.jerez100@gmail.com</t>
  </si>
  <si>
    <t>Solis #86 Rengo</t>
  </si>
  <si>
    <t>24.30</t>
  </si>
  <si>
    <t>Torneo dia del niño Curico</t>
  </si>
  <si>
    <t>52.82</t>
  </si>
  <si>
    <t xml:space="preserve">AREDONDO </t>
  </si>
  <si>
    <t>SEBASTIÁN</t>
  </si>
  <si>
    <t>20.658.710-5</t>
  </si>
  <si>
    <t>Sebollon.xd@gmail.com</t>
  </si>
  <si>
    <t>San Francisco de Mostazal Poblacion Corvi Pje G #7, Sn Francisco de Mostazal</t>
  </si>
  <si>
    <t>23.23</t>
  </si>
  <si>
    <t>54.34</t>
  </si>
  <si>
    <t>MALDONADO</t>
  </si>
  <si>
    <t>TELLO</t>
  </si>
  <si>
    <t>21.375.927-2</t>
  </si>
  <si>
    <t>benjaminmaldonado24@gmail.com</t>
  </si>
  <si>
    <t>ESCOBAR 552, Rengo</t>
  </si>
  <si>
    <t>12.07</t>
  </si>
  <si>
    <t>24.33</t>
  </si>
  <si>
    <t>9  44556688</t>
  </si>
  <si>
    <t>control regional</t>
  </si>
  <si>
    <t>VOLPI</t>
  </si>
  <si>
    <t>CANALES</t>
  </si>
  <si>
    <t>MARTIN ANIBAL ULISES</t>
  </si>
  <si>
    <t>21.784.578-5</t>
  </si>
  <si>
    <t>9  79244798</t>
  </si>
  <si>
    <t>martinvolpicanales2005@gmail.com</t>
  </si>
  <si>
    <t>55.17</t>
  </si>
  <si>
    <t>14-08-2021</t>
  </si>
  <si>
    <t>control curico</t>
  </si>
  <si>
    <t>club atletico provincial curico</t>
  </si>
  <si>
    <t>LUCIANO ALBERTO</t>
  </si>
  <si>
    <t>20.758.207-7</t>
  </si>
  <si>
    <t>9  35496364</t>
  </si>
  <si>
    <t>lucio31032002@gmail.com</t>
  </si>
  <si>
    <t>1.53.20</t>
  </si>
  <si>
    <t>sudamericano u20</t>
  </si>
  <si>
    <t>4.01.90</t>
  </si>
  <si>
    <t>15-09-2021</t>
  </si>
  <si>
    <t>3er preparatorio biobio</t>
  </si>
  <si>
    <t>MILLAN</t>
  </si>
  <si>
    <t>VIEJO</t>
  </si>
  <si>
    <t>NICANOR</t>
  </si>
  <si>
    <t>21.611.893-6</t>
  </si>
  <si>
    <t>nicanormillan1@gmail.com</t>
  </si>
  <si>
    <t>Regalona 1555, Valdivia</t>
  </si>
  <si>
    <t>meeting velocidad UC</t>
  </si>
  <si>
    <t>CLUB DEPORTIVO WINDSOR SCHOOL</t>
  </si>
  <si>
    <t>FACUNDO</t>
  </si>
  <si>
    <t>21.988.805-8</t>
  </si>
  <si>
    <t>facumillanvi@gmail.com</t>
  </si>
  <si>
    <t xml:space="preserve">Nacional P.Combinadas </t>
  </si>
  <si>
    <t>Control regional, Los Rios</t>
  </si>
  <si>
    <t>GAJARDO</t>
  </si>
  <si>
    <t>ROCHA</t>
  </si>
  <si>
    <t>JUAN LUIS</t>
  </si>
  <si>
    <t>13,320,274-9</t>
  </si>
  <si>
    <t>jlgajardor@gmail.com</t>
  </si>
  <si>
    <t>Picarte 2302, pje 1, casa 4, Valdivia</t>
  </si>
  <si>
    <t>CD Windsor School</t>
  </si>
  <si>
    <t>RIVERO</t>
  </si>
  <si>
    <t>TZANIS</t>
  </si>
  <si>
    <t>JULIAN</t>
  </si>
  <si>
    <t>21.606.072-5</t>
  </si>
  <si>
    <t>9 46161562</t>
  </si>
  <si>
    <t>JULIANRIVEROTZANIS@GMAIL.COM</t>
  </si>
  <si>
    <t>LONQUEN SUR S/N PARADERO 21/2 CONDOMINIO SAN LUIS PARCELA 52 CALERA DE TANGO</t>
  </si>
  <si>
    <t>23.24</t>
  </si>
  <si>
    <t>CAMPEONATO NACIONA U18 PUERTO MO NTT 2021</t>
  </si>
  <si>
    <t>CLUB NICOLAS CARVAJAL TALAGANTE</t>
  </si>
  <si>
    <t>52.95</t>
  </si>
  <si>
    <t>TC AARM PORTUARIOS</t>
  </si>
  <si>
    <t>DAZA</t>
  </si>
  <si>
    <t>HERRADA</t>
  </si>
  <si>
    <t>JOAQUIN</t>
  </si>
  <si>
    <t>21.155.883-0</t>
  </si>
  <si>
    <t>9 33987741</t>
  </si>
  <si>
    <t>JDAZA.1030@GMAIL.COM</t>
  </si>
  <si>
    <t>LOS ALELIES #877 TALAGANTE</t>
  </si>
  <si>
    <t>21.87</t>
  </si>
  <si>
    <t>50.96</t>
  </si>
  <si>
    <t>LUIS</t>
  </si>
  <si>
    <t>21.169.208-1</t>
  </si>
  <si>
    <t>9 57366470</t>
  </si>
  <si>
    <t>L.IBARRALOBOS@GMAIL.COM</t>
  </si>
  <si>
    <t>NUESTRA SEÑORA DEL CARMENSUR #496</t>
  </si>
  <si>
    <t>TC AARM U DE CHILE</t>
  </si>
  <si>
    <t>24.00</t>
  </si>
  <si>
    <t>NORDETTI</t>
  </si>
  <si>
    <t>LLULL</t>
  </si>
  <si>
    <t>JUAN PABLO</t>
  </si>
  <si>
    <t>21.031.430-K</t>
  </si>
  <si>
    <t>juan pablonordetti@gmail.com</t>
  </si>
  <si>
    <t>Galvez 920 Isla de Maipo</t>
  </si>
  <si>
    <t>10.94</t>
  </si>
  <si>
    <t>Meeting UC  TOP 3</t>
  </si>
  <si>
    <t>22.66</t>
  </si>
  <si>
    <t>4x100</t>
  </si>
  <si>
    <t>SANTIS</t>
  </si>
  <si>
    <t>MELLA</t>
  </si>
  <si>
    <t>CESAR</t>
  </si>
  <si>
    <t>15.779.663-1</t>
  </si>
  <si>
    <t>9 58241925</t>
  </si>
  <si>
    <t>SCESARANTONIO@GMAIL.COM</t>
  </si>
  <si>
    <t>BALMACEDA #1685</t>
  </si>
  <si>
    <t>Club Nicolas Carvajal Talagante</t>
  </si>
  <si>
    <t>ARAVENA</t>
  </si>
  <si>
    <t>ALVAREZ</t>
  </si>
  <si>
    <t>BENJAMIN RIBESPIERRE</t>
  </si>
  <si>
    <t>21.874.582-2</t>
  </si>
  <si>
    <t>benjaaravena20052@gmail.com</t>
  </si>
  <si>
    <t xml:space="preserve">Santa Ana, Sagrada Familia </t>
  </si>
  <si>
    <t>33.50</t>
  </si>
  <si>
    <t>CLUB DEPORTIVO MANUEL LARRAIN</t>
  </si>
  <si>
    <t>10.40</t>
  </si>
  <si>
    <t>GOMEZ</t>
  </si>
  <si>
    <t xml:space="preserve">INOSTROZA </t>
  </si>
  <si>
    <t>IVAN ALEJANDRO</t>
  </si>
  <si>
    <t>21.514.765-7</t>
  </si>
  <si>
    <t>omarnicolasquinteros@gmail.com</t>
  </si>
  <si>
    <t>Rincon, Sagrada Familia</t>
  </si>
  <si>
    <t>30.60</t>
  </si>
  <si>
    <t>10.20</t>
  </si>
  <si>
    <t>HERRERA</t>
  </si>
  <si>
    <t>EVELYN MARIA SOLEDAD</t>
  </si>
  <si>
    <t>21.464.277-8</t>
  </si>
  <si>
    <t>Sanatorio, Sagrada Familia</t>
  </si>
  <si>
    <t xml:space="preserve">8.90 </t>
  </si>
  <si>
    <t>32.40</t>
  </si>
  <si>
    <t xml:space="preserve">DIAZ </t>
  </si>
  <si>
    <t>SCARLET ALEJANDRA</t>
  </si>
  <si>
    <t>22.277.006-8</t>
  </si>
  <si>
    <t xml:space="preserve"> 94012 4448</t>
  </si>
  <si>
    <t>Nacional Chillan</t>
  </si>
  <si>
    <t>2.38</t>
  </si>
  <si>
    <t>QUIJADA</t>
  </si>
  <si>
    <t>REYES</t>
  </si>
  <si>
    <t>JOSE TOMAS</t>
  </si>
  <si>
    <t>22.091.068-7</t>
  </si>
  <si>
    <t>40.35</t>
  </si>
  <si>
    <t>JOFRE</t>
  </si>
  <si>
    <t>BAHAMONDES</t>
  </si>
  <si>
    <t>JUAN SANTIAGO</t>
  </si>
  <si>
    <t xml:space="preserve">14.264.152-6 </t>
  </si>
  <si>
    <t>Cam Las Escaleras S/n, Sagrada Familia</t>
  </si>
  <si>
    <t>NAVARRO</t>
  </si>
  <si>
    <t>BECERRA</t>
  </si>
  <si>
    <t>CESAR ELADIO</t>
  </si>
  <si>
    <t>9.283.313-5</t>
  </si>
  <si>
    <t>Pb A Negras Pj 42 85, Curicó</t>
  </si>
  <si>
    <t>QUINTEROS</t>
  </si>
  <si>
    <t>HERNANDEZ</t>
  </si>
  <si>
    <t>OMAR NICOLAS</t>
  </si>
  <si>
    <t>18.967.113-k</t>
  </si>
  <si>
    <t>Calle 11 De Sept 81 Pobl Acion Esperanza Chica, Sagrada Familia</t>
  </si>
  <si>
    <t>Curicó</t>
  </si>
  <si>
    <t>CLUB ATLETICO PROVINCIAL CURICO</t>
  </si>
  <si>
    <t>Viñedos del Boldo II 2596</t>
  </si>
  <si>
    <t>CORTES</t>
  </si>
  <si>
    <t>SARA</t>
  </si>
  <si>
    <t>8.670.151-0</t>
  </si>
  <si>
    <t>99468 8073</t>
  </si>
  <si>
    <t>scortez@daemmolina.cl</t>
  </si>
  <si>
    <t>Curico</t>
  </si>
  <si>
    <t xml:space="preserve">RAMOS </t>
  </si>
  <si>
    <t xml:space="preserve">HORMAZABAL </t>
  </si>
  <si>
    <t xml:space="preserve">PABLO ESTEBAN </t>
  </si>
  <si>
    <t>21.520.789-7</t>
  </si>
  <si>
    <t>PABLO.RAMOS.MT@GMAIL.COM</t>
  </si>
  <si>
    <t xml:space="preserve">Matucana 0411-PARRAL </t>
  </si>
  <si>
    <t>11.82</t>
  </si>
  <si>
    <t xml:space="preserve">CLUB DE ATLETISMO DE PARRAL </t>
  </si>
  <si>
    <t>Matucana 0411-PARRAL</t>
  </si>
  <si>
    <t>25.1</t>
  </si>
  <si>
    <t xml:space="preserve">ORTEGA </t>
  </si>
  <si>
    <t xml:space="preserve">NORAMBUENA </t>
  </si>
  <si>
    <t xml:space="preserve">COSNTANZA ANDREA </t>
  </si>
  <si>
    <t>21.210.625-9</t>
  </si>
  <si>
    <t>CONY.ORTEGA03@GMAIL.COM</t>
  </si>
  <si>
    <t>BUIN 837-PARRAL</t>
  </si>
  <si>
    <t>5.15.85</t>
  </si>
  <si>
    <t>CAMPEONATYO NACIONAL DE MEDIO FONDO</t>
  </si>
  <si>
    <t>11.57</t>
  </si>
  <si>
    <t>5.74</t>
  </si>
  <si>
    <t xml:space="preserve">torneo control talca </t>
  </si>
  <si>
    <t xml:space="preserve">SEPULVEDA </t>
  </si>
  <si>
    <t xml:space="preserve">ALARCON </t>
  </si>
  <si>
    <t xml:space="preserve">ANTONIA HARLET </t>
  </si>
  <si>
    <t>21.579.931-K</t>
  </si>
  <si>
    <t>ANTONIAHARLET.S.A@GMAIL.COM</t>
  </si>
  <si>
    <t>villa el sol, pasaje 1 n° 885, parral</t>
  </si>
  <si>
    <t>33.5</t>
  </si>
  <si>
    <t>CARLA</t>
  </si>
  <si>
    <t>21.673.742-3</t>
  </si>
  <si>
    <t xml:space="preserve">Maureira.deportivo@gmail.com </t>
  </si>
  <si>
    <t xml:space="preserve">Serrano 390 Linares </t>
  </si>
  <si>
    <t>DEPORTES LINARES</t>
  </si>
  <si>
    <t>VILLALOBOS</t>
  </si>
  <si>
    <t>21.458.170-1</t>
  </si>
  <si>
    <t>10.86</t>
  </si>
  <si>
    <t>20.986.013-9</t>
  </si>
  <si>
    <t>RODRIGUEZ</t>
  </si>
  <si>
    <t>GUILLERMO</t>
  </si>
  <si>
    <t>21.126.486-1</t>
  </si>
  <si>
    <t>6.54</t>
  </si>
  <si>
    <t>REVECO</t>
  </si>
  <si>
    <t>KEVIN</t>
  </si>
  <si>
    <t>21.289.618-7</t>
  </si>
  <si>
    <t>1.00.00</t>
  </si>
  <si>
    <t>BAEZA</t>
  </si>
  <si>
    <t>PEDREROS</t>
  </si>
  <si>
    <t>21.170.865-4</t>
  </si>
  <si>
    <t>s/m</t>
  </si>
  <si>
    <t>MAUREIRA</t>
  </si>
  <si>
    <t>RITZ</t>
  </si>
  <si>
    <t>CARLOS</t>
  </si>
  <si>
    <t xml:space="preserve">15.128.490-6 </t>
  </si>
  <si>
    <t>OLAVE</t>
  </si>
  <si>
    <t>AHUMADA</t>
  </si>
  <si>
    <t>CAMILA ANTONIA</t>
  </si>
  <si>
    <t>20.866.043-8</t>
  </si>
  <si>
    <t>9  48842527</t>
  </si>
  <si>
    <t>CXMIOLAVE@GMAIL.COM</t>
  </si>
  <si>
    <t>VILLA DON SEBASTIAN, MEMBRILLAR 2051-MOLINA</t>
  </si>
  <si>
    <t>CAMPEONATO REGIONAL</t>
  </si>
  <si>
    <t>CLUB DEPORTIVO UNIVERSIDAD DE TALCA</t>
  </si>
  <si>
    <t>25.85</t>
  </si>
  <si>
    <t>BINACIONAL CORDOBA</t>
  </si>
  <si>
    <t>59.20</t>
  </si>
  <si>
    <t>CONTROL CURICO</t>
  </si>
  <si>
    <t>CATIL</t>
  </si>
  <si>
    <t>21.912.970-K</t>
  </si>
  <si>
    <t>benjamin19agisto@gmail.com</t>
  </si>
  <si>
    <t>LAS OBRAS KM294 S/N LINARES</t>
  </si>
  <si>
    <t>TC AARM ATLETICO FRANCES/PUENTE ALTO SANTIAGO SAN  CARLOS DE APOQUINDO</t>
  </si>
  <si>
    <t>CLUB ATLETICOSAN AMBROSIO LINARES</t>
  </si>
  <si>
    <t>21.3</t>
  </si>
  <si>
    <t>HACHIM</t>
  </si>
  <si>
    <t>OPAZO</t>
  </si>
  <si>
    <t>PIA FLORENCIA</t>
  </si>
  <si>
    <t>21.825.158-7</t>
  </si>
  <si>
    <t>florenciahachim@gmail.com</t>
  </si>
  <si>
    <t>VALENTIN LETELIER 782 LINARES</t>
  </si>
  <si>
    <t>27.85</t>
  </si>
  <si>
    <t>1.02.61</t>
  </si>
  <si>
    <t>21.461.236-4</t>
  </si>
  <si>
    <t>2 cricolombimon@gmail.com</t>
  </si>
  <si>
    <t>CAUQUENES</t>
  </si>
  <si>
    <t>12.50</t>
  </si>
  <si>
    <t>Preparatorio Concepcion</t>
  </si>
  <si>
    <t>26.32</t>
  </si>
  <si>
    <t>21.459.446-3</t>
  </si>
  <si>
    <t>13.52</t>
  </si>
  <si>
    <t>26.50</t>
  </si>
  <si>
    <t>LETELIER</t>
  </si>
  <si>
    <t>SOFIA ELENA</t>
  </si>
  <si>
    <t>21.821.989-6</t>
  </si>
  <si>
    <t>13.10</t>
  </si>
  <si>
    <t>1.04.09</t>
  </si>
  <si>
    <t>DIEGO ARTURO</t>
  </si>
  <si>
    <t>21.711.072-6</t>
  </si>
  <si>
    <t>12.29</t>
  </si>
  <si>
    <t>56.09</t>
  </si>
  <si>
    <t>Torneo dia del Niño</t>
  </si>
  <si>
    <t>21.254.247-4</t>
  </si>
  <si>
    <t>13.23</t>
  </si>
  <si>
    <t>PABLO JESUS</t>
  </si>
  <si>
    <t>21.230.634-7</t>
  </si>
  <si>
    <t>01.01.56</t>
  </si>
  <si>
    <t>9.42</t>
  </si>
  <si>
    <t>Nacional San Fernando</t>
  </si>
  <si>
    <t xml:space="preserve">ANDRADES </t>
  </si>
  <si>
    <t>CAMILO FRANCISCO</t>
  </si>
  <si>
    <t>21.661.061-k</t>
  </si>
  <si>
    <t>10.80</t>
  </si>
  <si>
    <t>GARCIA</t>
  </si>
  <si>
    <t>SOFIA BELEN</t>
  </si>
  <si>
    <t>21.412.941-8</t>
  </si>
  <si>
    <t xml:space="preserve">sofigarciavilla@gmail.com </t>
  </si>
  <si>
    <t>28 sur  23 poniente 0843</t>
  </si>
  <si>
    <t>11.20</t>
  </si>
  <si>
    <t>controles la pintana</t>
  </si>
  <si>
    <t>CLUB DEPORTIVO CIUDAD DEL TRUENO</t>
  </si>
  <si>
    <t>5.41</t>
  </si>
  <si>
    <t>ANGEL ANDRES ELADIO</t>
  </si>
  <si>
    <t>20.814.299-2</t>
  </si>
  <si>
    <t>9 91046120</t>
  </si>
  <si>
    <t>AXVROMERO@GMAIL.COM</t>
  </si>
  <si>
    <t>JULIO BARRENECHEA 989, LA PINTANA</t>
  </si>
  <si>
    <t>15.26.00</t>
  </si>
  <si>
    <t>19/06/2021</t>
  </si>
  <si>
    <t>CONTROL DE MARCAS, TALAGANTE</t>
  </si>
  <si>
    <t>CLUB SOCIAL Y DEPORTIVO ATLETICO LA PINTANA</t>
  </si>
  <si>
    <t>JULIO BARRENECHEEA 989, LA PINTANA</t>
  </si>
  <si>
    <t>32.18.00</t>
  </si>
  <si>
    <t>27/02/2021</t>
  </si>
  <si>
    <t>NACIONAL DE FONDO Y MEDIO FONDO, CORONEL</t>
  </si>
  <si>
    <t xml:space="preserve">PÉREZ </t>
  </si>
  <si>
    <t>RAMÍREZ</t>
  </si>
  <si>
    <t>MARIELA ALEJANDRA</t>
  </si>
  <si>
    <t>21.247.465-7</t>
  </si>
  <si>
    <t>MARIELAPR2003@GMAIL.COM</t>
  </si>
  <si>
    <t>ANGAMOS 2940, MAIPÚ</t>
  </si>
  <si>
    <t>15/09/2021</t>
  </si>
  <si>
    <t>CONTROL DE MARCAS LA PINTANA, LA PINTANA</t>
  </si>
  <si>
    <t>CLUB SOCIAL Y DEPORTIVO ATLÉTICO LA PINTANA</t>
  </si>
  <si>
    <t>13.36</t>
  </si>
  <si>
    <t xml:space="preserve"> </t>
  </si>
  <si>
    <t>CAMILA ROCIO</t>
  </si>
  <si>
    <t>21.158.976-0</t>
  </si>
  <si>
    <t>camilarociobelen1998@gmail.com</t>
  </si>
  <si>
    <t xml:space="preserve">roma s/n SAN   FERNANDO  </t>
  </si>
  <si>
    <t>Control Regional</t>
  </si>
  <si>
    <t>CLUB ATLETICO MUNICIPAL NANCAGUA</t>
  </si>
  <si>
    <t xml:space="preserve">NAC . DE MENORES </t>
  </si>
  <si>
    <t>PÉREZ</t>
  </si>
  <si>
    <t>GÁLVEZ</t>
  </si>
  <si>
    <t>CATALINA MONSERRAT</t>
  </si>
  <si>
    <t>21.350.261-1</t>
  </si>
  <si>
    <t>catitamonse2107@gmail.com</t>
  </si>
  <si>
    <t>VILLA MONTE ROBLE PJE PALO SANTO 0250</t>
  </si>
  <si>
    <t>CONTROL Regional</t>
  </si>
  <si>
    <t xml:space="preserve">GONZALEZ </t>
  </si>
  <si>
    <t>MOSCOSO</t>
  </si>
  <si>
    <t>JAVIERA ALEJANDRA</t>
  </si>
  <si>
    <t>21.374.635-9</t>
  </si>
  <si>
    <t>javigonmo24@gmail.com</t>
  </si>
  <si>
    <t xml:space="preserve">RENGOS/N       </t>
  </si>
  <si>
    <t>DÍAZ</t>
  </si>
  <si>
    <t>NOELIA SOFÍA</t>
  </si>
  <si>
    <t>20.963.511-9</t>
  </si>
  <si>
    <t>pereznoelia2002@gmail.com</t>
  </si>
  <si>
    <t>EL HUAPE S/N NANCAGUA</t>
  </si>
  <si>
    <t xml:space="preserve">OLGUÍN </t>
  </si>
  <si>
    <t xml:space="preserve">BENJAMIN </t>
  </si>
  <si>
    <t>21.310.136-6</t>
  </si>
  <si>
    <t>benja.gonzalezolguin@gmail.com</t>
  </si>
  <si>
    <t>EL HUIQUE S/N PALMILLA</t>
  </si>
  <si>
    <t>27-28-08-21</t>
  </si>
  <si>
    <t>SANTIAGO</t>
  </si>
  <si>
    <t>VALDES</t>
  </si>
  <si>
    <t xml:space="preserve">ELÍAS BENJAMÍN </t>
  </si>
  <si>
    <t>21.525.340-6</t>
  </si>
  <si>
    <t>eliasvaldes922004@gmail.com</t>
  </si>
  <si>
    <t xml:space="preserve">SAGRADA FAMILIA S/N </t>
  </si>
  <si>
    <t>CONTROL CURICÓ</t>
  </si>
  <si>
    <t>ALCAÍNO</t>
  </si>
  <si>
    <t>OSVALDO ENRIQUE</t>
  </si>
  <si>
    <t>21.236.860-1</t>
  </si>
  <si>
    <t>osvaldoalcaino1234@gmail.com</t>
  </si>
  <si>
    <t xml:space="preserve">CORDOBA </t>
  </si>
  <si>
    <t>BARRIA</t>
  </si>
  <si>
    <t>RENATO OSVALDO</t>
  </si>
  <si>
    <t>20.805.685-9</t>
  </si>
  <si>
    <t>cordobarenato03@gmail.com</t>
  </si>
  <si>
    <t xml:space="preserve">RUTA 90  PLACILLA </t>
  </si>
  <si>
    <t>TORNEO CURICO</t>
  </si>
  <si>
    <t>14-03-2020+N23:O35</t>
  </si>
  <si>
    <t>21.361.519-K</t>
  </si>
  <si>
    <t>ARREDONDO</t>
  </si>
  <si>
    <t>GAETE</t>
  </si>
  <si>
    <t>JOSE PABLO</t>
  </si>
  <si>
    <t>20.950.916-4</t>
  </si>
  <si>
    <t>gaetecaceresjosepablo@gmail.com</t>
  </si>
  <si>
    <t>EL PEREJIL  AHITUE S/N</t>
  </si>
  <si>
    <t>02 y 03 -10-2021</t>
  </si>
  <si>
    <t>NACIONAL U20 COPIAPO</t>
  </si>
  <si>
    <t>CLUB COMUNAL DE ATLETISMO LOS CONQUISTADORES DE CHIMBARONGO</t>
  </si>
  <si>
    <t>LEYTON</t>
  </si>
  <si>
    <t>JORGE IVAN</t>
  </si>
  <si>
    <t>9.073.547-0</t>
  </si>
  <si>
    <t>jisleyton@gmail.com</t>
  </si>
  <si>
    <t>HIJUELA 5 CARRIZAL</t>
  </si>
  <si>
    <t>U20 COPIAPO</t>
  </si>
  <si>
    <t>TORREALBA</t>
  </si>
  <si>
    <t>VARGAS</t>
  </si>
  <si>
    <t>JOSE EMILIO</t>
  </si>
  <si>
    <t>8.059.637-5</t>
  </si>
  <si>
    <t>atleticonancagua@hotmail.com</t>
  </si>
  <si>
    <t>SAN MARTIN 42 NANCAGUA</t>
  </si>
  <si>
    <t>CLUB ATLETICO NANCAGUA</t>
  </si>
  <si>
    <t>LUIS HERIBERTO</t>
  </si>
  <si>
    <t>5.154.635-0</t>
  </si>
  <si>
    <t>luregonreyes@gmail.com</t>
  </si>
  <si>
    <t>LOS TILOS 936 SAN FDO.</t>
  </si>
  <si>
    <t>DIRIGENTE ASOC. SEXTA REGION</t>
  </si>
  <si>
    <t>13.06</t>
  </si>
  <si>
    <t>27.66</t>
  </si>
  <si>
    <t>1.06.00</t>
  </si>
  <si>
    <t>4.78</t>
  </si>
  <si>
    <t>13.74</t>
  </si>
  <si>
    <t>10.18</t>
  </si>
  <si>
    <t>36.2</t>
  </si>
  <si>
    <t>24.74</t>
  </si>
  <si>
    <t>47.8</t>
  </si>
  <si>
    <t>11.98</t>
  </si>
  <si>
    <t>40.12</t>
  </si>
  <si>
    <t>6.17</t>
  </si>
  <si>
    <t>GONZÁLEZ</t>
  </si>
  <si>
    <t>ARANGUIZ</t>
  </si>
  <si>
    <t>ANDREA LORETO</t>
  </si>
  <si>
    <t>21.071.712-9</t>
  </si>
  <si>
    <t>9 78600812</t>
  </si>
  <si>
    <t xml:space="preserve">agandreax02@gmail.com </t>
  </si>
  <si>
    <t>Calle Nueva, 502, Recreo</t>
  </si>
  <si>
    <t>Todo Competidor  AARM - Portuario</t>
  </si>
  <si>
    <t>CLUB ATLÉTICO DELTA</t>
  </si>
  <si>
    <t>MONTERO</t>
  </si>
  <si>
    <t>CAROLINA ANTONIA</t>
  </si>
  <si>
    <t>21.456.483-1</t>
  </si>
  <si>
    <t>9 53203964</t>
  </si>
  <si>
    <t>csandovalmontero@gmail.com</t>
  </si>
  <si>
    <t>Setimio 231 depto 104 Cerro Barón Valparaíso</t>
  </si>
  <si>
    <t>1.03.37</t>
  </si>
  <si>
    <t>Todo Competidor  AARM - Atletico Francés / Puente Alto</t>
  </si>
  <si>
    <t>VERDUGO</t>
  </si>
  <si>
    <t>ARANCIBIA</t>
  </si>
  <si>
    <t>JAVIERA PAZ</t>
  </si>
  <si>
    <t>21.691.231-4</t>
  </si>
  <si>
    <t>9 56752811</t>
  </si>
  <si>
    <t>javipverdigoa@gmail.com</t>
  </si>
  <si>
    <t>LUSITANIA 554, CASA A4, MIRAFLORES, VIÑA DEL MAR</t>
  </si>
  <si>
    <t>17.63</t>
  </si>
  <si>
    <t>Valla Menores-Meeting P. Combinadas - CDUC</t>
  </si>
  <si>
    <t>CLUB DEPORTIVO ALEMÁN DE VALPARAÍSO</t>
  </si>
  <si>
    <t>10.60</t>
  </si>
  <si>
    <t>Bala Menores-Meeting P. Combinadas - CDUC</t>
  </si>
  <si>
    <t>AGURTO</t>
  </si>
  <si>
    <t> 21.370.574-1</t>
  </si>
  <si>
    <t>9 88409333</t>
  </si>
  <si>
    <t>fabiola.vergara.urzua@gmail.com</t>
  </si>
  <si>
    <t>ALTOS DE VIÑA 210, CASA 62, VIÑA DEL MAR</t>
  </si>
  <si>
    <t>1.05</t>
  </si>
  <si>
    <t>3 torneo regional 2021</t>
  </si>
  <si>
    <t>2.32</t>
  </si>
  <si>
    <t>GASTON MATÍAS</t>
  </si>
  <si>
    <t>21.785.653-1</t>
  </si>
  <si>
    <t>9 44437484</t>
  </si>
  <si>
    <t>gonzalezmoyagaston@gmail.com</t>
  </si>
  <si>
    <t>10 NORTE 836, VIÑA DEL MAR</t>
  </si>
  <si>
    <t>16.05</t>
  </si>
  <si>
    <t>ÚBEDA</t>
  </si>
  <si>
    <t>MATÍAS IGNACIO</t>
  </si>
  <si>
    <t>21.271.305-8</t>
  </si>
  <si>
    <t>9 76159127</t>
  </si>
  <si>
    <t>mt.ubedaa@gmail.com</t>
  </si>
  <si>
    <t>NUEVA MARINA 350, DEPTO. 73, VIÑA DEL MAR</t>
  </si>
  <si>
    <t>15.55</t>
  </si>
  <si>
    <t>PLANCHET</t>
  </si>
  <si>
    <t>ROSSI</t>
  </si>
  <si>
    <t>FROILAN</t>
  </si>
  <si>
    <t>21.214.920-9</t>
  </si>
  <si>
    <t>9 50548174</t>
  </si>
  <si>
    <t>froilanplancha@gmail.com</t>
  </si>
  <si>
    <t>3 Norte 995, VIÑA DEL MAR</t>
  </si>
  <si>
    <t>52.5</t>
  </si>
  <si>
    <t>13.31</t>
  </si>
  <si>
    <t xml:space="preserve">MATAMALA </t>
  </si>
  <si>
    <t>TOMÁS</t>
  </si>
  <si>
    <t>21.066.217-0 </t>
  </si>
  <si>
    <t>9 63253046</t>
  </si>
  <si>
    <t>tomas.matamala02@gmail.com</t>
  </si>
  <si>
    <t>HABANA 476, DEPTO.  81A, VIÑA DEL MAR</t>
  </si>
  <si>
    <t>12.2</t>
  </si>
  <si>
    <t>23.9</t>
  </si>
  <si>
    <t>SAHURIE</t>
  </si>
  <si>
    <t>LUCO</t>
  </si>
  <si>
    <t>DAMIAN</t>
  </si>
  <si>
    <t>21.274.809-9</t>
  </si>
  <si>
    <t>9 88397922</t>
  </si>
  <si>
    <t>damiansahuriel@gmail.com</t>
  </si>
  <si>
    <t>Bartolome de las Casas 2372</t>
  </si>
  <si>
    <t>23.41</t>
  </si>
  <si>
    <t>Open UC Fiestas Patrias-San Carlos de Apoquindo</t>
  </si>
  <si>
    <t>CLUB ATLÉTICO PACÍFICO</t>
  </si>
  <si>
    <t>52.29</t>
  </si>
  <si>
    <t>Meeting UC 2° Top 3 U20- San Carlos de Apoquindo</t>
  </si>
  <si>
    <t>SCHEK</t>
  </si>
  <si>
    <t>ARPON</t>
  </si>
  <si>
    <t>THOMAS ANDREAS</t>
  </si>
  <si>
    <t>21.527.709-7</t>
  </si>
  <si>
    <t>9 64681326</t>
  </si>
  <si>
    <t>tschek32@gmail.com</t>
  </si>
  <si>
    <t>Fundo el Terrón, parcela 3, Algarrobo</t>
  </si>
  <si>
    <t>TC AARM Portuarios</t>
  </si>
  <si>
    <t>PEREIRA</t>
  </si>
  <si>
    <t>VÁSQUEZ</t>
  </si>
  <si>
    <t>ANTONIO IGNACIO</t>
  </si>
  <si>
    <t>21.070.519-8</t>
  </si>
  <si>
    <t>9 42094439</t>
  </si>
  <si>
    <t>antoniopereiravasquez@gmail.com</t>
  </si>
  <si>
    <t>Pajaritos s/n, condominio los eucaliptus de malloco, Peñaflor</t>
  </si>
  <si>
    <t>10.87</t>
  </si>
  <si>
    <t>22.07</t>
  </si>
  <si>
    <t>SAAVEDRA</t>
  </si>
  <si>
    <t>NICOLÁS IGNACIO</t>
  </si>
  <si>
    <t>21.069.908-2</t>
  </si>
  <si>
    <t>9 42129147</t>
  </si>
  <si>
    <t>Nicolassanhueza.s18@gmail.com</t>
  </si>
  <si>
    <t>18 de noviembre #8-QUILLOTA</t>
  </si>
  <si>
    <t>17.47</t>
  </si>
  <si>
    <t>JUEGOS DEPORTIVOS ESCOLARES 2019</t>
  </si>
  <si>
    <t>SPORTIF LYCEÉ JEAN D'ALEMBERT</t>
  </si>
  <si>
    <t>S/M</t>
  </si>
  <si>
    <t>S/A</t>
  </si>
  <si>
    <t>ENIGER AMAYA</t>
  </si>
  <si>
    <t>21.759.055-8</t>
  </si>
  <si>
    <t>9 82159820</t>
  </si>
  <si>
    <t>enigerlove03@gmailcom</t>
  </si>
  <si>
    <t>jorge venegas pozo 253, av costanera</t>
  </si>
  <si>
    <t>CLUB DE ATLETISMO EXTRAESCOLAR PEDRO ATENAS DE CASABLANCA</t>
  </si>
  <si>
    <t>JERIA</t>
  </si>
  <si>
    <t>21.251.750-k</t>
  </si>
  <si>
    <t>9 72522601</t>
  </si>
  <si>
    <t>martina.pacheco@alumnos.upla.c</t>
  </si>
  <si>
    <t>fundo  mirador  s/n sitiom 15</t>
  </si>
  <si>
    <t>22.48.71</t>
  </si>
  <si>
    <t>Torneo TC AARM-A.Francés-Puente Alto</t>
  </si>
  <si>
    <t>PORTALES</t>
  </si>
  <si>
    <t>FRANCISCO ANTONIO</t>
  </si>
  <si>
    <t>21.928.264-8</t>
  </si>
  <si>
    <t>9 68051055</t>
  </si>
  <si>
    <t>franciscoportales15@gmail.com</t>
  </si>
  <si>
    <t>Crecente Errazuríz #527B, Cartagena</t>
  </si>
  <si>
    <t>CÍRCULO ATLÉTICO SAN ANTONIO</t>
  </si>
  <si>
    <t xml:space="preserve">Crecente Errazuríz #527B, Cartagena </t>
  </si>
  <si>
    <t>4.18.57</t>
  </si>
  <si>
    <t>Campeonato Nacional U18 - Puerto Montt</t>
  </si>
  <si>
    <t>GALLEGOS</t>
  </si>
  <si>
    <t>21.309.338-k</t>
  </si>
  <si>
    <t>9 50492258</t>
  </si>
  <si>
    <t>c.culturafisica@gmail.com</t>
  </si>
  <si>
    <t>LAGO PEÑUELAS 860 STA. JULIA, VIÑA DEL MAR</t>
  </si>
  <si>
    <t>13.19</t>
  </si>
  <si>
    <t>CLUB CULTURA FISICA DE VIÑA DEL MAR</t>
  </si>
  <si>
    <t>27.73</t>
  </si>
  <si>
    <t>Torneo Regional "Invierno" - AARV 2021</t>
  </si>
  <si>
    <t>PIRTZL</t>
  </si>
  <si>
    <t>OSORIO</t>
  </si>
  <si>
    <t>MATIAS</t>
  </si>
  <si>
    <t>21.773.508-4</t>
  </si>
  <si>
    <t>9 31946309</t>
  </si>
  <si>
    <t>PASAJE RIOJA 0384, VILLA ALEMANA</t>
  </si>
  <si>
    <t>11.84</t>
  </si>
  <si>
    <t>23.78</t>
  </si>
  <si>
    <t>5.72</t>
  </si>
  <si>
    <t>Campeonato Nacional Escolar U15 2019</t>
  </si>
  <si>
    <t>OJEDA</t>
  </si>
  <si>
    <t>GABRIEL</t>
  </si>
  <si>
    <t>21.507.550-8</t>
  </si>
  <si>
    <t>9 74210459</t>
  </si>
  <si>
    <t>SALVADOR 177, CERRO PLACERES</t>
  </si>
  <si>
    <t>23.99</t>
  </si>
  <si>
    <t>HENRIQUEZ</t>
  </si>
  <si>
    <t>21.509.770-6</t>
  </si>
  <si>
    <t>9 35559466</t>
  </si>
  <si>
    <t>PARCELA EL CRISTO S/N TABOLANGO, LIMACHE</t>
  </si>
  <si>
    <t>2.03.87</t>
  </si>
  <si>
    <t>4.21.5</t>
  </si>
  <si>
    <t>3° Torneo Regional de Atletismo AARV 2021</t>
  </si>
  <si>
    <t>AVENDAÑO</t>
  </si>
  <si>
    <t>ROBLERO</t>
  </si>
  <si>
    <t>OSCAR</t>
  </si>
  <si>
    <t>21.475.851-2</t>
  </si>
  <si>
    <t>9 96934584</t>
  </si>
  <si>
    <t>PJE 12 DEL ROBLE  # 2979 MIRAFLORES, VIÑA DEL MAR</t>
  </si>
  <si>
    <t>12.90</t>
  </si>
  <si>
    <t>BERRIOS</t>
  </si>
  <si>
    <t>21.941.552-4</t>
  </si>
  <si>
    <t>9 75317427</t>
  </si>
  <si>
    <t>valeeberriossg14@gmail.com</t>
  </si>
  <si>
    <t>CONDOMINIO JUAN VERDAGUER #250 TORRE F, DEPARTAMENTO 23, CASABLANCA</t>
  </si>
  <si>
    <t>CLUB ATLETICO O´HIGGINS</t>
  </si>
  <si>
    <t>11.40.31</t>
  </si>
  <si>
    <t>MARTINA ANTONIA</t>
  </si>
  <si>
    <t>21.935.485-1</t>
  </si>
  <si>
    <t>9 54586648</t>
  </si>
  <si>
    <t>arellanolopez2005@gmail.com</t>
  </si>
  <si>
    <t>ROCIO CON TRONCOS VIEJOS PASAJE EL LIBRO 2022 VILLA ALEMANA</t>
  </si>
  <si>
    <t>21.935.585-1</t>
  </si>
  <si>
    <t>12.25.48</t>
  </si>
  <si>
    <t>AGUILERA</t>
  </si>
  <si>
    <t>CARREÑO</t>
  </si>
  <si>
    <t>MACARENA STEPHANIE</t>
  </si>
  <si>
    <t>21.255.517-7</t>
  </si>
  <si>
    <t>9 87291257</t>
  </si>
  <si>
    <t>maca456779@gmail.com</t>
  </si>
  <si>
    <t>DEL LIMONAL 1911, QUILPUE</t>
  </si>
  <si>
    <t>22.59.09</t>
  </si>
  <si>
    <t>GALLARDO</t>
  </si>
  <si>
    <t>VILLENA</t>
  </si>
  <si>
    <t>SEBASTIAN IGNACIO</t>
  </si>
  <si>
    <t>21.439.186-4</t>
  </si>
  <si>
    <t>9 56732824</t>
  </si>
  <si>
    <t>sebastiangallardovillena@gmail.com</t>
  </si>
  <si>
    <t>CALLE RAUL REYES, PASAJE ALFONSO CANGAS # 254, CASABLANCA</t>
  </si>
  <si>
    <t>54.00</t>
  </si>
  <si>
    <t>21.439.196-4</t>
  </si>
  <si>
    <t>2.06.2</t>
  </si>
  <si>
    <t>CRISTOBAL ALEXANDER</t>
  </si>
  <si>
    <t>21.473.143-6</t>
  </si>
  <si>
    <t>9 66234052</t>
  </si>
  <si>
    <t>cristo.lda@outlook.es</t>
  </si>
  <si>
    <t>PIRANDELLO 176 CERRO EL LITRE, VALPARAISO</t>
  </si>
  <si>
    <t>18.21.19</t>
  </si>
  <si>
    <t>21-473.143-6</t>
  </si>
  <si>
    <t>ABELLO</t>
  </si>
  <si>
    <t>ANGELO DANIEL</t>
  </si>
  <si>
    <t>21.087.296-5</t>
  </si>
  <si>
    <t>9 77326531</t>
  </si>
  <si>
    <t>angeloabellorojas@gmail.com</t>
  </si>
  <si>
    <t>ALTO DEL PUERTO PARCELA 21 A, PLACILLA</t>
  </si>
  <si>
    <t>12.22</t>
  </si>
  <si>
    <t>24.7</t>
  </si>
  <si>
    <t>OLGUIN</t>
  </si>
  <si>
    <t>GABRIEL HERNAN</t>
  </si>
  <si>
    <t>21.335.869-3</t>
  </si>
  <si>
    <t>9 53752300</t>
  </si>
  <si>
    <t>gaboolivares16@gmail.com</t>
  </si>
  <si>
    <t>SUBIDA SAN BERNARDO 242, VALPARAISO</t>
  </si>
  <si>
    <t>12.28</t>
  </si>
  <si>
    <t>23.7</t>
  </si>
  <si>
    <t>BASALDUA</t>
  </si>
  <si>
    <t>VICTORIA CECILIA</t>
  </si>
  <si>
    <t>21.394.522-K</t>
  </si>
  <si>
    <t>vichicube132@gmail.com</t>
  </si>
  <si>
    <t>Las Urracas 986,Población baquedano,Llo lleo, San Antonio</t>
  </si>
  <si>
    <t>CAMPEONATO DE APERTURA AARV</t>
  </si>
  <si>
    <t xml:space="preserve">ALVAREZ </t>
  </si>
  <si>
    <t>COSMELLI</t>
  </si>
  <si>
    <t>MARCELO</t>
  </si>
  <si>
    <t>8.742.877-K</t>
  </si>
  <si>
    <t>9 90400374</t>
  </si>
  <si>
    <t>macaatletic@hotmail.com</t>
  </si>
  <si>
    <t>José Ignacio Ibieta 3325 Gómez Carreño  Viña del Mar</t>
  </si>
  <si>
    <t>JORQUERA</t>
  </si>
  <si>
    <t>ROBERTO ALEJANDRO</t>
  </si>
  <si>
    <t>17.995.907-0</t>
  </si>
  <si>
    <t>9 85833865</t>
  </si>
  <si>
    <t>roberto.jorquera.hgmail.com</t>
  </si>
  <si>
    <t>AV. VICTORIA 859-A VILLA ALEMANA</t>
  </si>
  <si>
    <t>BRANT</t>
  </si>
  <si>
    <t>14.441.180-3</t>
  </si>
  <si>
    <t>pablo.entrenamientoysalud@gmail.com</t>
  </si>
  <si>
    <t>CALLE 14 # 1311 RECREO, VIÑA DEL MAR</t>
  </si>
  <si>
    <t>RODO</t>
  </si>
  <si>
    <t>RODAS</t>
  </si>
  <si>
    <t>VICTOR HUGO</t>
  </si>
  <si>
    <t>7.176.963-1</t>
  </si>
  <si>
    <t>9 97209020</t>
  </si>
  <si>
    <t>hugorodor@gmail.com</t>
  </si>
  <si>
    <t>ESMERALDA 171 - QUILLOTA</t>
  </si>
  <si>
    <t>COMISIÓN TÉCNICA AARV</t>
  </si>
  <si>
    <t xml:space="preserve">ALAN </t>
  </si>
  <si>
    <t>ADASME</t>
  </si>
  <si>
    <t>16.562.095-K</t>
  </si>
  <si>
    <t>afigueroa.edfisica@gmail.com</t>
  </si>
  <si>
    <t>Pje. Trahuen 11 - ALGARROBO</t>
  </si>
  <si>
    <t>BASTIAS</t>
  </si>
  <si>
    <t>DIEGO ANDRES</t>
  </si>
  <si>
    <t>21.502.039-8</t>
  </si>
  <si>
    <t>9 98918309</t>
  </si>
  <si>
    <t>diego.bustamante@cpv.cl</t>
  </si>
  <si>
    <t>Pasaje Cascada 0323, Puerto Varas</t>
  </si>
  <si>
    <t>7.03</t>
  </si>
  <si>
    <t>Nacional U18 Puerto Montt</t>
  </si>
  <si>
    <t>CLUB ATLETICO SANTIAGO</t>
  </si>
  <si>
    <t>13.08</t>
  </si>
  <si>
    <t>BARTET</t>
  </si>
  <si>
    <t>ZULUETA</t>
  </si>
  <si>
    <t>RENATO AUGUSTO</t>
  </si>
  <si>
    <t>21.316.744-8</t>
  </si>
  <si>
    <t>9 91588289</t>
  </si>
  <si>
    <t>rtet2003@gmail.com</t>
  </si>
  <si>
    <t>Los Maitenes 11845, Las Condes</t>
  </si>
  <si>
    <t>56.22</t>
  </si>
  <si>
    <t>Meeting Top 3 U20 Santiago</t>
  </si>
  <si>
    <t>VIAL</t>
  </si>
  <si>
    <t>MARTIN JOSE</t>
  </si>
  <si>
    <t>20.961.562-2</t>
  </si>
  <si>
    <t>9 89226011</t>
  </si>
  <si>
    <t>martinviald@gmail.com</t>
  </si>
  <si>
    <t>Camino Los Fresnos 1188 casa 6, Huechuraba</t>
  </si>
  <si>
    <t>14.46</t>
  </si>
  <si>
    <t>Open Fiestas Patrias Santiago</t>
  </si>
  <si>
    <t>35.94</t>
  </si>
  <si>
    <t>ALAMOS</t>
  </si>
  <si>
    <t>PEDRO</t>
  </si>
  <si>
    <t>21.031.201-3</t>
  </si>
  <si>
    <t>9 86007857</t>
  </si>
  <si>
    <t>palamosg@gmail.com</t>
  </si>
  <si>
    <t>San Damián 735, Las Condes</t>
  </si>
  <si>
    <t>2.06</t>
  </si>
  <si>
    <t>019-06-2021</t>
  </si>
  <si>
    <t>Torneo Cierre 1er. Semestre, Santiago</t>
  </si>
  <si>
    <t>NUMAIR</t>
  </si>
  <si>
    <t>RUEDA</t>
  </si>
  <si>
    <t>NICOLAS GABRIEL</t>
  </si>
  <si>
    <t>21.030.399-5</t>
  </si>
  <si>
    <t>9 97453858</t>
  </si>
  <si>
    <t>nicolas@numair.cl</t>
  </si>
  <si>
    <t>Colina Miravalle 9848, Las Condes</t>
  </si>
  <si>
    <t>2.05</t>
  </si>
  <si>
    <t>TC AARM U. de Chile Santiago</t>
  </si>
  <si>
    <t>VARAS</t>
  </si>
  <si>
    <t>SUAREZ</t>
  </si>
  <si>
    <t>21.401.504-8</t>
  </si>
  <si>
    <t>9 93367643</t>
  </si>
  <si>
    <t>mvaras1234@gmail.com</t>
  </si>
  <si>
    <t>Beuron 11977, Las Condes</t>
  </si>
  <si>
    <t>4.50</t>
  </si>
  <si>
    <t>Meeting NCT Talagante</t>
  </si>
  <si>
    <t>NICOLAS JOSE MARIA</t>
  </si>
  <si>
    <t>21.582.851-4</t>
  </si>
  <si>
    <t>9 75176810</t>
  </si>
  <si>
    <t>nicolasmartih@verbo.cl</t>
  </si>
  <si>
    <t>Martín de Zamora 4156, Las Condes</t>
  </si>
  <si>
    <t>Meeting Pruebas Combinadas</t>
  </si>
  <si>
    <t>ZAMORA</t>
  </si>
  <si>
    <t>JOSE MIGUEL</t>
  </si>
  <si>
    <t>21.200.081-7</t>
  </si>
  <si>
    <t>9 84770717</t>
  </si>
  <si>
    <t>jmgonzalezzam@gmail.com</t>
  </si>
  <si>
    <t>Rubén Darío 403, La Reina</t>
  </si>
  <si>
    <t>1.00.68</t>
  </si>
  <si>
    <t>TC AARM Portuarios Santiago</t>
  </si>
  <si>
    <t>COFRE</t>
  </si>
  <si>
    <t>CELIS</t>
  </si>
  <si>
    <t>JUAN PABLO IGNACIO</t>
  </si>
  <si>
    <t>21.073.338-8</t>
  </si>
  <si>
    <t>9 66249852</t>
  </si>
  <si>
    <t>jpccelis@gmail.com</t>
  </si>
  <si>
    <t>Avda. San arlos de Apoquindo 2880, Las Condes</t>
  </si>
  <si>
    <t>6.81</t>
  </si>
  <si>
    <t>13.69</t>
  </si>
  <si>
    <t>Escolar Preparatorio A. S. Santiago</t>
  </si>
  <si>
    <t>ANTONIA JAVIERA</t>
  </si>
  <si>
    <t>20.946.679-1</t>
  </si>
  <si>
    <t>9 82295314</t>
  </si>
  <si>
    <t>anto.javiera02@gmail.com</t>
  </si>
  <si>
    <t>Platon 924, Ñuñoa</t>
  </si>
  <si>
    <t>1.02.07</t>
  </si>
  <si>
    <t>28-05.2021</t>
  </si>
  <si>
    <t>Meeting UC Top 3 U20 Santiago</t>
  </si>
  <si>
    <t>2.24.21</t>
  </si>
  <si>
    <t>NORAMBUENA</t>
  </si>
  <si>
    <t>FRANCE</t>
  </si>
  <si>
    <t>MATIAS FRANCISCO</t>
  </si>
  <si>
    <t>21.570.785-7</t>
  </si>
  <si>
    <t>mnf.cvd@gmail.com</t>
  </si>
  <si>
    <t>el director 5645, las condes</t>
  </si>
  <si>
    <t>6.38</t>
  </si>
  <si>
    <t>TC - AT.FRANCES/AT.PTE ALTO</t>
  </si>
  <si>
    <t>Nacional Menores - Chillán</t>
  </si>
  <si>
    <t xml:space="preserve">TORO </t>
  </si>
  <si>
    <t>21.190.406-2</t>
  </si>
  <si>
    <t>vicentetoroa@gmail.com</t>
  </si>
  <si>
    <t>Av. San Carlos de Apoquindo 2880</t>
  </si>
  <si>
    <t>11.11</t>
  </si>
  <si>
    <t>Nacional Juvenil - Chillán</t>
  </si>
  <si>
    <t>22.83</t>
  </si>
  <si>
    <t>CORTINA</t>
  </si>
  <si>
    <t>CAPKOVIC</t>
  </si>
  <si>
    <t>MATEO</t>
  </si>
  <si>
    <t>22.037.550-1</t>
  </si>
  <si>
    <t>mateocortinac22@alumnos.cph-cja.cl</t>
  </si>
  <si>
    <t>Camino Las Flores 10220 - Las Condes</t>
  </si>
  <si>
    <t>PAVEZ</t>
  </si>
  <si>
    <t>GUTIERREZ</t>
  </si>
  <si>
    <t>ALFREDO</t>
  </si>
  <si>
    <t>16.472.066-7</t>
  </si>
  <si>
    <t>9 65972447</t>
  </si>
  <si>
    <t>apavez@cpv.cl</t>
  </si>
  <si>
    <t>Volcan Codigue 52, Puerto Varas</t>
  </si>
  <si>
    <t>COLLANTE</t>
  </si>
  <si>
    <t>TULIO ALFONSO</t>
  </si>
  <si>
    <t>12.078.997-K</t>
  </si>
  <si>
    <t>9 94342560</t>
  </si>
  <si>
    <t>tuliomoya@yahoo.es</t>
  </si>
  <si>
    <t>Consistorial 2241 Dpto. 48, Peñalolen</t>
  </si>
  <si>
    <t>MATIAS LUIS</t>
  </si>
  <si>
    <t>15.344.394-7</t>
  </si>
  <si>
    <t>9 91389370</t>
  </si>
  <si>
    <t>barrera.matias@gmail.com</t>
  </si>
  <si>
    <t>Colón 5048 C 9, Las Condes</t>
  </si>
  <si>
    <t>MAURICIO ALEJANDRO</t>
  </si>
  <si>
    <t>10.741.087-2</t>
  </si>
  <si>
    <t>mauricio.varas@cph-cja.cl</t>
  </si>
  <si>
    <t>SAN JOSE</t>
  </si>
  <si>
    <t>ORTIZ</t>
  </si>
  <si>
    <t>GERARDO AQUILIO</t>
  </si>
  <si>
    <t>8.866.706-9</t>
  </si>
  <si>
    <t>9 92223501</t>
  </si>
  <si>
    <t>tecnicoiaaf@yahoo.es</t>
  </si>
  <si>
    <t>San Simón  027, La Cisterna</t>
  </si>
  <si>
    <t>ACEVEDO</t>
  </si>
  <si>
    <t>FUENZALIDA</t>
  </si>
  <si>
    <t>CONSTANZA</t>
  </si>
  <si>
    <t>21.511.795-2</t>
  </si>
  <si>
    <t>9 49736589</t>
  </si>
  <si>
    <t>coni.ace.fue@gmail.com</t>
  </si>
  <si>
    <t>Camino la Fuente 69, Colina</t>
  </si>
  <si>
    <t>33.14</t>
  </si>
  <si>
    <t>open UC fiestas patrias</t>
  </si>
  <si>
    <t>Club Deportivo Universidad Católica</t>
  </si>
  <si>
    <t>39.76</t>
  </si>
  <si>
    <t>meeting UC 2º top 3 U20</t>
  </si>
  <si>
    <t>AMENABAR</t>
  </si>
  <si>
    <t>JACINTA MARÍA</t>
  </si>
  <si>
    <t>20.810.937-5</t>
  </si>
  <si>
    <t>9 61905838</t>
  </si>
  <si>
    <t>jacinta.arteaga.a@gmail.com</t>
  </si>
  <si>
    <t>Plaza los quiyalles 10153, Lo Barnechea</t>
  </si>
  <si>
    <t>12.15</t>
  </si>
  <si>
    <t xml:space="preserve"> Meeting UC 2° top 3 U20</t>
  </si>
  <si>
    <t>ASPILLAGA</t>
  </si>
  <si>
    <t>CLAVERIE</t>
  </si>
  <si>
    <t>MARÍA IGNACIA</t>
  </si>
  <si>
    <t>21.262.966-9</t>
  </si>
  <si>
    <t>9 97998568</t>
  </si>
  <si>
    <t>ignaciaaspillaga@gmail.com</t>
  </si>
  <si>
    <t>El Candil Casa C, Requinoa, O'Higgins</t>
  </si>
  <si>
    <t>12.21</t>
  </si>
  <si>
    <t>Meeting UC San Carlos de Aqoquindo</t>
  </si>
  <si>
    <t xml:space="preserve">Club Deportivo Universidad Catolica </t>
  </si>
  <si>
    <t xml:space="preserve">24.72 </t>
  </si>
  <si>
    <t>Campeonato Cierre 1er Semestre, Talagante</t>
  </si>
  <si>
    <t>SINN</t>
  </si>
  <si>
    <t>GUADALUPE</t>
  </si>
  <si>
    <t>21.354.047-5</t>
  </si>
  <si>
    <t>9 40221412</t>
  </si>
  <si>
    <t>guadalupebustamantes.alumno@csfda.cl</t>
  </si>
  <si>
    <t>Cerro catedral norte 12150, Las Condes</t>
  </si>
  <si>
    <t>5.47</t>
  </si>
  <si>
    <t>Meeting uc 2 top3, CDUC Santiago</t>
  </si>
  <si>
    <t>1.10.7</t>
  </si>
  <si>
    <t>Control CSFDA,CDUC</t>
  </si>
  <si>
    <t>CAPARROS</t>
  </si>
  <si>
    <t>21.206.788-1</t>
  </si>
  <si>
    <t>9 90920407</t>
  </si>
  <si>
    <t>Francisco.caparros@a.ssccmanquehue.cl</t>
  </si>
  <si>
    <t>Agua quieta 1610, Las condes</t>
  </si>
  <si>
    <t>54.49</t>
  </si>
  <si>
    <t>escolar AF San Carlos de apoquindo</t>
  </si>
  <si>
    <t>CRUZ</t>
  </si>
  <si>
    <t xml:space="preserve">AGUSTINA </t>
  </si>
  <si>
    <t>21.269.504-1</t>
  </si>
  <si>
    <t>9 78564447</t>
  </si>
  <si>
    <t>AGU3103@ICLOUD.COM</t>
  </si>
  <si>
    <t>Santa Cecilia Los Amgnolios Casa 68, Colina</t>
  </si>
  <si>
    <t>4142 pts.</t>
  </si>
  <si>
    <t>Sudamericano U20, Perú</t>
  </si>
  <si>
    <t>ESPERANZA</t>
  </si>
  <si>
    <t>21.215.895-K</t>
  </si>
  <si>
    <t>9 98184956</t>
  </si>
  <si>
    <t>espegarciatapia@gmail.com</t>
  </si>
  <si>
    <t>Inperial 648, Las Condes</t>
  </si>
  <si>
    <t>Open UC fiestas patrias</t>
  </si>
  <si>
    <t>GARMENDIA</t>
  </si>
  <si>
    <t>PASCAL</t>
  </si>
  <si>
    <t>21.324.699-2</t>
  </si>
  <si>
    <t>9 63338479</t>
  </si>
  <si>
    <t>c.garmendia@csuv.cl</t>
  </si>
  <si>
    <t>Hernando Magallanes 1217,las condes</t>
  </si>
  <si>
    <t>37.13</t>
  </si>
  <si>
    <t>TC AARM Y. De Chile</t>
  </si>
  <si>
    <t>GARNHAM</t>
  </si>
  <si>
    <t>GUZMAN</t>
  </si>
  <si>
    <t>MARÍA</t>
  </si>
  <si>
    <t>21.321.804-2</t>
  </si>
  <si>
    <t>9 72433637</t>
  </si>
  <si>
    <t>mariagarnham@gmail.com</t>
  </si>
  <si>
    <t>Circunvalación Las Flores 11967,Las Condes</t>
  </si>
  <si>
    <t>12.20</t>
  </si>
  <si>
    <t>GONZALES</t>
  </si>
  <si>
    <t>CARCAVILLA</t>
  </si>
  <si>
    <t>ANTONIA BELEN</t>
  </si>
  <si>
    <t>21.283.376-7</t>
  </si>
  <si>
    <t>9 53753098</t>
  </si>
  <si>
    <t>antob2003@gmail.com</t>
  </si>
  <si>
    <t>La Llaveria 1478, Vitacura</t>
  </si>
  <si>
    <t>40.10</t>
  </si>
  <si>
    <t>MU18</t>
  </si>
  <si>
    <t>GORZIGLIA</t>
  </si>
  <si>
    <t>GRACIA</t>
  </si>
  <si>
    <t>21.518.272-1</t>
  </si>
  <si>
    <t>9 56472898</t>
  </si>
  <si>
    <t>gracia@gorziglia.cl</t>
  </si>
  <si>
    <t>Tirúa 13.901, las Condes</t>
  </si>
  <si>
    <t>10.93</t>
  </si>
  <si>
    <t>meeting UC 1º top 10</t>
  </si>
  <si>
    <t>meeting UC 2º top 10</t>
  </si>
  <si>
    <t>HURTADO</t>
  </si>
  <si>
    <t>ANTONIA</t>
  </si>
  <si>
    <t>21.182.391-7</t>
  </si>
  <si>
    <t>9 99998077</t>
  </si>
  <si>
    <t xml:space="preserve"> antohurtadov@gmail.com </t>
  </si>
  <si>
    <t>Plaza del tranque 4596, Lo Barnechea</t>
  </si>
  <si>
    <t>13.61</t>
  </si>
  <si>
    <t xml:space="preserve"> Meeting UC Apertura</t>
  </si>
  <si>
    <t>27.95</t>
  </si>
  <si>
    <t xml:space="preserve"> Meeting UC 2° top 10</t>
  </si>
  <si>
    <t>KOUYOUMDJIAN</t>
  </si>
  <si>
    <t>VELASCO</t>
  </si>
  <si>
    <t>21.254.517-1</t>
  </si>
  <si>
    <t>9 57648568</t>
  </si>
  <si>
    <t>martin.kouyoumdjian@a.ssccmanquehue.cl</t>
  </si>
  <si>
    <t>Los estanques 9354, Vitacura</t>
  </si>
  <si>
    <t>48.9</t>
  </si>
  <si>
    <t>sudamericano juvenil lima 2021</t>
  </si>
  <si>
    <t>MIR</t>
  </si>
  <si>
    <t>BEZANILLA</t>
  </si>
  <si>
    <t>21.030.222-0</t>
  </si>
  <si>
    <t>9 87088487</t>
  </si>
  <si>
    <t>diegomirbe@gmail.com</t>
  </si>
  <si>
    <t>Camino la cantera 9942, Lo Barnechea</t>
  </si>
  <si>
    <t>4.60</t>
  </si>
  <si>
    <t>Nacinal Adulto</t>
  </si>
  <si>
    <t>MORAGA</t>
  </si>
  <si>
    <t>DEL ORTO</t>
  </si>
  <si>
    <t>JAVIERA MARÍA</t>
  </si>
  <si>
    <t>21.182.390-9</t>
  </si>
  <si>
    <t>9 44357822</t>
  </si>
  <si>
    <t>javimoraga03@gmail.com</t>
  </si>
  <si>
    <t>Avenida plaza 2340 casa 18, Las Condes</t>
  </si>
  <si>
    <t>Meeting UC 1º Top3 U20</t>
  </si>
  <si>
    <t xml:space="preserve">OSSANDON </t>
  </si>
  <si>
    <t>MIGUEL</t>
  </si>
  <si>
    <t>21.264.978-3</t>
  </si>
  <si>
    <t>9 51978426</t>
  </si>
  <si>
    <t>MIGUEOSSAS@GMAIL.COM</t>
  </si>
  <si>
    <t>Colorado 2510, Calama</t>
  </si>
  <si>
    <t>23.48</t>
  </si>
  <si>
    <t xml:space="preserve">50.97 </t>
  </si>
  <si>
    <t>Portuarios, San Carlos de Aqpoquindo</t>
  </si>
  <si>
    <t>OLIVIA</t>
  </si>
  <si>
    <t>21.405.519-8</t>
  </si>
  <si>
    <t>9 40050348</t>
  </si>
  <si>
    <t>oliviapintogracia@gmail.com</t>
  </si>
  <si>
    <t>Juan Agustin alcande 2304, vitacura</t>
  </si>
  <si>
    <t xml:space="preserve">PISANO </t>
  </si>
  <si>
    <t>FOURCADE</t>
  </si>
  <si>
    <t>RAFAELLA</t>
  </si>
  <si>
    <t>21.527.270-2</t>
  </si>
  <si>
    <t>9 87694451</t>
  </si>
  <si>
    <t xml:space="preserve">rpisanofou@gmail.com </t>
  </si>
  <si>
    <t>Paseo de Alcalá  11169, Lo Barnechea</t>
  </si>
  <si>
    <t>15.46</t>
  </si>
  <si>
    <t>ROSALES</t>
  </si>
  <si>
    <t>21.088.913-2</t>
  </si>
  <si>
    <t>9 52149711</t>
  </si>
  <si>
    <t>mariaignaciarosales@gmail.com</t>
  </si>
  <si>
    <t>Pedro Lira Urquieta 10320, Lo Barnechea</t>
  </si>
  <si>
    <t>5.58</t>
  </si>
  <si>
    <t>Meeting Uc Apertura</t>
  </si>
  <si>
    <t>SQUELLA</t>
  </si>
  <si>
    <t>CONTARDO</t>
  </si>
  <si>
    <t>21.276.724-7</t>
  </si>
  <si>
    <t>9 86298615</t>
  </si>
  <si>
    <t>mariasquella687@gmail.com</t>
  </si>
  <si>
    <t>Francisco Bulnes Correa 1124, Las Condes</t>
  </si>
  <si>
    <t>1.09.5</t>
  </si>
  <si>
    <t>5.01</t>
  </si>
  <si>
    <t>meeting escolar uc</t>
  </si>
  <si>
    <t>TUSET</t>
  </si>
  <si>
    <t>CUEVAS</t>
  </si>
  <si>
    <t>ELISA</t>
  </si>
  <si>
    <t>21.684.313-2</t>
  </si>
  <si>
    <t>9 53454614</t>
  </si>
  <si>
    <t>elituset@gmail.com</t>
  </si>
  <si>
    <t>Camino La Fuente 1450-C, Las Condes</t>
  </si>
  <si>
    <t>12.98</t>
  </si>
  <si>
    <t>TC AARM - Portuarios</t>
  </si>
  <si>
    <t>21.684.314-2</t>
  </si>
  <si>
    <t>5.42</t>
  </si>
  <si>
    <t>WOOD</t>
  </si>
  <si>
    <t>LEWIN</t>
  </si>
  <si>
    <t>21.181.978-2</t>
  </si>
  <si>
    <t>9 65444472</t>
  </si>
  <si>
    <t>santiagowoodlewin@gmail.com</t>
  </si>
  <si>
    <t>Tupungato 9883-301, Vitacura</t>
  </si>
  <si>
    <t>4.05</t>
  </si>
  <si>
    <t>axvromero@gmail.com</t>
  </si>
  <si>
    <t>JULIO BARRENECHEA, LA PINTANA</t>
  </si>
  <si>
    <t>CAMPEONATO NACIONAL U20</t>
  </si>
  <si>
    <t>WEINSTEIN</t>
  </si>
  <si>
    <t>MULLER</t>
  </si>
  <si>
    <t>JUAN</t>
  </si>
  <si>
    <t>21.350.476-2</t>
  </si>
  <si>
    <t>9 68338842</t>
  </si>
  <si>
    <t>juan.weinstein@pupilsgrange.cl</t>
  </si>
  <si>
    <t>VITACURA</t>
  </si>
  <si>
    <t>Portuarios-Stgo.</t>
  </si>
  <si>
    <t>CLUB ATLETICO FRANCES</t>
  </si>
  <si>
    <t>21.485.303-5</t>
  </si>
  <si>
    <t>PAOLACLIMACOOL@YAHOO.ES</t>
  </si>
  <si>
    <t>PANGAL 2261 DPTO 12</t>
  </si>
  <si>
    <t>CLUB ATLÉTICO FRANCÉS</t>
  </si>
  <si>
    <t>CÁCERES</t>
  </si>
  <si>
    <t>PILAR ELISA</t>
  </si>
  <si>
    <t>21.841.904-6</t>
  </si>
  <si>
    <t>COMPINCHE NORTE 1270, LAMPA</t>
  </si>
  <si>
    <t>5.30.00</t>
  </si>
  <si>
    <t xml:space="preserve">MELLA </t>
  </si>
  <si>
    <t>ROMÁN</t>
  </si>
  <si>
    <t>DANAE BELÉN</t>
  </si>
  <si>
    <t>21.656.117-1</t>
  </si>
  <si>
    <t>PASAJE GALVARINO CASA 780, EL MONTE</t>
  </si>
  <si>
    <t>GAGGERO</t>
  </si>
  <si>
    <t>LUCAS ALBERTO</t>
  </si>
  <si>
    <t>21.792.868-0</t>
  </si>
  <si>
    <t>CAMINO REAL 02053, PUENTE ALTO</t>
  </si>
  <si>
    <t xml:space="preserve">MARDONES </t>
  </si>
  <si>
    <t>KEIM</t>
  </si>
  <si>
    <t>ARIEL MATIAS</t>
  </si>
  <si>
    <t>21.478.017-8</t>
  </si>
  <si>
    <t>CALLE YUMBEL 11754, EL BOSQUE</t>
  </si>
  <si>
    <t>NACIONAL U18 Puerto Montt</t>
  </si>
  <si>
    <t xml:space="preserve">HUARACAN </t>
  </si>
  <si>
    <t xml:space="preserve">CRISTOBAL NAHUEL </t>
  </si>
  <si>
    <t>21.117.239-8</t>
  </si>
  <si>
    <t>1 ORIENTE 2706, MACUL</t>
  </si>
  <si>
    <t>SEREY</t>
  </si>
  <si>
    <t>DHAMAR ISIDORA</t>
  </si>
  <si>
    <t>21.251.746-1</t>
  </si>
  <si>
    <t>DHAMARISI13@GMAIL.COM</t>
  </si>
  <si>
    <t>FILANTROPO MANUEL DE SALAS 712, COLINA</t>
  </si>
  <si>
    <t>ELIZABETH NOURIEL</t>
  </si>
  <si>
    <t>21.129.582-1</t>
  </si>
  <si>
    <t>PINKYLU2002@GMAIL.COM</t>
  </si>
  <si>
    <t>PARQUE NORTE 7203, PUDAHUEL</t>
  </si>
  <si>
    <t>HERNÁN ALEJANDRO</t>
  </si>
  <si>
    <t>21.206.039</t>
  </si>
  <si>
    <t>HERNAN.CAR.AREVALO@OUTLOOK.CL</t>
  </si>
  <si>
    <t>BOMBEROS DE PUENTE ALTO 02019, PUENTE ALTO</t>
  </si>
  <si>
    <t>JUÑOR</t>
  </si>
  <si>
    <t>LAFOND</t>
  </si>
  <si>
    <t>MIKCLEE</t>
  </si>
  <si>
    <t>23.328.580-3</t>
  </si>
  <si>
    <t>MIKCLEE2003@GMAIL.COM</t>
  </si>
  <si>
    <t>ARBORETUM 107101, PEÑALOLEN</t>
  </si>
  <si>
    <t>OCHOA</t>
  </si>
  <si>
    <t>MATEO ANGEL</t>
  </si>
  <si>
    <t>100.515.485-1</t>
  </si>
  <si>
    <t>MATEOANGELOCHOA@GMAIL.COM</t>
  </si>
  <si>
    <t>LOS ALPES 4843</t>
  </si>
  <si>
    <t>Copa ohiggins</t>
  </si>
  <si>
    <t>21.269.480-0</t>
  </si>
  <si>
    <t>vicentesepulv12@gmail.com</t>
  </si>
  <si>
    <t>AV Macul 2648, Macul</t>
  </si>
  <si>
    <t>FABIAN</t>
  </si>
  <si>
    <t>21.231.173-1</t>
  </si>
  <si>
    <t>fabyspiderman413@gmai.com</t>
  </si>
  <si>
    <t>Pablo Súarez 7582, CERRILLOS</t>
  </si>
  <si>
    <t>SALINAS</t>
  </si>
  <si>
    <t>NARVAEZ</t>
  </si>
  <si>
    <t>21.463.359-0</t>
  </si>
  <si>
    <t>hundera75@gmail.com</t>
  </si>
  <si>
    <t>Camino el Huiganal 3566, Lo BarnecheA</t>
  </si>
  <si>
    <t xml:space="preserve">Rodriguez </t>
  </si>
  <si>
    <t>Latorre</t>
  </si>
  <si>
    <t>Benjamin Maximiliano</t>
  </si>
  <si>
    <t>20.722.347-6</t>
  </si>
  <si>
    <t xml:space="preserve"> 9 9518 5661</t>
  </si>
  <si>
    <t>benjarola@gmail.com</t>
  </si>
  <si>
    <t>Calama 8458, La Cisterna.</t>
  </si>
  <si>
    <t>54.95</t>
  </si>
  <si>
    <t>San Carlos de Apoquindo, TC AARM Portuarios.</t>
  </si>
  <si>
    <t>Estadio Lucas Pacheco, Meeting NCT.</t>
  </si>
  <si>
    <t>Quintero</t>
  </si>
  <si>
    <t>Danna maria isidora</t>
  </si>
  <si>
    <t>21.093.247-k</t>
  </si>
  <si>
    <t>9 3205 3109</t>
  </si>
  <si>
    <t xml:space="preserve">Dannaamq@gmail.com </t>
  </si>
  <si>
    <t xml:space="preserve">Blanco cuartin 21 el bosque </t>
  </si>
  <si>
    <t>13.80</t>
  </si>
  <si>
    <t>29.27</t>
  </si>
  <si>
    <t>Miguel Angel alejandro</t>
  </si>
  <si>
    <t>21186648-9</t>
  </si>
  <si>
    <t>miguelabarca321@gmail.com</t>
  </si>
  <si>
    <t xml:space="preserve"> santa herminia 600, casa 17;Padre hurtado</t>
  </si>
  <si>
    <t>2.06.76</t>
  </si>
  <si>
    <t>55.82</t>
  </si>
  <si>
    <t>Urrutia</t>
  </si>
  <si>
    <t>Christian Benjamin</t>
  </si>
  <si>
    <t>21.246.554-2</t>
  </si>
  <si>
    <t>Christian.atle123@gmail.com</t>
  </si>
  <si>
    <t>Chiloe 2759, san miguel</t>
  </si>
  <si>
    <t>2.13</t>
  </si>
  <si>
    <t>LIZANA</t>
  </si>
  <si>
    <t>21.396.388-0</t>
  </si>
  <si>
    <t>MAXIMILIANOTORRESLIZANA@GMAIL.COM</t>
  </si>
  <si>
    <t>Teniente Ponce 1766,Conchali</t>
  </si>
  <si>
    <t>55.60</t>
  </si>
  <si>
    <t>T/C ATLETICO FRANCES,SAN CARLOS DE AOPOQUINDO</t>
  </si>
  <si>
    <t xml:space="preserve">CLUB DEPÓRTIVO ATLETICO ESTUDIANTES </t>
  </si>
  <si>
    <t>2.04.42</t>
  </si>
  <si>
    <t>CAMPEONATO NACIONAL SAN FERNANDO</t>
  </si>
  <si>
    <t xml:space="preserve">LUNA </t>
  </si>
  <si>
    <t>ANABELLA ESPERANZA</t>
  </si>
  <si>
    <t>20.952.018-4</t>
  </si>
  <si>
    <t>anabellalagos35@gmail.com</t>
  </si>
  <si>
    <t>LOS AROMOS 1329 - IQUIQUE</t>
  </si>
  <si>
    <t>CLUB ATLETICO IQUIQUE</t>
  </si>
  <si>
    <t>LAURA</t>
  </si>
  <si>
    <t>21.667.651-3</t>
  </si>
  <si>
    <t>1.02.68</t>
  </si>
  <si>
    <t>GERARDO MANZANARES</t>
  </si>
  <si>
    <t>1.08.46</t>
  </si>
  <si>
    <t>21.436.768-8</t>
  </si>
  <si>
    <t>11.44</t>
  </si>
  <si>
    <t>31.65</t>
  </si>
  <si>
    <t xml:space="preserve">OVANDO </t>
  </si>
  <si>
    <t>BASSENGE</t>
  </si>
  <si>
    <t>CAMILA</t>
  </si>
  <si>
    <t>21.328.143-7</t>
  </si>
  <si>
    <t>31.11</t>
  </si>
  <si>
    <t>LEÓN</t>
  </si>
  <si>
    <t>21.330.921-8</t>
  </si>
  <si>
    <t>9.89</t>
  </si>
  <si>
    <t>21.310.051-3</t>
  </si>
  <si>
    <t>16.62</t>
  </si>
  <si>
    <t>MOHR</t>
  </si>
  <si>
    <t>EDUARDO</t>
  </si>
  <si>
    <t>21.613.275-0</t>
  </si>
  <si>
    <t>CISTERNA</t>
  </si>
  <si>
    <t>OBANDO</t>
  </si>
  <si>
    <t>JAVIERA</t>
  </si>
  <si>
    <t>20.999.731-2</t>
  </si>
  <si>
    <t>1.12.84</t>
  </si>
  <si>
    <t>HORNIG</t>
  </si>
  <si>
    <t>ANGULO</t>
  </si>
  <si>
    <t>KATHERINE</t>
  </si>
  <si>
    <t>21350.176-3</t>
  </si>
  <si>
    <t>27.98</t>
  </si>
  <si>
    <t>MARIA FERNANDA</t>
  </si>
  <si>
    <t>21.458.788-2</t>
  </si>
  <si>
    <t>5.80</t>
  </si>
  <si>
    <t>SCHEIHING</t>
  </si>
  <si>
    <t>BALLESTERO</t>
  </si>
  <si>
    <t>CAROLA</t>
  </si>
  <si>
    <t>21.508.738-7</t>
  </si>
  <si>
    <t>13.51</t>
  </si>
  <si>
    <t>1.04.76</t>
  </si>
  <si>
    <t>OCAMPO</t>
  </si>
  <si>
    <t>AGUSTIN</t>
  </si>
  <si>
    <t>21.312.491-9</t>
  </si>
  <si>
    <t>59.57.2</t>
  </si>
  <si>
    <t>ALMARZA</t>
  </si>
  <si>
    <t>ALTAMIRANO</t>
  </si>
  <si>
    <t>PAULINA FRANCISCA</t>
  </si>
  <si>
    <t>21.407.629-2</t>
  </si>
  <si>
    <t>paulina.almarzap@gmail.com</t>
  </si>
  <si>
    <t>PASAJE NUEVO 46 VALLE VOLCANES</t>
  </si>
  <si>
    <t>13.14</t>
  </si>
  <si>
    <t>CLUB ATLETICO PUERTO SUR</t>
  </si>
  <si>
    <t>28.24</t>
  </si>
  <si>
    <t>EDGARDO ALFONSO</t>
  </si>
  <si>
    <t>14.281.408-0</t>
  </si>
  <si>
    <t>TECNICO</t>
  </si>
  <si>
    <t>LORNA ARACELI</t>
  </si>
  <si>
    <t>12.430.340-0</t>
  </si>
  <si>
    <t>21.586.502-5</t>
  </si>
  <si>
    <t>seba.sanhueza616@gmail.com</t>
  </si>
  <si>
    <t xml:space="preserve">Parcela 6 Condominio Don Nelson Lipangue </t>
  </si>
  <si>
    <t xml:space="preserve">Torneo Portuario San Carlos </t>
  </si>
  <si>
    <t>CLUB DEPORTIVO PORTUARIO</t>
  </si>
  <si>
    <t>Carlos Strutz Manquehue</t>
  </si>
  <si>
    <t>BUSTOS</t>
  </si>
  <si>
    <t>CRISTIAN ANDRÉS</t>
  </si>
  <si>
    <t>16.075.172-K</t>
  </si>
  <si>
    <t>CRISTIANANDRES.IBARRABUSTOS@GMAIL.COM</t>
  </si>
  <si>
    <t>NUEVA GABRIELA 1370, LA PINTANA</t>
  </si>
  <si>
    <t>AARM</t>
  </si>
  <si>
    <t>ANA MARIA</t>
  </si>
  <si>
    <t>12.545.860-2</t>
  </si>
  <si>
    <t>LABRIN</t>
  </si>
  <si>
    <t>MANUEL</t>
  </si>
  <si>
    <t xml:space="preserve">10.255.757-3 </t>
  </si>
  <si>
    <t>manuel.ortega973@gmail.com</t>
  </si>
  <si>
    <t>CERDA</t>
  </si>
  <si>
    <t>HERNÁNDEZ</t>
  </si>
  <si>
    <t>LUIS ROBERTO ENRIQUE</t>
  </si>
  <si>
    <t>15,943,231-9</t>
  </si>
  <si>
    <t>luis_cerdah@hotmail.com</t>
  </si>
  <si>
    <t>san valentin 019 las hornillas Linares</t>
  </si>
  <si>
    <t>.</t>
  </si>
  <si>
    <t>CAMILO ANTONIO</t>
  </si>
  <si>
    <t>21.373.075-4</t>
  </si>
  <si>
    <t>Psje. Quebrada Las Vizcachas 425- COPAIPÓ</t>
  </si>
  <si>
    <t>CLUB ATLETICO ATACAMA</t>
  </si>
  <si>
    <t xml:space="preserve">ZEPEDA </t>
  </si>
  <si>
    <t>PIZARRO</t>
  </si>
  <si>
    <t>LUIS EDUARDO</t>
  </si>
  <si>
    <t>14.114.624-6</t>
  </si>
  <si>
    <t>saltolargolz@hotmail.com</t>
  </si>
  <si>
    <t>Salitrera California 1686- Copiapó</t>
  </si>
  <si>
    <t>Aedo</t>
  </si>
  <si>
    <t>Javier Ignacio</t>
  </si>
  <si>
    <t>21.180.729-6</t>
  </si>
  <si>
    <t>javier.riveraaedo@gmail.com</t>
  </si>
  <si>
    <t>Palmera chilena 826-Palmas de la chimba/Copiapó</t>
  </si>
  <si>
    <t>CLUB ATLETICO COPIAPO</t>
  </si>
  <si>
    <t>Savalli</t>
  </si>
  <si>
    <t>Saldias</t>
  </si>
  <si>
    <t>Italo Giovanni</t>
  </si>
  <si>
    <t>21.368.416-7</t>
  </si>
  <si>
    <t>theitalo18@gmail.com</t>
  </si>
  <si>
    <t>Ejercito 2219/ Copiapó</t>
  </si>
  <si>
    <t>Carvajal</t>
  </si>
  <si>
    <t>Leandro Jesús</t>
  </si>
  <si>
    <t>21.469.397-6</t>
  </si>
  <si>
    <t>kiddleo287@gmail.com</t>
  </si>
  <si>
    <t>Salitrera independencia 726/Copiapó</t>
  </si>
  <si>
    <t>Renato Bastian</t>
  </si>
  <si>
    <t>21.440.111-8</t>
  </si>
  <si>
    <t>fome89t@gmail.com</t>
  </si>
  <si>
    <t>salitreta bellavista 2198-Palomar/Copiapó</t>
  </si>
  <si>
    <t>Ortiz</t>
  </si>
  <si>
    <t>Cristian Alberto</t>
  </si>
  <si>
    <t>21.465.877-1</t>
  </si>
  <si>
    <t>cristianleekid@gmail.com</t>
  </si>
  <si>
    <t>Avda estadio 92 a - Santa Elvira/Copiapó</t>
  </si>
  <si>
    <t>Zuñiga</t>
  </si>
  <si>
    <t>Vanessa Alexandra</t>
  </si>
  <si>
    <t>21.451.210-6</t>
  </si>
  <si>
    <t>vznx87@gmail.com</t>
  </si>
  <si>
    <t>Agata 2383- Villa los minerales/ Copiapó</t>
  </si>
  <si>
    <t>Olivares</t>
  </si>
  <si>
    <t>Verónica Daniela</t>
  </si>
  <si>
    <t>21.179.719-3</t>
  </si>
  <si>
    <t>vdto9@hotmail.com</t>
  </si>
  <si>
    <t>Los conquistadores 375</t>
  </si>
  <si>
    <t>fahardo</t>
  </si>
  <si>
    <t>lafuente</t>
  </si>
  <si>
    <t xml:space="preserve">baltazar alberto </t>
  </si>
  <si>
    <t>21783574-7</t>
  </si>
  <si>
    <t>baltazarfjardo@gmail.com</t>
  </si>
  <si>
    <t xml:space="preserve"> javiera carrera, vallenar</t>
  </si>
  <si>
    <t>vicente potrerillos salinas</t>
  </si>
  <si>
    <t>fajardo</t>
  </si>
  <si>
    <t xml:space="preserve">lafuente </t>
  </si>
  <si>
    <t>03-13-2004</t>
  </si>
  <si>
    <t>javiera carrera,vallenar</t>
  </si>
  <si>
    <t>vicente  potrerillos salinas</t>
  </si>
  <si>
    <t>Ponce</t>
  </si>
  <si>
    <t xml:space="preserve">Marquez </t>
  </si>
  <si>
    <t>Camila Sarai</t>
  </si>
  <si>
    <t>26888159-K</t>
  </si>
  <si>
    <t>camilasponcema@gmail.com</t>
  </si>
  <si>
    <t>Villa el Manantial, calle Baldomero Lillo casa número 3375, quinta valle</t>
  </si>
  <si>
    <t xml:space="preserve">club atletico vicente potrerillos  salinas </t>
  </si>
  <si>
    <t>gatica</t>
  </si>
  <si>
    <t>candia</t>
  </si>
  <si>
    <t>martina millaray</t>
  </si>
  <si>
    <t>21.887.016-3</t>
  </si>
  <si>
    <t>chilena</t>
  </si>
  <si>
    <t>gaticamartina083@gmail.com</t>
  </si>
  <si>
    <t>teniente batallon atacama</t>
  </si>
  <si>
    <t>Club atletico copiapo</t>
  </si>
  <si>
    <t xml:space="preserve">cantillana </t>
  </si>
  <si>
    <t>mejias</t>
  </si>
  <si>
    <t>sabinna francisca</t>
  </si>
  <si>
    <t>21.747.555-4</t>
  </si>
  <si>
    <t>sabinna.cantillana.mejias@gmail.com</t>
  </si>
  <si>
    <t>leonidas perez 3063</t>
  </si>
  <si>
    <t>vasquez</t>
  </si>
  <si>
    <t>cortes</t>
  </si>
  <si>
    <t>fabiana almendra</t>
  </si>
  <si>
    <t>21.419.181-4</t>
  </si>
  <si>
    <t>fabia.vc17@gmail.com</t>
  </si>
  <si>
    <t>pasaje carabineros de chile 465</t>
  </si>
  <si>
    <t>pereira</t>
  </si>
  <si>
    <t>morales</t>
  </si>
  <si>
    <t>benjamin andres</t>
  </si>
  <si>
    <t>21.480.701-7</t>
  </si>
  <si>
    <t>benja.andres.pereira.morales@gmail.com</t>
  </si>
  <si>
    <t>pasaje brecsia 741</t>
  </si>
  <si>
    <t>guaita</t>
  </si>
  <si>
    <t>jhon matias</t>
  </si>
  <si>
    <t>21.370.184-3</t>
  </si>
  <si>
    <t>mmoralesguaita@gmail.com</t>
  </si>
  <si>
    <t>litoral azul el quisco 1370</t>
  </si>
  <si>
    <t>vallejos</t>
  </si>
  <si>
    <t>alvarado</t>
  </si>
  <si>
    <t>joel joshue</t>
  </si>
  <si>
    <t>21.482.689-5</t>
  </si>
  <si>
    <t>joelvallejosalvarado@gmail.com</t>
  </si>
  <si>
    <t>avenida costanera</t>
  </si>
  <si>
    <t>farrufino</t>
  </si>
  <si>
    <t>robledo</t>
  </si>
  <si>
    <t>fabian andres</t>
  </si>
  <si>
    <t>21.493.375-6</t>
  </si>
  <si>
    <t>fabian.ferrufinnn@gmail.com</t>
  </si>
  <si>
    <t>yerbas buenas 770</t>
  </si>
  <si>
    <t>Carrizo</t>
  </si>
  <si>
    <t>Ignacio Alexander</t>
  </si>
  <si>
    <t>21.446.989-8</t>
  </si>
  <si>
    <t>perlasgr@gmail.com</t>
  </si>
  <si>
    <t>Av,Eleuterio Ramirez 1477</t>
  </si>
  <si>
    <t>CLUB DEPORTIVO Y RECREATIVO DE ATLETISMO FE ESPERANZA Y AMOR</t>
  </si>
  <si>
    <t>Aguilar</t>
  </si>
  <si>
    <t>Palominos</t>
  </si>
  <si>
    <t>Rodrigo Alberto</t>
  </si>
  <si>
    <t>16.881.795-9</t>
  </si>
  <si>
    <t>Manuel Cortazar Hernandez 4527</t>
  </si>
  <si>
    <t>Entrenador "Promesas Chile IND"</t>
  </si>
  <si>
    <t>Ramirez</t>
  </si>
  <si>
    <t>Patricia Susana</t>
  </si>
  <si>
    <t>9.279.602-7</t>
  </si>
  <si>
    <t>perlasgr@gmai.com</t>
  </si>
  <si>
    <t>Av.Eleuterio Ramirez 1477</t>
  </si>
  <si>
    <t>Zaror</t>
  </si>
  <si>
    <t>Giglio</t>
  </si>
  <si>
    <t>Yenoch Antonio</t>
  </si>
  <si>
    <t>21.477.034-2</t>
  </si>
  <si>
    <t>Nokithor@gmail.com</t>
  </si>
  <si>
    <t>Av costanera 227</t>
  </si>
  <si>
    <t>Club Atlético Valle del Huasco</t>
  </si>
  <si>
    <t>Alvarez</t>
  </si>
  <si>
    <t>Lamas</t>
  </si>
  <si>
    <t>Hevertt Karin</t>
  </si>
  <si>
    <t>18.874.000-6</t>
  </si>
  <si>
    <t>hevertt.alvarez@gmail.com</t>
  </si>
  <si>
    <t>Avenida el palomar 2331, copiapo</t>
  </si>
  <si>
    <t>CLAVERIA</t>
  </si>
  <si>
    <t>VALENTINA DEL PILAR</t>
  </si>
  <si>
    <t>21.236.450-9</t>
  </si>
  <si>
    <t>VALE.CLAVERIA.SANCHEZ@GMAIL.COM</t>
  </si>
  <si>
    <t>RIO EBRO 2145, VILLA BARCELONA, CHILLAN</t>
  </si>
  <si>
    <t>CLUB DEPORTIVO COLEGIO SEMINARIO PADRE HURTADO</t>
  </si>
  <si>
    <t>NOVA</t>
  </si>
  <si>
    <t>9 41697312</t>
  </si>
  <si>
    <t>NOVAMARIA.2003@GMAIL.COM</t>
  </si>
  <si>
    <t>JARDINES DE ÑUBLE, CALLE ESPIGA 833</t>
  </si>
  <si>
    <t>41.40</t>
  </si>
  <si>
    <t>9 53474722</t>
  </si>
  <si>
    <t xml:space="preserve">PAULACANDIANUNEZ@GMAIL.COM </t>
  </si>
  <si>
    <t>PARCELA N°15, LOTE N°4, ORO VERDE, CHILLAN</t>
  </si>
  <si>
    <t>SERGIO EMILIO</t>
  </si>
  <si>
    <t>43.35</t>
  </si>
  <si>
    <t>IRRIBARRA</t>
  </si>
  <si>
    <t>9 85904415</t>
  </si>
  <si>
    <t>CATALINA.IRRIBARRA2017@GMAIL.COM</t>
  </si>
  <si>
    <t>VILLA SAN ALBERTO, CALLE SAN ALBERTO 624</t>
  </si>
  <si>
    <t>41.31</t>
  </si>
  <si>
    <t xml:space="preserve">MORA </t>
  </si>
  <si>
    <t xml:space="preserve">MARTINA </t>
  </si>
  <si>
    <t>21.460.009-9</t>
  </si>
  <si>
    <t>9 87225512</t>
  </si>
  <si>
    <t>MARTINAMORA1012@GMAIL.COM</t>
  </si>
  <si>
    <t>RIO HUEPIL 1447, CHILLAN</t>
  </si>
  <si>
    <t>35.21</t>
  </si>
  <si>
    <t>21.618.783-0</t>
  </si>
  <si>
    <t>9 86209254</t>
  </si>
  <si>
    <t>CATALINA.SANDIVAL.JARPA@GMAIL.COM</t>
  </si>
  <si>
    <t>LOS CANELOS 613, VILLA EL BOSQUE</t>
  </si>
  <si>
    <t>ERIZA</t>
  </si>
  <si>
    <t>JUAN JOSÉ</t>
  </si>
  <si>
    <t>21.518.279-7</t>
  </si>
  <si>
    <t>9 57569265</t>
  </si>
  <si>
    <t>JUANJOSE.EA04@GMAIL.COM</t>
  </si>
  <si>
    <t>SECTOR LOS AROMOS SAN NICOLÁS</t>
  </si>
  <si>
    <t>CLUB ATLÉTICO SAN NICOLÁS</t>
  </si>
  <si>
    <t xml:space="preserve">JUANJOSE.EA04@GMAIL.COM </t>
  </si>
  <si>
    <t xml:space="preserve">JUANJOSE.EA04@GMAIL.COM  </t>
  </si>
  <si>
    <t xml:space="preserve">ERIZA </t>
  </si>
  <si>
    <t>ALBERTO</t>
  </si>
  <si>
    <t>21.518.311-4</t>
  </si>
  <si>
    <t>9 57568399</t>
  </si>
  <si>
    <t>alberto.eriza@liceosannicolas.cl</t>
  </si>
  <si>
    <t>BRIONES</t>
  </si>
  <si>
    <t>ELIOT FELIPE</t>
  </si>
  <si>
    <t>15.218.011-K</t>
  </si>
  <si>
    <t>9 22578990</t>
  </si>
  <si>
    <t>PS.ELIOTBRITOB@GMAIL.COM</t>
  </si>
  <si>
    <t>ROMON VINAY 230, SAN NICOLAS</t>
  </si>
  <si>
    <t>ASOCIACION REGIONAL DE ÑUBLE</t>
  </si>
  <si>
    <t>59.05</t>
  </si>
  <si>
    <t>49.36</t>
  </si>
  <si>
    <t>53.89</t>
  </si>
  <si>
    <t>13.21</t>
  </si>
  <si>
    <t>51.66</t>
  </si>
  <si>
    <t>CAMPEONATO SUDAMERICANO LIMA,PERU</t>
  </si>
  <si>
    <t xml:space="preserve"> 4TO CONTROL LANZANDO SUEÑOS POR ÑUBLE, ESTADIO ATLÉTICO QUILAMAPU, CHILLAN </t>
  </si>
  <si>
    <t>1RE SELECTIVO JUEGO DE LA ARAUCANIA, ESTADIO ATLETICO QUILAMAPU, CHILLAN</t>
  </si>
  <si>
    <t>CAMPEONATO NACIONAL U18, PUERTO MONTT</t>
  </si>
  <si>
    <t>14.20</t>
  </si>
  <si>
    <t>66.70</t>
  </si>
  <si>
    <t>50.20</t>
  </si>
  <si>
    <t>47.28</t>
  </si>
  <si>
    <t>60.87</t>
  </si>
  <si>
    <t>53.73</t>
  </si>
  <si>
    <t>33.74</t>
  </si>
  <si>
    <t>39.54</t>
  </si>
  <si>
    <t>24.28</t>
  </si>
  <si>
    <t>2.11</t>
  </si>
  <si>
    <t>13.88</t>
  </si>
  <si>
    <t>13.55</t>
  </si>
  <si>
    <t>2.70</t>
  </si>
  <si>
    <t>11.69</t>
  </si>
  <si>
    <t>5.23</t>
  </si>
  <si>
    <t>11.33</t>
  </si>
  <si>
    <t>5.2</t>
  </si>
  <si>
    <t>36.12</t>
  </si>
  <si>
    <t>04.20</t>
  </si>
  <si>
    <t>28.78</t>
  </si>
  <si>
    <t>27.8</t>
  </si>
  <si>
    <t>22.1</t>
  </si>
  <si>
    <t>23.53</t>
  </si>
  <si>
    <t>54.66</t>
  </si>
  <si>
    <t>1.03.86</t>
  </si>
  <si>
    <t>28 de agosto</t>
  </si>
  <si>
    <t>4 de septiembre</t>
  </si>
  <si>
    <t>4.68</t>
  </si>
  <si>
    <t>COPIAPÓ</t>
  </si>
  <si>
    <t>COPIAPÖ</t>
  </si>
  <si>
    <t>COPIAPO</t>
  </si>
  <si>
    <t>control regional, Freirina</t>
  </si>
  <si>
    <t xml:space="preserve">nacional u18, puerto montt </t>
  </si>
  <si>
    <t>nacional puerto montt sub 18</t>
  </si>
  <si>
    <t>control regional freirina</t>
  </si>
  <si>
    <t>nacional u18 puerto montt</t>
  </si>
  <si>
    <t>nacional federado 2019</t>
  </si>
  <si>
    <t>valparaiso</t>
  </si>
  <si>
    <t>copiapo 2018</t>
  </si>
  <si>
    <t>ALONDRA MILLARAY</t>
  </si>
  <si>
    <t>20.968.921-9</t>
  </si>
  <si>
    <t>9 79441213</t>
  </si>
  <si>
    <t>atletismo_cra67@hotmail.com</t>
  </si>
  <si>
    <t>Colo Colo Oriente 3105-Calama</t>
  </si>
  <si>
    <t>1.11.07</t>
  </si>
  <si>
    <t>Nacional Adulto-Santiago</t>
  </si>
  <si>
    <t>Club Atlético Real Alemania de Calama</t>
  </si>
  <si>
    <t>1.01.30</t>
  </si>
  <si>
    <t>Control Interno</t>
  </si>
  <si>
    <t>FARIAS</t>
  </si>
  <si>
    <t>LUIS FERNANDO</t>
  </si>
  <si>
    <t>21.037.747-6</t>
  </si>
  <si>
    <t>9 32371103</t>
  </si>
  <si>
    <t>Pasaje Kara Pampa 3226-Calama</t>
  </si>
  <si>
    <t>1.01.39</t>
  </si>
  <si>
    <t>Nacional U18-Chillan</t>
  </si>
  <si>
    <t>Campeonato Aniversario Club Nilda Rojas</t>
  </si>
  <si>
    <t>SANZ</t>
  </si>
  <si>
    <t>MACARENA PAOLA</t>
  </si>
  <si>
    <t>21.332.900-6</t>
  </si>
  <si>
    <t>nildarojasatletismo@gmail.com</t>
  </si>
  <si>
    <t>Mehuín  972 - Antofagasta</t>
  </si>
  <si>
    <t>12.55</t>
  </si>
  <si>
    <t>club Nilda Rojas- Antofagasta</t>
  </si>
  <si>
    <t>Club Deportivo Nilda Rojas E.</t>
  </si>
  <si>
    <t>26.96</t>
  </si>
  <si>
    <t>Nacional Federado-Santoago</t>
  </si>
  <si>
    <t>1.00.40</t>
  </si>
  <si>
    <t>Club Nilda Rojas- Antofagasta</t>
  </si>
  <si>
    <t>MÜLLER</t>
  </si>
  <si>
    <t>MOIRA ALEJANDRA</t>
  </si>
  <si>
    <t>21.451.870-8</t>
  </si>
  <si>
    <t>Parinacota 1191-Antofagasta</t>
  </si>
  <si>
    <t>1.02.00</t>
  </si>
  <si>
    <t>j.aguilera7@gmail.com</t>
  </si>
  <si>
    <t xml:space="preserve">NEMESIO ANTUNEZ 172 PORTAL DEL LIBERTADOR  , CHILLAN </t>
  </si>
  <si>
    <t>DAVIS</t>
  </si>
  <si>
    <t xml:space="preserve">DELGADO </t>
  </si>
  <si>
    <t>JOSEFA VERONICA</t>
  </si>
  <si>
    <t>21.975.409-4</t>
  </si>
  <si>
    <t>9  94094264</t>
  </si>
  <si>
    <t>veritodel@gmail.com</t>
  </si>
  <si>
    <t>KM 3,6 CAMINO BOTROLHUE - TEMUCO</t>
  </si>
  <si>
    <t>Nacional U18, Pto. Montt 2021</t>
  </si>
  <si>
    <t>CLUB ATLETICO ÑIELOL</t>
  </si>
  <si>
    <t>SANTANDER</t>
  </si>
  <si>
    <t>MARTINA ANDREA</t>
  </si>
  <si>
    <t>21.577.953-K</t>
  </si>
  <si>
    <t>9  45989907</t>
  </si>
  <si>
    <t>marcelo.santander.a@gmail.com</t>
  </si>
  <si>
    <t xml:space="preserve"> SAN ANTONIO 01050 CAMPOS DEPORTIVOS - TEMUCO</t>
  </si>
  <si>
    <t>Tercera fecha Meeting Atlético  Araucanía 2021</t>
  </si>
  <si>
    <t xml:space="preserve">ANDRADE </t>
  </si>
  <si>
    <t>21.253.176-6</t>
  </si>
  <si>
    <t>9  33431923</t>
  </si>
  <si>
    <t>Ignacio.andrade110@gmail.com</t>
  </si>
  <si>
    <t>PASAJE RUSSEL 01918 - TEMUCO</t>
  </si>
  <si>
    <t xml:space="preserve">ISRAEL </t>
  </si>
  <si>
    <t xml:space="preserve">PAILLA </t>
  </si>
  <si>
    <t>CRISTOBAL FERNANDO</t>
  </si>
  <si>
    <t>21.960.549-8</t>
  </si>
  <si>
    <t>9  86601348</t>
  </si>
  <si>
    <t>cristobalisraelpailla@gmail.com</t>
  </si>
  <si>
    <t>MANUEL RECABARREN 01721 - TEMUCO</t>
  </si>
  <si>
    <t>Nacional U18, Pto. Montt</t>
  </si>
  <si>
    <t>CARIQUEO</t>
  </si>
  <si>
    <t>CRISTOBAL RAFAEL</t>
  </si>
  <si>
    <t>21.822.585-3</t>
  </si>
  <si>
    <t>9  92875030</t>
  </si>
  <si>
    <t>cristobalcariqueo@gmail.com</t>
  </si>
  <si>
    <t>PASAJE LOS BAMBUES 3686 - TEMUCO</t>
  </si>
  <si>
    <t xml:space="preserve">DAVIS </t>
  </si>
  <si>
    <t>ARANEDA</t>
  </si>
  <si>
    <t>12.710.413-1</t>
  </si>
  <si>
    <t>9 76966899</t>
  </si>
  <si>
    <t>escultor.escudero@gnail.com</t>
  </si>
  <si>
    <t>Km 3.6 CAMINO BOTROLHUE, TEMUCO</t>
  </si>
  <si>
    <t>QUILAQUIR</t>
  </si>
  <si>
    <t>NICOLAS</t>
  </si>
  <si>
    <t xml:space="preserve">20.924.279-6 </t>
  </si>
  <si>
    <t xml:space="preserve">Nicolassavedraq02@gmail.com </t>
  </si>
  <si>
    <t>ALCALDE FLOODY 122 -  CARAHUE</t>
  </si>
  <si>
    <t>11.37</t>
  </si>
  <si>
    <t xml:space="preserve"> MEETING ARAUCANIA</t>
  </si>
  <si>
    <t>CLUB ATLETICO PHOENIX TEMUCO</t>
  </si>
  <si>
    <t>ISMAIL</t>
  </si>
  <si>
    <t>LLANQUINAO</t>
  </si>
  <si>
    <t>YASSER</t>
  </si>
  <si>
    <t>21.458.619-3</t>
  </si>
  <si>
    <t xml:space="preserve">yasserpedro.ismail@gmail.com </t>
  </si>
  <si>
    <t xml:space="preserve">ZENTENO 0166 </t>
  </si>
  <si>
    <t>24.36</t>
  </si>
  <si>
    <t>LA UNION</t>
  </si>
  <si>
    <t>DA SILVA</t>
  </si>
  <si>
    <t>HUAIQUIÑIR</t>
  </si>
  <si>
    <t>TAYS</t>
  </si>
  <si>
    <t>21.180.622-2</t>
  </si>
  <si>
    <t>taykuyen@gmail.com</t>
  </si>
  <si>
    <t>METRENCO, CAMINO ILLAF S/N</t>
  </si>
  <si>
    <t>1.12.65</t>
  </si>
  <si>
    <t>20.984.432-K</t>
  </si>
  <si>
    <t>matias.alejandro.navarrete.munoz@gmail.com</t>
  </si>
  <si>
    <t>GALVARINO 560 - STA. ROSA</t>
  </si>
  <si>
    <t>17.17</t>
  </si>
  <si>
    <t xml:space="preserve">ENCUENTRO ATLETICO </t>
  </si>
  <si>
    <t xml:space="preserve">RIQUELME </t>
  </si>
  <si>
    <t>CIPRIANO</t>
  </si>
  <si>
    <t>21.774.219-6</t>
  </si>
  <si>
    <t>CIPRIANO.RIQUELME123@GMAIL.COM</t>
  </si>
  <si>
    <t>AVDA. MATTA 013 - PERQUENCO</t>
  </si>
  <si>
    <t>63.33</t>
  </si>
  <si>
    <t>SUDAM. U20</t>
  </si>
  <si>
    <t>21.589.635-8</t>
  </si>
  <si>
    <t>miguelcastro.vas@gmail.com</t>
  </si>
  <si>
    <t>BOTACURA 0735 - P. DE VALDIVIA-TEMUCO</t>
  </si>
  <si>
    <t>59.95</t>
  </si>
  <si>
    <t>SALDIA</t>
  </si>
  <si>
    <t>MARIO</t>
  </si>
  <si>
    <t>15.260.301-0</t>
  </si>
  <si>
    <t>mario_ignacio1@hotmail.com</t>
  </si>
  <si>
    <t>MARTIN ALONQUEO 1271, PULMAHUE, PADRE LAS CASAS</t>
  </si>
  <si>
    <t>CONTRERAS</t>
  </si>
  <si>
    <t>FLORENCIA ANTONIA</t>
  </si>
  <si>
    <t>21.759.098-1</t>
  </si>
  <si>
    <t>9 58931218</t>
  </si>
  <si>
    <t>florenciamunoz800@gmail.com</t>
  </si>
  <si>
    <t>PARCELA 19, SANTA FLORENCIA, PILLANLELBUN</t>
  </si>
  <si>
    <t>12.15.00</t>
  </si>
  <si>
    <t>Preparatori Angol</t>
  </si>
  <si>
    <t>CLUB ATLETICO NAHUELBUTA</t>
  </si>
  <si>
    <t>ESCALONA</t>
  </si>
  <si>
    <t>TAMARA BELEN</t>
  </si>
  <si>
    <t>21.666.255-5</t>
  </si>
  <si>
    <t>9 71900940</t>
  </si>
  <si>
    <t>tamarabelencita23@gmail.com</t>
  </si>
  <si>
    <t>LOS CANELOS N° 262, LOS SAUCES</t>
  </si>
  <si>
    <t>04.27.00</t>
  </si>
  <si>
    <t>CONTROL ATLETICO COMUNAL - ANGOL</t>
  </si>
  <si>
    <t>11.36.50</t>
  </si>
  <si>
    <t>FRANCISCO IVAN</t>
  </si>
  <si>
    <t>9 42114075</t>
  </si>
  <si>
    <t>franciivan2002@gmail.com</t>
  </si>
  <si>
    <t>JUDAS TADEO N° 1126, ANGOL</t>
  </si>
  <si>
    <t>51.47</t>
  </si>
  <si>
    <t>CAMPEONATO NACIONAL DE LANZAMIENTOS - TEMUCO</t>
  </si>
  <si>
    <t>SEBASTIAN ARTURO</t>
  </si>
  <si>
    <t>9 85769443</t>
  </si>
  <si>
    <t>seba.venegasreveco@gmsil.com</t>
  </si>
  <si>
    <t>LAS ROSAS ORIENTE N° 0102</t>
  </si>
  <si>
    <t>11.58</t>
  </si>
  <si>
    <t>ROBERTO ALEX</t>
  </si>
  <si>
    <t>JELDRES</t>
  </si>
  <si>
    <t>HUILCALEO</t>
  </si>
  <si>
    <t>13.163.180-4</t>
  </si>
  <si>
    <t>9 84660901</t>
  </si>
  <si>
    <t>roberto.jeldres77@gmail.com</t>
  </si>
  <si>
    <t>VALDIVIA N° 214</t>
  </si>
  <si>
    <t>DAFNE</t>
  </si>
  <si>
    <t>21.481.713-6</t>
  </si>
  <si>
    <t>Defne_azul@hotmail.com</t>
  </si>
  <si>
    <t>NEHUENTUE</t>
  </si>
  <si>
    <t>CLUB D EDEPORTES SAAVEDRA</t>
  </si>
  <si>
    <t>VALLEJOS</t>
  </si>
  <si>
    <t>GALVARINO</t>
  </si>
  <si>
    <t>AYLYNE</t>
  </si>
  <si>
    <t>21.278.159-2</t>
  </si>
  <si>
    <t>angelicagalvarino@hotmail.com</t>
  </si>
  <si>
    <t>HUAPI SAAVEDRA</t>
  </si>
  <si>
    <t>CLUB DE DEPORTES SAAVEDRA</t>
  </si>
  <si>
    <t>LUIS ANTONIO</t>
  </si>
  <si>
    <t>21383130-5</t>
  </si>
  <si>
    <t>luisbolt17@gmail.com</t>
  </si>
  <si>
    <t>caupolican calfuquir 1182</t>
  </si>
  <si>
    <t>48.34</t>
  </si>
  <si>
    <t>MEETING ATLETICO ARAUCANIA 2021</t>
  </si>
  <si>
    <t>CLUB ATLETICO PITRUFQUEN</t>
  </si>
  <si>
    <t>CAMPO</t>
  </si>
  <si>
    <t>MARTA ESTELA</t>
  </si>
  <si>
    <t>11.540.495-4</t>
  </si>
  <si>
    <t>PARRA</t>
  </si>
  <si>
    <t>RODRIGO ESTEBAN</t>
  </si>
  <si>
    <t>21.564.785-4</t>
  </si>
  <si>
    <t>rodrigoparragonz04@gmail.com</t>
  </si>
  <si>
    <t>COQUIMBO</t>
  </si>
  <si>
    <t>Copa san geronimo estadio la portada La Serena</t>
  </si>
  <si>
    <t>CLUB DEPORTIVO ATLETICO SPORTING COQUIMBO</t>
  </si>
  <si>
    <t>goparragonz04@gmail.com</t>
  </si>
  <si>
    <t>MARIN</t>
  </si>
  <si>
    <t>FELIPE ONIAS</t>
  </si>
  <si>
    <t>17.173.933-0</t>
  </si>
  <si>
    <t>felipe.quezada.marin@hotmail.com</t>
  </si>
  <si>
    <t>RODRIGO PARRA GONZALEZ</t>
  </si>
  <si>
    <t>SULANTAY</t>
  </si>
  <si>
    <t>ALARCÓN</t>
  </si>
  <si>
    <t>ANDRES ARNALDO</t>
  </si>
  <si>
    <t>20.819.777-0</t>
  </si>
  <si>
    <t>Aa.sulantay@gmail.com</t>
  </si>
  <si>
    <t>CARLOS VERA 4099, COQUIMBO</t>
  </si>
  <si>
    <t>12.05</t>
  </si>
  <si>
    <t>TORNEO ATLÉTICO COPA RICARDO SAGUA, ESTADIO FRANCISCO SANCHEZ RUMOROSO</t>
  </si>
  <si>
    <t>aa.sulantay@gmail.com</t>
  </si>
  <si>
    <t>24.48</t>
  </si>
  <si>
    <t>MARCO NICOLAS</t>
  </si>
  <si>
    <t>18.922.806-6</t>
  </si>
  <si>
    <t>klgo.mdiaz@gmail.com</t>
  </si>
  <si>
    <t>ANDRES SULANTAY</t>
  </si>
  <si>
    <t>CARVAJAL</t>
  </si>
  <si>
    <t>LUIS BENJAMIN</t>
  </si>
  <si>
    <t>21.523.054-6</t>
  </si>
  <si>
    <t>carvajalchato23@gmail.com</t>
  </si>
  <si>
    <t>OVALLE</t>
  </si>
  <si>
    <t>12.35</t>
  </si>
  <si>
    <t>CLUB ATLETICO LIMARI</t>
  </si>
  <si>
    <t>9.88</t>
  </si>
  <si>
    <t>BARAHONA</t>
  </si>
  <si>
    <t>RICARDO ANDRES</t>
  </si>
  <si>
    <t>21.953.149-4</t>
  </si>
  <si>
    <t>RICARDOBARAHONA07@GMAIL.COM</t>
  </si>
  <si>
    <t>12.03</t>
  </si>
  <si>
    <t>24.81</t>
  </si>
  <si>
    <t>PEYZ</t>
  </si>
  <si>
    <t>IGNACIO OLIVER HERNAN</t>
  </si>
  <si>
    <t>21.738.716-7</t>
  </si>
  <si>
    <t>IGNACIOPEYZ@GMAIL.COM</t>
  </si>
  <si>
    <t>26.10</t>
  </si>
  <si>
    <t>5.10</t>
  </si>
  <si>
    <t>IGNACIO BENJAMIN</t>
  </si>
  <si>
    <t>21.974.808-6</t>
  </si>
  <si>
    <t>IGNACIOYHZ23@GMAIL.COM</t>
  </si>
  <si>
    <t>13.04</t>
  </si>
  <si>
    <t>27.90</t>
  </si>
  <si>
    <t>5.0</t>
  </si>
  <si>
    <t>PALOMA BELEN</t>
  </si>
  <si>
    <t>21.830.627-6</t>
  </si>
  <si>
    <t>PIZARROPALOMA827@GMAIL.COM</t>
  </si>
  <si>
    <t>27.31</t>
  </si>
  <si>
    <t>CATALINA ANTONIA</t>
  </si>
  <si>
    <t>21.628.251-5</t>
  </si>
  <si>
    <t>CL979973@GMAIL.COM</t>
  </si>
  <si>
    <t>ELO</t>
  </si>
  <si>
    <t>NICOLAS FELIPE</t>
  </si>
  <si>
    <t>20.091.455-4</t>
  </si>
  <si>
    <t>NICO444AT@GMAIL.COM</t>
  </si>
  <si>
    <t>MARIA PAZ</t>
  </si>
  <si>
    <t>21.278.350-1</t>
  </si>
  <si>
    <t>mariapazromero2003@gmail.com</t>
  </si>
  <si>
    <t>ANTONIO AGUILAR 805 PORTAL PAIFICO 1</t>
  </si>
  <si>
    <t>CLUB ATLETICO  INGLES</t>
  </si>
  <si>
    <t>IBAÑEZ</t>
  </si>
  <si>
    <t>21.643.459-5</t>
  </si>
  <si>
    <t>j.ibanez04@gmail.com</t>
  </si>
  <si>
    <t>MARCO GALLO VERGARA 423 DPTO 512</t>
  </si>
  <si>
    <t>VALENCIA</t>
  </si>
  <si>
    <t>MORELLO</t>
  </si>
  <si>
    <t>21.396.295-7</t>
  </si>
  <si>
    <t>Sofivalmore@gmail.com</t>
  </si>
  <si>
    <t>PAN DE AZUCAR CLLEJON RIPAMONTI PARCELA A -7</t>
  </si>
  <si>
    <t>28.65</t>
  </si>
  <si>
    <t>TORNEO SAN GERONIMO</t>
  </si>
  <si>
    <t>21.396.271-K</t>
  </si>
  <si>
    <t>javivalmore@gmail.com</t>
  </si>
  <si>
    <t>1.05.53</t>
  </si>
  <si>
    <t>TORNEO RICARDO SAGUA</t>
  </si>
  <si>
    <t>CRISTOBAL</t>
  </si>
  <si>
    <t>20.997.488-6</t>
  </si>
  <si>
    <t>criStobalmart01@hotmail.com</t>
  </si>
  <si>
    <t>PADRE ALBERTO HURTADO 1507 LA SERENA</t>
  </si>
  <si>
    <t>13.89</t>
  </si>
  <si>
    <t>TORNEO SAN FERNANDO</t>
  </si>
  <si>
    <t>IBAZETA</t>
  </si>
  <si>
    <t>21.144.969-1</t>
  </si>
  <si>
    <t>nacho.200211@gmail.com</t>
  </si>
  <si>
    <t>REERVA NACIONAL COYHAIQUE 1630 COQUIMBO</t>
  </si>
  <si>
    <t>ATUDILLO</t>
  </si>
  <si>
    <t>20.963.344-2</t>
  </si>
  <si>
    <t>adaSmeaguStin1@gmail.com</t>
  </si>
  <si>
    <t>LAS ROSAS 3362 LA COMPAÑÍAS</t>
  </si>
  <si>
    <t>DE LA FUENTE</t>
  </si>
  <si>
    <t>JUDIHT</t>
  </si>
  <si>
    <t>10.885.897-4</t>
  </si>
  <si>
    <t>JUDITHELIANASTER@GMAIL.COM</t>
  </si>
  <si>
    <t>PAN DE AZUCAR PARCELA 45</t>
  </si>
  <si>
    <t>CLUB ATLETICO INGLES</t>
  </si>
  <si>
    <t>JOANET</t>
  </si>
  <si>
    <t>9.326.416-9</t>
  </si>
  <si>
    <t>JOANETV@GMAIL.COM</t>
  </si>
  <si>
    <t>emilia.catalina.medina@gmail.com</t>
  </si>
  <si>
    <t>Carlos Manriquez 1317, Coronel</t>
  </si>
  <si>
    <t xml:space="preserve"> Pista atletica Complejo Deportivo Quilamapu, CONTROL OFICIAL LANZANDO SUEÑOS POR ÑUBLE</t>
  </si>
  <si>
    <t>CLUB DEPORTIVO ATLETICO CORONEL</t>
  </si>
  <si>
    <t>Andrade</t>
  </si>
  <si>
    <t>isaac.20.81.a@gmail.com</t>
  </si>
  <si>
    <t>Pasaje palena, 01665, Camilo olavarria, coronel</t>
  </si>
  <si>
    <t>24.80</t>
  </si>
  <si>
    <t>Torneo Atlético Bio Bio 2021, Estadio Municipal Alcaldesa Ester Roa Rebolledo</t>
  </si>
  <si>
    <t>55.32</t>
  </si>
  <si>
    <t>20° Interescolar Mixto Preparatorio Zona Centro – Valparaíso, Estadio “Elías Figueroa Branden” , Valparaiso</t>
  </si>
  <si>
    <t>VIILEGAS</t>
  </si>
  <si>
    <t>IGNACIO ALEJANDRO ANDRES</t>
  </si>
  <si>
    <t>21.053.148-3</t>
  </si>
  <si>
    <t>IGNACIO53139450VILLEGAS@GMAIL.COM</t>
  </si>
  <si>
    <t>ENRIQUE MOLINA 564 - TOMÉ</t>
  </si>
  <si>
    <t>2.02.94</t>
  </si>
  <si>
    <t>CONTROL REGION DEL BIOBIO</t>
  </si>
  <si>
    <t>CLUB ATLETICO CHIGUAYANTE</t>
  </si>
  <si>
    <t>4.26</t>
  </si>
  <si>
    <t>SEGUNDO TORNEO PREPARATORIO REGIONAL DEL BIO BIO</t>
  </si>
  <si>
    <t>10.45</t>
  </si>
  <si>
    <t>CONTROL PISTA</t>
  </si>
  <si>
    <t>LABRAÑA</t>
  </si>
  <si>
    <t>MAURICIO ALBERTO</t>
  </si>
  <si>
    <t>9  33874462</t>
  </si>
  <si>
    <t>maurialberto16@gmail.com</t>
  </si>
  <si>
    <t>Chiguayante</t>
  </si>
  <si>
    <t>23.49</t>
  </si>
  <si>
    <t>Metropolitano portuarios</t>
  </si>
  <si>
    <t xml:space="preserve">Club Deportvo San Pablo. </t>
  </si>
  <si>
    <t>51.15</t>
  </si>
  <si>
    <t>Torneo Atletico Bio-Bio</t>
  </si>
  <si>
    <t xml:space="preserve">RODRIGUEZ </t>
  </si>
  <si>
    <t>JOAQUÍN ELIAS</t>
  </si>
  <si>
    <t>9 36618683</t>
  </si>
  <si>
    <t>123joakorodriguez@gmail.com</t>
  </si>
  <si>
    <t>22.79</t>
  </si>
  <si>
    <t xml:space="preserve">Club Deportivo San Pablo. </t>
  </si>
  <si>
    <t>PAREDES</t>
  </si>
  <si>
    <t>VIGNEAUX</t>
  </si>
  <si>
    <t>CLEMENTE ALFONSO</t>
  </si>
  <si>
    <t>9 82265447</t>
  </si>
  <si>
    <t>clementeparedesv@gmail.com</t>
  </si>
  <si>
    <t>11.52</t>
  </si>
  <si>
    <t>Torneo Raul Guarda</t>
  </si>
  <si>
    <t>23.92</t>
  </si>
  <si>
    <t>BENJAMÍN ANDRES</t>
  </si>
  <si>
    <t>benjalabranac@gmail.com</t>
  </si>
  <si>
    <t>Hualqui</t>
  </si>
  <si>
    <t>1.59.20</t>
  </si>
  <si>
    <t>4x400</t>
  </si>
  <si>
    <t>FERNÁNDEZ</t>
  </si>
  <si>
    <t>DENNIS</t>
  </si>
  <si>
    <t>9 82956253</t>
  </si>
  <si>
    <t xml:space="preserve">Dennisfernandez10k@gmail.com </t>
  </si>
  <si>
    <t xml:space="preserve">Calle estero maule 2699 , block 3058-b #11 Coronel. </t>
  </si>
  <si>
    <t>15.21</t>
  </si>
  <si>
    <t>TORNEO MASTER, CORONEL</t>
  </si>
  <si>
    <t>CLUB DE ATLETISMO JUAN SILVA DE LOTA</t>
  </si>
  <si>
    <t xml:space="preserve">FERNÁNDEZ </t>
  </si>
  <si>
    <t>32.30</t>
  </si>
  <si>
    <t>WALTER</t>
  </si>
  <si>
    <t>9 46947622</t>
  </si>
  <si>
    <t>benjamin.chaparro17@gmail.com</t>
  </si>
  <si>
    <t>Población Lautaro 1, Calle Leiva, casa Número 17</t>
  </si>
  <si>
    <t>4.04</t>
  </si>
  <si>
    <t>15-09-202</t>
  </si>
  <si>
    <t>TORNEO REGIONAL, CONCEPCION</t>
  </si>
  <si>
    <t>9.43</t>
  </si>
  <si>
    <t>NACIONAL ADULTO TALAGANTE</t>
  </si>
  <si>
    <t xml:space="preserve">CAMPOS </t>
  </si>
  <si>
    <t>JOAQUÍN</t>
  </si>
  <si>
    <t>9 77439720</t>
  </si>
  <si>
    <t>Joakocampos50@gmail.com</t>
  </si>
  <si>
    <t xml:space="preserve">Pabellón 40, calle Luis videla Lota alto </t>
  </si>
  <si>
    <t>3.53</t>
  </si>
  <si>
    <t>TORNEO CIERRE TALAGANTE</t>
  </si>
  <si>
    <t>1.54</t>
  </si>
  <si>
    <t>ANA PAULA</t>
  </si>
  <si>
    <t>21.122.545.9</t>
  </si>
  <si>
    <t>9 98795709</t>
  </si>
  <si>
    <t>ana.muñoznuñez@gmail.com</t>
  </si>
  <si>
    <t>los ulmos 3402, Lagunillas</t>
  </si>
  <si>
    <t>27.77</t>
  </si>
  <si>
    <t>1.06</t>
  </si>
  <si>
    <t>POZA</t>
  </si>
  <si>
    <t>EZEQUIEL</t>
  </si>
  <si>
    <t>21.619.913-8</t>
  </si>
  <si>
    <t>9 83867797</t>
  </si>
  <si>
    <t xml:space="preserve">ezequielpoza4@gmail.com </t>
  </si>
  <si>
    <t xml:space="preserve">Los guindos 1259 sector 1 polvorín lota </t>
  </si>
  <si>
    <t>56.32</t>
  </si>
  <si>
    <t>04-09-20021</t>
  </si>
  <si>
    <t>NACIONAL PUERTO MONTT</t>
  </si>
  <si>
    <t>MELO</t>
  </si>
  <si>
    <t>9 59536091</t>
  </si>
  <si>
    <t>Carliiitamelo@gmail.com</t>
  </si>
  <si>
    <t xml:space="preserve">Villa los héroes ,pasaje laraquete 202 Lota alto </t>
  </si>
  <si>
    <t xml:space="preserve">CARLA </t>
  </si>
  <si>
    <t>30.12</t>
  </si>
  <si>
    <t>21.768.587-7</t>
  </si>
  <si>
    <t>9 46857433</t>
  </si>
  <si>
    <t>Sebatiansanhueza166@gmail.com</t>
  </si>
  <si>
    <t>Población libertad casa numero 2</t>
  </si>
  <si>
    <t>4.35</t>
  </si>
  <si>
    <t>CONTROL REGIONAL, CONCEPCION</t>
  </si>
  <si>
    <t>rickycastillo515@gmail.com</t>
  </si>
  <si>
    <t>arauco</t>
  </si>
  <si>
    <t>54.35</t>
  </si>
  <si>
    <t>Torneo regional</t>
  </si>
  <si>
    <t>CADECU ATHLETIC</t>
  </si>
  <si>
    <t>1.59.92</t>
  </si>
  <si>
    <t>PINCHEIRA</t>
  </si>
  <si>
    <t>CAMILA ANDREA</t>
  </si>
  <si>
    <t>21.118.026-9</t>
  </si>
  <si>
    <t>capr242002@gmail.com</t>
  </si>
  <si>
    <t>29.51</t>
  </si>
  <si>
    <t>21.118.025-9</t>
  </si>
  <si>
    <t>1.05.72</t>
  </si>
  <si>
    <t>BUSTAMANTES</t>
  </si>
  <si>
    <t>felipebusmon62002@.com</t>
  </si>
  <si>
    <t>CORONEL</t>
  </si>
  <si>
    <t>24.34</t>
  </si>
  <si>
    <t>54.52.</t>
  </si>
  <si>
    <t>21207487-K</t>
  </si>
  <si>
    <t>POTROLHUE @3529, V. FILADELFIA</t>
  </si>
  <si>
    <t>CLUB ATLETICO DE LOS ANGELES</t>
  </si>
  <si>
    <t>3.49.30</t>
  </si>
  <si>
    <t>STUARDO</t>
  </si>
  <si>
    <t>nasho.nasho.bulla@gmail.com</t>
  </si>
  <si>
    <t>PNCO</t>
  </si>
  <si>
    <t>1.59.70</t>
  </si>
  <si>
    <t>UNIVERSIDAD BIO BIO CONCEPCION</t>
  </si>
  <si>
    <t>4.12.22</t>
  </si>
  <si>
    <t>NACIONAL</t>
  </si>
  <si>
    <t>ROMINA</t>
  </si>
  <si>
    <t>21.449.693-3</t>
  </si>
  <si>
    <t>TROTAMUNDOSCL@YAHOO.COM</t>
  </si>
  <si>
    <t>Pudahuel 2331</t>
  </si>
  <si>
    <t xml:space="preserve">Campeonato Regional Arica </t>
  </si>
  <si>
    <t>AGRUPACION ATLETICA TROTAMUNDOS DE ARICA</t>
  </si>
  <si>
    <t>IRRIBARREN</t>
  </si>
  <si>
    <t>PANAYOTOPULOS</t>
  </si>
  <si>
    <t>21.594.859-1</t>
  </si>
  <si>
    <t>Los Hornos 2886 Cond Vista alvalle</t>
  </si>
  <si>
    <t>CENTRO ATLETICO FORMATIVO</t>
  </si>
  <si>
    <t>VALDIVIA</t>
  </si>
  <si>
    <t>ENZO</t>
  </si>
  <si>
    <t>GUALLATIRE 1988</t>
  </si>
  <si>
    <t xml:space="preserve">Campeonato regional Arica </t>
  </si>
  <si>
    <t>ESCOBAR</t>
  </si>
  <si>
    <t>GODOY</t>
  </si>
  <si>
    <t>KATALINA</t>
  </si>
  <si>
    <t>21.904.506-9</t>
  </si>
  <si>
    <t>BURDEOS 3584</t>
  </si>
  <si>
    <t xml:space="preserve">Campeonato  regional Arica </t>
  </si>
  <si>
    <t>AGUILAR</t>
  </si>
  <si>
    <t>21.113.485-K</t>
  </si>
  <si>
    <t>LINDEROS 4048</t>
  </si>
  <si>
    <t>VELIZ</t>
  </si>
  <si>
    <t>GUIDO</t>
  </si>
  <si>
    <t>10.048.783-7</t>
  </si>
  <si>
    <t>15.686.327-0</t>
  </si>
  <si>
    <t>prpfesor.ruebenmorales@gmail.com</t>
  </si>
  <si>
    <t>Prat 305</t>
  </si>
  <si>
    <t>EGAÑA</t>
  </si>
  <si>
    <t>21.182.898-6</t>
  </si>
  <si>
    <t>9 50878513</t>
  </si>
  <si>
    <t>oliviasalinasegana@gmail.com</t>
  </si>
  <si>
    <t>Camino el tucuquere, lo barnechea</t>
  </si>
  <si>
    <t>16.67</t>
  </si>
  <si>
    <t>MU18, San Carlos de apoquindo</t>
  </si>
  <si>
    <t>ROACH</t>
  </si>
  <si>
    <t>MATESIC</t>
  </si>
  <si>
    <t>21.269.863-6</t>
  </si>
  <si>
    <t>9 74675036</t>
  </si>
  <si>
    <t>pedroroachmatesic@gmail.com</t>
  </si>
  <si>
    <t>El Oliveto 3992, Talagante</t>
  </si>
  <si>
    <t>49.72</t>
  </si>
  <si>
    <t>Meeting UC 1 ° Top 10</t>
  </si>
  <si>
    <t>Club OASSI</t>
  </si>
  <si>
    <t>12.51</t>
  </si>
  <si>
    <t>26.43</t>
  </si>
  <si>
    <t>28.03</t>
  </si>
  <si>
    <t>NACIONAL SAN FERNANDO</t>
  </si>
  <si>
    <t>2.36</t>
  </si>
  <si>
    <t>2.31</t>
  </si>
  <si>
    <t>2.40</t>
  </si>
  <si>
    <t>2.30</t>
  </si>
  <si>
    <t>5.11.00</t>
  </si>
  <si>
    <t>5.36</t>
  </si>
  <si>
    <t>18.37</t>
  </si>
  <si>
    <t>18.10</t>
  </si>
  <si>
    <t>56.38.18</t>
  </si>
  <si>
    <t>1.01.00</t>
  </si>
  <si>
    <t>58.25.47</t>
  </si>
  <si>
    <t>12.1</t>
  </si>
  <si>
    <t>25.25</t>
  </si>
  <si>
    <t>24.8</t>
  </si>
  <si>
    <t>24.45</t>
  </si>
  <si>
    <t>24.14</t>
  </si>
  <si>
    <t>23.3</t>
  </si>
  <si>
    <t xml:space="preserve">Meeting UC </t>
  </si>
  <si>
    <t>53.67</t>
  </si>
  <si>
    <t>49.81</t>
  </si>
  <si>
    <t>54.23</t>
  </si>
  <si>
    <t>53.91</t>
  </si>
  <si>
    <t xml:space="preserve">2.06.87 </t>
  </si>
  <si>
    <t>2.04.80</t>
  </si>
  <si>
    <t>2.03</t>
  </si>
  <si>
    <t>2.08.22</t>
  </si>
  <si>
    <t>2.1</t>
  </si>
  <si>
    <t>4.25</t>
  </si>
  <si>
    <t>4.18</t>
  </si>
  <si>
    <t>4.21</t>
  </si>
  <si>
    <t>4.4</t>
  </si>
  <si>
    <t>4.2</t>
  </si>
  <si>
    <t>9.31</t>
  </si>
  <si>
    <t>56.15.30</t>
  </si>
  <si>
    <t>10.15</t>
  </si>
  <si>
    <t>1.01.14</t>
  </si>
  <si>
    <t>FEDERADO DE CARABINEROS DE CHILE</t>
  </si>
  <si>
    <t>37.00</t>
  </si>
  <si>
    <t>33.68</t>
  </si>
  <si>
    <t>35.00</t>
  </si>
  <si>
    <t>42.00</t>
  </si>
  <si>
    <t>50.17</t>
  </si>
  <si>
    <t>53.00</t>
  </si>
  <si>
    <t>5.91</t>
  </si>
  <si>
    <t>1.98</t>
  </si>
  <si>
    <t>8.5</t>
  </si>
  <si>
    <t>17.707.060-2</t>
  </si>
  <si>
    <t xml:space="preserve">López </t>
  </si>
  <si>
    <t xml:space="preserve">Marcelo </t>
  </si>
  <si>
    <t xml:space="preserve">Escobar </t>
  </si>
  <si>
    <t>13.756.634-6</t>
  </si>
  <si>
    <t xml:space="preserve">Rodrigo </t>
  </si>
  <si>
    <t>13.710.548-9</t>
  </si>
  <si>
    <t xml:space="preserve">Guillermo  </t>
  </si>
  <si>
    <t>12.109.385-5</t>
  </si>
  <si>
    <t>Caroca</t>
  </si>
  <si>
    <t>Paola</t>
  </si>
  <si>
    <t>15.430.636-6</t>
  </si>
  <si>
    <t xml:space="preserve">Angelo </t>
  </si>
  <si>
    <t>Orellana</t>
  </si>
  <si>
    <t>28.00</t>
  </si>
  <si>
    <t>35.19</t>
  </si>
  <si>
    <t xml:space="preserve">PEREZ </t>
  </si>
  <si>
    <t>GENESIS ANTONELLA</t>
  </si>
  <si>
    <t>21.680.969-6</t>
  </si>
  <si>
    <t>U20</t>
  </si>
  <si>
    <t>antonellagodoy@gmail.com</t>
  </si>
  <si>
    <t>BLANCO ENCALADA #220</t>
  </si>
  <si>
    <t>CLUB ATLETICO VALLE DEL HUASCO</t>
  </si>
  <si>
    <t>CARLOS FERNANDO</t>
  </si>
  <si>
    <t>17.241.754-K</t>
  </si>
  <si>
    <t>CCOTESCAMPOS@GMAIL.COM</t>
  </si>
  <si>
    <t>CIPRES #136</t>
  </si>
  <si>
    <t>CAMPEONATO NACIONAL DE ATLETISMO U20 - COPIAPÓ 2021</t>
  </si>
  <si>
    <t>Estadio Atlético Ramon Tapia Chambilla</t>
  </si>
  <si>
    <t>Sabado 02-10-2021</t>
  </si>
  <si>
    <t>Domingo 03-10-2021</t>
  </si>
  <si>
    <t>4 kg.</t>
  </si>
  <si>
    <t>6 kg.</t>
  </si>
  <si>
    <t>1 kg.</t>
  </si>
  <si>
    <t>1,750 kg.</t>
  </si>
  <si>
    <t>600 gr.</t>
  </si>
  <si>
    <t>DORSAL</t>
  </si>
  <si>
    <t>Nac</t>
  </si>
  <si>
    <t>Ok planila jueces</t>
  </si>
  <si>
    <t>cargados plataforma</t>
  </si>
  <si>
    <t xml:space="preserve">AGUILAR FERNANDEZ VALENTINA </t>
  </si>
  <si>
    <t xml:space="preserve">CORTES CERDA ROMINA </t>
  </si>
  <si>
    <t xml:space="preserve">PÉREZ GÁLVEZ CATALINA MONSERRAT </t>
  </si>
  <si>
    <t xml:space="preserve">VALLEJOS GALVARINO AYLYNE </t>
  </si>
  <si>
    <t xml:space="preserve">ESCOBAR GODOY KATALINA </t>
  </si>
  <si>
    <t>10000 Marcha; 08:00 hrs</t>
  </si>
  <si>
    <t xml:space="preserve">NAVARRETE CONTRERAS LUIS ANTONIO </t>
  </si>
  <si>
    <t xml:space="preserve">NUÑEZ VALDIVIA ENZO </t>
  </si>
  <si>
    <t xml:space="preserve">SILVA OCAMPO AGUSTIN </t>
  </si>
  <si>
    <t xml:space="preserve">BAEZA PEDREROS CRISTIAN </t>
  </si>
  <si>
    <t xml:space="preserve">GAETE CACERES JOSE PABLO </t>
  </si>
  <si>
    <t xml:space="preserve">GONZALEZ  OLGUÍN  BENJAMIN  </t>
  </si>
  <si>
    <t xml:space="preserve">IRRIBARREN PANAYOTOPULOS BENJAMIN </t>
  </si>
  <si>
    <t xml:space="preserve">MARTIN HUERTA NICOLAS JOSE MARIA </t>
  </si>
  <si>
    <t>5000; 09.15 hrs</t>
  </si>
  <si>
    <t xml:space="preserve">AGUILERA CARREÑO MACARENA STEPHANIE </t>
  </si>
  <si>
    <t xml:space="preserve">ARELLANO LOPEZ MARTINA ANTONIA </t>
  </si>
  <si>
    <t xml:space="preserve">BASALDUA FUENTES VICTORIA CECILIA </t>
  </si>
  <si>
    <t xml:space="preserve">BERRIOS GONZALEZ VALENTINA IGNACIA </t>
  </si>
  <si>
    <t xml:space="preserve">PACHECO JERIA MARTINA </t>
  </si>
  <si>
    <t xml:space="preserve">SANDOVAL CARRASCO DAFNE </t>
  </si>
  <si>
    <t>salto largo; decatlón; 09.45 hrs</t>
  </si>
  <si>
    <t>100 decatlon; 09:00 hrs</t>
  </si>
  <si>
    <t>400 decatlon; 15:45 hrs</t>
  </si>
  <si>
    <t>100v decatlon; 09:00 hrs</t>
  </si>
  <si>
    <t xml:space="preserve">CRUZ SEPULVEDA AGUSTINA  </t>
  </si>
  <si>
    <t xml:space="preserve">CANDIA  NUÑEZ PAULA </t>
  </si>
  <si>
    <t xml:space="preserve">CLAVERIA SANCHEZ VALENTINA DEL PILAR </t>
  </si>
  <si>
    <t xml:space="preserve">NOVA ARTEAGA MARIA JOSE </t>
  </si>
  <si>
    <t xml:space="preserve">TAPIA OLIVARES VERÓNICA DANIELA </t>
  </si>
  <si>
    <t>800 gr.</t>
  </si>
  <si>
    <t xml:space="preserve">VASQUEZ CORTES FABIANA ALMENDRA </t>
  </si>
  <si>
    <t xml:space="preserve">MORAGA DEL ORTO JAVIERA MARÍA </t>
  </si>
  <si>
    <t>salto con garrocha; 10:20 hrs</t>
  </si>
  <si>
    <t xml:space="preserve">ADASME ATUDILLO AGUSTIN </t>
  </si>
  <si>
    <t xml:space="preserve">SANHUEZA SAAVEDRA NICOLÁS IGNACIO </t>
  </si>
  <si>
    <t>110v; 10:25 hrs</t>
  </si>
  <si>
    <t xml:space="preserve">FERNÁNDEZ JARA DENNIS </t>
  </si>
  <si>
    <t xml:space="preserve">ROMERO ROJAS ANGEL ANDRES ELADIO </t>
  </si>
  <si>
    <t xml:space="preserve">ÚBEDA MUÑOZ MATÍAS IGNACIO </t>
  </si>
  <si>
    <t xml:space="preserve">GONZALEZ MOYA GASTON MATÍAS </t>
  </si>
  <si>
    <t xml:space="preserve">OLIVARES MUÑOZ JONATHAN </t>
  </si>
  <si>
    <t xml:space="preserve">ORTIZ  PEREZ VICENTE </t>
  </si>
  <si>
    <t xml:space="preserve">QUIJADA VASQUEZ CRISTOBAL ALEXANDER </t>
  </si>
  <si>
    <t xml:space="preserve">PORTALES SEPULVEDA FRANCISCO ANTONIO </t>
  </si>
  <si>
    <t>bala decatlón; 11:00 hrs</t>
  </si>
  <si>
    <t>salto alto heptatlón; 11:00 hrs</t>
  </si>
  <si>
    <t xml:space="preserve">ASPILLAGA CLAVERIE MARÍA IGNACIA </t>
  </si>
  <si>
    <t xml:space="preserve">GARCIA TAPIA ESPERANZA </t>
  </si>
  <si>
    <t xml:space="preserve">MUÑOZ GOMEZ CAMILA ROCIO </t>
  </si>
  <si>
    <t xml:space="preserve">GATICA CANDIA MARTINA MILLARAY </t>
  </si>
  <si>
    <t xml:space="preserve">HORNIG ANGULO KATHERINE </t>
  </si>
  <si>
    <t xml:space="preserve">IBAÑEZ SALINAS JOSEFA </t>
  </si>
  <si>
    <t xml:space="preserve">LOPEZ CORTES CATALINA ANTONIA </t>
  </si>
  <si>
    <t>100; 11:10 hrs</t>
  </si>
  <si>
    <t xml:space="preserve">GONZÁLEZ ARANGUIZ ANDREA LORETO </t>
  </si>
  <si>
    <t xml:space="preserve">TUSET CUEVAS ELISA </t>
  </si>
  <si>
    <t xml:space="preserve">TORRES LETELIER SOFIA ELENA </t>
  </si>
  <si>
    <t xml:space="preserve">CANTILLANA  MEJIAS SABINNA FRANCISCA </t>
  </si>
  <si>
    <t xml:space="preserve">SANTANDER SANDOVAL MARTINA ANDREA </t>
  </si>
  <si>
    <t xml:space="preserve">PONCE MARQUEZ  CAMILA SARAI </t>
  </si>
  <si>
    <t xml:space="preserve">ROMERO MANRIQUEZ MARIA PAZ </t>
  </si>
  <si>
    <t xml:space="preserve">OLAVE AHUMADA CAMILA ANTONIA </t>
  </si>
  <si>
    <t xml:space="preserve">HERNANDEZ SANZ MACARENA PAOLA </t>
  </si>
  <si>
    <t xml:space="preserve">GALLEGOS RODRIGUEZ CATALINA </t>
  </si>
  <si>
    <t xml:space="preserve">ESPINOZA ALARCON  FRANCHESCA DE LOS ANGELES </t>
  </si>
  <si>
    <t xml:space="preserve">HURTADO VIAL ANTONIA </t>
  </si>
  <si>
    <t xml:space="preserve">QUINTERO MEDINA DANNA MARIA ISIDORA </t>
  </si>
  <si>
    <t xml:space="preserve">VALENZUELA ARAVENA ANA BELEN </t>
  </si>
  <si>
    <t xml:space="preserve">DAVIS DELGADO  JOSEFA VERONICA </t>
  </si>
  <si>
    <t xml:space="preserve">PIZARRO ARAYA PALOMA BELEN </t>
  </si>
  <si>
    <t xml:space="preserve">SCHEIHING BALLESTERO CAROLA </t>
  </si>
  <si>
    <t xml:space="preserve">GONZALEZ  MOSCOSO JAVIERA ALEJANDRA </t>
  </si>
  <si>
    <t xml:space="preserve">MELO FUENTES CARLA </t>
  </si>
  <si>
    <t xml:space="preserve">CARVAJAL CARVAJAL LEANDRO JESÚS </t>
  </si>
  <si>
    <t xml:space="preserve">SAVALLI SALDIAS ITALO GIOVANNI </t>
  </si>
  <si>
    <t xml:space="preserve">NAVARRETE MUÑOZ MATIAS </t>
  </si>
  <si>
    <t xml:space="preserve">ORTIZ YAÑEZ CRISTIAN ALBERTO </t>
  </si>
  <si>
    <t xml:space="preserve">ERIZA ACUÑA JUAN JOSÉ </t>
  </si>
  <si>
    <t xml:space="preserve">CASTRO VARGAS MIGUEL </t>
  </si>
  <si>
    <t xml:space="preserve">MORALES FUENTES RENATO BASTIAN </t>
  </si>
  <si>
    <t xml:space="preserve">RIQUELME  BARRA CIPRIANO </t>
  </si>
  <si>
    <t xml:space="preserve">RIVERA AEDO JAVIER IGNACIO </t>
  </si>
  <si>
    <t>martillo; 11:30 hrs</t>
  </si>
  <si>
    <t>100; 11:50 hrs</t>
  </si>
  <si>
    <t xml:space="preserve">ARAVENA CATIL BENJAMIN IGNACIO </t>
  </si>
  <si>
    <t xml:space="preserve">PAREDES VIGNEAUX CLEMENTE ALFONSO </t>
  </si>
  <si>
    <t xml:space="preserve">PEREIRA MORALES BENJAMIN ANDRES </t>
  </si>
  <si>
    <t xml:space="preserve">BARAHONA BARAHONA RICARDO ANDRES </t>
  </si>
  <si>
    <t xml:space="preserve">SULANTAY ALARCÓN ANDRES ARNALDO </t>
  </si>
  <si>
    <t xml:space="preserve">ABELLO ROJAS ANGELO DANIEL </t>
  </si>
  <si>
    <t xml:space="preserve">OLGUIN OLIVARES GABRIEL HERNAN </t>
  </si>
  <si>
    <t xml:space="preserve">PEREIRA VÁSQUEZ ANTONIO IGNACIO </t>
  </si>
  <si>
    <t xml:space="preserve">SAAVEDRA QUILAQUIR NICOLAS </t>
  </si>
  <si>
    <t xml:space="preserve">RAMOS  HORMAZABAL  PABLO ESTEBAN  </t>
  </si>
  <si>
    <t xml:space="preserve">ISMAIL LLANQUINAO YASSER </t>
  </si>
  <si>
    <t xml:space="preserve">MALDONADO TELLO BENJAMIN </t>
  </si>
  <si>
    <t xml:space="preserve">SALINAS NARVAEZ DIEGO </t>
  </si>
  <si>
    <t xml:space="preserve">HORMAZABAL  TORRES DIEGO ARTURO </t>
  </si>
  <si>
    <t xml:space="preserve">NORDETTI LLULL JUAN PABLO </t>
  </si>
  <si>
    <t xml:space="preserve">VALLEJOS ALVARADO JOEL JOSHUE </t>
  </si>
  <si>
    <t xml:space="preserve">PIRTZL OSORIO MATIAS </t>
  </si>
  <si>
    <t xml:space="preserve">IBARRA LOBOS LUIS </t>
  </si>
  <si>
    <t xml:space="preserve">MATAMALA  MARTÍNEZ TOMÁS </t>
  </si>
  <si>
    <t xml:space="preserve">CARVAJAL CERDA LUIS BENJAMIN </t>
  </si>
  <si>
    <t xml:space="preserve">NARVAEZ ROJAS IGNACIO BENJAMIN </t>
  </si>
  <si>
    <t xml:space="preserve">TORO  ALVAREZ VICENTE </t>
  </si>
  <si>
    <t xml:space="preserve">RODRIGUEZ  TAPIA JOAQUÍN ELIAS </t>
  </si>
  <si>
    <t xml:space="preserve">CORDOBA  BARRIA RENATO OSVALDO </t>
  </si>
  <si>
    <t xml:space="preserve">SANCHEZ OJEDA GABRIEL </t>
  </si>
  <si>
    <t xml:space="preserve">ROMERO FARIAS LUIS FERNANDO </t>
  </si>
  <si>
    <t xml:space="preserve">OCHOA OCHOA MATEO ANGEL </t>
  </si>
  <si>
    <t xml:space="preserve">PEYZ RODRIGUEZ IGNACIO OLIVER HERNAN </t>
  </si>
  <si>
    <t xml:space="preserve">PARRA GONZALEZ RODRIGO ESTEBAN </t>
  </si>
  <si>
    <t xml:space="preserve">ALMARZA ALTAMIRANO PAULINA FRANCISCA </t>
  </si>
  <si>
    <t xml:space="preserve">GOMEZ INOSTROZA  IVAN ALEJANDRO </t>
  </si>
  <si>
    <t xml:space="preserve">BUSTAMANTE GONZALEZ PABLO </t>
  </si>
  <si>
    <t xml:space="preserve">ARAVENA ALVAREZ BENJAMIN RIBESPIERRE </t>
  </si>
  <si>
    <t xml:space="preserve">MILLAN VIEJO FACUNDO </t>
  </si>
  <si>
    <t xml:space="preserve">ANDRADES  ROMERO CAMILO FRANCISCO </t>
  </si>
  <si>
    <t xml:space="preserve">VIAL DIAZ MARTIN JOSE </t>
  </si>
  <si>
    <t xml:space="preserve">MORALES GARRIDO JAVIER </t>
  </si>
  <si>
    <t xml:space="preserve">ALCAÍNO GONZALEZ OSVALDO ENRIQUE </t>
  </si>
  <si>
    <t xml:space="preserve">BRAVO AGUILERA SERGIO EMILIO </t>
  </si>
  <si>
    <t xml:space="preserve">ROJAS ARAYA CAMILO ANTONIO </t>
  </si>
  <si>
    <t>disco; 14:00 hrs</t>
  </si>
  <si>
    <t xml:space="preserve">WOOD LEWIN SANTIAGO </t>
  </si>
  <si>
    <t xml:space="preserve">CORTINA CAPKOVIC MATEO </t>
  </si>
  <si>
    <t xml:space="preserve">VARAS SUAREZ MARTIN </t>
  </si>
  <si>
    <t xml:space="preserve">MIR BEZANILLA DIEGO </t>
  </si>
  <si>
    <t>salto con garrocha; 14:00 hrs</t>
  </si>
  <si>
    <t xml:space="preserve">SQUELLA CONTARDO MARÍA </t>
  </si>
  <si>
    <t xml:space="preserve">ROSALES AGUILERA IGNACIA </t>
  </si>
  <si>
    <t xml:space="preserve">MARIA FERNANDA REYES FERNANDEZ </t>
  </si>
  <si>
    <t>salto largo; 14:00 hrs</t>
  </si>
  <si>
    <t xml:space="preserve">ARAVENA MANRIQUEZ YANINA DANAE </t>
  </si>
  <si>
    <t xml:space="preserve">ESPINOZA HERRERA EVELYN MARIA SOLEDAD </t>
  </si>
  <si>
    <t xml:space="preserve">GORZIGLIA REYES GRACIA </t>
  </si>
  <si>
    <t xml:space="preserve">OVANDO  BASSENGE CAMILA </t>
  </si>
  <si>
    <t xml:space="preserve">PEREZ VERA ENIGER AMAYA </t>
  </si>
  <si>
    <t xml:space="preserve">PÉREZ DÍAZ NOELIA SOFÍA </t>
  </si>
  <si>
    <t xml:space="preserve">PÉREZ  RAMÍREZ MARIELA ALEJANDRA </t>
  </si>
  <si>
    <t xml:space="preserve">VERDUGO ARANCIBIA JAVIERA PAZ </t>
  </si>
  <si>
    <t xml:space="preserve">VILLALOBOS VASQUEZ CARLA </t>
  </si>
  <si>
    <t>bala; 14:30 hrs</t>
  </si>
  <si>
    <t>08.5</t>
  </si>
  <si>
    <t>09.52</t>
  </si>
  <si>
    <t>08.90</t>
  </si>
  <si>
    <t>00.59.20</t>
  </si>
  <si>
    <t>1.05.00</t>
  </si>
  <si>
    <t>1.03.00</t>
  </si>
  <si>
    <t xml:space="preserve">MÜLLER SANDOVAL MOIRA ALEJANDRA </t>
  </si>
  <si>
    <t xml:space="preserve">SALAZAR ROMERO MARIA FERNANDA  </t>
  </si>
  <si>
    <t xml:space="preserve">SANDOVAL MONTERO CAROLINA ANTONIA </t>
  </si>
  <si>
    <t xml:space="preserve">PINCHEIRA RIVAS CAMILA ANDREA </t>
  </si>
  <si>
    <t xml:space="preserve">MUÑOZ NUÑEZ ANA PAULA </t>
  </si>
  <si>
    <t xml:space="preserve">MORALES INOSTROZA ALONDRA MILLARAY </t>
  </si>
  <si>
    <t xml:space="preserve">ROJAS LAGOS ANTONIA JAVIERA </t>
  </si>
  <si>
    <t xml:space="preserve">PEREZ  GODOY GENESIS ANTONELLA </t>
  </si>
  <si>
    <t xml:space="preserve">VALENCIA MORELLO JAVIERA </t>
  </si>
  <si>
    <t xml:space="preserve">LAGOS LUNA  ANABELLA ESPERANZA </t>
  </si>
  <si>
    <t>400; 14:45 hrs</t>
  </si>
  <si>
    <t xml:space="preserve">ARAYA VASQUEZ VALENTINA </t>
  </si>
  <si>
    <t xml:space="preserve">ARRIAGADA MORALES ELIZABETH CHRISTINE </t>
  </si>
  <si>
    <t xml:space="preserve">HACHIM OPAZO PIA FLORENCIA </t>
  </si>
  <si>
    <t xml:space="preserve">BUSTAMANTE GONZALEZ LAURA </t>
  </si>
  <si>
    <t xml:space="preserve">AGURTO VERGARA FRANCISCA </t>
  </si>
  <si>
    <t xml:space="preserve">DA SILVA HUAIQUIÑIR TAYS </t>
  </si>
  <si>
    <t>salto alto decatlón; 14:50 hrs</t>
  </si>
  <si>
    <t xml:space="preserve">KOUYOUMDJIAN VELASCO MARTIN </t>
  </si>
  <si>
    <t xml:space="preserve">PLANCHET ROSSI FROILAN </t>
  </si>
  <si>
    <t xml:space="preserve">JEREZ IBARRA BENJAMIN </t>
  </si>
  <si>
    <t xml:space="preserve">ARREDONDO CARRASCO SEBASTIAN </t>
  </si>
  <si>
    <t xml:space="preserve">CASTILLO SANTIBAÑEZ RICARDO ANTONIO </t>
  </si>
  <si>
    <t xml:space="preserve">ANDRADE DÍAZ IGNACIO ISAAC </t>
  </si>
  <si>
    <t xml:space="preserve">TORRES LIZANA MAXIMILIANO </t>
  </si>
  <si>
    <t>400; 15:00 hrs</t>
  </si>
  <si>
    <t xml:space="preserve">ROACH MATESIC PEDRO </t>
  </si>
  <si>
    <t xml:space="preserve">SAHURIE LUCO DAMIAN </t>
  </si>
  <si>
    <t xml:space="preserve">RIVERO TZANIS JULIAN </t>
  </si>
  <si>
    <t xml:space="preserve">JUÑOR LAFOND MIKCLEE </t>
  </si>
  <si>
    <t xml:space="preserve">CAPARROS FUENTES FRANCISCO </t>
  </si>
  <si>
    <t xml:space="preserve">VOLPI CANALES MARTIN ANIBAL ULISES </t>
  </si>
  <si>
    <t xml:space="preserve">ABARCA MORALES MIGUEL ANGEL ALEJANDRO </t>
  </si>
  <si>
    <t xml:space="preserve">MILLAN VIEJO NICANOR </t>
  </si>
  <si>
    <t xml:space="preserve">LABRAÑA RUIZ MAURICIO ALBERTO </t>
  </si>
  <si>
    <t xml:space="preserve">HUARACAN  CAMPOS CRISTOBAL NAHUEL  </t>
  </si>
  <si>
    <t xml:space="preserve">GALLARDO VILLENA SEBASTIAN IGNACIO </t>
  </si>
  <si>
    <t xml:space="preserve">BUSTAMANTES MONSALVE FELIPE ANDRES </t>
  </si>
  <si>
    <t xml:space="preserve">HUERTA IBAZETA IGNACIO </t>
  </si>
  <si>
    <t xml:space="preserve">DAZA HERRADA JOAQUIN </t>
  </si>
  <si>
    <t xml:space="preserve">OSSANDON  SOTO MIGUEL </t>
  </si>
  <si>
    <t xml:space="preserve">NUÑEZ PALMA FABIAN </t>
  </si>
  <si>
    <t xml:space="preserve">SANHUEZA ACUÑA SEBASTIAN </t>
  </si>
  <si>
    <t xml:space="preserve">ZAROR GIGLIO YENOCH ANTONIO </t>
  </si>
  <si>
    <t xml:space="preserve">RODRIGUEZ  LATORRE BENJAMIN MAXIMILIANO </t>
  </si>
  <si>
    <t xml:space="preserve">POZA VARGAS EZEQUIEL </t>
  </si>
  <si>
    <t xml:space="preserve">MEDINA RIVERA EMILIA </t>
  </si>
  <si>
    <t xml:space="preserve">SANDOVAL JARPA CATALINA  </t>
  </si>
  <si>
    <t xml:space="preserve">SEPULVEDA  ALARCON  ANTONIA HARLET  </t>
  </si>
  <si>
    <t xml:space="preserve">MORA  GONZALEZ MARTINA  </t>
  </si>
  <si>
    <t xml:space="preserve">GARMENDIA PASCAL CATALINA </t>
  </si>
  <si>
    <t xml:space="preserve">ACEVEDO FUENZALIDA CONSTANZA </t>
  </si>
  <si>
    <t xml:space="preserve">IRRIBARRA TAPIA CATALINA </t>
  </si>
  <si>
    <t xml:space="preserve">NARVAEZ RODRIGUEZ IGNACIO BENJAMIN </t>
  </si>
  <si>
    <t xml:space="preserve">FARRUFINO ROBLEDO FABIAN ANDRES </t>
  </si>
  <si>
    <t xml:space="preserve">MORALES GUAITA JHON MATIAS </t>
  </si>
  <si>
    <t xml:space="preserve">NORAMBUENA FRANCE MATIAS FRANCISCO </t>
  </si>
  <si>
    <t xml:space="preserve">BECERRA RODRIGUEZ GUILLERMO </t>
  </si>
  <si>
    <t xml:space="preserve">COFRE CELIS JUAN PABLO IGNACIO </t>
  </si>
  <si>
    <t xml:space="preserve">BUSTAMANTE BASTIAS DIEGO ANDRES </t>
  </si>
  <si>
    <t>salto largo; 15:45 hrs</t>
  </si>
  <si>
    <t xml:space="preserve">VILLEGAS ESCALONA TAMARA BELEN </t>
  </si>
  <si>
    <t xml:space="preserve">MELLA  ROMÁN DANAE BELÉN </t>
  </si>
  <si>
    <t xml:space="preserve">ORTEGA  NORAMBUENA  COSNTANZA ANDREA  </t>
  </si>
  <si>
    <t xml:space="preserve">CÁCERES VÁSQUEZ PILAR ELISA </t>
  </si>
  <si>
    <t xml:space="preserve">MORALES ORTEGA ELIZABETH NOURIEL </t>
  </si>
  <si>
    <t xml:space="preserve">SEREY GONZÁLEZ DHAMAR ISIDORA </t>
  </si>
  <si>
    <t xml:space="preserve">GARCIA VILLALOBOS SOFIA BELEN </t>
  </si>
  <si>
    <t xml:space="preserve">BUSTAMANTE SINN GUADALUPE </t>
  </si>
  <si>
    <t>salto alto; 16:00 hrs</t>
  </si>
  <si>
    <t xml:space="preserve">WEINSTEIN MULLER JUAN </t>
  </si>
  <si>
    <t xml:space="preserve">NUMAIR RUEDA NICOLAS GABRIEL </t>
  </si>
  <si>
    <t xml:space="preserve">ALAMOS GARCIA PEDRO </t>
  </si>
  <si>
    <t>3.53.00</t>
  </si>
  <si>
    <t>4.04.00</t>
  </si>
  <si>
    <t>4.18.00</t>
  </si>
  <si>
    <t>4.20.00</t>
  </si>
  <si>
    <t>4.21.00</t>
  </si>
  <si>
    <t>4.25.00</t>
  </si>
  <si>
    <t>4.26.00</t>
  </si>
  <si>
    <t>4.35.00</t>
  </si>
  <si>
    <t>4.40.00</t>
  </si>
  <si>
    <t xml:space="preserve">JARA JARA BRAYAN ANTONIO </t>
  </si>
  <si>
    <t xml:space="preserve">CAMPOS  SANHUEZA JOAQUÍN </t>
  </si>
  <si>
    <t xml:space="preserve">ARRIAGADA CAMPOS LUCIANO ALBERTO </t>
  </si>
  <si>
    <t xml:space="preserve">CHAPARRO VILLARROEL WALTER </t>
  </si>
  <si>
    <t xml:space="preserve">BRAVO BRAVO SEBASTIAN </t>
  </si>
  <si>
    <t xml:space="preserve">CARTES STUARDO IGNACIO ANDRES </t>
  </si>
  <si>
    <t xml:space="preserve">SEVERINO MORALES FRANCISCO </t>
  </si>
  <si>
    <t xml:space="preserve">CARREÑO AREVALO HERNÁN ALEJANDRO </t>
  </si>
  <si>
    <t>1500; 16:30 hrs</t>
  </si>
  <si>
    <t xml:space="preserve">CARRIZO GODOY IGNACIO ALEXANDER </t>
  </si>
  <si>
    <t xml:space="preserve">ISRAEL  PAILLA  CRISTOBAL FERNANDO </t>
  </si>
  <si>
    <t xml:space="preserve">SEPULVEDA ESPINOZA VICENTE </t>
  </si>
  <si>
    <t xml:space="preserve">HENRIQUEZ NUÑEZ FERNANDO </t>
  </si>
  <si>
    <t xml:space="preserve">JARA GAGGERO LUCAS ALBERTO </t>
  </si>
  <si>
    <t xml:space="preserve">VIILEGAS SILVA IGNACIO ALEJANDRO ANDRES </t>
  </si>
  <si>
    <t xml:space="preserve">MARDONES  KEIM ARIEL MATIAS </t>
  </si>
  <si>
    <t xml:space="preserve">SANHUEZA VERDUGO SEBASTIAN </t>
  </si>
  <si>
    <t xml:space="preserve">ANDRADE  ALVARADO BENJAMIN </t>
  </si>
  <si>
    <t xml:space="preserve">URRUTIA ALARCÓN CHRISTIAN BENJAMIN </t>
  </si>
  <si>
    <t>4x100; 16:40 hrs</t>
  </si>
  <si>
    <t>4x100; 16:50</t>
  </si>
  <si>
    <t xml:space="preserve">FERNÁNDEZ  JARA DENNIS </t>
  </si>
  <si>
    <t>salto largo heptatlón; 09:15 hrs</t>
  </si>
  <si>
    <t>27.32</t>
  </si>
  <si>
    <t xml:space="preserve">VALENCIA MORELLO SOFIA </t>
  </si>
  <si>
    <t>200; 09:25</t>
  </si>
  <si>
    <t xml:space="preserve">MELO FUENTES CARLA  </t>
  </si>
  <si>
    <t>disco decatlón;  09:45 hrs</t>
  </si>
  <si>
    <t>200; 10:00 hrs</t>
  </si>
  <si>
    <t xml:space="preserve">FAHARDO LAFUENTE BALTAZAR ALBERTO  </t>
  </si>
  <si>
    <t xml:space="preserve">ARREDONDO CARRASCO SEBASTIÁN </t>
  </si>
  <si>
    <t xml:space="preserve">CARIQUEO SANCHEZ CRISTOBAL RAFAEL </t>
  </si>
  <si>
    <t xml:space="preserve">AREDONDO  CARRASCO SEBASTIÁN </t>
  </si>
  <si>
    <t xml:space="preserve">ARTEAGA AMENABAR JACINTA MARÍA </t>
  </si>
  <si>
    <t xml:space="preserve">GARNHAM GUZMAN MARÍA </t>
  </si>
  <si>
    <t xml:space="preserve">MIRANDA LEÓN CATALINA </t>
  </si>
  <si>
    <t>salto triple; 10:15 hrs</t>
  </si>
  <si>
    <t xml:space="preserve">CASTILLO SEPULVEDA CARLA </t>
  </si>
  <si>
    <t xml:space="preserve">PINTO GARCIA OLIVIA </t>
  </si>
  <si>
    <t xml:space="preserve">ZUÑIGA VEGA VANESSA ALEXANDRA </t>
  </si>
  <si>
    <t xml:space="preserve">GONZALES CARCAVILLA ANTONIA BELEN </t>
  </si>
  <si>
    <t xml:space="preserve">CISTERNA OBANDO JAVIERA </t>
  </si>
  <si>
    <t>09.88</t>
  </si>
  <si>
    <t xml:space="preserve">SEBASTIAN ARTURO VENEGAS REVECO </t>
  </si>
  <si>
    <t xml:space="preserve">AVENDAÑO ROBLERO OSCAR </t>
  </si>
  <si>
    <t>bala; 10:45</t>
  </si>
  <si>
    <t>salto con garrocha decatlón; 10:50 hrs</t>
  </si>
  <si>
    <t>1.01.56</t>
  </si>
  <si>
    <t xml:space="preserve">RODRIGUEZ REVECO KEVIN </t>
  </si>
  <si>
    <t xml:space="preserve">GONZALEZ ZAMORA JOSE MIGUEL </t>
  </si>
  <si>
    <t xml:space="preserve">SCHEK ARPON THOMAS ANDREAS </t>
  </si>
  <si>
    <t xml:space="preserve">MOYA BUSTAMANTE PABLO JESUS </t>
  </si>
  <si>
    <t xml:space="preserve">MUÑOZ CONTRERAS FLORENCIA ANTONIA </t>
  </si>
  <si>
    <t>3000; 11:20 hrs</t>
  </si>
  <si>
    <t>Domingo  03-10-2021</t>
  </si>
  <si>
    <t>800; 11:35 hrs</t>
  </si>
  <si>
    <t xml:space="preserve">MARTINEZ VERGARA CRISTOBAL </t>
  </si>
  <si>
    <t>salto triple; 11.45</t>
  </si>
  <si>
    <t xml:space="preserve">BARTET ZULUETA RENATO AUGUSTO </t>
  </si>
  <si>
    <t xml:space="preserve">ERIZA  ACUÑA ALBERTO </t>
  </si>
  <si>
    <t xml:space="preserve">FRANCISCO IVAN SOTO TOLEDO </t>
  </si>
  <si>
    <t xml:space="preserve">VALDES DÍAZ ELÍAS BENJAMÍN  </t>
  </si>
  <si>
    <t>jabalina; 11:50 hrs</t>
  </si>
  <si>
    <t xml:space="preserve">LABRAÑA CARRASCO BENJAMÍN ANDRES </t>
  </si>
  <si>
    <t>800; 11:55</t>
  </si>
  <si>
    <t xml:space="preserve">FAJARDO LAFUENTE  BALTAZAR ALBERTO  </t>
  </si>
  <si>
    <t>800 heptatlón; 12:40 hrs</t>
  </si>
  <si>
    <t>3000 obstáculos; 12:50hrs</t>
  </si>
  <si>
    <t>jabalina decatlón; 12:55 hrs</t>
  </si>
  <si>
    <t>1500 decatlón; 13:50 hrs</t>
  </si>
  <si>
    <t>4x400; 13:30</t>
  </si>
  <si>
    <t>4x400; 13:40</t>
  </si>
  <si>
    <t xml:space="preserve">PISANO  FOURCADE RAFAELLA </t>
  </si>
  <si>
    <t xml:space="preserve">SALINAS EGAÑA OLIVIA </t>
  </si>
  <si>
    <t>100v; 10:10 hrs</t>
  </si>
  <si>
    <t>100v heptatlón; 10:00 hrs</t>
  </si>
  <si>
    <t>200 heptatlón; 15:30 hrs</t>
  </si>
  <si>
    <t>3000;  08:30 hrs</t>
  </si>
  <si>
    <t>1500; 16:00 hrs</t>
  </si>
  <si>
    <t>5000; 10:40 hrs</t>
  </si>
  <si>
    <t>10000; cambio por los 3000 al mismo horario</t>
  </si>
  <si>
    <t>3000 obstáculos; 13:10 hrs</t>
  </si>
  <si>
    <t>disco; 10:15 hrs</t>
  </si>
  <si>
    <t>jabalina; 15:30 hrs</t>
  </si>
  <si>
    <t>martillo; 10:00 hrs</t>
  </si>
  <si>
    <t>bala heptatlón; 12:30 hrs</t>
  </si>
  <si>
    <t>jabalina heptatlón; 11:20 hrs</t>
  </si>
  <si>
    <t>salto alto; 11:20 hrs</t>
  </si>
  <si>
    <t>21.088.913-1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</si>
</sst>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dd\-mm\-yyyy"/>
    <numFmt numFmtId="165" formatCode="yyyy"/>
    <numFmt numFmtId="166" formatCode="dddd\,\ dd\-mmm\-yyyy"/>
    <numFmt numFmtId="167" formatCode="dddd\,\ dd\-mm\-yyyy"/>
    <numFmt numFmtId="168" formatCode="h\.mm\.ss"/>
    <numFmt numFmtId="169" formatCode="dd/mm/yyyy;@"/>
    <numFmt numFmtId="170" formatCode="d/m/yyyy"/>
    <numFmt numFmtId="171" formatCode="[$-340A]General"/>
    <numFmt numFmtId="172" formatCode="[$-340A]dd\-mm\-yyyy"/>
    <numFmt numFmtId="173" formatCode="[$-340A]dd/mm/yy"/>
    <numFmt numFmtId="174" formatCode="dd\.mm"/>
  </numFmts>
  <fonts count="10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Bookman Old Style"/>
      <family val="1"/>
    </font>
    <font>
      <sz val="10"/>
      <color theme="1"/>
      <name val="Bookman Old Style"/>
      <family val="1"/>
    </font>
    <font>
      <sz val="10"/>
      <color rgb="FF000000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10"/>
      <color rgb="FF000000"/>
      <name val="Arial Narrow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Tahoma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sz val="11"/>
      <name val="Arial"/>
      <family val="1"/>
      <charset val="1"/>
    </font>
    <font>
      <sz val="11"/>
      <name val="Arial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name val="Arial"/>
      <family val="1"/>
    </font>
    <font>
      <b/>
      <sz val="12"/>
      <name val="Arial"/>
      <family val="2"/>
    </font>
    <font>
      <b/>
      <u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 Narrow"/>
      <family val="2"/>
    </font>
    <font>
      <u/>
      <sz val="11"/>
      <color rgb="FF80008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2"/>
      <color rgb="FF000000"/>
      <name val="Arial Narrow"/>
      <family val="2"/>
    </font>
    <font>
      <u/>
      <sz val="10"/>
      <color rgb="FFFF000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sz val="12"/>
      <color rgb="FFFF0000"/>
      <name val="Arial Narrow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u/>
      <sz val="10"/>
      <color theme="1"/>
      <name val="Calibri"/>
      <family val="2"/>
    </font>
    <font>
      <sz val="10"/>
      <color rgb="FF0000FF"/>
      <name val="Calibri"/>
      <family val="2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u/>
      <sz val="10"/>
      <color rgb="FF0000FF"/>
      <name val="Calibri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rgb="FFFF0000"/>
      <name val="Arial Narrow"/>
      <family val="2"/>
    </font>
    <font>
      <u/>
      <sz val="10"/>
      <name val="Arial"/>
      <family val="2"/>
    </font>
    <font>
      <u/>
      <sz val="11"/>
      <name val="Calibri"/>
      <family val="2"/>
      <scheme val="minor"/>
    </font>
    <font>
      <sz val="12"/>
      <name val="Arial Narrow"/>
      <family val="2"/>
    </font>
    <font>
      <u/>
      <sz val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u/>
      <sz val="10"/>
      <name val="Calibri"/>
      <family val="2"/>
    </font>
    <font>
      <sz val="12"/>
      <color rgb="FF222222"/>
      <name val="Arial"/>
      <family val="2"/>
    </font>
    <font>
      <sz val="11"/>
      <name val="Arial Narrow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5D8F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2F2F2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2">
    <xf numFmtId="0" fontId="0" fillId="0" borderId="0"/>
    <xf numFmtId="0" fontId="6" fillId="0" borderId="0"/>
    <xf numFmtId="0" fontId="6" fillId="0" borderId="0"/>
    <xf numFmtId="0" fontId="11" fillId="0" borderId="0" applyNumberFormat="0" applyFill="0" applyBorder="0" applyAlignment="0" applyProtection="0"/>
    <xf numFmtId="0" fontId="20" fillId="0" borderId="0"/>
    <xf numFmtId="0" fontId="21" fillId="0" borderId="0"/>
    <xf numFmtId="0" fontId="18" fillId="0" borderId="0"/>
    <xf numFmtId="0" fontId="34" fillId="0" borderId="0"/>
    <xf numFmtId="0" fontId="35" fillId="0" borderId="0"/>
    <xf numFmtId="0" fontId="36" fillId="0" borderId="0"/>
    <xf numFmtId="0" fontId="18" fillId="0" borderId="0"/>
    <xf numFmtId="0" fontId="2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0" borderId="0"/>
    <xf numFmtId="0" fontId="21" fillId="0" borderId="0"/>
    <xf numFmtId="0" fontId="3" fillId="0" borderId="0"/>
    <xf numFmtId="0" fontId="21" fillId="0" borderId="0"/>
    <xf numFmtId="171" fontId="18" fillId="0" borderId="0"/>
    <xf numFmtId="171" fontId="70" fillId="0" borderId="0"/>
    <xf numFmtId="0" fontId="32" fillId="0" borderId="0"/>
  </cellStyleXfs>
  <cellXfs count="118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1" fillId="0" borderId="2" xfId="3" applyBorder="1"/>
    <xf numFmtId="0" fontId="0" fillId="0" borderId="2" xfId="0" applyBorder="1"/>
    <xf numFmtId="164" fontId="10" fillId="0" borderId="2" xfId="0" applyNumberFormat="1" applyFont="1" applyFill="1" applyBorder="1" applyAlignment="1">
      <alignment horizontal="right"/>
    </xf>
    <xf numFmtId="14" fontId="0" fillId="0" borderId="2" xfId="0" applyNumberFormat="1" applyBorder="1"/>
    <xf numFmtId="0" fontId="0" fillId="0" borderId="2" xfId="0" applyFill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1" fillId="0" borderId="0" xfId="3"/>
    <xf numFmtId="14" fontId="0" fillId="0" borderId="3" xfId="0" applyNumberFormat="1" applyBorder="1"/>
    <xf numFmtId="0" fontId="0" fillId="0" borderId="1" xfId="0" applyBorder="1"/>
    <xf numFmtId="0" fontId="0" fillId="0" borderId="1" xfId="0" applyFill="1" applyBorder="1"/>
    <xf numFmtId="14" fontId="0" fillId="0" borderId="4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7" fillId="3" borderId="2" xfId="1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165" fontId="10" fillId="0" borderId="2" xfId="0" applyNumberFormat="1" applyFont="1" applyBorder="1"/>
    <xf numFmtId="0" fontId="12" fillId="5" borderId="2" xfId="0" applyFont="1" applyFill="1" applyBorder="1"/>
    <xf numFmtId="0" fontId="12" fillId="5" borderId="2" xfId="0" applyFont="1" applyFill="1" applyBorder="1" applyAlignment="1">
      <alignment horizontal="right" vertical="center"/>
    </xf>
    <xf numFmtId="0" fontId="13" fillId="5" borderId="2" xfId="0" applyFont="1" applyFill="1" applyBorder="1"/>
    <xf numFmtId="0" fontId="13" fillId="5" borderId="2" xfId="0" applyFont="1" applyFill="1" applyBorder="1" applyAlignment="1">
      <alignment horizontal="right" vertical="center"/>
    </xf>
    <xf numFmtId="14" fontId="0" fillId="0" borderId="1" xfId="0" applyNumberFormat="1" applyBorder="1"/>
    <xf numFmtId="165" fontId="10" fillId="0" borderId="1" xfId="0" applyNumberFormat="1" applyFont="1" applyBorder="1"/>
    <xf numFmtId="0" fontId="12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2" fillId="0" borderId="2" xfId="0" applyFont="1" applyBorder="1" applyAlignment="1">
      <alignment horizontal="right"/>
    </xf>
    <xf numFmtId="0" fontId="4" fillId="2" borderId="2" xfId="0" applyFont="1" applyFill="1" applyBorder="1" applyAlignment="1">
      <alignment horizontal="right" vertical="center" wrapText="1"/>
    </xf>
    <xf numFmtId="0" fontId="15" fillId="0" borderId="2" xfId="0" applyFont="1" applyBorder="1"/>
    <xf numFmtId="0" fontId="12" fillId="0" borderId="2" xfId="0" applyFont="1" applyBorder="1"/>
    <xf numFmtId="0" fontId="16" fillId="0" borderId="2" xfId="0" applyFont="1" applyBorder="1"/>
    <xf numFmtId="0" fontId="17" fillId="0" borderId="2" xfId="0" applyFont="1" applyBorder="1" applyAlignment="1">
      <alignment horizontal="right"/>
    </xf>
    <xf numFmtId="0" fontId="18" fillId="6" borderId="2" xfId="0" applyFont="1" applyFill="1" applyBorder="1"/>
    <xf numFmtId="0" fontId="16" fillId="0" borderId="2" xfId="0" applyFont="1" applyBorder="1" applyAlignment="1">
      <alignment horizontal="right"/>
    </xf>
    <xf numFmtId="0" fontId="14" fillId="5" borderId="2" xfId="0" applyFont="1" applyFill="1" applyBorder="1" applyAlignment="1"/>
    <xf numFmtId="0" fontId="17" fillId="0" borderId="2" xfId="0" applyFont="1" applyBorder="1" applyAlignment="1"/>
    <xf numFmtId="0" fontId="19" fillId="0" borderId="2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10" fillId="0" borderId="2" xfId="0" applyFont="1" applyBorder="1"/>
    <xf numFmtId="0" fontId="0" fillId="0" borderId="2" xfId="0" applyFont="1" applyBorder="1"/>
    <xf numFmtId="2" fontId="0" fillId="0" borderId="2" xfId="0" applyNumberFormat="1" applyBorder="1"/>
    <xf numFmtId="0" fontId="0" fillId="2" borderId="2" xfId="0" applyFill="1" applyBorder="1" applyAlignment="1">
      <alignment horizontal="right"/>
    </xf>
    <xf numFmtId="0" fontId="14" fillId="2" borderId="2" xfId="0" applyFont="1" applyFill="1" applyBorder="1" applyAlignment="1"/>
    <xf numFmtId="0" fontId="19" fillId="0" borderId="1" xfId="0" applyFont="1" applyBorder="1" applyAlignment="1">
      <alignment horizontal="right"/>
    </xf>
    <xf numFmtId="0" fontId="14" fillId="5" borderId="1" xfId="0" applyFont="1" applyFill="1" applyBorder="1" applyAlignment="1"/>
    <xf numFmtId="0" fontId="16" fillId="0" borderId="1" xfId="0" applyFont="1" applyBorder="1"/>
    <xf numFmtId="0" fontId="0" fillId="0" borderId="1" xfId="0" applyFont="1" applyBorder="1"/>
    <xf numFmtId="0" fontId="10" fillId="0" borderId="1" xfId="0" applyFont="1" applyBorder="1"/>
    <xf numFmtId="0" fontId="26" fillId="7" borderId="2" xfId="0" applyFont="1" applyFill="1" applyBorder="1"/>
    <xf numFmtId="0" fontId="16" fillId="3" borderId="2" xfId="0" applyFont="1" applyFill="1" applyBorder="1"/>
    <xf numFmtId="0" fontId="28" fillId="3" borderId="2" xfId="4" applyFont="1" applyFill="1" applyBorder="1"/>
    <xf numFmtId="0" fontId="27" fillId="8" borderId="2" xfId="4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28" fillId="8" borderId="2" xfId="4" applyFont="1" applyFill="1" applyBorder="1" applyAlignment="1">
      <alignment horizontal="left"/>
    </xf>
    <xf numFmtId="0" fontId="28" fillId="8" borderId="2" xfId="4" applyFont="1" applyFill="1" applyBorder="1" applyAlignment="1">
      <alignment horizontal="right"/>
    </xf>
    <xf numFmtId="164" fontId="28" fillId="8" borderId="2" xfId="4" applyNumberFormat="1" applyFont="1" applyFill="1" applyBorder="1" applyAlignment="1">
      <alignment horizontal="right"/>
    </xf>
    <xf numFmtId="0" fontId="18" fillId="8" borderId="2" xfId="4" applyFont="1" applyFill="1" applyBorder="1" applyAlignment="1">
      <alignment horizontal="left"/>
    </xf>
    <xf numFmtId="0" fontId="18" fillId="3" borderId="2" xfId="4" applyFont="1" applyFill="1" applyBorder="1"/>
    <xf numFmtId="164" fontId="18" fillId="8" borderId="2" xfId="4" applyNumberFormat="1" applyFont="1" applyFill="1" applyBorder="1" applyAlignment="1">
      <alignment horizontal="right"/>
    </xf>
    <xf numFmtId="0" fontId="29" fillId="3" borderId="2" xfId="0" applyFont="1" applyFill="1" applyBorder="1" applyAlignment="1">
      <alignment horizontal="right"/>
    </xf>
    <xf numFmtId="0" fontId="0" fillId="0" borderId="3" xfId="0" applyFont="1" applyBorder="1"/>
    <xf numFmtId="0" fontId="27" fillId="8" borderId="2" xfId="4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16" fillId="0" borderId="5" xfId="0" applyFont="1" applyBorder="1"/>
    <xf numFmtId="0" fontId="14" fillId="5" borderId="5" xfId="0" applyFont="1" applyFill="1" applyBorder="1" applyAlignment="1"/>
    <xf numFmtId="0" fontId="0" fillId="0" borderId="5" xfId="0" applyBorder="1"/>
    <xf numFmtId="0" fontId="0" fillId="0" borderId="5" xfId="0" applyBorder="1" applyAlignment="1">
      <alignment horizontal="right"/>
    </xf>
    <xf numFmtId="0" fontId="18" fillId="3" borderId="2" xfId="4" applyFont="1" applyFill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0" fillId="0" borderId="0" xfId="0" applyBorder="1"/>
    <xf numFmtId="0" fontId="14" fillId="5" borderId="0" xfId="0" applyFont="1" applyFill="1" applyBorder="1" applyAlignment="1"/>
    <xf numFmtId="0" fontId="0" fillId="0" borderId="0" xfId="0" applyBorder="1" applyAlignment="1">
      <alignment horizontal="right"/>
    </xf>
    <xf numFmtId="0" fontId="16" fillId="0" borderId="0" xfId="0" applyFont="1" applyBorder="1"/>
    <xf numFmtId="2" fontId="0" fillId="0" borderId="1" xfId="0" applyNumberFormat="1" applyBorder="1"/>
    <xf numFmtId="0" fontId="11" fillId="0" borderId="0" xfId="3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right"/>
    </xf>
    <xf numFmtId="0" fontId="15" fillId="0" borderId="3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9" xfId="0" applyBorder="1" applyAlignment="1">
      <alignment horizontal="right"/>
    </xf>
    <xf numFmtId="0" fontId="15" fillId="9" borderId="2" xfId="0" applyFont="1" applyFill="1" applyBorder="1" applyAlignment="1">
      <alignment horizontal="right"/>
    </xf>
    <xf numFmtId="0" fontId="0" fillId="3" borderId="2" xfId="0" applyFill="1" applyBorder="1"/>
    <xf numFmtId="0" fontId="0" fillId="3" borderId="6" xfId="0" applyFill="1" applyBorder="1"/>
    <xf numFmtId="0" fontId="15" fillId="3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2" xfId="0" applyFont="1" applyFill="1" applyBorder="1"/>
    <xf numFmtId="14" fontId="0" fillId="3" borderId="2" xfId="0" applyNumberFormat="1" applyFill="1" applyBorder="1"/>
    <xf numFmtId="0" fontId="10" fillId="3" borderId="2" xfId="0" applyFont="1" applyFill="1" applyBorder="1"/>
    <xf numFmtId="0" fontId="11" fillId="3" borderId="0" xfId="3" applyFill="1"/>
    <xf numFmtId="0" fontId="0" fillId="3" borderId="0" xfId="0" applyFill="1"/>
    <xf numFmtId="165" fontId="10" fillId="3" borderId="2" xfId="0" applyNumberFormat="1" applyFont="1" applyFill="1" applyBorder="1"/>
    <xf numFmtId="0" fontId="0" fillId="5" borderId="2" xfId="0" applyFill="1" applyBorder="1"/>
    <xf numFmtId="0" fontId="16" fillId="5" borderId="2" xfId="0" applyFont="1" applyFill="1" applyBorder="1" applyAlignment="1">
      <alignment horizontal="right"/>
    </xf>
    <xf numFmtId="164" fontId="10" fillId="5" borderId="2" xfId="0" applyNumberFormat="1" applyFont="1" applyFill="1" applyBorder="1" applyAlignment="1">
      <alignment horizontal="right"/>
    </xf>
    <xf numFmtId="0" fontId="16" fillId="5" borderId="2" xfId="0" applyFont="1" applyFill="1" applyBorder="1"/>
    <xf numFmtId="0" fontId="0" fillId="5" borderId="6" xfId="0" applyFill="1" applyBorder="1"/>
    <xf numFmtId="0" fontId="15" fillId="5" borderId="2" xfId="0" applyFont="1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2" xfId="0" applyFont="1" applyFill="1" applyBorder="1"/>
    <xf numFmtId="14" fontId="0" fillId="5" borderId="2" xfId="0" applyNumberFormat="1" applyFill="1" applyBorder="1"/>
    <xf numFmtId="0" fontId="10" fillId="5" borderId="2" xfId="0" applyFont="1" applyFill="1" applyBorder="1"/>
    <xf numFmtId="0" fontId="11" fillId="5" borderId="0" xfId="3" applyFill="1"/>
    <xf numFmtId="0" fontId="0" fillId="5" borderId="0" xfId="0" applyFill="1"/>
    <xf numFmtId="0" fontId="0" fillId="5" borderId="2" xfId="0" applyFill="1" applyBorder="1" applyAlignment="1">
      <alignment horizontal="right"/>
    </xf>
    <xf numFmtId="165" fontId="10" fillId="5" borderId="2" xfId="0" applyNumberFormat="1" applyFont="1" applyFill="1" applyBorder="1"/>
    <xf numFmtId="0" fontId="19" fillId="5" borderId="2" xfId="0" applyFont="1" applyFill="1" applyBorder="1" applyAlignment="1">
      <alignment horizontal="right"/>
    </xf>
    <xf numFmtId="0" fontId="0" fillId="3" borderId="3" xfId="0" applyFont="1" applyFill="1" applyBorder="1"/>
    <xf numFmtId="0" fontId="15" fillId="3" borderId="6" xfId="0" applyFont="1" applyFill="1" applyBorder="1" applyAlignment="1">
      <alignment horizontal="right"/>
    </xf>
    <xf numFmtId="0" fontId="0" fillId="3" borderId="3" xfId="0" applyFill="1" applyBorder="1"/>
    <xf numFmtId="0" fontId="0" fillId="3" borderId="0" xfId="0" applyFill="1" applyBorder="1" applyAlignment="1">
      <alignment horizontal="right"/>
    </xf>
    <xf numFmtId="0" fontId="20" fillId="8" borderId="10" xfId="4" applyFont="1" applyFill="1" applyBorder="1"/>
    <xf numFmtId="0" fontId="30" fillId="3" borderId="10" xfId="4" applyFont="1" applyFill="1" applyBorder="1"/>
    <xf numFmtId="0" fontId="16" fillId="3" borderId="2" xfId="0" applyFont="1" applyFill="1" applyBorder="1" applyAlignment="1">
      <alignment horizontal="right"/>
    </xf>
    <xf numFmtId="164" fontId="20" fillId="8" borderId="10" xfId="4" applyNumberFormat="1" applyFont="1" applyFill="1" applyBorder="1" applyAlignment="1">
      <alignment horizontal="right"/>
    </xf>
    <xf numFmtId="0" fontId="14" fillId="3" borderId="2" xfId="0" applyFont="1" applyFill="1" applyBorder="1" applyAlignment="1"/>
    <xf numFmtId="0" fontId="33" fillId="0" borderId="0" xfId="2" applyFont="1" applyAlignment="1">
      <alignment horizontal="center"/>
    </xf>
    <xf numFmtId="0" fontId="33" fillId="5" borderId="2" xfId="2" applyFont="1" applyFill="1" applyBorder="1" applyAlignment="1">
      <alignment horizontal="center"/>
    </xf>
    <xf numFmtId="0" fontId="33" fillId="2" borderId="2" xfId="2" applyFont="1" applyFill="1" applyBorder="1" applyAlignment="1">
      <alignment horizontal="center" vertical="top" wrapText="1"/>
    </xf>
    <xf numFmtId="0" fontId="33" fillId="2" borderId="2" xfId="2" applyFont="1" applyFill="1" applyBorder="1" applyAlignment="1">
      <alignment horizontal="center" vertical="top"/>
    </xf>
    <xf numFmtId="0" fontId="33" fillId="2" borderId="1" xfId="2" applyFont="1" applyFill="1" applyBorder="1" applyAlignment="1">
      <alignment horizontal="center" vertical="top"/>
    </xf>
    <xf numFmtId="0" fontId="33" fillId="5" borderId="1" xfId="2" applyFont="1" applyFill="1" applyBorder="1" applyAlignment="1">
      <alignment horizontal="center" vertical="top"/>
    </xf>
    <xf numFmtId="0" fontId="33" fillId="0" borderId="0" xfId="2" applyFont="1" applyAlignment="1">
      <alignment horizontal="center" vertical="top"/>
    </xf>
    <xf numFmtId="0" fontId="33" fillId="2" borderId="0" xfId="2" applyFont="1" applyFill="1" applyAlignment="1">
      <alignment horizontal="center" vertical="top"/>
    </xf>
    <xf numFmtId="0" fontId="15" fillId="0" borderId="2" xfId="0" applyFont="1" applyBorder="1" applyAlignment="1">
      <alignment horizontal="left" vertical="center"/>
    </xf>
    <xf numFmtId="0" fontId="15" fillId="0" borderId="14" xfId="0" applyFont="1" applyBorder="1" applyAlignment="1">
      <alignment horizontal="center"/>
    </xf>
    <xf numFmtId="0" fontId="37" fillId="0" borderId="0" xfId="0" applyFont="1"/>
    <xf numFmtId="0" fontId="38" fillId="0" borderId="0" xfId="0" applyFont="1"/>
    <xf numFmtId="0" fontId="38" fillId="0" borderId="2" xfId="0" applyFont="1" applyBorder="1" applyAlignment="1">
      <alignment horizontal="left"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38" fillId="0" borderId="14" xfId="0" applyFont="1" applyBorder="1" applyAlignment="1">
      <alignment horizontal="center"/>
    </xf>
    <xf numFmtId="0" fontId="37" fillId="0" borderId="5" xfId="0" applyFont="1" applyBorder="1"/>
    <xf numFmtId="0" fontId="39" fillId="6" borderId="6" xfId="0" applyFont="1" applyFill="1" applyBorder="1" applyAlignment="1">
      <alignment horizontal="left"/>
    </xf>
    <xf numFmtId="0" fontId="37" fillId="0" borderId="2" xfId="0" applyFont="1" applyBorder="1"/>
    <xf numFmtId="0" fontId="39" fillId="6" borderId="2" xfId="0" applyFont="1" applyFill="1" applyBorder="1" applyAlignment="1">
      <alignment horizontal="left"/>
    </xf>
    <xf numFmtId="0" fontId="38" fillId="0" borderId="1" xfId="0" applyFont="1" applyBorder="1" applyAlignment="1">
      <alignment horizontal="center"/>
    </xf>
    <xf numFmtId="0" fontId="38" fillId="0" borderId="0" xfId="0" applyFont="1" applyAlignment="1">
      <alignment horizontal="left" vertical="center"/>
    </xf>
    <xf numFmtId="2" fontId="37" fillId="0" borderId="5" xfId="0" applyNumberFormat="1" applyFont="1" applyBorder="1"/>
    <xf numFmtId="0" fontId="39" fillId="6" borderId="5" xfId="0" applyFont="1" applyFill="1" applyBorder="1" applyAlignment="1">
      <alignment horizontal="left"/>
    </xf>
    <xf numFmtId="0" fontId="39" fillId="6" borderId="8" xfId="0" applyFont="1" applyFill="1" applyBorder="1" applyAlignment="1">
      <alignment horizontal="left"/>
    </xf>
    <xf numFmtId="2" fontId="37" fillId="0" borderId="2" xfId="0" applyNumberFormat="1" applyFont="1" applyBorder="1"/>
    <xf numFmtId="0" fontId="39" fillId="6" borderId="5" xfId="0" applyFont="1" applyFill="1" applyBorder="1" applyAlignment="1">
      <alignment horizontal="right"/>
    </xf>
    <xf numFmtId="0" fontId="43" fillId="0" borderId="0" xfId="0" applyFont="1" applyAlignment="1">
      <alignment horizontal="center"/>
    </xf>
    <xf numFmtId="0" fontId="43" fillId="0" borderId="0" xfId="0" applyFont="1"/>
    <xf numFmtId="0" fontId="44" fillId="0" borderId="0" xfId="0" applyFont="1" applyAlignment="1">
      <alignment horizontal="center"/>
    </xf>
    <xf numFmtId="0" fontId="44" fillId="0" borderId="0" xfId="0" quotePrefix="1" applyFont="1" applyAlignment="1">
      <alignment horizontal="left"/>
    </xf>
    <xf numFmtId="0" fontId="44" fillId="0" borderId="0" xfId="0" applyFont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6" fillId="0" borderId="0" xfId="0" applyFont="1"/>
    <xf numFmtId="0" fontId="47" fillId="0" borderId="0" xfId="0" quotePrefix="1" applyFont="1" applyAlignment="1">
      <alignment horizontal="center"/>
    </xf>
    <xf numFmtId="0" fontId="37" fillId="0" borderId="2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167" fontId="37" fillId="0" borderId="2" xfId="0" applyNumberFormat="1" applyFont="1" applyBorder="1" applyAlignment="1">
      <alignment horizontal="left" vertical="center"/>
    </xf>
    <xf numFmtId="167" fontId="37" fillId="0" borderId="3" xfId="0" applyNumberFormat="1" applyFont="1" applyBorder="1" applyAlignment="1">
      <alignment horizontal="left" vertical="center"/>
    </xf>
    <xf numFmtId="0" fontId="46" fillId="0" borderId="0" xfId="0" applyFont="1" applyAlignment="1">
      <alignment horizontal="right"/>
    </xf>
    <xf numFmtId="0" fontId="43" fillId="11" borderId="7" xfId="0" applyFont="1" applyFill="1" applyBorder="1"/>
    <xf numFmtId="0" fontId="43" fillId="11" borderId="15" xfId="0" applyFont="1" applyFill="1" applyBorder="1"/>
    <xf numFmtId="0" fontId="44" fillId="11" borderId="15" xfId="0" applyFont="1" applyFill="1" applyBorder="1"/>
    <xf numFmtId="0" fontId="43" fillId="11" borderId="4" xfId="0" applyFont="1" applyFill="1" applyBorder="1"/>
    <xf numFmtId="0" fontId="44" fillId="0" borderId="16" xfId="0" applyFont="1" applyBorder="1" applyAlignment="1">
      <alignment horizontal="center"/>
    </xf>
    <xf numFmtId="0" fontId="44" fillId="0" borderId="17" xfId="0" applyFont="1" applyBorder="1" applyAlignment="1">
      <alignment horizontal="center"/>
    </xf>
    <xf numFmtId="0" fontId="43" fillId="11" borderId="20" xfId="0" applyFont="1" applyFill="1" applyBorder="1"/>
    <xf numFmtId="0" fontId="43" fillId="11" borderId="21" xfId="0" applyFont="1" applyFill="1" applyBorder="1"/>
    <xf numFmtId="0" fontId="44" fillId="11" borderId="21" xfId="0" applyFont="1" applyFill="1" applyBorder="1"/>
    <xf numFmtId="0" fontId="43" fillId="11" borderId="22" xfId="0" applyFont="1" applyFill="1" applyBorder="1"/>
    <xf numFmtId="0" fontId="43" fillId="0" borderId="20" xfId="0" applyFont="1" applyBorder="1"/>
    <xf numFmtId="0" fontId="44" fillId="0" borderId="23" xfId="0" applyFont="1" applyBorder="1" applyAlignment="1">
      <alignment horizontal="center"/>
    </xf>
    <xf numFmtId="0" fontId="43" fillId="0" borderId="24" xfId="0" applyFont="1" applyBorder="1"/>
    <xf numFmtId="0" fontId="44" fillId="0" borderId="9" xfId="0" applyFont="1" applyBorder="1" applyAlignment="1">
      <alignment horizontal="center"/>
    </xf>
    <xf numFmtId="0" fontId="44" fillId="0" borderId="5" xfId="0" applyFont="1" applyBorder="1" applyAlignment="1">
      <alignment horizontal="center"/>
    </xf>
    <xf numFmtId="0" fontId="44" fillId="0" borderId="26" xfId="0" applyFont="1" applyBorder="1" applyAlignment="1">
      <alignment horizontal="center"/>
    </xf>
    <xf numFmtId="0" fontId="44" fillId="0" borderId="27" xfId="0" applyFont="1" applyBorder="1" applyAlignment="1">
      <alignment horizontal="center"/>
    </xf>
    <xf numFmtId="0" fontId="44" fillId="0" borderId="11" xfId="0" applyFont="1" applyBorder="1" applyAlignment="1">
      <alignment horizontal="center"/>
    </xf>
    <xf numFmtId="0" fontId="44" fillId="0" borderId="28" xfId="0" applyFont="1" applyBorder="1" applyAlignment="1">
      <alignment horizontal="center"/>
    </xf>
    <xf numFmtId="0" fontId="44" fillId="0" borderId="29" xfId="0" applyFont="1" applyBorder="1" applyAlignment="1">
      <alignment horizontal="center"/>
    </xf>
    <xf numFmtId="0" fontId="43" fillId="0" borderId="2" xfId="0" applyFont="1" applyBorder="1" applyAlignment="1">
      <alignment vertical="center"/>
    </xf>
    <xf numFmtId="0" fontId="48" fillId="0" borderId="2" xfId="10" applyFont="1" applyBorder="1" applyAlignment="1">
      <alignment vertical="center"/>
    </xf>
    <xf numFmtId="0" fontId="49" fillId="0" borderId="2" xfId="10" applyFont="1" applyBorder="1" applyAlignment="1">
      <alignment vertical="center"/>
    </xf>
    <xf numFmtId="0" fontId="43" fillId="0" borderId="30" xfId="0" applyFont="1" applyBorder="1" applyAlignment="1">
      <alignment vertical="center"/>
    </xf>
    <xf numFmtId="0" fontId="43" fillId="0" borderId="31" xfId="0" applyFont="1" applyBorder="1" applyAlignment="1">
      <alignment vertical="center"/>
    </xf>
    <xf numFmtId="0" fontId="43" fillId="0" borderId="12" xfId="0" applyFont="1" applyBorder="1" applyAlignment="1">
      <alignment vertical="center"/>
    </xf>
    <xf numFmtId="0" fontId="43" fillId="0" borderId="32" xfId="0" applyFont="1" applyBorder="1" applyAlignment="1">
      <alignment vertical="center"/>
    </xf>
    <xf numFmtId="0" fontId="43" fillId="0" borderId="33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50" fillId="0" borderId="2" xfId="10" applyFont="1" applyBorder="1" applyAlignment="1">
      <alignment vertical="center" wrapText="1"/>
    </xf>
    <xf numFmtId="0" fontId="49" fillId="0" borderId="2" xfId="10" applyFont="1" applyBorder="1" applyAlignment="1">
      <alignment vertical="center" wrapText="1"/>
    </xf>
    <xf numFmtId="0" fontId="49" fillId="0" borderId="2" xfId="1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/>
    </xf>
    <xf numFmtId="0" fontId="50" fillId="0" borderId="2" xfId="10" applyFont="1" applyBorder="1" applyAlignment="1">
      <alignment wrapText="1"/>
    </xf>
    <xf numFmtId="0" fontId="49" fillId="0" borderId="2" xfId="10" applyFont="1" applyBorder="1" applyAlignment="1">
      <alignment wrapText="1"/>
    </xf>
    <xf numFmtId="0" fontId="43" fillId="0" borderId="2" xfId="0" applyFont="1" applyBorder="1"/>
    <xf numFmtId="0" fontId="43" fillId="0" borderId="30" xfId="0" applyFont="1" applyBorder="1"/>
    <xf numFmtId="0" fontId="43" fillId="0" borderId="31" xfId="0" applyFont="1" applyBorder="1"/>
    <xf numFmtId="0" fontId="43" fillId="0" borderId="12" xfId="0" applyFont="1" applyBorder="1"/>
    <xf numFmtId="0" fontId="43" fillId="0" borderId="32" xfId="0" applyFont="1" applyBorder="1"/>
    <xf numFmtId="0" fontId="43" fillId="0" borderId="33" xfId="0" applyFont="1" applyBorder="1"/>
    <xf numFmtId="0" fontId="51" fillId="0" borderId="0" xfId="0" applyFont="1"/>
    <xf numFmtId="0" fontId="52" fillId="0" borderId="0" xfId="0" applyFont="1"/>
    <xf numFmtId="0" fontId="52" fillId="0" borderId="0" xfId="0" applyFont="1" applyAlignment="1">
      <alignment horizontal="center"/>
    </xf>
    <xf numFmtId="0" fontId="52" fillId="0" borderId="0" xfId="0" quotePrefix="1" applyFont="1"/>
    <xf numFmtId="0" fontId="53" fillId="0" borderId="0" xfId="0" applyFont="1" applyAlignment="1">
      <alignment horizontal="center"/>
    </xf>
    <xf numFmtId="0" fontId="53" fillId="0" borderId="0" xfId="0" applyFont="1"/>
    <xf numFmtId="0" fontId="33" fillId="5" borderId="2" xfId="2" applyFont="1" applyFill="1" applyBorder="1" applyAlignment="1">
      <alignment horizontal="right"/>
    </xf>
    <xf numFmtId="49" fontId="33" fillId="12" borderId="2" xfId="2" applyNumberFormat="1" applyFont="1" applyFill="1" applyBorder="1" applyAlignment="1">
      <alignment horizontal="right"/>
    </xf>
    <xf numFmtId="0" fontId="54" fillId="0" borderId="0" xfId="0" applyFont="1" applyAlignment="1">
      <alignment horizontal="center"/>
    </xf>
    <xf numFmtId="0" fontId="55" fillId="0" borderId="0" xfId="0" applyFont="1"/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4" fillId="0" borderId="1" xfId="0" applyFont="1" applyBorder="1" applyAlignment="1">
      <alignment horizontal="center" vertical="top" wrapText="1"/>
    </xf>
    <xf numFmtId="0" fontId="54" fillId="2" borderId="1" xfId="0" applyFont="1" applyFill="1" applyBorder="1" applyAlignment="1">
      <alignment horizontal="center" vertical="top" wrapText="1"/>
    </xf>
    <xf numFmtId="0" fontId="54" fillId="0" borderId="0" xfId="0" applyFont="1" applyAlignment="1">
      <alignment horizontal="center" vertical="top" wrapText="1"/>
    </xf>
    <xf numFmtId="0" fontId="55" fillId="5" borderId="2" xfId="0" applyFont="1" applyFill="1" applyBorder="1"/>
    <xf numFmtId="0" fontId="55" fillId="5" borderId="2" xfId="0" applyFont="1" applyFill="1" applyBorder="1" applyAlignment="1">
      <alignment horizontal="left"/>
    </xf>
    <xf numFmtId="0" fontId="55" fillId="5" borderId="2" xfId="0" applyFont="1" applyFill="1" applyBorder="1" applyAlignment="1">
      <alignment horizontal="right"/>
    </xf>
    <xf numFmtId="164" fontId="55" fillId="5" borderId="2" xfId="0" applyNumberFormat="1" applyFont="1" applyFill="1" applyBorder="1" applyAlignment="1">
      <alignment horizontal="right"/>
    </xf>
    <xf numFmtId="0" fontId="55" fillId="5" borderId="2" xfId="0" applyNumberFormat="1" applyFont="1" applyFill="1" applyBorder="1" applyAlignment="1">
      <alignment horizontal="left"/>
    </xf>
    <xf numFmtId="0" fontId="54" fillId="5" borderId="2" xfId="0" applyFont="1" applyFill="1" applyBorder="1" applyAlignment="1">
      <alignment horizontal="left"/>
    </xf>
    <xf numFmtId="0" fontId="54" fillId="5" borderId="2" xfId="0" applyFont="1" applyFill="1" applyBorder="1"/>
    <xf numFmtId="0" fontId="54" fillId="0" borderId="11" xfId="0" applyFont="1" applyBorder="1"/>
    <xf numFmtId="0" fontId="54" fillId="0" borderId="9" xfId="0" applyFont="1" applyBorder="1"/>
    <xf numFmtId="0" fontId="55" fillId="5" borderId="2" xfId="0" applyNumberFormat="1" applyFont="1" applyFill="1" applyBorder="1" applyAlignment="1">
      <alignment horizontal="right"/>
    </xf>
    <xf numFmtId="0" fontId="54" fillId="0" borderId="12" xfId="0" applyFont="1" applyBorder="1"/>
    <xf numFmtId="0" fontId="54" fillId="0" borderId="3" xfId="0" applyFont="1" applyBorder="1"/>
    <xf numFmtId="0" fontId="55" fillId="0" borderId="9" xfId="0" applyFont="1" applyBorder="1"/>
    <xf numFmtId="0" fontId="55" fillId="0" borderId="3" xfId="0" applyFont="1" applyBorder="1"/>
    <xf numFmtId="0" fontId="54" fillId="0" borderId="12" xfId="0" applyFont="1" applyBorder="1" applyAlignment="1">
      <alignment horizontal="left"/>
    </xf>
    <xf numFmtId="0" fontId="54" fillId="0" borderId="3" xfId="0" applyFont="1" applyBorder="1" applyAlignment="1">
      <alignment horizontal="left"/>
    </xf>
    <xf numFmtId="0" fontId="55" fillId="5" borderId="3" xfId="0" applyFont="1" applyFill="1" applyBorder="1"/>
    <xf numFmtId="0" fontId="33" fillId="3" borderId="2" xfId="1" applyFont="1" applyFill="1" applyBorder="1" applyAlignment="1">
      <alignment horizontal="right" vertical="top" wrapText="1"/>
    </xf>
    <xf numFmtId="0" fontId="33" fillId="3" borderId="2" xfId="1" applyFont="1" applyFill="1" applyBorder="1" applyAlignment="1">
      <alignment horizontal="center" vertical="top" wrapText="1"/>
    </xf>
    <xf numFmtId="0" fontId="55" fillId="0" borderId="2" xfId="0" applyFont="1" applyBorder="1"/>
    <xf numFmtId="0" fontId="55" fillId="0" borderId="2" xfId="0" applyFont="1" applyBorder="1" applyAlignment="1">
      <alignment horizontal="right"/>
    </xf>
    <xf numFmtId="0" fontId="32" fillId="5" borderId="2" xfId="0" applyFont="1" applyFill="1" applyBorder="1" applyAlignment="1"/>
    <xf numFmtId="0" fontId="54" fillId="2" borderId="2" xfId="0" applyFont="1" applyFill="1" applyBorder="1" applyAlignment="1">
      <alignment horizontal="center" vertical="top" wrapText="1"/>
    </xf>
    <xf numFmtId="0" fontId="54" fillId="2" borderId="2" xfId="0" applyFont="1" applyFill="1" applyBorder="1" applyAlignment="1">
      <alignment horizontal="center" vertical="top"/>
    </xf>
    <xf numFmtId="0" fontId="56" fillId="2" borderId="2" xfId="0" applyFont="1" applyFill="1" applyBorder="1" applyAlignment="1">
      <alignment horizontal="center" vertical="top" wrapText="1"/>
    </xf>
    <xf numFmtId="14" fontId="54" fillId="2" borderId="2" xfId="0" applyNumberFormat="1" applyFont="1" applyFill="1" applyBorder="1" applyAlignment="1">
      <alignment horizontal="center" vertical="top" wrapText="1"/>
    </xf>
    <xf numFmtId="0" fontId="54" fillId="4" borderId="2" xfId="0" applyFont="1" applyFill="1" applyBorder="1" applyAlignment="1">
      <alignment horizontal="center" vertical="top" wrapText="1"/>
    </xf>
    <xf numFmtId="0" fontId="54" fillId="4" borderId="2" xfId="0" applyFont="1" applyFill="1" applyBorder="1" applyAlignment="1">
      <alignment horizontal="right" vertical="top" wrapText="1"/>
    </xf>
    <xf numFmtId="0" fontId="55" fillId="0" borderId="0" xfId="0" applyFont="1" applyAlignment="1">
      <alignment horizontal="center" vertical="top"/>
    </xf>
    <xf numFmtId="164" fontId="55" fillId="0" borderId="2" xfId="0" applyNumberFormat="1" applyFont="1" applyFill="1" applyBorder="1" applyAlignment="1">
      <alignment horizontal="right"/>
    </xf>
    <xf numFmtId="0" fontId="54" fillId="9" borderId="2" xfId="0" applyFont="1" applyFill="1" applyBorder="1" applyAlignment="1">
      <alignment horizontal="right"/>
    </xf>
    <xf numFmtId="49" fontId="55" fillId="0" borderId="2" xfId="0" applyNumberFormat="1" applyFont="1" applyBorder="1" applyAlignment="1">
      <alignment horizontal="right"/>
    </xf>
    <xf numFmtId="0" fontId="54" fillId="10" borderId="2" xfId="0" applyFont="1" applyFill="1" applyBorder="1"/>
    <xf numFmtId="0" fontId="54" fillId="10" borderId="2" xfId="0" applyFont="1" applyFill="1" applyBorder="1" applyAlignment="1">
      <alignment horizontal="right"/>
    </xf>
    <xf numFmtId="14" fontId="55" fillId="0" borderId="2" xfId="0" applyNumberFormat="1" applyFont="1" applyBorder="1"/>
    <xf numFmtId="0" fontId="55" fillId="0" borderId="2" xfId="0" applyFont="1" applyFill="1" applyBorder="1"/>
    <xf numFmtId="0" fontId="57" fillId="0" borderId="2" xfId="3" applyFont="1" applyBorder="1"/>
    <xf numFmtId="2" fontId="55" fillId="0" borderId="2" xfId="0" applyNumberFormat="1" applyFont="1" applyBorder="1"/>
    <xf numFmtId="0" fontId="55" fillId="3" borderId="0" xfId="0" applyFont="1" applyFill="1"/>
    <xf numFmtId="0" fontId="55" fillId="0" borderId="0" xfId="0" applyFont="1" applyAlignment="1">
      <alignment horizontal="right"/>
    </xf>
    <xf numFmtId="2" fontId="6" fillId="0" borderId="2" xfId="2" applyNumberFormat="1" applyFont="1" applyBorder="1"/>
    <xf numFmtId="1" fontId="6" fillId="0" borderId="2" xfId="2" applyNumberFormat="1" applyFont="1" applyBorder="1"/>
    <xf numFmtId="0" fontId="6" fillId="0" borderId="2" xfId="2" applyFont="1" applyBorder="1"/>
    <xf numFmtId="2" fontId="6" fillId="0" borderId="2" xfId="2" applyNumberFormat="1" applyFont="1" applyBorder="1" applyAlignment="1">
      <alignment horizontal="left"/>
    </xf>
    <xf numFmtId="0" fontId="6" fillId="0" borderId="2" xfId="2" applyFont="1" applyBorder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left"/>
    </xf>
    <xf numFmtId="0" fontId="6" fillId="0" borderId="0" xfId="2" applyFont="1" applyAlignment="1">
      <alignment horizontal="right"/>
    </xf>
    <xf numFmtId="0" fontId="54" fillId="2" borderId="2" xfId="2" applyFont="1" applyFill="1" applyBorder="1" applyAlignment="1">
      <alignment horizontal="center" vertical="top" wrapText="1"/>
    </xf>
    <xf numFmtId="0" fontId="54" fillId="2" borderId="2" xfId="2" applyFont="1" applyFill="1" applyBorder="1" applyAlignment="1">
      <alignment horizontal="center" vertical="top"/>
    </xf>
    <xf numFmtId="0" fontId="54" fillId="5" borderId="2" xfId="2" applyFont="1" applyFill="1" applyBorder="1" applyAlignment="1">
      <alignment horizontal="center" vertical="top"/>
    </xf>
    <xf numFmtId="0" fontId="55" fillId="0" borderId="2" xfId="2" applyFont="1" applyBorder="1"/>
    <xf numFmtId="14" fontId="55" fillId="5" borderId="2" xfId="2" applyNumberFormat="1" applyFont="1" applyFill="1" applyBorder="1"/>
    <xf numFmtId="0" fontId="6" fillId="5" borderId="2" xfId="2" applyFont="1" applyFill="1" applyBorder="1" applyAlignment="1">
      <alignment horizontal="center"/>
    </xf>
    <xf numFmtId="2" fontId="6" fillId="5" borderId="2" xfId="2" applyNumberFormat="1" applyFont="1" applyFill="1" applyBorder="1"/>
    <xf numFmtId="1" fontId="6" fillId="5" borderId="2" xfId="2" applyNumberFormat="1" applyFont="1" applyFill="1" applyBorder="1"/>
    <xf numFmtId="0" fontId="6" fillId="5" borderId="2" xfId="2" applyFont="1" applyFill="1" applyBorder="1" applyAlignment="1">
      <alignment horizontal="left"/>
    </xf>
    <xf numFmtId="14" fontId="6" fillId="5" borderId="2" xfId="2" applyNumberFormat="1" applyFont="1" applyFill="1" applyBorder="1"/>
    <xf numFmtId="2" fontId="6" fillId="5" borderId="2" xfId="2" applyNumberFormat="1" applyFont="1" applyFill="1" applyBorder="1" applyAlignment="1">
      <alignment horizontal="left"/>
    </xf>
    <xf numFmtId="0" fontId="6" fillId="5" borderId="2" xfId="2" applyFont="1" applyFill="1" applyBorder="1" applyAlignment="1">
      <alignment horizontal="right"/>
    </xf>
    <xf numFmtId="0" fontId="6" fillId="5" borderId="2" xfId="2" applyFont="1" applyFill="1" applyBorder="1"/>
    <xf numFmtId="49" fontId="6" fillId="12" borderId="2" xfId="2" applyNumberFormat="1" applyFont="1" applyFill="1" applyBorder="1" applyAlignment="1">
      <alignment horizontal="right"/>
    </xf>
    <xf numFmtId="1" fontId="6" fillId="5" borderId="2" xfId="2" applyNumberFormat="1" applyFont="1" applyFill="1" applyBorder="1" applyAlignment="1">
      <alignment horizontal="right"/>
    </xf>
    <xf numFmtId="0" fontId="6" fillId="2" borderId="2" xfId="2" applyFont="1" applyFill="1" applyBorder="1"/>
    <xf numFmtId="0" fontId="6" fillId="2" borderId="0" xfId="2" applyFont="1" applyFill="1"/>
    <xf numFmtId="0" fontId="6" fillId="12" borderId="2" xfId="2" applyFont="1" applyFill="1" applyBorder="1" applyAlignment="1">
      <alignment horizontal="right"/>
    </xf>
    <xf numFmtId="0" fontId="54" fillId="2" borderId="1" xfId="2" applyFont="1" applyFill="1" applyBorder="1" applyAlignment="1">
      <alignment horizontal="center" vertical="top" wrapText="1"/>
    </xf>
    <xf numFmtId="0" fontId="54" fillId="2" borderId="1" xfId="2" applyFont="1" applyFill="1" applyBorder="1" applyAlignment="1">
      <alignment horizontal="center" vertical="top"/>
    </xf>
    <xf numFmtId="0" fontId="54" fillId="0" borderId="1" xfId="2" applyFont="1" applyBorder="1" applyAlignment="1">
      <alignment horizontal="center" vertical="top"/>
    </xf>
    <xf numFmtId="0" fontId="6" fillId="0" borderId="2" xfId="7" applyFont="1" applyBorder="1"/>
    <xf numFmtId="2" fontId="6" fillId="0" borderId="2" xfId="7" applyNumberFormat="1" applyFont="1" applyBorder="1"/>
    <xf numFmtId="1" fontId="6" fillId="0" borderId="2" xfId="7" applyNumberFormat="1" applyFont="1" applyBorder="1" applyAlignment="1">
      <alignment horizontal="right"/>
    </xf>
    <xf numFmtId="0" fontId="6" fillId="0" borderId="2" xfId="7" applyFont="1" applyBorder="1" applyAlignment="1">
      <alignment horizontal="right"/>
    </xf>
    <xf numFmtId="0" fontId="6" fillId="0" borderId="0" xfId="7" applyFont="1"/>
    <xf numFmtId="0" fontId="54" fillId="2" borderId="2" xfId="7" applyFont="1" applyFill="1" applyBorder="1" applyAlignment="1">
      <alignment horizontal="center" vertical="top" wrapText="1"/>
    </xf>
    <xf numFmtId="0" fontId="54" fillId="2" borderId="2" xfId="7" applyFont="1" applyFill="1" applyBorder="1" applyAlignment="1">
      <alignment horizontal="center" vertical="top"/>
    </xf>
    <xf numFmtId="0" fontId="54" fillId="5" borderId="2" xfId="7" applyFont="1" applyFill="1" applyBorder="1" applyAlignment="1">
      <alignment horizontal="center" vertical="top"/>
    </xf>
    <xf numFmtId="0" fontId="6" fillId="0" borderId="0" xfId="8" applyFont="1" applyAlignment="1">
      <alignment horizontal="center" vertical="top"/>
    </xf>
    <xf numFmtId="0" fontId="6" fillId="0" borderId="0" xfId="7" applyFont="1" applyAlignment="1">
      <alignment horizontal="center" vertical="top"/>
    </xf>
    <xf numFmtId="14" fontId="55" fillId="5" borderId="2" xfId="7" applyNumberFormat="1" applyFont="1" applyFill="1" applyBorder="1"/>
    <xf numFmtId="0" fontId="55" fillId="0" borderId="2" xfId="7" applyFont="1" applyBorder="1" applyAlignment="1">
      <alignment horizontal="right"/>
    </xf>
    <xf numFmtId="165" fontId="55" fillId="0" borderId="2" xfId="7" applyNumberFormat="1" applyFont="1" applyBorder="1" applyAlignment="1">
      <alignment horizontal="left"/>
    </xf>
    <xf numFmtId="14" fontId="32" fillId="6" borderId="2" xfId="7" applyNumberFormat="1" applyFont="1" applyFill="1" applyBorder="1" applyAlignment="1">
      <alignment horizontal="left"/>
    </xf>
    <xf numFmtId="2" fontId="55" fillId="0" borderId="2" xfId="7" applyNumberFormat="1" applyFont="1" applyBorder="1" applyAlignment="1">
      <alignment horizontal="right"/>
    </xf>
    <xf numFmtId="1" fontId="6" fillId="0" borderId="2" xfId="9" applyNumberFormat="1" applyFont="1" applyBorder="1"/>
    <xf numFmtId="14" fontId="55" fillId="5" borderId="5" xfId="7" applyNumberFormat="1" applyFont="1" applyFill="1" applyBorder="1"/>
    <xf numFmtId="165" fontId="55" fillId="0" borderId="5" xfId="7" applyNumberFormat="1" applyFont="1" applyBorder="1" applyAlignment="1">
      <alignment horizontal="left"/>
    </xf>
    <xf numFmtId="0" fontId="6" fillId="2" borderId="2" xfId="8" applyFont="1" applyFill="1" applyBorder="1" applyAlignment="1">
      <alignment horizontal="center" vertical="top"/>
    </xf>
    <xf numFmtId="0" fontId="6" fillId="0" borderId="0" xfId="7" applyFont="1" applyAlignment="1">
      <alignment horizontal="right"/>
    </xf>
    <xf numFmtId="0" fontId="58" fillId="0" borderId="5" xfId="0" applyFont="1" applyBorder="1" applyAlignment="1">
      <alignment horizontal="right"/>
    </xf>
    <xf numFmtId="168" fontId="58" fillId="0" borderId="5" xfId="0" applyNumberFormat="1" applyFont="1" applyBorder="1" applyAlignment="1">
      <alignment horizontal="right"/>
    </xf>
    <xf numFmtId="0" fontId="58" fillId="0" borderId="5" xfId="0" applyFont="1" applyBorder="1"/>
    <xf numFmtId="165" fontId="58" fillId="0" borderId="5" xfId="0" applyNumberFormat="1" applyFont="1" applyBorder="1"/>
    <xf numFmtId="0" fontId="55" fillId="0" borderId="2" xfId="0" applyFont="1" applyBorder="1" applyAlignment="1">
      <alignment horizontal="left"/>
    </xf>
    <xf numFmtId="0" fontId="5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5" fillId="13" borderId="14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14" borderId="14" xfId="0" applyFont="1" applyFill="1" applyBorder="1" applyAlignment="1">
      <alignment horizontal="center"/>
    </xf>
    <xf numFmtId="0" fontId="15" fillId="15" borderId="14" xfId="0" applyFont="1" applyFill="1" applyBorder="1" applyAlignment="1">
      <alignment horizontal="center"/>
    </xf>
    <xf numFmtId="14" fontId="0" fillId="0" borderId="5" xfId="0" applyNumberFormat="1" applyBorder="1"/>
    <xf numFmtId="0" fontId="0" fillId="13" borderId="5" xfId="0" applyFill="1" applyBorder="1"/>
    <xf numFmtId="0" fontId="15" fillId="2" borderId="5" xfId="0" applyFont="1" applyFill="1" applyBorder="1" applyAlignment="1">
      <alignment horizontal="center"/>
    </xf>
    <xf numFmtId="2" fontId="0" fillId="14" borderId="5" xfId="0" applyNumberFormat="1" applyFill="1" applyBorder="1"/>
    <xf numFmtId="2" fontId="0" fillId="15" borderId="5" xfId="0" applyNumberFormat="1" applyFill="1" applyBorder="1"/>
    <xf numFmtId="1" fontId="0" fillId="14" borderId="5" xfId="0" applyNumberFormat="1" applyFill="1" applyBorder="1"/>
    <xf numFmtId="1" fontId="0" fillId="15" borderId="5" xfId="0" applyNumberFormat="1" applyFill="1" applyBorder="1"/>
    <xf numFmtId="0" fontId="0" fillId="16" borderId="2" xfId="0" applyFill="1" applyBorder="1" applyAlignment="1">
      <alignment horizontal="right"/>
    </xf>
    <xf numFmtId="14" fontId="0" fillId="16" borderId="2" xfId="0" applyNumberFormat="1" applyFill="1" applyBorder="1"/>
    <xf numFmtId="0" fontId="0" fillId="13" borderId="2" xfId="0" applyFill="1" applyBorder="1"/>
    <xf numFmtId="0" fontId="15" fillId="2" borderId="2" xfId="0" applyFont="1" applyFill="1" applyBorder="1" applyAlignment="1">
      <alignment horizontal="center"/>
    </xf>
    <xf numFmtId="2" fontId="0" fillId="14" borderId="2" xfId="0" applyNumberFormat="1" applyFill="1" applyBorder="1"/>
    <xf numFmtId="2" fontId="0" fillId="15" borderId="2" xfId="0" applyNumberFormat="1" applyFill="1" applyBorder="1"/>
    <xf numFmtId="1" fontId="0" fillId="14" borderId="2" xfId="0" applyNumberFormat="1" applyFill="1" applyBorder="1"/>
    <xf numFmtId="1" fontId="0" fillId="15" borderId="2" xfId="0" applyNumberFormat="1" applyFill="1" applyBorder="1"/>
    <xf numFmtId="0" fontId="55" fillId="5" borderId="6" xfId="0" applyFont="1" applyFill="1" applyBorder="1"/>
    <xf numFmtId="0" fontId="54" fillId="0" borderId="0" xfId="0" applyFont="1" applyAlignment="1">
      <alignment horizontal="center"/>
    </xf>
    <xf numFmtId="0" fontId="54" fillId="5" borderId="1" xfId="0" applyFont="1" applyFill="1" applyBorder="1" applyAlignment="1">
      <alignment horizontal="center"/>
    </xf>
    <xf numFmtId="0" fontId="54" fillId="5" borderId="1" xfId="0" applyNumberFormat="1" applyFont="1" applyFill="1" applyBorder="1" applyAlignment="1">
      <alignment horizontal="center"/>
    </xf>
    <xf numFmtId="0" fontId="55" fillId="0" borderId="5" xfId="0" applyFont="1" applyBorder="1"/>
    <xf numFmtId="0" fontId="55" fillId="5" borderId="5" xfId="0" applyFont="1" applyFill="1" applyBorder="1" applyAlignment="1">
      <alignment horizontal="right"/>
    </xf>
    <xf numFmtId="0" fontId="59" fillId="0" borderId="2" xfId="0" applyFont="1" applyBorder="1" applyAlignment="1">
      <alignment horizontal="center" vertical="center" wrapText="1"/>
    </xf>
    <xf numFmtId="0" fontId="55" fillId="5" borderId="1" xfId="0" applyFont="1" applyFill="1" applyBorder="1" applyAlignment="1">
      <alignment horizontal="left"/>
    </xf>
    <xf numFmtId="14" fontId="55" fillId="5" borderId="2" xfId="0" applyNumberFormat="1" applyFont="1" applyFill="1" applyBorder="1" applyAlignment="1">
      <alignment horizontal="right"/>
    </xf>
    <xf numFmtId="0" fontId="54" fillId="5" borderId="2" xfId="0" applyNumberFormat="1" applyFont="1" applyFill="1" applyBorder="1" applyAlignment="1">
      <alignment horizontal="right"/>
    </xf>
    <xf numFmtId="0" fontId="54" fillId="5" borderId="2" xfId="0" applyNumberFormat="1" applyFont="1" applyFill="1" applyBorder="1" applyAlignment="1">
      <alignment horizontal="left"/>
    </xf>
    <xf numFmtId="0" fontId="59" fillId="0" borderId="2" xfId="0" applyFont="1" applyBorder="1" applyAlignment="1">
      <alignment horizontal="right" vertical="center" wrapText="1"/>
    </xf>
    <xf numFmtId="0" fontId="54" fillId="17" borderId="1" xfId="0" applyFont="1" applyFill="1" applyBorder="1" applyAlignment="1">
      <alignment horizontal="center" vertical="top" wrapText="1"/>
    </xf>
    <xf numFmtId="0" fontId="54" fillId="0" borderId="0" xfId="0" applyFont="1" applyAlignment="1">
      <alignment horizontal="center"/>
    </xf>
    <xf numFmtId="0" fontId="54" fillId="0" borderId="2" xfId="0" applyFont="1" applyBorder="1" applyAlignment="1">
      <alignment horizontal="left"/>
    </xf>
    <xf numFmtId="167" fontId="37" fillId="0" borderId="6" xfId="0" applyNumberFormat="1" applyFont="1" applyBorder="1" applyAlignment="1">
      <alignment horizontal="left" vertical="center"/>
    </xf>
    <xf numFmtId="167" fontId="37" fillId="0" borderId="3" xfId="0" applyNumberFormat="1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1" fillId="0" borderId="2" xfId="3" applyNumberFormat="1" applyBorder="1" applyAlignment="1">
      <alignment horizontal="center"/>
    </xf>
    <xf numFmtId="15" fontId="61" fillId="0" borderId="2" xfId="0" applyNumberFormat="1" applyFont="1" applyBorder="1" applyAlignment="1">
      <alignment horizontal="center" vertical="center"/>
    </xf>
    <xf numFmtId="14" fontId="61" fillId="5" borderId="2" xfId="2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62" fillId="0" borderId="2" xfId="0" applyFont="1" applyBorder="1" applyAlignment="1">
      <alignment horizontal="center"/>
    </xf>
    <xf numFmtId="0" fontId="55" fillId="5" borderId="6" xfId="0" applyFont="1" applyFill="1" applyBorder="1" applyAlignment="1">
      <alignment horizontal="right"/>
    </xf>
    <xf numFmtId="0" fontId="55" fillId="5" borderId="2" xfId="11" applyFont="1" applyFill="1" applyBorder="1" applyAlignment="1">
      <alignment horizontal="left"/>
    </xf>
    <xf numFmtId="0" fontId="55" fillId="5" borderId="2" xfId="11" applyFont="1" applyFill="1" applyBorder="1" applyAlignment="1">
      <alignment horizontal="right"/>
    </xf>
    <xf numFmtId="0" fontId="11" fillId="5" borderId="2" xfId="12" applyFill="1" applyBorder="1" applyAlignment="1">
      <alignment horizontal="right"/>
    </xf>
    <xf numFmtId="15" fontId="62" fillId="0" borderId="2" xfId="0" applyNumberFormat="1" applyFont="1" applyBorder="1"/>
    <xf numFmtId="0" fontId="20" fillId="5" borderId="2" xfId="0" applyFont="1" applyFill="1" applyBorder="1" applyAlignment="1">
      <alignment horizontal="left"/>
    </xf>
    <xf numFmtId="0" fontId="55" fillId="5" borderId="2" xfId="0" applyFont="1" applyFill="1" applyBorder="1" applyAlignment="1">
      <alignment horizontal="right" vertical="center"/>
    </xf>
    <xf numFmtId="0" fontId="11" fillId="5" borderId="2" xfId="3" applyFill="1" applyBorder="1" applyAlignment="1">
      <alignment horizontal="right"/>
    </xf>
    <xf numFmtId="0" fontId="55" fillId="5" borderId="2" xfId="0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3" fillId="5" borderId="2" xfId="0" applyFont="1" applyFill="1" applyBorder="1"/>
    <xf numFmtId="0" fontId="63" fillId="5" borderId="2" xfId="0" applyFont="1" applyFill="1" applyBorder="1" applyAlignment="1">
      <alignment horizontal="right"/>
    </xf>
    <xf numFmtId="14" fontId="63" fillId="5" borderId="2" xfId="0" applyNumberFormat="1" applyFont="1" applyFill="1" applyBorder="1" applyAlignment="1">
      <alignment horizontal="right"/>
    </xf>
    <xf numFmtId="0" fontId="63" fillId="5" borderId="2" xfId="0" applyFont="1" applyFill="1" applyBorder="1" applyAlignment="1">
      <alignment horizontal="left"/>
    </xf>
    <xf numFmtId="0" fontId="65" fillId="5" borderId="2" xfId="3" applyFont="1" applyFill="1" applyBorder="1" applyAlignment="1">
      <alignment horizontal="right"/>
    </xf>
    <xf numFmtId="0" fontId="63" fillId="5" borderId="2" xfId="11" applyFont="1" applyFill="1" applyBorder="1" applyAlignment="1">
      <alignment horizontal="left"/>
    </xf>
    <xf numFmtId="0" fontId="63" fillId="5" borderId="2" xfId="11" applyFont="1" applyFill="1" applyBorder="1" applyAlignment="1">
      <alignment horizontal="right"/>
    </xf>
    <xf numFmtId="14" fontId="0" fillId="0" borderId="2" xfId="0" applyNumberFormat="1" applyBorder="1" applyAlignment="1">
      <alignment horizontal="right"/>
    </xf>
    <xf numFmtId="14" fontId="0" fillId="0" borderId="2" xfId="0" applyNumberFormat="1" applyBorder="1" applyAlignment="1">
      <alignment horizontal="right" vertical="center"/>
    </xf>
    <xf numFmtId="0" fontId="11" fillId="5" borderId="2" xfId="3" applyFill="1" applyBorder="1"/>
    <xf numFmtId="16" fontId="54" fillId="5" borderId="2" xfId="0" applyNumberFormat="1" applyFont="1" applyFill="1" applyBorder="1"/>
    <xf numFmtId="16" fontId="55" fillId="5" borderId="2" xfId="0" applyNumberFormat="1" applyFont="1" applyFill="1" applyBorder="1" applyAlignment="1">
      <alignment horizontal="right"/>
    </xf>
    <xf numFmtId="0" fontId="66" fillId="0" borderId="0" xfId="0" applyFont="1"/>
    <xf numFmtId="14" fontId="55" fillId="5" borderId="2" xfId="11" applyNumberFormat="1" applyFont="1" applyFill="1" applyBorder="1" applyAlignment="1">
      <alignment horizontal="right"/>
    </xf>
    <xf numFmtId="14" fontId="55" fillId="0" borderId="2" xfId="0" applyNumberFormat="1" applyFont="1" applyBorder="1" applyAlignment="1">
      <alignment horizontal="right"/>
    </xf>
    <xf numFmtId="0" fontId="57" fillId="5" borderId="2" xfId="3" applyFont="1" applyFill="1" applyBorder="1" applyAlignment="1">
      <alignment horizontal="left"/>
    </xf>
    <xf numFmtId="0" fontId="55" fillId="5" borderId="2" xfId="0" applyFont="1" applyFill="1" applyBorder="1" applyAlignment="1">
      <alignment horizontal="right" vertical="center" wrapText="1"/>
    </xf>
    <xf numFmtId="0" fontId="11" fillId="5" borderId="2" xfId="3" applyFill="1" applyBorder="1" applyAlignment="1">
      <alignment horizontal="left"/>
    </xf>
    <xf numFmtId="0" fontId="32" fillId="18" borderId="10" xfId="0" applyFont="1" applyFill="1" applyBorder="1" applyAlignment="1">
      <alignment horizontal="right"/>
    </xf>
    <xf numFmtId="0" fontId="32" fillId="18" borderId="10" xfId="0" applyFont="1" applyFill="1" applyBorder="1" applyAlignment="1">
      <alignment horizontal="left"/>
    </xf>
    <xf numFmtId="0" fontId="11" fillId="5" borderId="2" xfId="13" applyFill="1" applyBorder="1" applyAlignment="1">
      <alignment horizontal="right"/>
    </xf>
    <xf numFmtId="0" fontId="11" fillId="5" borderId="2" xfId="3" applyFill="1" applyBorder="1" applyAlignment="1">
      <alignment horizontal="right" vertical="center"/>
    </xf>
    <xf numFmtId="0" fontId="55" fillId="19" borderId="2" xfId="15" applyFont="1" applyFill="1" applyBorder="1" applyAlignment="1">
      <alignment horizontal="left"/>
    </xf>
    <xf numFmtId="0" fontId="55" fillId="19" borderId="2" xfId="15" applyFont="1" applyFill="1" applyBorder="1" applyAlignment="1">
      <alignment horizontal="right"/>
    </xf>
    <xf numFmtId="0" fontId="11" fillId="19" borderId="2" xfId="3" applyFill="1" applyBorder="1" applyAlignment="1">
      <alignment horizontal="right"/>
    </xf>
    <xf numFmtId="15" fontId="72" fillId="0" borderId="2" xfId="0" applyNumberFormat="1" applyFont="1" applyBorder="1" applyAlignment="1">
      <alignment horizontal="center" vertical="center"/>
    </xf>
    <xf numFmtId="14" fontId="72" fillId="5" borderId="2" xfId="2" applyNumberFormat="1" applyFont="1" applyFill="1" applyBorder="1" applyAlignment="1">
      <alignment horizontal="center" vertical="center"/>
    </xf>
    <xf numFmtId="14" fontId="55" fillId="19" borderId="2" xfId="15" applyNumberFormat="1" applyFont="1" applyFill="1" applyBorder="1" applyAlignment="1">
      <alignment horizontal="right"/>
    </xf>
    <xf numFmtId="14" fontId="0" fillId="0" borderId="2" xfId="0" applyNumberFormat="1" applyBorder="1" applyAlignment="1">
      <alignment vertical="center"/>
    </xf>
    <xf numFmtId="0" fontId="32" fillId="6" borderId="2" xfId="0" applyFont="1" applyFill="1" applyBorder="1" applyAlignment="1">
      <alignment wrapText="1"/>
    </xf>
    <xf numFmtId="0" fontId="55" fillId="6" borderId="2" xfId="0" applyFont="1" applyFill="1" applyBorder="1" applyAlignment="1">
      <alignment wrapText="1"/>
    </xf>
    <xf numFmtId="14" fontId="55" fillId="0" borderId="2" xfId="0" applyNumberFormat="1" applyFont="1" applyBorder="1" applyAlignment="1">
      <alignment horizontal="right" wrapText="1"/>
    </xf>
    <xf numFmtId="0" fontId="32" fillId="6" borderId="2" xfId="0" applyFont="1" applyFill="1" applyBorder="1" applyAlignment="1">
      <alignment horizontal="left"/>
    </xf>
    <xf numFmtId="0" fontId="55" fillId="6" borderId="2" xfId="0" applyFont="1" applyFill="1" applyBorder="1" applyAlignment="1">
      <alignment horizontal="right" wrapText="1"/>
    </xf>
    <xf numFmtId="14" fontId="54" fillId="6" borderId="2" xfId="0" applyNumberFormat="1" applyFont="1" applyFill="1" applyBorder="1" applyAlignment="1">
      <alignment wrapText="1"/>
    </xf>
    <xf numFmtId="0" fontId="54" fillId="6" borderId="2" xfId="0" applyFont="1" applyFill="1" applyBorder="1" applyAlignment="1">
      <alignment horizontal="left"/>
    </xf>
    <xf numFmtId="0" fontId="75" fillId="0" borderId="2" xfId="0" applyFont="1" applyBorder="1" applyAlignment="1">
      <alignment horizontal="center" wrapText="1"/>
    </xf>
    <xf numFmtId="0" fontId="76" fillId="20" borderId="2" xfId="0" applyFont="1" applyFill="1" applyBorder="1" applyAlignment="1">
      <alignment horizontal="left"/>
    </xf>
    <xf numFmtId="0" fontId="76" fillId="20" borderId="2" xfId="0" applyFont="1" applyFill="1" applyBorder="1" applyAlignment="1">
      <alignment horizontal="right"/>
    </xf>
    <xf numFmtId="14" fontId="76" fillId="20" borderId="2" xfId="0" applyNumberFormat="1" applyFont="1" applyFill="1" applyBorder="1" applyAlignment="1">
      <alignment horizontal="right"/>
    </xf>
    <xf numFmtId="0" fontId="77" fillId="0" borderId="2" xfId="3" applyFont="1" applyBorder="1" applyProtection="1"/>
    <xf numFmtId="0" fontId="32" fillId="20" borderId="6" xfId="0" applyFont="1" applyFill="1" applyBorder="1"/>
    <xf numFmtId="14" fontId="78" fillId="20" borderId="2" xfId="0" applyNumberFormat="1" applyFont="1" applyFill="1" applyBorder="1" applyAlignment="1">
      <alignment horizontal="right"/>
    </xf>
    <xf numFmtId="0" fontId="78" fillId="20" borderId="2" xfId="0" applyFont="1" applyFill="1" applyBorder="1" applyAlignment="1">
      <alignment horizontal="left"/>
    </xf>
    <xf numFmtId="0" fontId="32" fillId="20" borderId="2" xfId="0" applyFont="1" applyFill="1" applyBorder="1" applyAlignment="1">
      <alignment horizontal="left"/>
    </xf>
    <xf numFmtId="0" fontId="76" fillId="0" borderId="2" xfId="0" applyFont="1" applyBorder="1" applyAlignment="1">
      <alignment horizontal="left"/>
    </xf>
    <xf numFmtId="0" fontId="76" fillId="0" borderId="2" xfId="0" applyFont="1" applyBorder="1" applyAlignment="1">
      <alignment horizontal="right"/>
    </xf>
    <xf numFmtId="14" fontId="76" fillId="0" borderId="2" xfId="0" applyNumberFormat="1" applyFont="1" applyBorder="1" applyAlignment="1">
      <alignment horizontal="right"/>
    </xf>
    <xf numFmtId="0" fontId="79" fillId="20" borderId="2" xfId="0" applyFont="1" applyFill="1" applyBorder="1" applyAlignment="1">
      <alignment horizontal="left"/>
    </xf>
    <xf numFmtId="0" fontId="79" fillId="0" borderId="2" xfId="3" applyFont="1" applyBorder="1" applyProtection="1"/>
    <xf numFmtId="0" fontId="32" fillId="20" borderId="2" xfId="0" applyFont="1" applyFill="1" applyBorder="1"/>
    <xf numFmtId="0" fontId="76" fillId="0" borderId="2" xfId="0" applyFont="1" applyBorder="1"/>
    <xf numFmtId="0" fontId="32" fillId="0" borderId="2" xfId="0" applyFont="1" applyBorder="1" applyAlignment="1">
      <alignment horizontal="right"/>
    </xf>
    <xf numFmtId="14" fontId="54" fillId="5" borderId="2" xfId="0" applyNumberFormat="1" applyFont="1" applyFill="1" applyBorder="1" applyAlignment="1">
      <alignment horizontal="right"/>
    </xf>
    <xf numFmtId="0" fontId="11" fillId="0" borderId="2" xfId="13" applyFill="1" applyBorder="1" applyAlignment="1">
      <alignment horizontal="left"/>
    </xf>
    <xf numFmtId="14" fontId="54" fillId="0" borderId="2" xfId="0" applyNumberFormat="1" applyFont="1" applyBorder="1" applyAlignment="1">
      <alignment horizontal="right"/>
    </xf>
    <xf numFmtId="0" fontId="55" fillId="0" borderId="2" xfId="11" applyFont="1" applyBorder="1" applyAlignment="1">
      <alignment horizontal="left"/>
    </xf>
    <xf numFmtId="2" fontId="55" fillId="5" borderId="2" xfId="0" applyNumberFormat="1" applyFont="1" applyFill="1" applyBorder="1" applyAlignment="1">
      <alignment horizontal="right"/>
    </xf>
    <xf numFmtId="0" fontId="32" fillId="0" borderId="2" xfId="0" applyFont="1" applyBorder="1" applyAlignment="1">
      <alignment horizontal="left"/>
    </xf>
    <xf numFmtId="0" fontId="11" fillId="0" borderId="2" xfId="3" applyBorder="1" applyAlignment="1">
      <alignment horizontal="left"/>
    </xf>
    <xf numFmtId="2" fontId="55" fillId="5" borderId="2" xfId="11" applyNumberFormat="1" applyFont="1" applyFill="1" applyBorder="1" applyAlignment="1">
      <alignment horizontal="right"/>
    </xf>
    <xf numFmtId="0" fontId="11" fillId="19" borderId="2" xfId="3" applyFill="1" applyBorder="1" applyAlignment="1">
      <alignment horizontal="left"/>
    </xf>
    <xf numFmtId="0" fontId="32" fillId="5" borderId="2" xfId="0" applyFont="1" applyFill="1" applyBorder="1" applyAlignment="1">
      <alignment horizontal="left"/>
    </xf>
    <xf numFmtId="0" fontId="32" fillId="5" borderId="2" xfId="0" applyFont="1" applyFill="1" applyBorder="1" applyAlignment="1">
      <alignment horizontal="right"/>
    </xf>
    <xf numFmtId="0" fontId="11" fillId="5" borderId="2" xfId="13" applyFill="1" applyBorder="1" applyAlignment="1" applyProtection="1">
      <alignment horizontal="left"/>
    </xf>
    <xf numFmtId="0" fontId="32" fillId="5" borderId="2" xfId="0" applyFont="1" applyFill="1" applyBorder="1" applyAlignment="1">
      <alignment horizontal="center"/>
    </xf>
    <xf numFmtId="14" fontId="32" fillId="5" borderId="2" xfId="0" applyNumberFormat="1" applyFont="1" applyFill="1" applyBorder="1" applyAlignment="1">
      <alignment horizontal="right"/>
    </xf>
    <xf numFmtId="0" fontId="62" fillId="0" borderId="2" xfId="0" applyFont="1" applyBorder="1" applyAlignment="1">
      <alignment horizontal="right"/>
    </xf>
    <xf numFmtId="0" fontId="57" fillId="0" borderId="2" xfId="3" applyFont="1" applyBorder="1" applyAlignment="1">
      <alignment horizontal="left"/>
    </xf>
    <xf numFmtId="0" fontId="6" fillId="19" borderId="2" xfId="15" applyFont="1" applyFill="1" applyBorder="1" applyAlignment="1">
      <alignment horizontal="right"/>
    </xf>
    <xf numFmtId="0" fontId="81" fillId="5" borderId="2" xfId="0" applyFont="1" applyFill="1" applyBorder="1" applyAlignment="1">
      <alignment vertical="center"/>
    </xf>
    <xf numFmtId="0" fontId="81" fillId="5" borderId="2" xfId="0" applyFont="1" applyFill="1" applyBorder="1" applyAlignment="1">
      <alignment horizontal="left" vertical="center"/>
    </xf>
    <xf numFmtId="0" fontId="81" fillId="5" borderId="2" xfId="0" applyFont="1" applyFill="1" applyBorder="1" applyAlignment="1">
      <alignment horizontal="center" vertical="center"/>
    </xf>
    <xf numFmtId="0" fontId="81" fillId="5" borderId="2" xfId="0" applyFont="1" applyFill="1" applyBorder="1" applyAlignment="1">
      <alignment horizontal="right" vertical="center"/>
    </xf>
    <xf numFmtId="0" fontId="82" fillId="5" borderId="2" xfId="3" applyFont="1" applyFill="1" applyBorder="1" applyAlignment="1" applyProtection="1">
      <alignment horizontal="center" vertical="center"/>
    </xf>
    <xf numFmtId="14" fontId="81" fillId="5" borderId="2" xfId="0" applyNumberFormat="1" applyFont="1" applyFill="1" applyBorder="1" applyAlignment="1">
      <alignment horizontal="left" vertical="center"/>
    </xf>
    <xf numFmtId="0" fontId="81" fillId="0" borderId="2" xfId="0" applyFont="1" applyBorder="1" applyAlignment="1">
      <alignment vertical="center"/>
    </xf>
    <xf numFmtId="0" fontId="82" fillId="5" borderId="2" xfId="3" applyFont="1" applyFill="1" applyBorder="1" applyAlignment="1">
      <alignment horizontal="center" vertical="center"/>
    </xf>
    <xf numFmtId="3" fontId="81" fillId="5" borderId="2" xfId="0" applyNumberFormat="1" applyFont="1" applyFill="1" applyBorder="1" applyAlignment="1">
      <alignment horizontal="left" vertical="center"/>
    </xf>
    <xf numFmtId="0" fontId="81" fillId="0" borderId="2" xfId="0" applyFont="1" applyBorder="1" applyAlignment="1">
      <alignment horizontal="center" vertical="center"/>
    </xf>
    <xf numFmtId="0" fontId="81" fillId="0" borderId="2" xfId="0" applyFont="1" applyBorder="1" applyAlignment="1">
      <alignment horizontal="right" vertical="center"/>
    </xf>
    <xf numFmtId="0" fontId="81" fillId="0" borderId="2" xfId="0" applyFont="1" applyBorder="1" applyAlignment="1">
      <alignment horizontal="left" vertical="center"/>
    </xf>
    <xf numFmtId="14" fontId="81" fillId="0" borderId="2" xfId="0" applyNumberFormat="1" applyFont="1" applyBorder="1" applyAlignment="1">
      <alignment horizontal="right" vertical="center"/>
    </xf>
    <xf numFmtId="0" fontId="82" fillId="0" borderId="2" xfId="3" applyFont="1" applyBorder="1" applyAlignment="1">
      <alignment horizontal="right" vertical="center"/>
    </xf>
    <xf numFmtId="14" fontId="81" fillId="5" borderId="2" xfId="0" applyNumberFormat="1" applyFont="1" applyFill="1" applyBorder="1" applyAlignment="1">
      <alignment horizontal="right" vertical="center"/>
    </xf>
    <xf numFmtId="0" fontId="81" fillId="5" borderId="2" xfId="11" applyFont="1" applyFill="1" applyBorder="1" applyAlignment="1">
      <alignment horizontal="left" vertical="center"/>
    </xf>
    <xf numFmtId="0" fontId="81" fillId="5" borderId="2" xfId="11" applyFont="1" applyFill="1" applyBorder="1" applyAlignment="1">
      <alignment horizontal="right" vertical="center"/>
    </xf>
    <xf numFmtId="14" fontId="81" fillId="5" borderId="2" xfId="11" applyNumberFormat="1" applyFont="1" applyFill="1" applyBorder="1" applyAlignment="1">
      <alignment horizontal="right" vertical="center"/>
    </xf>
    <xf numFmtId="0" fontId="82" fillId="5" borderId="2" xfId="13" applyFont="1" applyFill="1" applyBorder="1" applyAlignment="1">
      <alignment horizontal="center" vertical="center"/>
    </xf>
    <xf numFmtId="169" fontId="81" fillId="5" borderId="2" xfId="0" applyNumberFormat="1" applyFont="1" applyFill="1" applyBorder="1" applyAlignment="1">
      <alignment horizontal="right" vertical="center"/>
    </xf>
    <xf numFmtId="0" fontId="81" fillId="19" borderId="2" xfId="0" applyFont="1" applyFill="1" applyBorder="1" applyAlignment="1">
      <alignment horizontal="left" vertical="center"/>
    </xf>
    <xf numFmtId="0" fontId="81" fillId="19" borderId="2" xfId="0" applyFont="1" applyFill="1" applyBorder="1" applyAlignment="1">
      <alignment horizontal="right" vertical="center"/>
    </xf>
    <xf numFmtId="0" fontId="84" fillId="19" borderId="2" xfId="0" applyFont="1" applyFill="1" applyBorder="1" applyAlignment="1">
      <alignment horizontal="center" vertical="center"/>
    </xf>
    <xf numFmtId="169" fontId="81" fillId="19" borderId="2" xfId="0" applyNumberFormat="1" applyFont="1" applyFill="1" applyBorder="1" applyAlignment="1">
      <alignment horizontal="right" vertical="center"/>
    </xf>
    <xf numFmtId="0" fontId="85" fillId="21" borderId="2" xfId="0" applyFont="1" applyFill="1" applyBorder="1" applyAlignment="1">
      <alignment vertical="center" wrapText="1"/>
    </xf>
    <xf numFmtId="0" fontId="85" fillId="21" borderId="2" xfId="0" applyFont="1" applyFill="1" applyBorder="1" applyAlignment="1">
      <alignment horizontal="right" vertical="center" wrapText="1"/>
    </xf>
    <xf numFmtId="169" fontId="85" fillId="21" borderId="2" xfId="0" applyNumberFormat="1" applyFont="1" applyFill="1" applyBorder="1" applyAlignment="1">
      <alignment horizontal="right" vertical="center" wrapText="1"/>
    </xf>
    <xf numFmtId="0" fontId="82" fillId="21" borderId="2" xfId="3" applyFont="1" applyFill="1" applyBorder="1" applyAlignment="1">
      <alignment horizontal="center" vertical="center" wrapText="1"/>
    </xf>
    <xf numFmtId="0" fontId="85" fillId="21" borderId="2" xfId="0" applyFont="1" applyFill="1" applyBorder="1" applyAlignment="1">
      <alignment horizontal="left" vertical="center" wrapText="1"/>
    </xf>
    <xf numFmtId="0" fontId="86" fillId="0" borderId="2" xfId="0" applyFont="1" applyBorder="1" applyAlignment="1">
      <alignment horizontal="right" vertical="center"/>
    </xf>
    <xf numFmtId="0" fontId="85" fillId="18" borderId="2" xfId="0" applyFont="1" applyFill="1" applyBorder="1" applyAlignment="1">
      <alignment horizontal="left" vertical="center"/>
    </xf>
    <xf numFmtId="0" fontId="85" fillId="18" borderId="2" xfId="0" applyFont="1" applyFill="1" applyBorder="1" applyAlignment="1">
      <alignment horizontal="center" vertical="center"/>
    </xf>
    <xf numFmtId="0" fontId="85" fillId="18" borderId="2" xfId="0" applyFont="1" applyFill="1" applyBorder="1" applyAlignment="1">
      <alignment horizontal="right" vertical="center"/>
    </xf>
    <xf numFmtId="0" fontId="87" fillId="18" borderId="2" xfId="0" applyFont="1" applyFill="1" applyBorder="1" applyAlignment="1">
      <alignment horizontal="center" vertical="center"/>
    </xf>
    <xf numFmtId="169" fontId="85" fillId="18" borderId="2" xfId="0" applyNumberFormat="1" applyFont="1" applyFill="1" applyBorder="1" applyAlignment="1">
      <alignment horizontal="right" vertical="center"/>
    </xf>
    <xf numFmtId="0" fontId="82" fillId="21" borderId="2" xfId="13" applyFont="1" applyFill="1" applyBorder="1" applyAlignment="1">
      <alignment horizontal="center" vertical="center" wrapText="1"/>
    </xf>
    <xf numFmtId="169" fontId="81" fillId="5" borderId="2" xfId="11" applyNumberFormat="1" applyFont="1" applyFill="1" applyBorder="1" applyAlignment="1">
      <alignment horizontal="right" vertical="center"/>
    </xf>
    <xf numFmtId="0" fontId="82" fillId="0" borderId="2" xfId="3" applyFont="1" applyBorder="1" applyAlignment="1">
      <alignment horizontal="center" vertical="center"/>
    </xf>
    <xf numFmtId="0" fontId="85" fillId="0" borderId="2" xfId="0" applyFont="1" applyBorder="1" applyAlignment="1">
      <alignment vertical="center"/>
    </xf>
    <xf numFmtId="0" fontId="85" fillId="0" borderId="2" xfId="0" applyFont="1" applyBorder="1" applyAlignment="1">
      <alignment horizontal="right" vertical="center"/>
    </xf>
    <xf numFmtId="0" fontId="81" fillId="18" borderId="2" xfId="0" applyFont="1" applyFill="1" applyBorder="1" applyAlignment="1">
      <alignment horizontal="center" vertical="center"/>
    </xf>
    <xf numFmtId="2" fontId="81" fillId="5" borderId="2" xfId="0" applyNumberFormat="1" applyFont="1" applyFill="1" applyBorder="1" applyAlignment="1">
      <alignment horizontal="right" vertical="center"/>
    </xf>
    <xf numFmtId="169" fontId="85" fillId="21" borderId="2" xfId="0" applyNumberFormat="1" applyFont="1" applyFill="1" applyBorder="1" applyAlignment="1">
      <alignment vertical="center" wrapText="1"/>
    </xf>
    <xf numFmtId="0" fontId="82" fillId="19" borderId="2" xfId="3" applyFont="1" applyFill="1" applyBorder="1" applyAlignment="1">
      <alignment horizontal="center" vertical="center"/>
    </xf>
    <xf numFmtId="0" fontId="53" fillId="18" borderId="2" xfId="0" applyFont="1" applyFill="1" applyBorder="1" applyAlignment="1">
      <alignment vertical="center"/>
    </xf>
    <xf numFmtId="0" fontId="53" fillId="18" borderId="2" xfId="0" applyFont="1" applyFill="1" applyBorder="1" applyAlignment="1">
      <alignment horizontal="right" vertical="center"/>
    </xf>
    <xf numFmtId="169" fontId="53" fillId="18" borderId="2" xfId="0" applyNumberFormat="1" applyFont="1" applyFill="1" applyBorder="1" applyAlignment="1">
      <alignment horizontal="right" vertical="center"/>
    </xf>
    <xf numFmtId="0" fontId="53" fillId="18" borderId="2" xfId="0" applyFont="1" applyFill="1" applyBorder="1" applyAlignment="1">
      <alignment horizontal="left" vertical="center"/>
    </xf>
    <xf numFmtId="0" fontId="85" fillId="18" borderId="10" xfId="0" applyFont="1" applyFill="1" applyBorder="1" applyAlignment="1">
      <alignment horizontal="right" vertical="center"/>
    </xf>
    <xf numFmtId="0" fontId="85" fillId="0" borderId="10" xfId="0" applyFont="1" applyBorder="1" applyAlignment="1">
      <alignment vertical="center"/>
    </xf>
    <xf numFmtId="0" fontId="85" fillId="18" borderId="10" xfId="0" applyFont="1" applyFill="1" applyBorder="1" applyAlignment="1">
      <alignment horizontal="left" vertical="center"/>
    </xf>
    <xf numFmtId="0" fontId="81" fillId="19" borderId="2" xfId="15" applyFont="1" applyFill="1" applyBorder="1" applyAlignment="1">
      <alignment horizontal="left" vertical="center"/>
    </xf>
    <xf numFmtId="0" fontId="81" fillId="19" borderId="2" xfId="15" applyFont="1" applyFill="1" applyBorder="1" applyAlignment="1">
      <alignment horizontal="right" vertical="center"/>
    </xf>
    <xf numFmtId="0" fontId="81" fillId="5" borderId="2" xfId="17" applyFont="1" applyFill="1" applyBorder="1" applyAlignment="1">
      <alignment horizontal="right" vertical="center"/>
    </xf>
    <xf numFmtId="0" fontId="85" fillId="18" borderId="10" xfId="2" applyFont="1" applyFill="1" applyBorder="1" applyAlignment="1">
      <alignment vertical="center"/>
    </xf>
    <xf numFmtId="0" fontId="85" fillId="18" borderId="2" xfId="2" applyFont="1" applyFill="1" applyBorder="1" applyAlignment="1">
      <alignment horizontal="right" vertical="center"/>
    </xf>
    <xf numFmtId="0" fontId="85" fillId="18" borderId="10" xfId="2" applyFont="1" applyFill="1" applyBorder="1" applyAlignment="1">
      <alignment horizontal="center" vertical="center"/>
    </xf>
    <xf numFmtId="0" fontId="85" fillId="18" borderId="10" xfId="2" applyFont="1" applyFill="1" applyBorder="1" applyAlignment="1">
      <alignment horizontal="left" vertical="center"/>
    </xf>
    <xf numFmtId="0" fontId="81" fillId="19" borderId="10" xfId="0" applyFont="1" applyFill="1" applyBorder="1" applyAlignment="1">
      <alignment horizontal="center" vertical="center"/>
    </xf>
    <xf numFmtId="0" fontId="81" fillId="19" borderId="10" xfId="0" applyFont="1" applyFill="1" applyBorder="1" applyAlignment="1">
      <alignment horizontal="left" vertical="center"/>
    </xf>
    <xf numFmtId="0" fontId="82" fillId="19" borderId="10" xfId="3" applyFont="1" applyFill="1" applyBorder="1" applyAlignment="1">
      <alignment horizontal="center" vertical="center"/>
    </xf>
    <xf numFmtId="0" fontId="81" fillId="5" borderId="3" xfId="0" applyFont="1" applyFill="1" applyBorder="1" applyAlignment="1">
      <alignment horizontal="right" vertical="center"/>
    </xf>
    <xf numFmtId="17" fontId="81" fillId="5" borderId="2" xfId="0" applyNumberFormat="1" applyFont="1" applyFill="1" applyBorder="1" applyAlignment="1">
      <alignment horizontal="right" vertical="center"/>
    </xf>
    <xf numFmtId="0" fontId="81" fillId="5" borderId="2" xfId="18" applyFont="1" applyFill="1" applyBorder="1" applyAlignment="1">
      <alignment horizontal="right" vertical="center"/>
    </xf>
    <xf numFmtId="14" fontId="81" fillId="19" borderId="2" xfId="0" applyNumberFormat="1" applyFont="1" applyFill="1" applyBorder="1" applyAlignment="1">
      <alignment horizontal="right" vertical="center"/>
    </xf>
    <xf numFmtId="14" fontId="85" fillId="21" borderId="2" xfId="0" applyNumberFormat="1" applyFont="1" applyFill="1" applyBorder="1" applyAlignment="1">
      <alignment horizontal="right" vertical="center" wrapText="1"/>
    </xf>
    <xf numFmtId="14" fontId="85" fillId="18" borderId="2" xfId="0" applyNumberFormat="1" applyFont="1" applyFill="1" applyBorder="1" applyAlignment="1">
      <alignment horizontal="right" vertical="center"/>
    </xf>
    <xf numFmtId="14" fontId="85" fillId="0" borderId="2" xfId="0" applyNumberFormat="1" applyFont="1" applyBorder="1" applyAlignment="1">
      <alignment horizontal="right" vertical="center"/>
    </xf>
    <xf numFmtId="14" fontId="53" fillId="18" borderId="2" xfId="0" applyNumberFormat="1" applyFont="1" applyFill="1" applyBorder="1" applyAlignment="1">
      <alignment horizontal="right" vertical="center"/>
    </xf>
    <xf numFmtId="14" fontId="81" fillId="19" borderId="2" xfId="15" applyNumberFormat="1" applyFont="1" applyFill="1" applyBorder="1" applyAlignment="1">
      <alignment horizontal="right" vertical="center"/>
    </xf>
    <xf numFmtId="14" fontId="81" fillId="0" borderId="2" xfId="0" applyNumberFormat="1" applyFont="1" applyBorder="1" applyAlignment="1">
      <alignment vertical="center"/>
    </xf>
    <xf numFmtId="14" fontId="81" fillId="5" borderId="2" xfId="0" applyNumberFormat="1" applyFont="1" applyFill="1" applyBorder="1" applyAlignment="1">
      <alignment vertical="center"/>
    </xf>
    <xf numFmtId="0" fontId="10" fillId="5" borderId="2" xfId="0" applyFont="1" applyFill="1" applyBorder="1" applyAlignment="1">
      <alignment horizontal="center" vertical="center" wrapText="1"/>
    </xf>
    <xf numFmtId="0" fontId="32" fillId="21" borderId="2" xfId="0" applyFont="1" applyFill="1" applyBorder="1" applyAlignment="1">
      <alignment horizontal="right"/>
    </xf>
    <xf numFmtId="0" fontId="55" fillId="5" borderId="2" xfId="11" applyFont="1" applyFill="1" applyBorder="1" applyAlignment="1">
      <alignment horizontal="center"/>
    </xf>
    <xf numFmtId="0" fontId="20" fillId="0" borderId="2" xfId="0" applyFont="1" applyBorder="1" applyAlignment="1">
      <alignment horizontal="left"/>
    </xf>
    <xf numFmtId="0" fontId="55" fillId="5" borderId="2" xfId="0" applyFont="1" applyFill="1" applyBorder="1" applyAlignment="1">
      <alignment horizontal="center" vertical="center"/>
    </xf>
    <xf numFmtId="0" fontId="55" fillId="19" borderId="2" xfId="15" applyFont="1" applyFill="1" applyBorder="1" applyAlignment="1">
      <alignment horizontal="center"/>
    </xf>
    <xf numFmtId="0" fontId="81" fillId="0" borderId="2" xfId="0" applyFont="1" applyBorder="1"/>
    <xf numFmtId="0" fontId="81" fillId="0" borderId="2" xfId="0" applyFont="1" applyBorder="1" applyAlignment="1">
      <alignment horizontal="right"/>
    </xf>
    <xf numFmtId="0" fontId="81" fillId="5" borderId="2" xfId="0" applyFont="1" applyFill="1" applyBorder="1" applyAlignment="1">
      <alignment horizontal="right"/>
    </xf>
    <xf numFmtId="0" fontId="81" fillId="5" borderId="2" xfId="0" applyFont="1" applyFill="1" applyBorder="1" applyAlignment="1">
      <alignment horizontal="left"/>
    </xf>
    <xf numFmtId="14" fontId="81" fillId="0" borderId="2" xfId="0" applyNumberFormat="1" applyFont="1" applyBorder="1" applyAlignment="1">
      <alignment horizontal="right"/>
    </xf>
    <xf numFmtId="0" fontId="55" fillId="5" borderId="2" xfId="0" applyFont="1" applyFill="1" applyBorder="1" applyAlignment="1">
      <alignment vertical="center"/>
    </xf>
    <xf numFmtId="0" fontId="11" fillId="5" borderId="2" xfId="13" applyFill="1" applyBorder="1"/>
    <xf numFmtId="0" fontId="55" fillId="5" borderId="0" xfId="0" applyFont="1" applyFill="1" applyBorder="1" applyAlignment="1">
      <alignment horizontal="right"/>
    </xf>
    <xf numFmtId="14" fontId="55" fillId="5" borderId="2" xfId="0" applyNumberFormat="1" applyFont="1" applyFill="1" applyBorder="1" applyAlignment="1">
      <alignment horizontal="left"/>
    </xf>
    <xf numFmtId="14" fontId="55" fillId="5" borderId="2" xfId="0" applyNumberFormat="1" applyFont="1" applyFill="1" applyBorder="1" applyAlignment="1">
      <alignment vertical="center"/>
    </xf>
    <xf numFmtId="14" fontId="55" fillId="5" borderId="2" xfId="0" applyNumberFormat="1" applyFont="1" applyFill="1" applyBorder="1"/>
    <xf numFmtId="16" fontId="55" fillId="5" borderId="2" xfId="0" applyNumberFormat="1" applyFont="1" applyFill="1" applyBorder="1" applyAlignment="1">
      <alignment horizontal="left"/>
    </xf>
    <xf numFmtId="0" fontId="91" fillId="5" borderId="2" xfId="3" applyFont="1" applyFill="1" applyBorder="1" applyAlignment="1">
      <alignment horizontal="left"/>
    </xf>
    <xf numFmtId="17" fontId="55" fillId="5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wrapText="1"/>
    </xf>
    <xf numFmtId="0" fontId="32" fillId="0" borderId="2" xfId="0" applyFont="1" applyFill="1" applyBorder="1" applyAlignment="1">
      <alignment horizontal="right" wrapText="1"/>
    </xf>
    <xf numFmtId="14" fontId="55" fillId="0" borderId="2" xfId="0" applyNumberFormat="1" applyFont="1" applyFill="1" applyBorder="1" applyAlignment="1">
      <alignment horizontal="right" wrapText="1"/>
    </xf>
    <xf numFmtId="0" fontId="55" fillId="0" borderId="2" xfId="0" applyFont="1" applyFill="1" applyBorder="1" applyAlignment="1">
      <alignment horizontal="left" wrapText="1"/>
    </xf>
    <xf numFmtId="14" fontId="55" fillId="0" borderId="2" xfId="0" applyNumberFormat="1" applyFont="1" applyFill="1" applyBorder="1" applyAlignment="1">
      <alignment horizontal="left" wrapText="1"/>
    </xf>
    <xf numFmtId="0" fontId="55" fillId="0" borderId="0" xfId="0" applyFont="1" applyFill="1"/>
    <xf numFmtId="0" fontId="11" fillId="0" borderId="2" xfId="3" applyFill="1" applyBorder="1" applyAlignment="1">
      <alignment vertical="center"/>
    </xf>
    <xf numFmtId="0" fontId="90" fillId="0" borderId="2" xfId="0" applyFont="1" applyFill="1" applyBorder="1" applyAlignment="1">
      <alignment horizontal="right" wrapText="1"/>
    </xf>
    <xf numFmtId="0" fontId="55" fillId="0" borderId="2" xfId="0" applyFont="1" applyFill="1" applyBorder="1" applyAlignment="1">
      <alignment horizontal="right" wrapText="1"/>
    </xf>
    <xf numFmtId="0" fontId="55" fillId="0" borderId="2" xfId="0" applyFont="1" applyFill="1" applyBorder="1" applyAlignment="1">
      <alignment horizontal="left"/>
    </xf>
    <xf numFmtId="0" fontId="55" fillId="0" borderId="2" xfId="0" applyFont="1" applyFill="1" applyBorder="1" applyAlignment="1">
      <alignment horizontal="right"/>
    </xf>
    <xf numFmtId="14" fontId="55" fillId="0" borderId="2" xfId="0" applyNumberFormat="1" applyFont="1" applyFill="1" applyBorder="1" applyAlignment="1">
      <alignment horizontal="right"/>
    </xf>
    <xf numFmtId="0" fontId="11" fillId="0" borderId="2" xfId="3" applyFill="1" applyBorder="1"/>
    <xf numFmtId="0" fontId="54" fillId="0" borderId="2" xfId="0" applyFont="1" applyFill="1" applyBorder="1" applyAlignment="1">
      <alignment horizontal="left"/>
    </xf>
    <xf numFmtId="14" fontId="32" fillId="0" borderId="2" xfId="0" applyNumberFormat="1" applyFont="1" applyFill="1" applyBorder="1" applyAlignment="1">
      <alignment vertical="center" wrapText="1"/>
    </xf>
    <xf numFmtId="0" fontId="32" fillId="0" borderId="2" xfId="0" applyFont="1" applyFill="1" applyBorder="1" applyAlignment="1">
      <alignment vertical="center"/>
    </xf>
    <xf numFmtId="14" fontId="55" fillId="0" borderId="2" xfId="0" applyNumberFormat="1" applyFont="1" applyFill="1" applyBorder="1" applyAlignment="1">
      <alignment vertical="center" wrapText="1"/>
    </xf>
    <xf numFmtId="0" fontId="55" fillId="0" borderId="3" xfId="0" applyFont="1" applyFill="1" applyBorder="1"/>
    <xf numFmtId="0" fontId="54" fillId="0" borderId="2" xfId="0" applyFont="1" applyFill="1" applyBorder="1"/>
    <xf numFmtId="0" fontId="11" fillId="5" borderId="2" xfId="3" applyFill="1" applyBorder="1" applyAlignment="1"/>
    <xf numFmtId="14" fontId="18" fillId="5" borderId="2" xfId="0" applyNumberFormat="1" applyFont="1" applyFill="1" applyBorder="1"/>
    <xf numFmtId="0" fontId="55" fillId="5" borderId="2" xfId="11" applyFont="1" applyFill="1" applyBorder="1"/>
    <xf numFmtId="0" fontId="11" fillId="5" borderId="2" xfId="12" applyFill="1" applyBorder="1" applyAlignment="1"/>
    <xf numFmtId="14" fontId="55" fillId="5" borderId="2" xfId="11" applyNumberFormat="1" applyFont="1" applyFill="1" applyBorder="1"/>
    <xf numFmtId="0" fontId="92" fillId="5" borderId="2" xfId="3" applyFont="1" applyFill="1" applyBorder="1" applyAlignment="1"/>
    <xf numFmtId="0" fontId="6" fillId="5" borderId="2" xfId="0" applyFont="1" applyFill="1" applyBorder="1"/>
    <xf numFmtId="0" fontId="18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18" fillId="0" borderId="2" xfId="0" applyNumberFormat="1" applyFont="1" applyBorder="1" applyAlignment="1">
      <alignment vertical="center"/>
    </xf>
    <xf numFmtId="49" fontId="62" fillId="5" borderId="2" xfId="0" applyNumberFormat="1" applyFont="1" applyFill="1" applyBorder="1" applyAlignment="1" applyProtection="1">
      <alignment vertical="center"/>
      <protection locked="0"/>
    </xf>
    <xf numFmtId="0" fontId="92" fillId="5" borderId="2" xfId="3" applyFont="1" applyFill="1" applyBorder="1" applyAlignment="1">
      <alignment horizontal="right"/>
    </xf>
    <xf numFmtId="0" fontId="55" fillId="0" borderId="10" xfId="0" applyFont="1" applyBorder="1"/>
    <xf numFmtId="0" fontId="55" fillId="0" borderId="10" xfId="0" applyFont="1" applyBorder="1" applyAlignment="1">
      <alignment horizontal="right"/>
    </xf>
    <xf numFmtId="0" fontId="94" fillId="0" borderId="2" xfId="21" applyFont="1" applyBorder="1" applyAlignment="1">
      <alignment horizontal="right" wrapText="1"/>
    </xf>
    <xf numFmtId="0" fontId="95" fillId="0" borderId="2" xfId="21" applyFont="1" applyBorder="1" applyAlignment="1"/>
    <xf numFmtId="46" fontId="55" fillId="5" borderId="2" xfId="0" applyNumberFormat="1" applyFont="1" applyFill="1" applyBorder="1" applyAlignment="1">
      <alignment horizontal="right"/>
    </xf>
    <xf numFmtId="0" fontId="20" fillId="0" borderId="2" xfId="0" applyFont="1" applyBorder="1"/>
    <xf numFmtId="0" fontId="55" fillId="5" borderId="2" xfId="0" applyFont="1" applyFill="1" applyBorder="1" applyAlignment="1">
      <alignment wrapText="1"/>
    </xf>
    <xf numFmtId="0" fontId="11" fillId="5" borderId="2" xfId="3" applyFill="1" applyBorder="1" applyAlignment="1">
      <alignment wrapText="1"/>
    </xf>
    <xf numFmtId="0" fontId="54" fillId="5" borderId="2" xfId="11" applyFont="1" applyFill="1" applyBorder="1" applyAlignment="1">
      <alignment horizontal="left"/>
    </xf>
    <xf numFmtId="0" fontId="11" fillId="5" borderId="2" xfId="3" applyFill="1" applyBorder="1" applyAlignment="1">
      <alignment horizontal="right" wrapText="1"/>
    </xf>
    <xf numFmtId="0" fontId="11" fillId="5" borderId="3" xfId="3" applyFill="1" applyBorder="1" applyAlignment="1">
      <alignment horizontal="right"/>
    </xf>
    <xf numFmtId="0" fontId="55" fillId="19" borderId="2" xfId="0" applyFont="1" applyFill="1" applyBorder="1" applyAlignment="1">
      <alignment horizontal="left"/>
    </xf>
    <xf numFmtId="0" fontId="55" fillId="19" borderId="2" xfId="0" applyFont="1" applyFill="1" applyBorder="1" applyAlignment="1">
      <alignment horizontal="right" vertical="center"/>
    </xf>
    <xf numFmtId="164" fontId="55" fillId="19" borderId="2" xfId="0" applyNumberFormat="1" applyFont="1" applyFill="1" applyBorder="1" applyAlignment="1">
      <alignment horizontal="right"/>
    </xf>
    <xf numFmtId="0" fontId="55" fillId="19" borderId="2" xfId="0" applyFont="1" applyFill="1" applyBorder="1" applyAlignment="1">
      <alignment horizontal="right"/>
    </xf>
    <xf numFmtId="0" fontId="91" fillId="19" borderId="2" xfId="3" applyFont="1" applyFill="1" applyBorder="1" applyAlignment="1">
      <alignment horizontal="left"/>
    </xf>
    <xf numFmtId="169" fontId="55" fillId="19" borderId="2" xfId="0" applyNumberFormat="1" applyFont="1" applyFill="1" applyBorder="1" applyAlignment="1">
      <alignment horizontal="right"/>
    </xf>
    <xf numFmtId="14" fontId="55" fillId="19" borderId="2" xfId="0" applyNumberFormat="1" applyFont="1" applyFill="1" applyBorder="1" applyAlignment="1">
      <alignment horizontal="right"/>
    </xf>
    <xf numFmtId="0" fontId="55" fillId="0" borderId="6" xfId="0" applyFont="1" applyFill="1" applyBorder="1"/>
    <xf numFmtId="0" fontId="59" fillId="0" borderId="2" xfId="0" applyFont="1" applyFill="1" applyBorder="1" applyAlignment="1">
      <alignment horizontal="right" vertical="center" wrapText="1"/>
    </xf>
    <xf numFmtId="0" fontId="54" fillId="0" borderId="2" xfId="0" applyNumberFormat="1" applyFont="1" applyFill="1" applyBorder="1" applyAlignment="1">
      <alignment horizontal="right"/>
    </xf>
    <xf numFmtId="0" fontId="59" fillId="0" borderId="2" xfId="0" applyFont="1" applyFill="1" applyBorder="1" applyAlignment="1">
      <alignment horizontal="center" vertical="center" wrapText="1"/>
    </xf>
    <xf numFmtId="0" fontId="54" fillId="0" borderId="12" xfId="0" applyFont="1" applyFill="1" applyBorder="1" applyAlignment="1">
      <alignment horizontal="left"/>
    </xf>
    <xf numFmtId="0" fontId="54" fillId="0" borderId="3" xfId="0" applyFont="1" applyFill="1" applyBorder="1" applyAlignment="1">
      <alignment horizontal="left"/>
    </xf>
    <xf numFmtId="0" fontId="54" fillId="2" borderId="7" xfId="0" applyFont="1" applyFill="1" applyBorder="1" applyAlignment="1">
      <alignment horizontal="center" vertical="top" wrapText="1"/>
    </xf>
    <xf numFmtId="49" fontId="0" fillId="0" borderId="6" xfId="0" applyNumberFormat="1" applyBorder="1" applyAlignment="1">
      <alignment horizontal="center"/>
    </xf>
    <xf numFmtId="0" fontId="55" fillId="5" borderId="6" xfId="0" applyFont="1" applyFill="1" applyBorder="1" applyAlignment="1">
      <alignment horizontal="left"/>
    </xf>
    <xf numFmtId="0" fontId="81" fillId="5" borderId="6" xfId="0" applyFont="1" applyFill="1" applyBorder="1" applyAlignment="1">
      <alignment horizontal="left" vertical="center"/>
    </xf>
    <xf numFmtId="0" fontId="81" fillId="0" borderId="6" xfId="0" applyFont="1" applyBorder="1" applyAlignment="1">
      <alignment horizontal="left" vertical="center"/>
    </xf>
    <xf numFmtId="0" fontId="55" fillId="5" borderId="1" xfId="0" applyFont="1" applyFill="1" applyBorder="1" applyAlignment="1">
      <alignment horizontal="right"/>
    </xf>
    <xf numFmtId="0" fontId="55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55" fillId="5" borderId="5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 wrapText="1"/>
    </xf>
    <xf numFmtId="0" fontId="68" fillId="18" borderId="10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wrapText="1"/>
    </xf>
    <xf numFmtId="164" fontId="55" fillId="5" borderId="1" xfId="0" applyNumberFormat="1" applyFont="1" applyFill="1" applyBorder="1" applyAlignment="1">
      <alignment horizontal="right"/>
    </xf>
    <xf numFmtId="0" fontId="27" fillId="0" borderId="2" xfId="0" applyFont="1" applyBorder="1" applyAlignment="1">
      <alignment horizontal="left"/>
    </xf>
    <xf numFmtId="0" fontId="66" fillId="22" borderId="2" xfId="0" applyFont="1" applyFill="1" applyBorder="1" applyAlignment="1">
      <alignment horizontal="center"/>
    </xf>
    <xf numFmtId="164" fontId="66" fillId="22" borderId="2" xfId="0" applyNumberFormat="1" applyFont="1" applyFill="1" applyBorder="1" applyAlignment="1">
      <alignment horizontal="right"/>
    </xf>
    <xf numFmtId="0" fontId="73" fillId="22" borderId="2" xfId="0" applyFont="1" applyFill="1" applyBorder="1" applyAlignment="1">
      <alignment horizontal="center" vertical="center" wrapText="1"/>
    </xf>
    <xf numFmtId="0" fontId="66" fillId="22" borderId="0" xfId="0" applyFont="1" applyFill="1"/>
    <xf numFmtId="171" fontId="32" fillId="18" borderId="2" xfId="19" applyFont="1" applyFill="1" applyBorder="1"/>
    <xf numFmtId="0" fontId="55" fillId="5" borderId="10" xfId="0" applyFont="1" applyFill="1" applyBorder="1"/>
    <xf numFmtId="0" fontId="55" fillId="5" borderId="10" xfId="0" applyFont="1" applyFill="1" applyBorder="1" applyAlignment="1">
      <alignment horizontal="left"/>
    </xf>
    <xf numFmtId="171" fontId="32" fillId="18" borderId="2" xfId="19" applyFont="1" applyFill="1" applyBorder="1" applyAlignment="1">
      <alignment horizontal="left"/>
    </xf>
    <xf numFmtId="0" fontId="85" fillId="21" borderId="10" xfId="0" applyFont="1" applyFill="1" applyBorder="1" applyAlignment="1">
      <alignment horizontal="right" vertical="center" wrapText="1"/>
    </xf>
    <xf numFmtId="173" fontId="32" fillId="18" borderId="2" xfId="19" applyNumberFormat="1" applyFont="1" applyFill="1" applyBorder="1" applyAlignment="1">
      <alignment horizontal="right"/>
    </xf>
    <xf numFmtId="0" fontId="55" fillId="5" borderId="10" xfId="11" applyFont="1" applyFill="1" applyBorder="1" applyAlignment="1">
      <alignment horizontal="right"/>
    </xf>
    <xf numFmtId="0" fontId="32" fillId="18" borderId="2" xfId="0" applyFont="1" applyFill="1" applyBorder="1" applyAlignment="1">
      <alignment horizontal="right"/>
    </xf>
    <xf numFmtId="0" fontId="55" fillId="5" borderId="10" xfId="0" applyFont="1" applyFill="1" applyBorder="1" applyAlignment="1">
      <alignment horizontal="right"/>
    </xf>
    <xf numFmtId="14" fontId="32" fillId="18" borderId="2" xfId="19" applyNumberFormat="1" applyFont="1" applyFill="1" applyBorder="1" applyAlignment="1">
      <alignment horizontal="right"/>
    </xf>
    <xf numFmtId="14" fontId="55" fillId="5" borderId="10" xfId="0" applyNumberFormat="1" applyFont="1" applyFill="1" applyBorder="1"/>
    <xf numFmtId="171" fontId="32" fillId="18" borderId="2" xfId="19" applyFont="1" applyFill="1" applyBorder="1" applyAlignment="1">
      <alignment horizontal="right"/>
    </xf>
    <xf numFmtId="0" fontId="55" fillId="5" borderId="3" xfId="0" applyFont="1" applyFill="1" applyBorder="1" applyAlignment="1">
      <alignment horizontal="right"/>
    </xf>
    <xf numFmtId="171" fontId="70" fillId="18" borderId="2" xfId="20" applyFill="1" applyBorder="1" applyAlignment="1">
      <alignment horizontal="left"/>
    </xf>
    <xf numFmtId="0" fontId="11" fillId="5" borderId="10" xfId="3" applyFill="1" applyBorder="1" applyAlignment="1"/>
    <xf numFmtId="172" fontId="32" fillId="18" borderId="2" xfId="19" applyNumberFormat="1" applyFont="1" applyFill="1" applyBorder="1" applyAlignment="1">
      <alignment horizontal="right"/>
    </xf>
    <xf numFmtId="0" fontId="32" fillId="18" borderId="2" xfId="11" applyFont="1" applyFill="1" applyBorder="1" applyAlignment="1">
      <alignment horizontal="left"/>
    </xf>
    <xf numFmtId="0" fontId="81" fillId="5" borderId="3" xfId="0" applyFont="1" applyFill="1" applyBorder="1" applyAlignment="1">
      <alignment horizontal="center" vertical="center"/>
    </xf>
    <xf numFmtId="0" fontId="55" fillId="5" borderId="3" xfId="11" applyFont="1" applyFill="1" applyBorder="1" applyAlignment="1">
      <alignment horizontal="right"/>
    </xf>
    <xf numFmtId="0" fontId="81" fillId="5" borderId="5" xfId="0" applyFont="1" applyFill="1" applyBorder="1" applyAlignment="1">
      <alignment horizontal="right" vertical="center"/>
    </xf>
    <xf numFmtId="0" fontId="81" fillId="5" borderId="10" xfId="0" applyFont="1" applyFill="1" applyBorder="1" applyAlignment="1">
      <alignment horizontal="right" vertical="center"/>
    </xf>
    <xf numFmtId="0" fontId="32" fillId="6" borderId="10" xfId="0" applyFont="1" applyFill="1" applyBorder="1" applyAlignment="1">
      <alignment wrapText="1"/>
    </xf>
    <xf numFmtId="0" fontId="55" fillId="6" borderId="10" xfId="0" applyFont="1" applyFill="1" applyBorder="1" applyAlignment="1">
      <alignment wrapText="1"/>
    </xf>
    <xf numFmtId="14" fontId="55" fillId="0" borderId="10" xfId="0" applyNumberFormat="1" applyFont="1" applyBorder="1" applyAlignment="1">
      <alignment horizontal="right" wrapText="1"/>
    </xf>
    <xf numFmtId="0" fontId="55" fillId="5" borderId="3" xfId="0" applyFont="1" applyFill="1" applyBorder="1" applyAlignment="1">
      <alignment horizontal="left"/>
    </xf>
    <xf numFmtId="0" fontId="32" fillId="6" borderId="10" xfId="0" applyFont="1" applyFill="1" applyBorder="1" applyAlignment="1">
      <alignment horizontal="left"/>
    </xf>
    <xf numFmtId="0" fontId="81" fillId="5" borderId="10" xfId="0" applyFont="1" applyFill="1" applyBorder="1" applyAlignment="1">
      <alignment horizontal="left" vertical="center"/>
    </xf>
    <xf numFmtId="14" fontId="54" fillId="6" borderId="10" xfId="0" applyNumberFormat="1" applyFont="1" applyFill="1" applyBorder="1" applyAlignment="1">
      <alignment wrapText="1"/>
    </xf>
    <xf numFmtId="0" fontId="54" fillId="6" borderId="10" xfId="0" applyFont="1" applyFill="1" applyBorder="1" applyAlignment="1">
      <alignment horizontal="left"/>
    </xf>
    <xf numFmtId="0" fontId="81" fillId="5" borderId="1" xfId="0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center" vertical="center"/>
    </xf>
    <xf numFmtId="0" fontId="32" fillId="18" borderId="2" xfId="0" applyFont="1" applyFill="1" applyBorder="1" applyAlignment="1">
      <alignment horizontal="left"/>
    </xf>
    <xf numFmtId="14" fontId="55" fillId="5" borderId="10" xfId="0" applyNumberFormat="1" applyFont="1" applyFill="1" applyBorder="1" applyAlignment="1">
      <alignment horizontal="right"/>
    </xf>
    <xf numFmtId="0" fontId="95" fillId="0" borderId="10" xfId="21" applyFont="1" applyBorder="1" applyAlignment="1"/>
    <xf numFmtId="0" fontId="81" fillId="5" borderId="5" xfId="0" applyFont="1" applyFill="1" applyBorder="1" applyAlignment="1">
      <alignment horizontal="center" vertical="center"/>
    </xf>
    <xf numFmtId="0" fontId="66" fillId="22" borderId="2" xfId="0" applyFont="1" applyFill="1" applyBorder="1"/>
    <xf numFmtId="0" fontId="66" fillId="22" borderId="2" xfId="0" applyFont="1" applyFill="1" applyBorder="1" applyAlignment="1">
      <alignment horizontal="right"/>
    </xf>
    <xf numFmtId="14" fontId="66" fillId="22" borderId="2" xfId="0" applyNumberFormat="1" applyFont="1" applyFill="1" applyBorder="1" applyAlignment="1">
      <alignment horizontal="right"/>
    </xf>
    <xf numFmtId="0" fontId="66" fillId="22" borderId="2" xfId="0" applyFont="1" applyFill="1" applyBorder="1" applyAlignment="1">
      <alignment horizontal="left"/>
    </xf>
    <xf numFmtId="0" fontId="66" fillId="22" borderId="0" xfId="0" applyFont="1" applyFill="1" applyAlignment="1">
      <alignment horizontal="left"/>
    </xf>
    <xf numFmtId="0" fontId="55" fillId="22" borderId="0" xfId="0" applyFont="1" applyFill="1"/>
    <xf numFmtId="47" fontId="55" fillId="0" borderId="2" xfId="0" applyNumberFormat="1" applyFont="1" applyFill="1" applyBorder="1" applyAlignment="1">
      <alignment horizontal="right"/>
    </xf>
    <xf numFmtId="0" fontId="76" fillId="0" borderId="2" xfId="0" applyFont="1" applyFill="1" applyBorder="1" applyAlignment="1">
      <alignment horizontal="right"/>
    </xf>
    <xf numFmtId="0" fontId="55" fillId="0" borderId="2" xfId="11" applyFont="1" applyFill="1" applyBorder="1" applyAlignment="1">
      <alignment horizontal="right"/>
    </xf>
    <xf numFmtId="0" fontId="34" fillId="20" borderId="2" xfId="0" applyFont="1" applyFill="1" applyBorder="1" applyAlignment="1">
      <alignment horizontal="right"/>
    </xf>
    <xf numFmtId="0" fontId="11" fillId="5" borderId="10" xfId="3" applyFill="1" applyBorder="1" applyAlignment="1">
      <alignment horizontal="right"/>
    </xf>
    <xf numFmtId="0" fontId="32" fillId="0" borderId="2" xfId="0" applyFont="1" applyFill="1" applyBorder="1" applyAlignment="1">
      <alignment horizontal="right"/>
    </xf>
    <xf numFmtId="171" fontId="32" fillId="0" borderId="2" xfId="19" applyFont="1" applyFill="1" applyBorder="1" applyAlignment="1">
      <alignment horizontal="right"/>
    </xf>
    <xf numFmtId="14" fontId="55" fillId="5" borderId="0" xfId="0" applyNumberFormat="1" applyFont="1" applyFill="1" applyBorder="1" applyAlignment="1">
      <alignment horizontal="right"/>
    </xf>
    <xf numFmtId="0" fontId="76" fillId="0" borderId="10" xfId="0" applyFont="1" applyBorder="1" applyAlignment="1">
      <alignment horizontal="right"/>
    </xf>
    <xf numFmtId="0" fontId="55" fillId="19" borderId="10" xfId="15" applyFont="1" applyFill="1" applyBorder="1" applyAlignment="1">
      <alignment horizontal="right"/>
    </xf>
    <xf numFmtId="0" fontId="66" fillId="22" borderId="2" xfId="11" applyFont="1" applyFill="1" applyBorder="1" applyAlignment="1">
      <alignment horizontal="left"/>
    </xf>
    <xf numFmtId="0" fontId="66" fillId="22" borderId="2" xfId="11" applyFont="1" applyFill="1" applyBorder="1" applyAlignment="1">
      <alignment horizontal="right"/>
    </xf>
    <xf numFmtId="0" fontId="69" fillId="22" borderId="2" xfId="3" applyFont="1" applyFill="1" applyBorder="1" applyAlignment="1">
      <alignment horizontal="left"/>
    </xf>
    <xf numFmtId="0" fontId="55" fillId="0" borderId="2" xfId="0" applyNumberFormat="1" applyFont="1" applyFill="1" applyBorder="1" applyAlignment="1">
      <alignment horizontal="right"/>
    </xf>
    <xf numFmtId="0" fontId="96" fillId="22" borderId="2" xfId="0" applyFont="1" applyFill="1" applyBorder="1" applyAlignment="1">
      <alignment horizontal="center" vertical="center" wrapText="1"/>
    </xf>
    <xf numFmtId="0" fontId="32" fillId="18" borderId="2" xfId="0" applyFont="1" applyFill="1" applyBorder="1"/>
    <xf numFmtId="14" fontId="32" fillId="18" borderId="2" xfId="0" applyNumberFormat="1" applyFont="1" applyFill="1" applyBorder="1" applyAlignment="1">
      <alignment horizontal="right"/>
    </xf>
    <xf numFmtId="0" fontId="11" fillId="5" borderId="10" xfId="3" applyFill="1" applyBorder="1" applyAlignment="1">
      <alignment horizontal="left"/>
    </xf>
    <xf numFmtId="0" fontId="71" fillId="18" borderId="2" xfId="14" applyFill="1" applyBorder="1" applyAlignment="1">
      <alignment horizontal="right"/>
    </xf>
    <xf numFmtId="0" fontId="82" fillId="18" borderId="2" xfId="14" applyFont="1" applyFill="1" applyBorder="1" applyAlignment="1">
      <alignment horizontal="right" vertical="center"/>
    </xf>
    <xf numFmtId="0" fontId="66" fillId="22" borderId="6" xfId="0" applyFont="1" applyFill="1" applyBorder="1"/>
    <xf numFmtId="0" fontId="81" fillId="5" borderId="10" xfId="0" applyFont="1" applyFill="1" applyBorder="1" applyAlignment="1">
      <alignment vertical="center"/>
    </xf>
    <xf numFmtId="0" fontId="32" fillId="21" borderId="10" xfId="0" applyFont="1" applyFill="1" applyBorder="1"/>
    <xf numFmtId="0" fontId="81" fillId="0" borderId="10" xfId="0" applyFont="1" applyBorder="1" applyAlignment="1">
      <alignment vertical="center"/>
    </xf>
    <xf numFmtId="0" fontId="34" fillId="0" borderId="2" xfId="0" applyFont="1" applyBorder="1"/>
    <xf numFmtId="171" fontId="32" fillId="18" borderId="2" xfId="19" applyFont="1" applyFill="1" applyBorder="1" applyAlignment="1">
      <alignment horizontal="right" vertical="center"/>
    </xf>
    <xf numFmtId="0" fontId="81" fillId="0" borderId="10" xfId="0" applyFont="1" applyBorder="1" applyAlignment="1">
      <alignment horizontal="right" vertical="center"/>
    </xf>
    <xf numFmtId="14" fontId="81" fillId="5" borderId="10" xfId="0" applyNumberFormat="1" applyFont="1" applyFill="1" applyBorder="1" applyAlignment="1">
      <alignment horizontal="right" vertical="center"/>
    </xf>
    <xf numFmtId="14" fontId="55" fillId="5" borderId="5" xfId="0" applyNumberFormat="1" applyFont="1" applyFill="1" applyBorder="1" applyAlignment="1">
      <alignment horizontal="right"/>
    </xf>
    <xf numFmtId="14" fontId="81" fillId="0" borderId="10" xfId="0" applyNumberFormat="1" applyFont="1" applyBorder="1" applyAlignment="1">
      <alignment horizontal="right" vertical="center"/>
    </xf>
    <xf numFmtId="0" fontId="81" fillId="19" borderId="2" xfId="0" applyFont="1" applyFill="1" applyBorder="1" applyAlignment="1">
      <alignment horizontal="center" vertical="center"/>
    </xf>
    <xf numFmtId="0" fontId="55" fillId="5" borderId="35" xfId="0" applyFont="1" applyFill="1" applyBorder="1" applyAlignment="1">
      <alignment horizontal="right"/>
    </xf>
    <xf numFmtId="171" fontId="70" fillId="0" borderId="2" xfId="20" applyBorder="1" applyAlignment="1">
      <alignment horizontal="left"/>
    </xf>
    <xf numFmtId="0" fontId="82" fillId="5" borderId="10" xfId="3" applyFont="1" applyFill="1" applyBorder="1" applyAlignment="1">
      <alignment horizontal="center" vertical="center"/>
    </xf>
    <xf numFmtId="0" fontId="55" fillId="0" borderId="10" xfId="0" applyFont="1" applyBorder="1" applyAlignment="1">
      <alignment horizontal="left"/>
    </xf>
    <xf numFmtId="14" fontId="54" fillId="5" borderId="10" xfId="0" applyNumberFormat="1" applyFont="1" applyFill="1" applyBorder="1" applyAlignment="1">
      <alignment horizontal="right"/>
    </xf>
    <xf numFmtId="0" fontId="54" fillId="5" borderId="10" xfId="0" applyFont="1" applyFill="1" applyBorder="1" applyAlignment="1">
      <alignment horizontal="left"/>
    </xf>
    <xf numFmtId="0" fontId="32" fillId="21" borderId="2" xfId="0" applyFont="1" applyFill="1" applyBorder="1"/>
    <xf numFmtId="0" fontId="32" fillId="0" borderId="2" xfId="0" applyFont="1" applyBorder="1"/>
    <xf numFmtId="14" fontId="55" fillId="0" borderId="10" xfId="0" applyNumberFormat="1" applyFont="1" applyBorder="1"/>
    <xf numFmtId="0" fontId="11" fillId="21" borderId="2" xfId="13" applyFill="1" applyBorder="1" applyAlignment="1"/>
    <xf numFmtId="0" fontId="91" fillId="5" borderId="0" xfId="3" applyFont="1" applyFill="1" applyBorder="1" applyAlignment="1">
      <alignment horizontal="left"/>
    </xf>
    <xf numFmtId="0" fontId="32" fillId="21" borderId="2" xfId="0" applyFont="1" applyFill="1" applyBorder="1" applyAlignment="1">
      <alignment horizontal="left"/>
    </xf>
    <xf numFmtId="0" fontId="66" fillId="22" borderId="6" xfId="0" applyFont="1" applyFill="1" applyBorder="1" applyAlignment="1">
      <alignment horizontal="left"/>
    </xf>
    <xf numFmtId="0" fontId="55" fillId="19" borderId="2" xfId="0" applyFont="1" applyFill="1" applyBorder="1"/>
    <xf numFmtId="1" fontId="0" fillId="0" borderId="10" xfId="0" applyNumberFormat="1" applyBorder="1" applyAlignment="1">
      <alignment horizontal="center"/>
    </xf>
    <xf numFmtId="0" fontId="93" fillId="19" borderId="2" xfId="0" applyFont="1" applyFill="1" applyBorder="1" applyAlignment="1">
      <alignment horizontal="right"/>
    </xf>
    <xf numFmtId="0" fontId="54" fillId="19" borderId="2" xfId="0" applyFont="1" applyFill="1" applyBorder="1" applyAlignment="1">
      <alignment horizontal="left"/>
    </xf>
    <xf numFmtId="0" fontId="62" fillId="0" borderId="10" xfId="0" applyFont="1" applyBorder="1" applyAlignment="1">
      <alignment horizontal="right"/>
    </xf>
    <xf numFmtId="0" fontId="79" fillId="20" borderId="10" xfId="0" applyFont="1" applyFill="1" applyBorder="1" applyAlignment="1">
      <alignment horizontal="left"/>
    </xf>
    <xf numFmtId="0" fontId="32" fillId="20" borderId="10" xfId="0" applyFont="1" applyFill="1" applyBorder="1"/>
    <xf numFmtId="0" fontId="81" fillId="5" borderId="3" xfId="0" applyFont="1" applyFill="1" applyBorder="1" applyAlignment="1">
      <alignment horizontal="left" vertical="center"/>
    </xf>
    <xf numFmtId="15" fontId="81" fillId="5" borderId="2" xfId="0" applyNumberFormat="1" applyFont="1" applyFill="1" applyBorder="1" applyAlignment="1">
      <alignment horizontal="left" vertical="center"/>
    </xf>
    <xf numFmtId="0" fontId="32" fillId="18" borderId="2" xfId="17" applyFont="1" applyFill="1" applyBorder="1" applyAlignment="1">
      <alignment horizontal="left"/>
    </xf>
    <xf numFmtId="0" fontId="32" fillId="18" borderId="2" xfId="17" applyFont="1" applyFill="1" applyBorder="1" applyAlignment="1">
      <alignment horizontal="right"/>
    </xf>
    <xf numFmtId="14" fontId="32" fillId="18" borderId="2" xfId="17" applyNumberFormat="1" applyFont="1" applyFill="1" applyBorder="1" applyAlignment="1">
      <alignment horizontal="right"/>
    </xf>
    <xf numFmtId="0" fontId="81" fillId="5" borderId="35" xfId="0" applyFont="1" applyFill="1" applyBorder="1" applyAlignment="1">
      <alignment horizontal="right" vertical="center"/>
    </xf>
    <xf numFmtId="0" fontId="70" fillId="18" borderId="2" xfId="17" applyFont="1" applyFill="1" applyBorder="1"/>
    <xf numFmtId="0" fontId="32" fillId="18" borderId="2" xfId="17" applyFont="1" applyFill="1" applyBorder="1"/>
    <xf numFmtId="0" fontId="89" fillId="18" borderId="2" xfId="17" applyFont="1" applyFill="1" applyBorder="1" applyAlignment="1">
      <alignment horizontal="left"/>
    </xf>
    <xf numFmtId="0" fontId="66" fillId="22" borderId="0" xfId="0" applyFont="1" applyFill="1" applyBorder="1"/>
    <xf numFmtId="0" fontId="82" fillId="5" borderId="10" xfId="3" applyFont="1" applyFill="1" applyBorder="1" applyAlignment="1">
      <alignment horizontal="right"/>
    </xf>
    <xf numFmtId="0" fontId="81" fillId="5" borderId="10" xfId="0" applyFont="1" applyFill="1" applyBorder="1" applyAlignment="1">
      <alignment horizontal="right"/>
    </xf>
    <xf numFmtId="0" fontId="85" fillId="18" borderId="2" xfId="2" applyFont="1" applyFill="1" applyBorder="1" applyAlignment="1">
      <alignment vertical="center"/>
    </xf>
    <xf numFmtId="0" fontId="81" fillId="5" borderId="6" xfId="0" applyFont="1" applyFill="1" applyBorder="1" applyAlignment="1">
      <alignment horizontal="right" vertical="center"/>
    </xf>
    <xf numFmtId="0" fontId="85" fillId="18" borderId="2" xfId="2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1" fillId="0" borderId="10" xfId="3" applyBorder="1"/>
    <xf numFmtId="0" fontId="85" fillId="18" borderId="6" xfId="2" applyFont="1" applyFill="1" applyBorder="1" applyAlignment="1">
      <alignment horizontal="left" vertical="center"/>
    </xf>
    <xf numFmtId="0" fontId="62" fillId="0" borderId="2" xfId="0" applyFont="1" applyBorder="1" applyAlignment="1">
      <alignment horizontal="right" vertical="center"/>
    </xf>
    <xf numFmtId="0" fontId="81" fillId="5" borderId="0" xfId="0" applyFont="1" applyFill="1" applyBorder="1" applyAlignment="1">
      <alignment horizontal="left" vertical="center"/>
    </xf>
    <xf numFmtId="0" fontId="81" fillId="5" borderId="0" xfId="0" applyFont="1" applyFill="1" applyBorder="1" applyAlignment="1">
      <alignment horizontal="right" vertical="center"/>
    </xf>
    <xf numFmtId="0" fontId="94" fillId="0" borderId="6" xfId="21" applyFont="1" applyBorder="1" applyAlignment="1">
      <alignment horizontal="right" wrapText="1"/>
    </xf>
    <xf numFmtId="0" fontId="85" fillId="18" borderId="2" xfId="2" applyFont="1" applyFill="1" applyBorder="1" applyAlignment="1">
      <alignment horizontal="left" vertical="center"/>
    </xf>
    <xf numFmtId="14" fontId="32" fillId="0" borderId="2" xfId="0" applyNumberFormat="1" applyFont="1" applyBorder="1" applyAlignment="1">
      <alignment horizontal="right"/>
    </xf>
    <xf numFmtId="0" fontId="70" fillId="18" borderId="2" xfId="0" applyFont="1" applyFill="1" applyBorder="1" applyAlignment="1">
      <alignment horizontal="right"/>
    </xf>
    <xf numFmtId="0" fontId="94" fillId="0" borderId="10" xfId="21" applyFont="1" applyBorder="1" applyAlignment="1">
      <alignment horizontal="right" wrapText="1"/>
    </xf>
    <xf numFmtId="0" fontId="85" fillId="18" borderId="10" xfId="2" applyFont="1" applyFill="1" applyBorder="1" applyAlignment="1">
      <alignment horizontal="right" vertical="center"/>
    </xf>
    <xf numFmtId="14" fontId="81" fillId="5" borderId="10" xfId="0" applyNumberFormat="1" applyFont="1" applyFill="1" applyBorder="1" applyAlignment="1">
      <alignment horizontal="left" vertical="center"/>
    </xf>
    <xf numFmtId="0" fontId="55" fillId="0" borderId="2" xfId="0" applyFont="1" applyFill="1" applyBorder="1" applyAlignment="1">
      <alignment horizontal="right" vertical="center" wrapText="1"/>
    </xf>
    <xf numFmtId="0" fontId="11" fillId="5" borderId="10" xfId="3" applyFill="1" applyBorder="1"/>
    <xf numFmtId="0" fontId="32" fillId="0" borderId="2" xfId="0" applyFont="1" applyFill="1" applyBorder="1" applyAlignment="1">
      <alignment horizontal="right" vertical="center" wrapText="1"/>
    </xf>
    <xf numFmtId="0" fontId="53" fillId="5" borderId="2" xfId="0" applyFont="1" applyFill="1" applyBorder="1" applyAlignment="1">
      <alignment horizontal="right" vertical="center"/>
    </xf>
    <xf numFmtId="0" fontId="67" fillId="22" borderId="0" xfId="0" applyFont="1" applyFill="1" applyBorder="1"/>
    <xf numFmtId="0" fontId="0" fillId="0" borderId="2" xfId="0" applyFill="1" applyBorder="1" applyAlignment="1">
      <alignment horizontal="right"/>
    </xf>
    <xf numFmtId="0" fontId="37" fillId="0" borderId="6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81" fillId="5" borderId="6" xfId="0" applyFont="1" applyFill="1" applyBorder="1" applyAlignment="1">
      <alignment vertical="center"/>
    </xf>
    <xf numFmtId="0" fontId="55" fillId="5" borderId="1" xfId="0" applyFont="1" applyFill="1" applyBorder="1"/>
    <xf numFmtId="0" fontId="20" fillId="5" borderId="10" xfId="0" applyFont="1" applyFill="1" applyBorder="1" applyAlignment="1">
      <alignment horizontal="left"/>
    </xf>
    <xf numFmtId="0" fontId="76" fillId="20" borderId="10" xfId="0" applyFont="1" applyFill="1" applyBorder="1" applyAlignment="1">
      <alignment horizontal="right"/>
    </xf>
    <xf numFmtId="0" fontId="81" fillId="19" borderId="10" xfId="0" applyFont="1" applyFill="1" applyBorder="1" applyAlignment="1">
      <alignment horizontal="right" vertical="center"/>
    </xf>
    <xf numFmtId="0" fontId="0" fillId="0" borderId="10" xfId="0" applyBorder="1"/>
    <xf numFmtId="0" fontId="32" fillId="18" borderId="2" xfId="11" applyFont="1" applyFill="1" applyBorder="1" applyAlignment="1">
      <alignment horizontal="right"/>
    </xf>
    <xf numFmtId="14" fontId="0" fillId="0" borderId="10" xfId="0" applyNumberFormat="1" applyBorder="1"/>
    <xf numFmtId="14" fontId="81" fillId="0" borderId="10" xfId="0" applyNumberFormat="1" applyFont="1" applyBorder="1" applyAlignment="1">
      <alignment vertical="center"/>
    </xf>
    <xf numFmtId="14" fontId="32" fillId="18" borderId="2" xfId="11" applyNumberFormat="1" applyFont="1" applyFill="1" applyBorder="1" applyAlignment="1">
      <alignment horizontal="right"/>
    </xf>
    <xf numFmtId="0" fontId="0" fillId="0" borderId="2" xfId="0" applyBorder="1" applyAlignment="1">
      <alignment horizontal="right" wrapText="1"/>
    </xf>
    <xf numFmtId="171" fontId="88" fillId="18" borderId="2" xfId="19" applyFont="1" applyFill="1" applyBorder="1" applyAlignment="1">
      <alignment horizontal="left" vertical="center"/>
    </xf>
    <xf numFmtId="0" fontId="11" fillId="0" borderId="2" xfId="3" applyBorder="1" applyAlignment="1">
      <alignment horizontal="left" wrapText="1"/>
    </xf>
    <xf numFmtId="171" fontId="18" fillId="0" borderId="2" xfId="19" applyBorder="1" applyAlignment="1">
      <alignment horizontal="left"/>
    </xf>
    <xf numFmtId="0" fontId="11" fillId="18" borderId="2" xfId="12" applyFill="1" applyBorder="1" applyAlignment="1" applyProtection="1">
      <alignment horizontal="left"/>
    </xf>
    <xf numFmtId="0" fontId="88" fillId="0" borderId="2" xfId="0" applyFont="1" applyFill="1" applyBorder="1" applyAlignment="1">
      <alignment vertical="center"/>
    </xf>
    <xf numFmtId="49" fontId="62" fillId="5" borderId="10" xfId="0" applyNumberFormat="1" applyFont="1" applyFill="1" applyBorder="1" applyAlignment="1" applyProtection="1">
      <alignment vertical="center"/>
      <protection locked="0"/>
    </xf>
    <xf numFmtId="171" fontId="32" fillId="18" borderId="2" xfId="19" applyFont="1" applyFill="1" applyBorder="1" applyAlignment="1">
      <alignment horizontal="left" vertical="center"/>
    </xf>
    <xf numFmtId="0" fontId="83" fillId="5" borderId="10" xfId="0" applyFont="1" applyFill="1" applyBorder="1" applyAlignment="1">
      <alignment horizontal="left" vertical="center"/>
    </xf>
    <xf numFmtId="0" fontId="95" fillId="0" borderId="3" xfId="21" applyFont="1" applyBorder="1" applyAlignment="1"/>
    <xf numFmtId="0" fontId="55" fillId="5" borderId="0" xfId="0" applyFont="1" applyFill="1" applyBorder="1" applyAlignment="1">
      <alignment horizontal="left"/>
    </xf>
    <xf numFmtId="0" fontId="68" fillId="18" borderId="2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59" fillId="0" borderId="10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wrapText="1"/>
    </xf>
    <xf numFmtId="0" fontId="68" fillId="18" borderId="1" xfId="0" applyFont="1" applyFill="1" applyBorder="1" applyAlignment="1">
      <alignment horizontal="center" vertical="center" wrapText="1"/>
    </xf>
    <xf numFmtId="0" fontId="55" fillId="5" borderId="10" xfId="0" applyFont="1" applyFill="1" applyBorder="1" applyAlignment="1">
      <alignment horizontal="center"/>
    </xf>
    <xf numFmtId="0" fontId="59" fillId="0" borderId="1" xfId="0" applyFont="1" applyBorder="1" applyAlignment="1">
      <alignment horizontal="center" vertical="center" wrapText="1"/>
    </xf>
    <xf numFmtId="0" fontId="81" fillId="0" borderId="2" xfId="0" applyFont="1" applyFill="1" applyBorder="1" applyAlignment="1">
      <alignment horizontal="right" vertical="center"/>
    </xf>
    <xf numFmtId="0" fontId="53" fillId="19" borderId="10" xfId="15" applyFont="1" applyFill="1" applyBorder="1" applyAlignment="1">
      <alignment horizontal="right" vertical="center"/>
    </xf>
    <xf numFmtId="0" fontId="55" fillId="5" borderId="9" xfId="0" applyFont="1" applyFill="1" applyBorder="1" applyAlignment="1">
      <alignment horizontal="left"/>
    </xf>
    <xf numFmtId="0" fontId="54" fillId="5" borderId="9" xfId="0" applyFont="1" applyFill="1" applyBorder="1" applyAlignment="1">
      <alignment horizontal="left"/>
    </xf>
    <xf numFmtId="0" fontId="55" fillId="19" borderId="10" xfId="15" applyFont="1" applyFill="1" applyBorder="1" applyAlignment="1">
      <alignment horizontal="left"/>
    </xf>
    <xf numFmtId="0" fontId="55" fillId="0" borderId="3" xfId="0" applyFont="1" applyBorder="1" applyAlignment="1">
      <alignment horizontal="left"/>
    </xf>
    <xf numFmtId="0" fontId="55" fillId="0" borderId="0" xfId="0" applyFont="1" applyBorder="1"/>
    <xf numFmtId="0" fontId="0" fillId="0" borderId="2" xfId="0" applyBorder="1" applyAlignment="1">
      <alignment horizontal="center" wrapText="1"/>
    </xf>
    <xf numFmtId="14" fontId="76" fillId="0" borderId="10" xfId="0" applyNumberFormat="1" applyFont="1" applyBorder="1" applyAlignment="1">
      <alignment horizontal="right"/>
    </xf>
    <xf numFmtId="0" fontId="34" fillId="20" borderId="10" xfId="0" applyFont="1" applyFill="1" applyBorder="1" applyAlignment="1">
      <alignment horizontal="right"/>
    </xf>
    <xf numFmtId="0" fontId="57" fillId="5" borderId="10" xfId="3" applyFont="1" applyFill="1" applyBorder="1" applyAlignment="1">
      <alignment horizontal="left"/>
    </xf>
    <xf numFmtId="0" fontId="91" fillId="5" borderId="3" xfId="3" applyFont="1" applyFill="1" applyBorder="1" applyAlignment="1">
      <alignment horizontal="left"/>
    </xf>
    <xf numFmtId="0" fontId="55" fillId="6" borderId="2" xfId="0" applyFont="1" applyFill="1" applyBorder="1" applyAlignment="1">
      <alignment horizontal="right"/>
    </xf>
    <xf numFmtId="171" fontId="32" fillId="18" borderId="0" xfId="19" applyFont="1" applyFill="1" applyBorder="1" applyAlignment="1">
      <alignment horizontal="right"/>
    </xf>
    <xf numFmtId="14" fontId="78" fillId="20" borderId="10" xfId="0" applyNumberFormat="1" applyFont="1" applyFill="1" applyBorder="1" applyAlignment="1">
      <alignment horizontal="right"/>
    </xf>
    <xf numFmtId="0" fontId="78" fillId="20" borderId="10" xfId="0" applyFont="1" applyFill="1" applyBorder="1" applyAlignment="1">
      <alignment horizontal="left"/>
    </xf>
    <xf numFmtId="0" fontId="32" fillId="20" borderId="10" xfId="0" applyFont="1" applyFill="1" applyBorder="1" applyAlignment="1">
      <alignment horizontal="left"/>
    </xf>
    <xf numFmtId="0" fontId="54" fillId="5" borderId="1" xfId="0" applyFont="1" applyFill="1" applyBorder="1" applyAlignment="1">
      <alignment horizontal="left"/>
    </xf>
    <xf numFmtId="171" fontId="32" fillId="18" borderId="6" xfId="19" applyFont="1" applyFill="1" applyBorder="1"/>
    <xf numFmtId="0" fontId="81" fillId="5" borderId="1" xfId="0" applyFont="1" applyFill="1" applyBorder="1" applyAlignment="1">
      <alignment horizontal="right" vertical="center"/>
    </xf>
    <xf numFmtId="0" fontId="81" fillId="5" borderId="10" xfId="11" applyFont="1" applyFill="1" applyBorder="1" applyAlignment="1">
      <alignment horizontal="right" vertical="center"/>
    </xf>
    <xf numFmtId="171" fontId="32" fillId="18" borderId="6" xfId="19" applyFont="1" applyFill="1" applyBorder="1" applyAlignment="1">
      <alignment horizontal="right"/>
    </xf>
    <xf numFmtId="0" fontId="55" fillId="0" borderId="3" xfId="0" applyFont="1" applyFill="1" applyBorder="1" applyAlignment="1">
      <alignment horizontal="right"/>
    </xf>
    <xf numFmtId="0" fontId="32" fillId="18" borderId="6" xfId="0" applyFont="1" applyFill="1" applyBorder="1" applyAlignment="1">
      <alignment horizontal="right"/>
    </xf>
    <xf numFmtId="0" fontId="85" fillId="18" borderId="1" xfId="0" applyFont="1" applyFill="1" applyBorder="1" applyAlignment="1">
      <alignment horizontal="left" vertical="center"/>
    </xf>
    <xf numFmtId="0" fontId="55" fillId="0" borderId="10" xfId="0" applyNumberFormat="1" applyFont="1" applyFill="1" applyBorder="1" applyAlignment="1">
      <alignment horizontal="right"/>
    </xf>
    <xf numFmtId="0" fontId="55" fillId="5" borderId="10" xfId="0" applyNumberFormat="1" applyFont="1" applyFill="1" applyBorder="1" applyAlignment="1">
      <alignment horizontal="right"/>
    </xf>
    <xf numFmtId="0" fontId="81" fillId="0" borderId="3" xfId="0" applyFont="1" applyBorder="1" applyAlignment="1">
      <alignment horizontal="right" vertical="center"/>
    </xf>
    <xf numFmtId="0" fontId="81" fillId="18" borderId="3" xfId="0" applyFont="1" applyFill="1" applyBorder="1" applyAlignment="1">
      <alignment horizontal="center" vertical="center"/>
    </xf>
    <xf numFmtId="0" fontId="55" fillId="5" borderId="3" xfId="0" applyFont="1" applyFill="1" applyBorder="1" applyAlignment="1">
      <alignment horizontal="center"/>
    </xf>
    <xf numFmtId="14" fontId="55" fillId="5" borderId="3" xfId="0" applyNumberFormat="1" applyFont="1" applyFill="1" applyBorder="1" applyAlignment="1">
      <alignment horizontal="right"/>
    </xf>
    <xf numFmtId="0" fontId="6" fillId="0" borderId="2" xfId="0" applyFont="1" applyFill="1" applyBorder="1"/>
    <xf numFmtId="0" fontId="6" fillId="0" borderId="2" xfId="11" applyFont="1" applyFill="1" applyBorder="1" applyAlignment="1">
      <alignment horizontal="left"/>
    </xf>
    <xf numFmtId="0" fontId="6" fillId="0" borderId="10" xfId="11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6" fillId="0" borderId="2" xfId="11" applyFont="1" applyFill="1" applyBorder="1" applyAlignment="1">
      <alignment horizontal="right"/>
    </xf>
    <xf numFmtId="14" fontId="6" fillId="0" borderId="2" xfId="0" applyNumberFormat="1" applyFont="1" applyFill="1" applyBorder="1" applyAlignment="1">
      <alignment horizontal="right"/>
    </xf>
    <xf numFmtId="164" fontId="6" fillId="0" borderId="2" xfId="0" applyNumberFormat="1" applyFont="1" applyFill="1" applyBorder="1" applyAlignment="1">
      <alignment horizontal="right"/>
    </xf>
    <xf numFmtId="0" fontId="6" fillId="0" borderId="35" xfId="0" applyFont="1" applyFill="1" applyBorder="1" applyAlignment="1">
      <alignment horizontal="right"/>
    </xf>
    <xf numFmtId="0" fontId="6" fillId="0" borderId="1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0" xfId="0" applyFont="1" applyFill="1"/>
    <xf numFmtId="0" fontId="6" fillId="0" borderId="2" xfId="0" applyFont="1" applyFill="1" applyBorder="1" applyAlignment="1">
      <alignment horizontal="right"/>
    </xf>
    <xf numFmtId="0" fontId="98" fillId="0" borderId="2" xfId="3" applyFont="1" applyFill="1" applyBorder="1" applyAlignment="1">
      <alignment horizontal="left"/>
    </xf>
    <xf numFmtId="0" fontId="99" fillId="0" borderId="2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left"/>
    </xf>
    <xf numFmtId="0" fontId="92" fillId="0" borderId="2" xfId="0" applyFont="1" applyFill="1" applyBorder="1"/>
    <xf numFmtId="0" fontId="30" fillId="0" borderId="2" xfId="0" applyFont="1" applyFill="1" applyBorder="1" applyAlignment="1">
      <alignment horizontal="left"/>
    </xf>
    <xf numFmtId="0" fontId="33" fillId="0" borderId="2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right"/>
    </xf>
    <xf numFmtId="0" fontId="98" fillId="0" borderId="2" xfId="3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right"/>
    </xf>
    <xf numFmtId="171" fontId="6" fillId="0" borderId="2" xfId="19" applyFont="1" applyFill="1" applyBorder="1"/>
    <xf numFmtId="171" fontId="30" fillId="0" borderId="2" xfId="19" applyFont="1" applyFill="1" applyBorder="1" applyAlignment="1">
      <alignment horizontal="left"/>
    </xf>
    <xf numFmtId="171" fontId="6" fillId="0" borderId="2" xfId="19" applyFont="1" applyFill="1" applyBorder="1" applyAlignment="1">
      <alignment horizontal="right"/>
    </xf>
    <xf numFmtId="14" fontId="6" fillId="0" borderId="2" xfId="19" applyNumberFormat="1" applyFont="1" applyFill="1" applyBorder="1" applyAlignment="1">
      <alignment horizontal="right"/>
    </xf>
    <xf numFmtId="0" fontId="98" fillId="0" borderId="2" xfId="12" applyFont="1" applyFill="1" applyBorder="1" applyAlignment="1" applyProtection="1">
      <alignment horizontal="left"/>
    </xf>
    <xf numFmtId="171" fontId="6" fillId="0" borderId="2" xfId="19" applyFont="1" applyFill="1" applyBorder="1" applyAlignment="1">
      <alignment horizontal="left"/>
    </xf>
    <xf numFmtId="171" fontId="97" fillId="0" borderId="2" xfId="19" applyFont="1" applyFill="1" applyBorder="1" applyAlignment="1">
      <alignment horizontal="left" vertical="center"/>
    </xf>
    <xf numFmtId="0" fontId="6" fillId="0" borderId="2" xfId="17" applyFont="1" applyFill="1" applyBorder="1" applyAlignment="1">
      <alignment horizontal="right"/>
    </xf>
    <xf numFmtId="173" fontId="6" fillId="0" borderId="2" xfId="17" applyNumberFormat="1" applyFont="1" applyFill="1" applyBorder="1" applyAlignment="1">
      <alignment horizontal="right"/>
    </xf>
    <xf numFmtId="171" fontId="6" fillId="0" borderId="3" xfId="19" applyFont="1" applyFill="1" applyBorder="1" applyAlignment="1">
      <alignment horizontal="right"/>
    </xf>
    <xf numFmtId="171" fontId="102" fillId="0" borderId="2" xfId="20" applyFont="1" applyFill="1" applyBorder="1" applyAlignment="1">
      <alignment horizontal="left"/>
    </xf>
    <xf numFmtId="171" fontId="6" fillId="0" borderId="5" xfId="19" applyFont="1" applyFill="1" applyBorder="1" applyAlignment="1">
      <alignment horizontal="right"/>
    </xf>
    <xf numFmtId="172" fontId="6" fillId="0" borderId="2" xfId="19" applyNumberFormat="1" applyFont="1" applyFill="1" applyBorder="1" applyAlignment="1">
      <alignment horizontal="right"/>
    </xf>
    <xf numFmtId="0" fontId="6" fillId="0" borderId="2" xfId="17" applyFont="1" applyFill="1" applyBorder="1" applyAlignment="1">
      <alignment horizontal="left"/>
    </xf>
    <xf numFmtId="173" fontId="6" fillId="0" borderId="2" xfId="19" applyNumberFormat="1" applyFont="1" applyFill="1" applyBorder="1" applyAlignment="1">
      <alignment horizontal="right"/>
    </xf>
    <xf numFmtId="14" fontId="6" fillId="0" borderId="2" xfId="11" applyNumberFormat="1" applyFont="1" applyFill="1" applyBorder="1" applyAlignment="1">
      <alignment horizontal="right"/>
    </xf>
    <xf numFmtId="0" fontId="6" fillId="0" borderId="2" xfId="0" applyFont="1" applyFill="1" applyBorder="1" applyAlignment="1">
      <alignment wrapText="1"/>
    </xf>
    <xf numFmtId="14" fontId="6" fillId="0" borderId="5" xfId="19" applyNumberFormat="1" applyFont="1" applyFill="1" applyBorder="1" applyAlignment="1">
      <alignment horizontal="right"/>
    </xf>
    <xf numFmtId="0" fontId="81" fillId="19" borderId="6" xfId="0" applyFont="1" applyFill="1" applyBorder="1" applyAlignment="1">
      <alignment horizontal="right" vertical="center"/>
    </xf>
    <xf numFmtId="0" fontId="97" fillId="0" borderId="2" xfId="3" applyFont="1" applyFill="1" applyBorder="1" applyAlignment="1">
      <alignment horizontal="left"/>
    </xf>
    <xf numFmtId="171" fontId="6" fillId="0" borderId="2" xfId="19" applyFont="1" applyFill="1" applyBorder="1" applyAlignment="1">
      <alignment horizontal="left" vertical="center"/>
    </xf>
    <xf numFmtId="0" fontId="55" fillId="5" borderId="37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wrapText="1"/>
    </xf>
    <xf numFmtId="0" fontId="53" fillId="0" borderId="2" xfId="0" applyFont="1" applyFill="1" applyBorder="1" applyAlignment="1">
      <alignment horizontal="right" vertical="center"/>
    </xf>
    <xf numFmtId="0" fontId="53" fillId="0" borderId="2" xfId="0" applyFont="1" applyFill="1" applyBorder="1" applyAlignment="1">
      <alignment horizontal="left" vertical="center"/>
    </xf>
    <xf numFmtId="14" fontId="53" fillId="0" borderId="2" xfId="0" applyNumberFormat="1" applyFont="1" applyFill="1" applyBorder="1" applyAlignment="1">
      <alignment horizontal="right" vertical="center"/>
    </xf>
    <xf numFmtId="0" fontId="53" fillId="0" borderId="6" xfId="0" applyFont="1" applyFill="1" applyBorder="1" applyAlignment="1">
      <alignment horizontal="right" vertical="center"/>
    </xf>
    <xf numFmtId="0" fontId="103" fillId="0" borderId="2" xfId="3" applyFont="1" applyFill="1" applyBorder="1" applyAlignment="1">
      <alignment horizontal="center" vertical="center"/>
    </xf>
    <xf numFmtId="0" fontId="66" fillId="22" borderId="2" xfId="11" applyFont="1" applyFill="1" applyBorder="1" applyAlignment="1">
      <alignment horizontal="center"/>
    </xf>
    <xf numFmtId="0" fontId="53" fillId="0" borderId="2" xfId="0" applyFont="1" applyFill="1" applyBorder="1" applyAlignment="1">
      <alignment horizontal="center" vertical="center"/>
    </xf>
    <xf numFmtId="0" fontId="92" fillId="0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2" fillId="0" borderId="2" xfId="17" applyFont="1" applyBorder="1" applyAlignment="1">
      <alignment horizontal="center"/>
    </xf>
    <xf numFmtId="0" fontId="55" fillId="0" borderId="2" xfId="0" applyFont="1" applyBorder="1" applyAlignment="1">
      <alignment horizontal="center"/>
    </xf>
    <xf numFmtId="171" fontId="101" fillId="0" borderId="2" xfId="19" applyFont="1" applyFill="1" applyBorder="1" applyAlignment="1">
      <alignment horizontal="center"/>
    </xf>
    <xf numFmtId="171" fontId="32" fillId="18" borderId="2" xfId="19" applyFont="1" applyFill="1" applyBorder="1" applyAlignment="1">
      <alignment horizontal="center"/>
    </xf>
    <xf numFmtId="171" fontId="18" fillId="18" borderId="2" xfId="19" applyFill="1" applyBorder="1" applyAlignment="1">
      <alignment horizontal="center"/>
    </xf>
    <xf numFmtId="0" fontId="32" fillId="18" borderId="2" xfId="11" applyFont="1" applyFill="1" applyBorder="1" applyAlignment="1">
      <alignment horizontal="center"/>
    </xf>
    <xf numFmtId="171" fontId="6" fillId="0" borderId="2" xfId="19" applyFont="1" applyFill="1" applyBorder="1" applyAlignment="1">
      <alignment horizontal="center"/>
    </xf>
    <xf numFmtId="0" fontId="6" fillId="0" borderId="2" xfId="11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63" fillId="5" borderId="2" xfId="0" applyFont="1" applyFill="1" applyBorder="1" applyAlignment="1">
      <alignment horizontal="center"/>
    </xf>
    <xf numFmtId="0" fontId="63" fillId="5" borderId="2" xfId="11" applyFont="1" applyFill="1" applyBorder="1" applyAlignment="1">
      <alignment horizontal="center"/>
    </xf>
    <xf numFmtId="0" fontId="55" fillId="19" borderId="2" xfId="0" applyFont="1" applyFill="1" applyBorder="1" applyAlignment="1">
      <alignment horizontal="center"/>
    </xf>
    <xf numFmtId="0" fontId="54" fillId="5" borderId="2" xfId="0" applyFont="1" applyFill="1" applyBorder="1" applyAlignment="1">
      <alignment horizontal="center"/>
    </xf>
    <xf numFmtId="0" fontId="32" fillId="18" borderId="2" xfId="0" applyFont="1" applyFill="1" applyBorder="1" applyAlignment="1">
      <alignment horizontal="center"/>
    </xf>
    <xf numFmtId="0" fontId="55" fillId="5" borderId="5" xfId="11" applyFont="1" applyFill="1" applyBorder="1" applyAlignment="1">
      <alignment horizontal="center"/>
    </xf>
    <xf numFmtId="0" fontId="81" fillId="5" borderId="2" xfId="0" applyFont="1" applyFill="1" applyBorder="1" applyAlignment="1">
      <alignment horizontal="center"/>
    </xf>
    <xf numFmtId="0" fontId="55" fillId="0" borderId="10" xfId="0" applyFont="1" applyBorder="1" applyAlignment="1">
      <alignment horizontal="center"/>
    </xf>
    <xf numFmtId="0" fontId="6" fillId="0" borderId="10" xfId="0" applyFont="1" applyFill="1" applyBorder="1" applyAlignment="1">
      <alignment wrapText="1"/>
    </xf>
    <xf numFmtId="0" fontId="54" fillId="2" borderId="2" xfId="0" applyFont="1" applyFill="1" applyBorder="1" applyAlignment="1">
      <alignment horizontal="right" vertical="top" wrapText="1"/>
    </xf>
    <xf numFmtId="0" fontId="6" fillId="0" borderId="10" xfId="0" applyFont="1" applyFill="1" applyBorder="1" applyAlignment="1">
      <alignment horizontal="right"/>
    </xf>
    <xf numFmtId="0" fontId="99" fillId="0" borderId="2" xfId="0" applyFont="1" applyFill="1" applyBorder="1" applyAlignment="1">
      <alignment horizontal="right" vertical="center" wrapText="1"/>
    </xf>
    <xf numFmtId="0" fontId="10" fillId="5" borderId="2" xfId="0" applyFont="1" applyFill="1" applyBorder="1" applyAlignment="1">
      <alignment horizontal="right" vertical="center" wrapText="1"/>
    </xf>
    <xf numFmtId="0" fontId="68" fillId="18" borderId="10" xfId="0" applyFont="1" applyFill="1" applyBorder="1" applyAlignment="1">
      <alignment horizontal="right" vertical="center" wrapText="1"/>
    </xf>
    <xf numFmtId="0" fontId="10" fillId="5" borderId="10" xfId="0" applyFont="1" applyFill="1" applyBorder="1" applyAlignment="1">
      <alignment horizontal="right" vertical="center" wrapText="1"/>
    </xf>
    <xf numFmtId="0" fontId="64" fillId="5" borderId="10" xfId="0" applyFont="1" applyFill="1" applyBorder="1" applyAlignment="1">
      <alignment horizontal="right" vertical="center" wrapText="1"/>
    </xf>
    <xf numFmtId="0" fontId="10" fillId="5" borderId="1" xfId="0" applyFont="1" applyFill="1" applyBorder="1" applyAlignment="1">
      <alignment horizontal="right" vertical="center" wrapText="1"/>
    </xf>
    <xf numFmtId="0" fontId="99" fillId="0" borderId="5" xfId="0" applyFont="1" applyFill="1" applyBorder="1" applyAlignment="1">
      <alignment horizontal="right" vertical="center" wrapText="1"/>
    </xf>
    <xf numFmtId="0" fontId="99" fillId="0" borderId="1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right"/>
    </xf>
    <xf numFmtId="0" fontId="68" fillId="18" borderId="2" xfId="0" applyFont="1" applyFill="1" applyBorder="1" applyAlignment="1">
      <alignment horizontal="right" vertical="center" wrapText="1"/>
    </xf>
    <xf numFmtId="0" fontId="64" fillId="5" borderId="1" xfId="0" applyFont="1" applyFill="1" applyBorder="1" applyAlignment="1">
      <alignment horizontal="right" vertical="center" wrapText="1"/>
    </xf>
    <xf numFmtId="0" fontId="64" fillId="5" borderId="2" xfId="0" applyFont="1" applyFill="1" applyBorder="1" applyAlignment="1">
      <alignment horizontal="right" vertical="center" wrapText="1"/>
    </xf>
    <xf numFmtId="0" fontId="68" fillId="18" borderId="1" xfId="0" applyFont="1" applyFill="1" applyBorder="1" applyAlignment="1">
      <alignment horizontal="right" vertical="center" wrapText="1"/>
    </xf>
    <xf numFmtId="0" fontId="0" fillId="0" borderId="10" xfId="0" applyBorder="1" applyAlignment="1">
      <alignment horizontal="right"/>
    </xf>
    <xf numFmtId="0" fontId="59" fillId="0" borderId="10" xfId="0" applyFont="1" applyBorder="1" applyAlignment="1">
      <alignment horizontal="right" vertical="center" wrapText="1"/>
    </xf>
    <xf numFmtId="0" fontId="64" fillId="5" borderId="5" xfId="0" applyFont="1" applyFill="1" applyBorder="1" applyAlignment="1">
      <alignment horizontal="right" vertical="center" wrapText="1"/>
    </xf>
    <xf numFmtId="0" fontId="10" fillId="5" borderId="5" xfId="0" applyFont="1" applyFill="1" applyBorder="1" applyAlignment="1">
      <alignment horizontal="right" vertical="center" wrapText="1"/>
    </xf>
    <xf numFmtId="0" fontId="81" fillId="5" borderId="2" xfId="0" applyFont="1" applyFill="1" applyBorder="1" applyAlignment="1">
      <alignment horizontal="right" vertical="center" wrapText="1"/>
    </xf>
    <xf numFmtId="0" fontId="81" fillId="5" borderId="1" xfId="0" applyFont="1" applyFill="1" applyBorder="1" applyAlignment="1">
      <alignment horizontal="right" vertical="center" wrapText="1"/>
    </xf>
    <xf numFmtId="0" fontId="59" fillId="0" borderId="1" xfId="0" applyFont="1" applyBorder="1" applyAlignment="1">
      <alignment horizontal="right" vertical="center" wrapText="1"/>
    </xf>
    <xf numFmtId="0" fontId="55" fillId="6" borderId="10" xfId="0" applyFont="1" applyFill="1" applyBorder="1" applyAlignment="1">
      <alignment horizontal="right" wrapText="1"/>
    </xf>
    <xf numFmtId="0" fontId="59" fillId="0" borderId="5" xfId="0" applyFont="1" applyBorder="1" applyAlignment="1">
      <alignment horizontal="right" vertical="center" wrapText="1"/>
    </xf>
    <xf numFmtId="0" fontId="81" fillId="5" borderId="5" xfId="0" applyFont="1" applyFill="1" applyBorder="1" applyAlignment="1">
      <alignment horizontal="right" vertical="center" wrapText="1"/>
    </xf>
    <xf numFmtId="0" fontId="32" fillId="0" borderId="6" xfId="0" applyFont="1" applyFill="1" applyBorder="1" applyAlignment="1">
      <alignment vertical="center"/>
    </xf>
    <xf numFmtId="0" fontId="32" fillId="0" borderId="1" xfId="0" applyFont="1" applyBorder="1" applyAlignment="1">
      <alignment horizontal="center" wrapText="1"/>
    </xf>
    <xf numFmtId="0" fontId="55" fillId="5" borderId="1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/>
    </xf>
    <xf numFmtId="0" fontId="99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171" fontId="32" fillId="18" borderId="3" xfId="19" applyFont="1" applyFill="1" applyBorder="1" applyAlignment="1">
      <alignment horizontal="left"/>
    </xf>
    <xf numFmtId="0" fontId="81" fillId="5" borderId="34" xfId="0" applyFont="1" applyFill="1" applyBorder="1" applyAlignment="1">
      <alignment horizontal="center" vertical="center"/>
    </xf>
    <xf numFmtId="0" fontId="55" fillId="5" borderId="10" xfId="11" applyFont="1" applyFill="1" applyBorder="1" applyAlignment="1">
      <alignment horizontal="center"/>
    </xf>
    <xf numFmtId="0" fontId="10" fillId="5" borderId="13" xfId="0" applyFont="1" applyFill="1" applyBorder="1" applyAlignment="1">
      <alignment horizontal="right" vertical="center" wrapText="1"/>
    </xf>
    <xf numFmtId="0" fontId="81" fillId="5" borderId="36" xfId="0" applyFont="1" applyFill="1" applyBorder="1" applyAlignment="1">
      <alignment horizontal="left" vertical="center"/>
    </xf>
    <xf numFmtId="0" fontId="81" fillId="5" borderId="38" xfId="0" applyFont="1" applyFill="1" applyBorder="1" applyAlignment="1">
      <alignment horizontal="left" vertical="center"/>
    </xf>
    <xf numFmtId="0" fontId="81" fillId="5" borderId="36" xfId="0" applyFont="1" applyFill="1" applyBorder="1" applyAlignment="1">
      <alignment horizontal="right" vertical="center"/>
    </xf>
    <xf numFmtId="14" fontId="81" fillId="5" borderId="36" xfId="0" applyNumberFormat="1" applyFont="1" applyFill="1" applyBorder="1" applyAlignment="1">
      <alignment horizontal="right" vertical="center"/>
    </xf>
    <xf numFmtId="0" fontId="81" fillId="5" borderId="39" xfId="0" applyFont="1" applyFill="1" applyBorder="1" applyAlignment="1">
      <alignment horizontal="right" vertical="center"/>
    </xf>
    <xf numFmtId="0" fontId="82" fillId="5" borderId="39" xfId="3" applyFont="1" applyFill="1" applyBorder="1" applyAlignment="1">
      <alignment horizontal="center" vertical="center"/>
    </xf>
    <xf numFmtId="0" fontId="81" fillId="5" borderId="39" xfId="0" applyFont="1" applyFill="1" applyBorder="1" applyAlignment="1">
      <alignment horizontal="left" vertical="center"/>
    </xf>
    <xf numFmtId="0" fontId="32" fillId="18" borderId="6" xfId="11" applyFont="1" applyFill="1" applyBorder="1" applyAlignment="1">
      <alignment horizontal="left"/>
    </xf>
    <xf numFmtId="20" fontId="6" fillId="0" borderId="2" xfId="0" applyNumberFormat="1" applyFont="1" applyFill="1" applyBorder="1" applyAlignment="1">
      <alignment horizontal="right"/>
    </xf>
    <xf numFmtId="14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right"/>
    </xf>
    <xf numFmtId="0" fontId="104" fillId="0" borderId="0" xfId="0" applyFont="1"/>
    <xf numFmtId="0" fontId="104" fillId="0" borderId="2" xfId="0" applyFont="1" applyBorder="1"/>
    <xf numFmtId="0" fontId="6" fillId="0" borderId="10" xfId="0" applyFont="1" applyFill="1" applyBorder="1"/>
    <xf numFmtId="14" fontId="6" fillId="0" borderId="10" xfId="0" applyNumberFormat="1" applyFont="1" applyFill="1" applyBorder="1" applyAlignment="1">
      <alignment horizontal="right"/>
    </xf>
    <xf numFmtId="0" fontId="101" fillId="0" borderId="2" xfId="0" applyFont="1" applyFill="1" applyBorder="1" applyAlignment="1">
      <alignment horizontal="right"/>
    </xf>
    <xf numFmtId="0" fontId="105" fillId="0" borderId="2" xfId="0" applyFont="1" applyFill="1" applyBorder="1" applyAlignment="1">
      <alignment horizontal="center" vertical="center" wrapText="1"/>
    </xf>
    <xf numFmtId="174" fontId="6" fillId="0" borderId="2" xfId="0" applyNumberFormat="1" applyFont="1" applyFill="1" applyBorder="1" applyAlignment="1">
      <alignment horizontal="right"/>
    </xf>
    <xf numFmtId="170" fontId="6" fillId="0" borderId="2" xfId="0" applyNumberFormat="1" applyFont="1" applyFill="1" applyBorder="1" applyAlignment="1">
      <alignment horizontal="right"/>
    </xf>
    <xf numFmtId="14" fontId="6" fillId="0" borderId="2" xfId="0" applyNumberFormat="1" applyFont="1" applyFill="1" applyBorder="1" applyAlignment="1">
      <alignment horizontal="right" wrapText="1"/>
    </xf>
    <xf numFmtId="0" fontId="33" fillId="0" borderId="2" xfId="0" applyFont="1" applyFill="1" applyBorder="1"/>
    <xf numFmtId="0" fontId="33" fillId="0" borderId="2" xfId="0" applyFont="1" applyFill="1" applyBorder="1" applyAlignment="1">
      <alignment horizontal="center"/>
    </xf>
    <xf numFmtId="0" fontId="98" fillId="0" borderId="2" xfId="3" applyFont="1" applyFill="1" applyBorder="1"/>
    <xf numFmtId="0" fontId="105" fillId="0" borderId="2" xfId="0" applyFont="1" applyFill="1" applyBorder="1" applyAlignment="1">
      <alignment horizontal="right" vertical="center" wrapText="1"/>
    </xf>
    <xf numFmtId="171" fontId="97" fillId="0" borderId="2" xfId="20" applyFont="1" applyFill="1" applyBorder="1" applyAlignment="1">
      <alignment horizontal="left" vertical="center"/>
    </xf>
    <xf numFmtId="0" fontId="6" fillId="0" borderId="10" xfId="11" applyFont="1" applyFill="1" applyBorder="1" applyAlignment="1">
      <alignment horizontal="center"/>
    </xf>
    <xf numFmtId="0" fontId="101" fillId="0" borderId="2" xfId="0" applyFont="1" applyFill="1" applyBorder="1" applyAlignment="1">
      <alignment horizontal="left"/>
    </xf>
    <xf numFmtId="14" fontId="6" fillId="0" borderId="2" xfId="0" applyNumberFormat="1" applyFont="1" applyFill="1" applyBorder="1" applyAlignment="1">
      <alignment horizontal="left"/>
    </xf>
    <xf numFmtId="171" fontId="6" fillId="0" borderId="6" xfId="19" applyFont="1" applyFill="1" applyBorder="1" applyAlignment="1">
      <alignment horizontal="right"/>
    </xf>
    <xf numFmtId="0" fontId="6" fillId="0" borderId="0" xfId="11" applyFont="1" applyFill="1" applyBorder="1" applyAlignment="1">
      <alignment horizontal="right"/>
    </xf>
    <xf numFmtId="0" fontId="105" fillId="0" borderId="5" xfId="0" applyFont="1" applyFill="1" applyBorder="1" applyAlignment="1">
      <alignment horizontal="right" vertical="center" wrapText="1"/>
    </xf>
    <xf numFmtId="16" fontId="33" fillId="0" borderId="2" xfId="0" applyNumberFormat="1" applyFont="1" applyFill="1" applyBorder="1"/>
    <xf numFmtId="171" fontId="6" fillId="0" borderId="10" xfId="19" applyFont="1" applyFill="1" applyBorder="1"/>
    <xf numFmtId="171" fontId="6" fillId="0" borderId="10" xfId="19" applyFont="1" applyFill="1" applyBorder="1" applyAlignment="1">
      <alignment horizontal="left"/>
    </xf>
    <xf numFmtId="171" fontId="6" fillId="0" borderId="10" xfId="19" applyFont="1" applyFill="1" applyBorder="1" applyAlignment="1">
      <alignment horizontal="right"/>
    </xf>
    <xf numFmtId="14" fontId="6" fillId="0" borderId="10" xfId="19" applyNumberFormat="1" applyFont="1" applyFill="1" applyBorder="1" applyAlignment="1">
      <alignment horizontal="right"/>
    </xf>
    <xf numFmtId="171" fontId="102" fillId="0" borderId="10" xfId="20" applyFont="1" applyFill="1" applyBorder="1" applyAlignment="1">
      <alignment horizontal="left"/>
    </xf>
    <xf numFmtId="0" fontId="105" fillId="0" borderId="10" xfId="0" applyFont="1" applyFill="1" applyBorder="1" applyAlignment="1">
      <alignment horizontal="right" vertical="center" wrapText="1"/>
    </xf>
    <xf numFmtId="14" fontId="6" fillId="0" borderId="2" xfId="17" applyNumberFormat="1" applyFont="1" applyFill="1" applyBorder="1" applyAlignment="1">
      <alignment horizontal="right"/>
    </xf>
    <xf numFmtId="0" fontId="102" fillId="0" borderId="2" xfId="17" applyFont="1" applyFill="1" applyBorder="1"/>
    <xf numFmtId="0" fontId="6" fillId="0" borderId="2" xfId="17" applyFont="1" applyFill="1" applyBorder="1"/>
    <xf numFmtId="0" fontId="33" fillId="0" borderId="2" xfId="17" applyFont="1" applyFill="1" applyBorder="1" applyAlignment="1">
      <alignment horizontal="left"/>
    </xf>
    <xf numFmtId="0" fontId="6" fillId="0" borderId="2" xfId="17" applyFont="1" applyFill="1" applyBorder="1" applyAlignment="1">
      <alignment horizontal="center"/>
    </xf>
    <xf numFmtId="0" fontId="6" fillId="0" borderId="2" xfId="15" applyFont="1" applyFill="1" applyBorder="1" applyAlignment="1">
      <alignment horizontal="left"/>
    </xf>
    <xf numFmtId="0" fontId="6" fillId="0" borderId="2" xfId="15" applyFont="1" applyFill="1" applyBorder="1" applyAlignment="1">
      <alignment horizontal="right"/>
    </xf>
    <xf numFmtId="14" fontId="6" fillId="0" borderId="2" xfId="15" applyNumberFormat="1" applyFont="1" applyFill="1" applyBorder="1" applyAlignment="1">
      <alignment horizontal="right"/>
    </xf>
    <xf numFmtId="0" fontId="98" fillId="0" borderId="2" xfId="3" applyFont="1" applyFill="1" applyBorder="1" applyAlignment="1">
      <alignment horizontal="left" vertical="center"/>
    </xf>
    <xf numFmtId="0" fontId="94" fillId="0" borderId="2" xfId="21" applyFont="1" applyFill="1" applyBorder="1" applyAlignment="1">
      <alignment horizontal="right" wrapText="1"/>
    </xf>
    <xf numFmtId="0" fontId="94" fillId="0" borderId="2" xfId="21" applyFont="1" applyFill="1" applyBorder="1" applyAlignment="1"/>
    <xf numFmtId="14" fontId="53" fillId="0" borderId="2" xfId="0" applyNumberFormat="1" applyFont="1" applyFill="1" applyBorder="1" applyAlignment="1">
      <alignment vertical="center"/>
    </xf>
    <xf numFmtId="0" fontId="53" fillId="0" borderId="2" xfId="11" applyFont="1" applyFill="1" applyBorder="1" applyAlignment="1">
      <alignment horizontal="right" vertical="center"/>
    </xf>
    <xf numFmtId="0" fontId="53" fillId="0" borderId="2" xfId="0" applyFont="1" applyFill="1" applyBorder="1" applyAlignment="1">
      <alignment vertical="center"/>
    </xf>
    <xf numFmtId="0" fontId="6" fillId="0" borderId="6" xfId="0" applyFont="1" applyFill="1" applyBorder="1"/>
    <xf numFmtId="0" fontId="81" fillId="0" borderId="10" xfId="0" applyFont="1" applyBorder="1"/>
    <xf numFmtId="0" fontId="76" fillId="0" borderId="10" xfId="0" applyFont="1" applyBorder="1"/>
    <xf numFmtId="0" fontId="81" fillId="0" borderId="10" xfId="0" applyFont="1" applyBorder="1" applyAlignment="1">
      <alignment horizontal="right"/>
    </xf>
    <xf numFmtId="14" fontId="18" fillId="0" borderId="10" xfId="0" applyNumberFormat="1" applyFont="1" applyBorder="1" applyAlignment="1">
      <alignment vertical="center"/>
    </xf>
    <xf numFmtId="14" fontId="81" fillId="0" borderId="10" xfId="0" applyNumberFormat="1" applyFont="1" applyBorder="1" applyAlignment="1">
      <alignment horizontal="right"/>
    </xf>
    <xf numFmtId="0" fontId="85" fillId="18" borderId="35" xfId="0" applyFont="1" applyFill="1" applyBorder="1" applyAlignment="1">
      <alignment horizontal="right" vertical="center"/>
    </xf>
    <xf numFmtId="0" fontId="82" fillId="18" borderId="10" xfId="3" applyFont="1" applyFill="1" applyBorder="1" applyAlignment="1">
      <alignment horizontal="center" vertical="center" wrapText="1"/>
    </xf>
    <xf numFmtId="0" fontId="82" fillId="5" borderId="3" xfId="3" applyFont="1" applyFill="1" applyBorder="1" applyAlignment="1">
      <alignment horizontal="center" vertical="center"/>
    </xf>
    <xf numFmtId="0" fontId="80" fillId="0" borderId="10" xfId="3" applyFont="1" applyBorder="1" applyAlignment="1">
      <alignment horizontal="left" wrapText="1"/>
    </xf>
    <xf numFmtId="0" fontId="100" fillId="0" borderId="10" xfId="3" applyFont="1" applyFill="1" applyBorder="1" applyAlignment="1">
      <alignment horizontal="left" wrapText="1"/>
    </xf>
    <xf numFmtId="14" fontId="0" fillId="5" borderId="10" xfId="0" applyNumberFormat="1" applyFill="1" applyBorder="1"/>
    <xf numFmtId="171" fontId="32" fillId="18" borderId="9" xfId="19" applyFont="1" applyFill="1" applyBorder="1" applyAlignment="1">
      <alignment horizontal="left"/>
    </xf>
    <xf numFmtId="0" fontId="55" fillId="5" borderId="6" xfId="11" applyFont="1" applyFill="1" applyBorder="1" applyAlignment="1">
      <alignment horizontal="left"/>
    </xf>
    <xf numFmtId="0" fontId="53" fillId="0" borderId="6" xfId="0" applyFont="1" applyFill="1" applyBorder="1" applyAlignment="1">
      <alignment horizontal="left" vertical="center"/>
    </xf>
    <xf numFmtId="49" fontId="0" fillId="0" borderId="10" xfId="0" applyNumberFormat="1" applyBorder="1" applyAlignment="1">
      <alignment horizontal="center"/>
    </xf>
    <xf numFmtId="0" fontId="81" fillId="5" borderId="40" xfId="0" applyFont="1" applyFill="1" applyBorder="1" applyAlignment="1">
      <alignment horizontal="left" vertical="center"/>
    </xf>
    <xf numFmtId="0" fontId="55" fillId="5" borderId="10" xfId="0" applyFont="1" applyFill="1" applyBorder="1" applyAlignment="1">
      <alignment horizontal="right" vertical="center" wrapText="1"/>
    </xf>
    <xf numFmtId="14" fontId="81" fillId="5" borderId="10" xfId="0" applyNumberFormat="1" applyFont="1" applyFill="1" applyBorder="1" applyAlignment="1">
      <alignment horizontal="right"/>
    </xf>
    <xf numFmtId="0" fontId="54" fillId="0" borderId="10" xfId="0" applyFont="1" applyBorder="1" applyAlignment="1">
      <alignment horizontal="left"/>
    </xf>
    <xf numFmtId="0" fontId="33" fillId="0" borderId="10" xfId="0" applyFont="1" applyFill="1" applyBorder="1" applyAlignment="1">
      <alignment horizontal="left" wrapText="1"/>
    </xf>
    <xf numFmtId="0" fontId="81" fillId="5" borderId="10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5" fillId="0" borderId="3" xfId="0" applyFont="1" applyBorder="1" applyAlignment="1">
      <alignment horizontal="center"/>
    </xf>
    <xf numFmtId="171" fontId="6" fillId="0" borderId="3" xfId="19" applyFont="1" applyFill="1" applyBorder="1" applyAlignment="1">
      <alignment horizontal="center"/>
    </xf>
    <xf numFmtId="0" fontId="81" fillId="5" borderId="1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92" fillId="0" borderId="3" xfId="0" applyFont="1" applyFill="1" applyBorder="1" applyAlignment="1">
      <alignment horizontal="center"/>
    </xf>
    <xf numFmtId="0" fontId="55" fillId="5" borderId="3" xfId="11" applyFont="1" applyFill="1" applyBorder="1" applyAlignment="1">
      <alignment horizontal="left"/>
    </xf>
    <xf numFmtId="0" fontId="55" fillId="0" borderId="6" xfId="0" applyFont="1" applyFill="1" applyBorder="1" applyAlignment="1">
      <alignment horizontal="left"/>
    </xf>
    <xf numFmtId="0" fontId="104" fillId="0" borderId="10" xfId="0" applyFont="1" applyBorder="1"/>
    <xf numFmtId="0" fontId="75" fillId="0" borderId="10" xfId="0" applyFont="1" applyBorder="1" applyAlignment="1">
      <alignment horizontal="center" wrapText="1"/>
    </xf>
    <xf numFmtId="14" fontId="6" fillId="0" borderId="0" xfId="0" applyNumberFormat="1" applyFont="1" applyFill="1" applyBorder="1" applyAlignment="1">
      <alignment horizontal="right"/>
    </xf>
    <xf numFmtId="14" fontId="55" fillId="0" borderId="5" xfId="0" applyNumberFormat="1" applyFont="1" applyBorder="1" applyAlignment="1">
      <alignment horizontal="right"/>
    </xf>
    <xf numFmtId="14" fontId="6" fillId="0" borderId="10" xfId="0" applyNumberFormat="1" applyFont="1" applyFill="1" applyBorder="1" applyAlignment="1">
      <alignment horizontal="right" wrapText="1"/>
    </xf>
    <xf numFmtId="164" fontId="6" fillId="0" borderId="1" xfId="0" applyNumberFormat="1" applyFont="1" applyFill="1" applyBorder="1" applyAlignment="1">
      <alignment horizontal="right"/>
    </xf>
    <xf numFmtId="0" fontId="53" fillId="0" borderId="3" xfId="0" applyFont="1" applyFill="1" applyBorder="1" applyAlignment="1">
      <alignment horizontal="right" vertical="center"/>
    </xf>
    <xf numFmtId="0" fontId="94" fillId="0" borderId="6" xfId="21" applyFont="1" applyFill="1" applyBorder="1" applyAlignment="1">
      <alignment horizontal="right" wrapText="1"/>
    </xf>
    <xf numFmtId="0" fontId="85" fillId="21" borderId="0" xfId="0" applyFont="1" applyFill="1" applyBorder="1" applyAlignment="1">
      <alignment horizontal="right" vertical="center" wrapText="1"/>
    </xf>
    <xf numFmtId="0" fontId="75" fillId="0" borderId="10" xfId="0" applyFont="1" applyBorder="1" applyAlignment="1">
      <alignment horizontal="right" wrapText="1"/>
    </xf>
    <xf numFmtId="0" fontId="85" fillId="21" borderId="6" xfId="0" applyFont="1" applyFill="1" applyBorder="1" applyAlignment="1">
      <alignment horizontal="right" vertical="center" wrapText="1"/>
    </xf>
    <xf numFmtId="0" fontId="98" fillId="0" borderId="10" xfId="3" applyFont="1" applyFill="1" applyBorder="1" applyAlignment="1">
      <alignment horizontal="right"/>
    </xf>
    <xf numFmtId="0" fontId="77" fillId="0" borderId="3" xfId="3" applyFont="1" applyBorder="1" applyProtection="1"/>
    <xf numFmtId="0" fontId="75" fillId="0" borderId="10" xfId="0" applyFont="1" applyBorder="1" applyAlignment="1">
      <alignment horizontal="left"/>
    </xf>
    <xf numFmtId="0" fontId="98" fillId="0" borderId="10" xfId="3" applyFont="1" applyFill="1" applyBorder="1" applyAlignment="1">
      <alignment vertical="center"/>
    </xf>
    <xf numFmtId="0" fontId="94" fillId="0" borderId="3" xfId="21" applyFont="1" applyFill="1" applyBorder="1" applyAlignment="1"/>
    <xf numFmtId="0" fontId="55" fillId="5" borderId="40" xfId="0" applyFont="1" applyFill="1" applyBorder="1" applyAlignment="1">
      <alignment horizontal="right"/>
    </xf>
    <xf numFmtId="0" fontId="55" fillId="0" borderId="9" xfId="0" applyFont="1" applyBorder="1" applyAlignment="1">
      <alignment horizontal="left"/>
    </xf>
    <xf numFmtId="0" fontId="6" fillId="0" borderId="10" xfId="0" applyFont="1" applyFill="1" applyBorder="1" applyAlignment="1">
      <alignment vertical="center"/>
    </xf>
    <xf numFmtId="0" fontId="105" fillId="0" borderId="1" xfId="0" applyFont="1" applyFill="1" applyBorder="1" applyAlignment="1">
      <alignment horizontal="center" vertical="center" wrapText="1"/>
    </xf>
    <xf numFmtId="0" fontId="105" fillId="0" borderId="5" xfId="0" applyFont="1" applyFill="1" applyBorder="1" applyAlignment="1">
      <alignment horizontal="center" vertical="center" wrapText="1"/>
    </xf>
    <xf numFmtId="0" fontId="6" fillId="19" borderId="3" xfId="15" applyFont="1" applyFill="1" applyBorder="1" applyAlignment="1">
      <alignment horizontal="right"/>
    </xf>
    <xf numFmtId="47" fontId="55" fillId="0" borderId="10" xfId="0" applyNumberFormat="1" applyFont="1" applyFill="1" applyBorder="1" applyAlignment="1">
      <alignment horizontal="right"/>
    </xf>
    <xf numFmtId="169" fontId="55" fillId="5" borderId="10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6" fillId="0" borderId="1" xfId="11" applyFont="1" applyFill="1" applyBorder="1" applyAlignment="1">
      <alignment horizontal="left"/>
    </xf>
    <xf numFmtId="0" fontId="33" fillId="0" borderId="10" xfId="0" applyFont="1" applyFill="1" applyBorder="1"/>
    <xf numFmtId="171" fontId="18" fillId="18" borderId="3" xfId="19" applyFill="1" applyBorder="1" applyAlignment="1">
      <alignment horizontal="center"/>
    </xf>
    <xf numFmtId="171" fontId="32" fillId="18" borderId="5" xfId="19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14" fontId="33" fillId="0" borderId="2" xfId="11" applyNumberFormat="1" applyFont="1" applyFill="1" applyBorder="1" applyAlignment="1">
      <alignment horizontal="right"/>
    </xf>
    <xf numFmtId="0" fontId="54" fillId="0" borderId="2" xfId="0" applyFont="1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33" fillId="0" borderId="1" xfId="0" applyFont="1" applyFill="1" applyBorder="1" applyAlignment="1">
      <alignment horizontal="center" vertical="top" wrapText="1"/>
    </xf>
    <xf numFmtId="164" fontId="6" fillId="0" borderId="5" xfId="0" applyNumberFormat="1" applyFont="1" applyFill="1" applyBorder="1" applyAlignment="1">
      <alignment horizontal="right"/>
    </xf>
    <xf numFmtId="0" fontId="53" fillId="0" borderId="3" xfId="0" applyFont="1" applyFill="1" applyBorder="1" applyAlignment="1">
      <alignment horizontal="center" vertical="center"/>
    </xf>
    <xf numFmtId="0" fontId="6" fillId="0" borderId="8" xfId="0" applyFont="1" applyFill="1" applyBorder="1"/>
    <xf numFmtId="171" fontId="6" fillId="0" borderId="1" xfId="19" applyFont="1" applyFill="1" applyBorder="1"/>
    <xf numFmtId="0" fontId="55" fillId="5" borderId="0" xfId="0" applyFont="1" applyFill="1" applyBorder="1"/>
    <xf numFmtId="171" fontId="6" fillId="0" borderId="5" xfId="19" applyFont="1" applyFill="1" applyBorder="1"/>
    <xf numFmtId="171" fontId="6" fillId="0" borderId="36" xfId="19" applyFont="1" applyFill="1" applyBorder="1" applyAlignment="1">
      <alignment horizontal="left"/>
    </xf>
    <xf numFmtId="171" fontId="6" fillId="0" borderId="34" xfId="19" applyFont="1" applyFill="1" applyBorder="1" applyAlignment="1">
      <alignment horizontal="left"/>
    </xf>
    <xf numFmtId="173" fontId="6" fillId="0" borderId="10" xfId="19" applyNumberFormat="1" applyFont="1" applyFill="1" applyBorder="1" applyAlignment="1">
      <alignment horizontal="right"/>
    </xf>
    <xf numFmtId="171" fontId="6" fillId="0" borderId="36" xfId="19" applyFont="1" applyFill="1" applyBorder="1" applyAlignment="1">
      <alignment horizontal="right"/>
    </xf>
    <xf numFmtId="171" fontId="6" fillId="0" borderId="34" xfId="19" applyFont="1" applyFill="1" applyBorder="1" applyAlignment="1">
      <alignment horizontal="right"/>
    </xf>
    <xf numFmtId="14" fontId="55" fillId="5" borderId="1" xfId="0" applyNumberFormat="1" applyFont="1" applyFill="1" applyBorder="1"/>
    <xf numFmtId="14" fontId="6" fillId="0" borderId="1" xfId="19" applyNumberFormat="1" applyFont="1" applyFill="1" applyBorder="1" applyAlignment="1">
      <alignment horizontal="right"/>
    </xf>
    <xf numFmtId="0" fontId="55" fillId="5" borderId="4" xfId="0" applyFont="1" applyFill="1" applyBorder="1"/>
    <xf numFmtId="0" fontId="55" fillId="0" borderId="6" xfId="0" applyFont="1" applyBorder="1" applyAlignment="1">
      <alignment horizontal="right"/>
    </xf>
    <xf numFmtId="0" fontId="6" fillId="0" borderId="8" xfId="0" applyFont="1" applyFill="1" applyBorder="1" applyAlignment="1">
      <alignment horizontal="right"/>
    </xf>
    <xf numFmtId="171" fontId="6" fillId="0" borderId="1" xfId="19" applyFont="1" applyFill="1" applyBorder="1" applyAlignment="1">
      <alignment horizontal="right"/>
    </xf>
    <xf numFmtId="0" fontId="11" fillId="5" borderId="0" xfId="3" applyFill="1" applyBorder="1"/>
    <xf numFmtId="0" fontId="11" fillId="5" borderId="1" xfId="3" applyFill="1" applyBorder="1" applyAlignment="1"/>
    <xf numFmtId="0" fontId="98" fillId="0" borderId="5" xfId="3" applyFont="1" applyFill="1" applyBorder="1"/>
    <xf numFmtId="171" fontId="97" fillId="0" borderId="1" xfId="20" applyFont="1" applyFill="1" applyBorder="1" applyAlignment="1">
      <alignment horizontal="left" vertical="center"/>
    </xf>
    <xf numFmtId="171" fontId="102" fillId="0" borderId="5" xfId="20" applyFont="1" applyFill="1" applyBorder="1" applyAlignment="1">
      <alignment horizontal="left"/>
    </xf>
    <xf numFmtId="0" fontId="98" fillId="0" borderId="1" xfId="13" applyFont="1" applyFill="1" applyBorder="1" applyAlignment="1">
      <alignment horizontal="left"/>
    </xf>
    <xf numFmtId="0" fontId="55" fillId="19" borderId="6" xfId="0" applyFont="1" applyFill="1" applyBorder="1" applyAlignment="1">
      <alignment horizontal="left"/>
    </xf>
    <xf numFmtId="0" fontId="6" fillId="0" borderId="9" xfId="0" applyFont="1" applyFill="1" applyBorder="1"/>
    <xf numFmtId="0" fontId="6" fillId="0" borderId="6" xfId="15" applyFont="1" applyFill="1" applyBorder="1" applyAlignment="1">
      <alignment horizontal="left"/>
    </xf>
    <xf numFmtId="0" fontId="6" fillId="0" borderId="6" xfId="11" applyFont="1" applyFill="1" applyBorder="1" applyAlignment="1">
      <alignment horizontal="left"/>
    </xf>
    <xf numFmtId="0" fontId="53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wrapText="1"/>
    </xf>
    <xf numFmtId="0" fontId="81" fillId="19" borderId="0" xfId="0" applyFont="1" applyFill="1" applyBorder="1" applyAlignment="1">
      <alignment horizontal="right" vertical="center"/>
    </xf>
    <xf numFmtId="0" fontId="53" fillId="0" borderId="5" xfId="0" applyFont="1" applyFill="1" applyBorder="1" applyAlignment="1">
      <alignment horizontal="right" vertical="center"/>
    </xf>
    <xf numFmtId="14" fontId="33" fillId="0" borderId="5" xfId="0" applyNumberFormat="1" applyFont="1" applyFill="1" applyBorder="1" applyAlignment="1">
      <alignment horizontal="right"/>
    </xf>
    <xf numFmtId="164" fontId="54" fillId="5" borderId="0" xfId="0" applyNumberFormat="1" applyFont="1" applyFill="1" applyBorder="1" applyAlignment="1">
      <alignment horizontal="right"/>
    </xf>
    <xf numFmtId="0" fontId="92" fillId="0" borderId="10" xfId="0" applyFont="1" applyFill="1" applyBorder="1"/>
    <xf numFmtId="172" fontId="6" fillId="0" borderId="1" xfId="19" applyNumberFormat="1" applyFont="1" applyFill="1" applyBorder="1" applyAlignment="1">
      <alignment horizontal="right"/>
    </xf>
    <xf numFmtId="172" fontId="6" fillId="0" borderId="5" xfId="19" applyNumberFormat="1" applyFont="1" applyFill="1" applyBorder="1" applyAlignment="1">
      <alignment horizontal="right"/>
    </xf>
    <xf numFmtId="0" fontId="33" fillId="0" borderId="0" xfId="0" applyFont="1" applyFill="1" applyBorder="1" applyAlignment="1">
      <alignment wrapText="1"/>
    </xf>
    <xf numFmtId="0" fontId="33" fillId="0" borderId="5" xfId="0" applyFont="1" applyFill="1" applyBorder="1" applyAlignment="1">
      <alignment horizontal="right"/>
    </xf>
    <xf numFmtId="171" fontId="6" fillId="0" borderId="1" xfId="19" applyFont="1" applyFill="1" applyBorder="1" applyAlignment="1">
      <alignment horizontal="left"/>
    </xf>
    <xf numFmtId="0" fontId="32" fillId="18" borderId="3" xfId="17" applyFont="1" applyFill="1" applyBorder="1" applyAlignment="1">
      <alignment horizontal="left"/>
    </xf>
    <xf numFmtId="171" fontId="6" fillId="0" borderId="5" xfId="19" applyFont="1" applyFill="1" applyBorder="1" applyAlignment="1">
      <alignment horizontal="left"/>
    </xf>
    <xf numFmtId="0" fontId="6" fillId="0" borderId="3" xfId="17" applyFont="1" applyFill="1" applyBorder="1" applyAlignment="1">
      <alignment horizontal="left"/>
    </xf>
    <xf numFmtId="0" fontId="32" fillId="18" borderId="1" xfId="0" applyFont="1" applyFill="1" applyBorder="1" applyAlignment="1">
      <alignment horizontal="left"/>
    </xf>
    <xf numFmtId="0" fontId="33" fillId="0" borderId="9" xfId="0" applyFont="1" applyFill="1" applyBorder="1" applyAlignment="1">
      <alignment horizontal="left"/>
    </xf>
    <xf numFmtId="0" fontId="6" fillId="0" borderId="13" xfId="11" applyFont="1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171" fontId="101" fillId="0" borderId="35" xfId="19" applyFont="1" applyFill="1" applyBorder="1" applyAlignment="1">
      <alignment horizontal="center"/>
    </xf>
    <xf numFmtId="171" fontId="101" fillId="0" borderId="4" xfId="19" applyFont="1" applyFill="1" applyBorder="1" applyAlignment="1">
      <alignment horizontal="center"/>
    </xf>
    <xf numFmtId="0" fontId="32" fillId="0" borderId="3" xfId="17" applyFont="1" applyBorder="1" applyAlignment="1">
      <alignment horizontal="center"/>
    </xf>
    <xf numFmtId="171" fontId="101" fillId="0" borderId="9" xfId="19" applyFont="1" applyFill="1" applyBorder="1" applyAlignment="1">
      <alignment horizontal="center"/>
    </xf>
    <xf numFmtId="0" fontId="6" fillId="0" borderId="3" xfId="17" applyFont="1" applyFill="1" applyBorder="1" applyAlignment="1">
      <alignment horizontal="center"/>
    </xf>
    <xf numFmtId="0" fontId="32" fillId="18" borderId="5" xfId="0" applyFont="1" applyFill="1" applyBorder="1" applyAlignment="1">
      <alignment horizontal="center"/>
    </xf>
    <xf numFmtId="0" fontId="74" fillId="22" borderId="1" xfId="0" applyFont="1" applyFill="1" applyBorder="1" applyAlignment="1">
      <alignment horizontal="right"/>
    </xf>
    <xf numFmtId="0" fontId="55" fillId="0" borderId="1" xfId="0" applyFont="1" applyBorder="1"/>
    <xf numFmtId="0" fontId="59" fillId="0" borderId="36" xfId="0" applyFont="1" applyBorder="1" applyAlignment="1">
      <alignment horizontal="right" vertical="center" wrapText="1"/>
    </xf>
    <xf numFmtId="0" fontId="55" fillId="0" borderId="1" xfId="0" applyFont="1" applyBorder="1" applyAlignment="1">
      <alignment horizontal="right"/>
    </xf>
    <xf numFmtId="49" fontId="55" fillId="0" borderId="1" xfId="0" applyNumberFormat="1" applyFont="1" applyBorder="1" applyAlignment="1">
      <alignment horizontal="right"/>
    </xf>
    <xf numFmtId="14" fontId="55" fillId="0" borderId="1" xfId="0" applyNumberFormat="1" applyFont="1" applyBorder="1"/>
    <xf numFmtId="0" fontId="57" fillId="0" borderId="1" xfId="3" applyFont="1" applyBorder="1"/>
    <xf numFmtId="0" fontId="58" fillId="0" borderId="13" xfId="0" applyFont="1" applyBorder="1" applyAlignment="1">
      <alignment horizontal="right"/>
    </xf>
    <xf numFmtId="168" fontId="58" fillId="0" borderId="13" xfId="0" applyNumberFormat="1" applyFont="1" applyBorder="1" applyAlignment="1">
      <alignment horizontal="right"/>
    </xf>
    <xf numFmtId="0" fontId="58" fillId="0" borderId="13" xfId="0" applyFont="1" applyBorder="1"/>
    <xf numFmtId="165" fontId="58" fillId="0" borderId="13" xfId="0" applyNumberFormat="1" applyFont="1" applyBorder="1"/>
    <xf numFmtId="0" fontId="0" fillId="18" borderId="2" xfId="0" applyFill="1" applyBorder="1" applyAlignment="1">
      <alignment horizontal="center"/>
    </xf>
    <xf numFmtId="0" fontId="55" fillId="0" borderId="13" xfId="0" applyFont="1" applyBorder="1" applyAlignment="1">
      <alignment horizontal="right"/>
    </xf>
    <xf numFmtId="0" fontId="58" fillId="0" borderId="2" xfId="0" applyFont="1" applyBorder="1" applyAlignment="1">
      <alignment horizontal="right"/>
    </xf>
    <xf numFmtId="168" fontId="58" fillId="0" borderId="2" xfId="0" applyNumberFormat="1" applyFont="1" applyBorder="1" applyAlignment="1">
      <alignment horizontal="right"/>
    </xf>
    <xf numFmtId="0" fontId="58" fillId="0" borderId="2" xfId="0" applyFont="1" applyBorder="1"/>
    <xf numFmtId="165" fontId="58" fillId="0" borderId="2" xfId="0" applyNumberFormat="1" applyFont="1" applyBorder="1"/>
    <xf numFmtId="0" fontId="19" fillId="0" borderId="2" xfId="0" applyFont="1" applyFill="1" applyBorder="1" applyAlignment="1">
      <alignment horizontal="left"/>
    </xf>
    <xf numFmtId="0" fontId="40" fillId="0" borderId="2" xfId="0" applyFont="1" applyFill="1" applyBorder="1" applyAlignment="1">
      <alignment horizontal="left"/>
    </xf>
    <xf numFmtId="0" fontId="19" fillId="0" borderId="2" xfId="0" applyFont="1" applyFill="1" applyBorder="1" applyAlignment="1">
      <alignment horizontal="right"/>
    </xf>
    <xf numFmtId="165" fontId="19" fillId="0" borderId="2" xfId="0" applyNumberFormat="1" applyFont="1" applyFill="1" applyBorder="1"/>
    <xf numFmtId="0" fontId="37" fillId="0" borderId="2" xfId="0" applyFont="1" applyFill="1" applyBorder="1"/>
    <xf numFmtId="165" fontId="10" fillId="0" borderId="2" xfId="0" applyNumberFormat="1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7" fontId="2" fillId="0" borderId="2" xfId="0" applyNumberFormat="1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164" fontId="54" fillId="23" borderId="41" xfId="0" applyNumberFormat="1" applyFont="1" applyFill="1" applyBorder="1" applyAlignment="1">
      <alignment horizontal="center" vertical="top"/>
    </xf>
    <xf numFmtId="0" fontId="54" fillId="23" borderId="41" xfId="0" applyFont="1" applyFill="1" applyBorder="1" applyAlignment="1">
      <alignment horizontal="center" vertical="top"/>
    </xf>
    <xf numFmtId="0" fontId="54" fillId="23" borderId="41" xfId="0" applyFont="1" applyFill="1" applyBorder="1" applyAlignment="1">
      <alignment horizontal="right" vertical="top"/>
    </xf>
    <xf numFmtId="0" fontId="55" fillId="24" borderId="41" xfId="0" applyFont="1" applyFill="1" applyBorder="1" applyAlignment="1">
      <alignment horizontal="center" vertical="top" wrapText="1"/>
    </xf>
    <xf numFmtId="0" fontId="55" fillId="0" borderId="5" xfId="0" applyFont="1" applyBorder="1" applyAlignment="1">
      <alignment horizontal="right"/>
    </xf>
    <xf numFmtId="164" fontId="55" fillId="0" borderId="5" xfId="0" applyNumberFormat="1" applyFont="1" applyBorder="1" applyAlignment="1">
      <alignment horizontal="right"/>
    </xf>
    <xf numFmtId="14" fontId="37" fillId="0" borderId="5" xfId="0" applyNumberFormat="1" applyFont="1" applyBorder="1"/>
    <xf numFmtId="0" fontId="37" fillId="0" borderId="5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167" fontId="2" fillId="0" borderId="6" xfId="0" applyNumberFormat="1" applyFont="1" applyBorder="1" applyAlignment="1">
      <alignment horizontal="left" vertical="center"/>
    </xf>
    <xf numFmtId="14" fontId="37" fillId="0" borderId="2" xfId="0" applyNumberFormat="1" applyFont="1" applyBorder="1"/>
    <xf numFmtId="0" fontId="1" fillId="0" borderId="6" xfId="0" applyFont="1" applyBorder="1" applyAlignment="1">
      <alignment horizontal="left" vertical="center"/>
    </xf>
    <xf numFmtId="167" fontId="1" fillId="0" borderId="6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7" fontId="1" fillId="0" borderId="2" xfId="0" applyNumberFormat="1" applyFont="1" applyBorder="1" applyAlignment="1">
      <alignment horizontal="left" vertical="center"/>
    </xf>
    <xf numFmtId="0" fontId="54" fillId="0" borderId="0" xfId="0" applyFont="1" applyAlignment="1">
      <alignment horizontal="center" wrapText="1"/>
    </xf>
    <xf numFmtId="0" fontId="54" fillId="0" borderId="0" xfId="0" applyFont="1" applyAlignment="1">
      <alignment horizontal="center"/>
    </xf>
    <xf numFmtId="0" fontId="54" fillId="0" borderId="0" xfId="0" applyFont="1" applyAlignment="1">
      <alignment horizontal="right"/>
    </xf>
    <xf numFmtId="0" fontId="54" fillId="0" borderId="2" xfId="0" applyFont="1" applyBorder="1" applyAlignment="1">
      <alignment horizontal="left"/>
    </xf>
    <xf numFmtId="0" fontId="54" fillId="2" borderId="2" xfId="0" applyFont="1" applyFill="1" applyBorder="1" applyAlignment="1">
      <alignment horizontal="left"/>
    </xf>
    <xf numFmtId="0" fontId="54" fillId="2" borderId="2" xfId="0" applyFont="1" applyFill="1" applyBorder="1" applyAlignment="1">
      <alignment horizontal="right"/>
    </xf>
    <xf numFmtId="0" fontId="37" fillId="0" borderId="6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167" fontId="2" fillId="0" borderId="6" xfId="0" applyNumberFormat="1" applyFont="1" applyBorder="1" applyAlignment="1">
      <alignment horizontal="left" vertical="center"/>
    </xf>
    <xf numFmtId="167" fontId="37" fillId="0" borderId="3" xfId="0" applyNumberFormat="1" applyFont="1" applyBorder="1" applyAlignment="1">
      <alignment horizontal="left" vertical="center"/>
    </xf>
    <xf numFmtId="0" fontId="38" fillId="0" borderId="11" xfId="0" applyFont="1" applyBorder="1" applyAlignment="1">
      <alignment horizontal="center"/>
    </xf>
    <xf numFmtId="167" fontId="37" fillId="0" borderId="6" xfId="0" applyNumberFormat="1" applyFont="1" applyBorder="1" applyAlignment="1">
      <alignment horizontal="left" vertical="center"/>
    </xf>
    <xf numFmtId="166" fontId="2" fillId="0" borderId="6" xfId="0" applyNumberFormat="1" applyFont="1" applyBorder="1" applyAlignment="1">
      <alignment horizontal="left" vertical="center"/>
    </xf>
    <xf numFmtId="166" fontId="37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7" fontId="1" fillId="0" borderId="6" xfId="0" applyNumberFormat="1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center"/>
    </xf>
    <xf numFmtId="2" fontId="2" fillId="0" borderId="6" xfId="0" applyNumberFormat="1" applyFont="1" applyBorder="1" applyAlignment="1">
      <alignment horizontal="left" vertical="center"/>
    </xf>
    <xf numFmtId="2" fontId="37" fillId="0" borderId="3" xfId="0" applyNumberFormat="1" applyFont="1" applyBorder="1" applyAlignment="1">
      <alignment horizontal="left"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4" fillId="0" borderId="18" xfId="0" applyFont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4" fillId="0" borderId="19" xfId="0" applyFont="1" applyBorder="1" applyAlignment="1">
      <alignment horizontal="center"/>
    </xf>
    <xf numFmtId="0" fontId="44" fillId="0" borderId="25" xfId="0" applyFont="1" applyBorder="1" applyAlignment="1">
      <alignment horizontal="center"/>
    </xf>
    <xf numFmtId="0" fontId="43" fillId="0" borderId="7" xfId="0" applyFont="1" applyBorder="1" applyAlignment="1">
      <alignment horizontal="center"/>
    </xf>
    <xf numFmtId="0" fontId="43" fillId="0" borderId="15" xfId="0" applyFont="1" applyBorder="1" applyAlignment="1">
      <alignment horizontal="center"/>
    </xf>
    <xf numFmtId="0" fontId="43" fillId="0" borderId="4" xfId="0" applyFont="1" applyBorder="1" applyAlignment="1">
      <alignment horizontal="center"/>
    </xf>
    <xf numFmtId="2" fontId="43" fillId="0" borderId="7" xfId="0" applyNumberFormat="1" applyFont="1" applyBorder="1" applyAlignment="1">
      <alignment horizontal="center"/>
    </xf>
    <xf numFmtId="2" fontId="43" fillId="0" borderId="15" xfId="0" applyNumberFormat="1" applyFont="1" applyBorder="1" applyAlignment="1">
      <alignment horizontal="center"/>
    </xf>
    <xf numFmtId="2" fontId="43" fillId="0" borderId="4" xfId="0" applyNumberFormat="1" applyFont="1" applyBorder="1" applyAlignment="1">
      <alignment horizontal="center"/>
    </xf>
    <xf numFmtId="0" fontId="46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6" fontId="0" fillId="0" borderId="6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0" fontId="0" fillId="0" borderId="3" xfId="0" applyBorder="1"/>
    <xf numFmtId="0" fontId="31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55" fillId="0" borderId="6" xfId="0" applyFont="1" applyBorder="1"/>
    <xf numFmtId="0" fontId="99" fillId="0" borderId="10" xfId="0" applyFont="1" applyFill="1" applyBorder="1" applyAlignment="1">
      <alignment horizontal="center" vertical="center" wrapText="1"/>
    </xf>
    <xf numFmtId="0" fontId="59" fillId="0" borderId="5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81" fillId="5" borderId="0" xfId="17" applyFont="1" applyFill="1" applyBorder="1" applyAlignment="1">
      <alignment horizontal="right" vertical="center"/>
    </xf>
  </cellXfs>
  <cellStyles count="22">
    <cellStyle name="Excel Built-in Hyperlink" xfId="20" xr:uid="{3D4E33F0-C040-2248-BB3A-6AD03B2AA147}"/>
    <cellStyle name="Excel Built-in Normal" xfId="19" xr:uid="{72867D6F-2927-FD42-B0C7-2805189CE424}"/>
    <cellStyle name="Hipervínculo" xfId="3" builtinId="8"/>
    <cellStyle name="Hipervínculo 2" xfId="12" xr:uid="{6C7B1C6C-9A42-8A46-B90E-6094AAA7A034}"/>
    <cellStyle name="Hyperlink" xfId="14" xr:uid="{A7E2C2AA-2A24-F246-BA19-F50B095A0CEB}"/>
    <cellStyle name="Hyperlink 2" xfId="13" xr:uid="{52D4FE7A-E752-7741-A544-5937AAF19201}"/>
    <cellStyle name="Normal" xfId="0" builtinId="0"/>
    <cellStyle name="Normal 11" xfId="9" xr:uid="{049C91C4-B4EC-400D-94F6-80F6938292D0}"/>
    <cellStyle name="Normal 12" xfId="5" xr:uid="{00000000-0005-0000-0000-000002000000}"/>
    <cellStyle name="Normal 12 2" xfId="11" xr:uid="{9DCBFD93-DAC2-634C-8EF5-0E12F925B48F}"/>
    <cellStyle name="Normal 12 3" xfId="18" xr:uid="{F359C07F-7981-D240-8F5B-842B7D0E47FF}"/>
    <cellStyle name="Normal 2" xfId="2" xr:uid="{00000000-0005-0000-0000-000003000000}"/>
    <cellStyle name="Normal 2 7" xfId="6" xr:uid="{00000000-0005-0000-0000-000004000000}"/>
    <cellStyle name="Normal 3" xfId="4" xr:uid="{00000000-0005-0000-0000-000005000000}"/>
    <cellStyle name="Normal 4" xfId="7" xr:uid="{28300C8F-951A-46F3-A5FC-993378925DDB}"/>
    <cellStyle name="Normal 4 2" xfId="10" xr:uid="{4488C9EF-2A0F-43BE-87C6-56A7C8EF779D}"/>
    <cellStyle name="Normal 5" xfId="17" xr:uid="{2DF8CC31-335F-9D40-B22B-B5D7B3CA0D5C}"/>
    <cellStyle name="Normal 6" xfId="16" xr:uid="{0F4E8C36-BC82-6745-BB73-F68FBA2F4FFE}"/>
    <cellStyle name="Normal 7" xfId="15" xr:uid="{A330592C-7FB6-C841-94A0-FE261E4828E3}"/>
    <cellStyle name="Normal 8" xfId="1" xr:uid="{00000000-0005-0000-0000-000006000000}"/>
    <cellStyle name="Normal 9" xfId="21" xr:uid="{7F1F526C-0CA5-3647-89B2-6DE4C6480A49}"/>
    <cellStyle name="Texto explicativo 2" xfId="8" xr:uid="{2D520F5A-6169-4F8A-BE8B-756567B94A80}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vimoraga03@gmail.com" TargetMode="External"/><Relationship Id="rId299" Type="http://schemas.openxmlformats.org/officeDocument/2006/relationships/hyperlink" Target="mailto:capr242002@gmail.com" TargetMode="External"/><Relationship Id="rId21" Type="http://schemas.openxmlformats.org/officeDocument/2006/relationships/hyperlink" Target="mailto:JDAZA.1030@GMAIL.COM" TargetMode="External"/><Relationship Id="rId63" Type="http://schemas.openxmlformats.org/officeDocument/2006/relationships/hyperlink" Target="mailto:fabiola.vergara.urzua@gmail.com" TargetMode="External"/><Relationship Id="rId159" Type="http://schemas.openxmlformats.org/officeDocument/2006/relationships/hyperlink" Target="mailto:MIKCLEE2003@GMAIL.COM" TargetMode="External"/><Relationship Id="rId170" Type="http://schemas.openxmlformats.org/officeDocument/2006/relationships/hyperlink" Target="mailto:hundera75@gmail.com" TargetMode="External"/><Relationship Id="rId226" Type="http://schemas.openxmlformats.org/officeDocument/2006/relationships/hyperlink" Target="mailto:alberto.eriza@liceosannicolas.cl" TargetMode="External"/><Relationship Id="rId268" Type="http://schemas.openxmlformats.org/officeDocument/2006/relationships/hyperlink" Target="mailto:carvajalchato23@gmail.com" TargetMode="External"/><Relationship Id="rId32" Type="http://schemas.openxmlformats.org/officeDocument/2006/relationships/hyperlink" Target="mailto:pereznoelia2002@gmail.com" TargetMode="External"/><Relationship Id="rId74" Type="http://schemas.openxmlformats.org/officeDocument/2006/relationships/hyperlink" Target="mailto:ROBERTO.JORQUERA.H@GMAIL.COM" TargetMode="External"/><Relationship Id="rId128" Type="http://schemas.openxmlformats.org/officeDocument/2006/relationships/hyperlink" Target="mailto:espegarciatapia@gmail.com" TargetMode="External"/><Relationship Id="rId5" Type="http://schemas.openxmlformats.org/officeDocument/2006/relationships/hyperlink" Target="mailto:benjamin.jerez100@gmail.com" TargetMode="External"/><Relationship Id="rId181" Type="http://schemas.openxmlformats.org/officeDocument/2006/relationships/hyperlink" Target="mailto:anabellalagos35@gmail.com" TargetMode="External"/><Relationship Id="rId237" Type="http://schemas.openxmlformats.org/officeDocument/2006/relationships/hyperlink" Target="mailto:joelvallejosalvarado@gmail.com" TargetMode="External"/><Relationship Id="rId279" Type="http://schemas.openxmlformats.org/officeDocument/2006/relationships/hyperlink" Target="mailto:PIZARROPALOMA827@GMAIL.COM" TargetMode="External"/><Relationship Id="rId43" Type="http://schemas.openxmlformats.org/officeDocument/2006/relationships/hyperlink" Target="mailto:vicenteortizp@gmail.com" TargetMode="External"/><Relationship Id="rId139" Type="http://schemas.openxmlformats.org/officeDocument/2006/relationships/hyperlink" Target="mailto:juan.weinstein@pupilsgrange.cl" TargetMode="External"/><Relationship Id="rId290" Type="http://schemas.openxmlformats.org/officeDocument/2006/relationships/hyperlink" Target="mailto:clementeparedesv@gmail.com" TargetMode="External"/><Relationship Id="rId304" Type="http://schemas.openxmlformats.org/officeDocument/2006/relationships/hyperlink" Target="mailto:nasho.nasho.bulla@gmail.com" TargetMode="External"/><Relationship Id="rId85" Type="http://schemas.openxmlformats.org/officeDocument/2006/relationships/hyperlink" Target="mailto:maca456779@gmail.com" TargetMode="External"/><Relationship Id="rId150" Type="http://schemas.openxmlformats.org/officeDocument/2006/relationships/hyperlink" Target="mailto:PAOLACLIMACOOL@YAHOO.ES" TargetMode="External"/><Relationship Id="rId192" Type="http://schemas.openxmlformats.org/officeDocument/2006/relationships/hyperlink" Target="mailto:benjaaravena20052@gmail.com" TargetMode="External"/><Relationship Id="rId206" Type="http://schemas.openxmlformats.org/officeDocument/2006/relationships/hyperlink" Target="mailto:omarnicolasquinteros@gmail.com" TargetMode="External"/><Relationship Id="rId248" Type="http://schemas.openxmlformats.org/officeDocument/2006/relationships/hyperlink" Target="mailto:nildarojasatletismo@gmail.com" TargetMode="External"/><Relationship Id="rId12" Type="http://schemas.openxmlformats.org/officeDocument/2006/relationships/hyperlink" Target="mailto:facumillanvi@gmail.com" TargetMode="External"/><Relationship Id="rId108" Type="http://schemas.openxmlformats.org/officeDocument/2006/relationships/hyperlink" Target="mailto:gracia@gorziglia.cl" TargetMode="External"/><Relationship Id="rId315" Type="http://schemas.openxmlformats.org/officeDocument/2006/relationships/hyperlink" Target="mailto:MIKCLEE2003@GMAIL.COM" TargetMode="External"/><Relationship Id="rId54" Type="http://schemas.openxmlformats.org/officeDocument/2006/relationships/hyperlink" Target="mailto:Sebollon.xd@gmail.com" TargetMode="External"/><Relationship Id="rId96" Type="http://schemas.openxmlformats.org/officeDocument/2006/relationships/hyperlink" Target="mailto:diego.bustamante@cpv.cl" TargetMode="External"/><Relationship Id="rId161" Type="http://schemas.openxmlformats.org/officeDocument/2006/relationships/hyperlink" Target="mailto:MIKCLEE2003@GMAIL.COM" TargetMode="External"/><Relationship Id="rId217" Type="http://schemas.openxmlformats.org/officeDocument/2006/relationships/hyperlink" Target="mailto:sabinna.cantillana.mejias@gmail.com" TargetMode="External"/><Relationship Id="rId259" Type="http://schemas.openxmlformats.org/officeDocument/2006/relationships/hyperlink" Target="mailto:franciscariq@gmail.com" TargetMode="External"/><Relationship Id="rId23" Type="http://schemas.openxmlformats.org/officeDocument/2006/relationships/hyperlink" Target="mailto:L.IBARRALOBOS@GMAIL.COM" TargetMode="External"/><Relationship Id="rId119" Type="http://schemas.openxmlformats.org/officeDocument/2006/relationships/hyperlink" Target="mailto:diegomirbe@gmail.com" TargetMode="External"/><Relationship Id="rId270" Type="http://schemas.openxmlformats.org/officeDocument/2006/relationships/hyperlink" Target="mailto:RICARDOBARAHONA07@GMAIL.COM" TargetMode="External"/><Relationship Id="rId65" Type="http://schemas.openxmlformats.org/officeDocument/2006/relationships/hyperlink" Target="mailto:damiansahuriel@gmail.com" TargetMode="External"/><Relationship Id="rId130" Type="http://schemas.openxmlformats.org/officeDocument/2006/relationships/hyperlink" Target="mailto:MIGUEOSSAS@GMAIL.COM" TargetMode="External"/><Relationship Id="rId172" Type="http://schemas.openxmlformats.org/officeDocument/2006/relationships/hyperlink" Target="mailto:miguelabarca321@gmail.com" TargetMode="External"/><Relationship Id="rId228" Type="http://schemas.openxmlformats.org/officeDocument/2006/relationships/hyperlink" Target="mailto:NOVAMARIA.2003@GMAIL.COM" TargetMode="External"/><Relationship Id="rId281" Type="http://schemas.openxmlformats.org/officeDocument/2006/relationships/hyperlink" Target="mailto:CL979973@GMAIL.COM" TargetMode="External"/><Relationship Id="rId34" Type="http://schemas.openxmlformats.org/officeDocument/2006/relationships/hyperlink" Target="mailto:pereznoelia2002@gmail.com" TargetMode="External"/><Relationship Id="rId55" Type="http://schemas.openxmlformats.org/officeDocument/2006/relationships/hyperlink" Target="mailto:benjaminmaldonado24@gmail.com" TargetMode="External"/><Relationship Id="rId76" Type="http://schemas.openxmlformats.org/officeDocument/2006/relationships/hyperlink" Target="mailto:c.culturafisica@gmail.com" TargetMode="External"/><Relationship Id="rId97" Type="http://schemas.openxmlformats.org/officeDocument/2006/relationships/hyperlink" Target="mailto:diego.bustamante@cpv.cl" TargetMode="External"/><Relationship Id="rId120" Type="http://schemas.openxmlformats.org/officeDocument/2006/relationships/hyperlink" Target="mailto:mariagarnham@gmail.com" TargetMode="External"/><Relationship Id="rId141" Type="http://schemas.openxmlformats.org/officeDocument/2006/relationships/hyperlink" Target="mailto:PAOLACLIMACOOL@YAHOO.ES" TargetMode="External"/><Relationship Id="rId7" Type="http://schemas.openxmlformats.org/officeDocument/2006/relationships/hyperlink" Target="mailto:benjaminmaldonado24@gmail.com" TargetMode="External"/><Relationship Id="rId162" Type="http://schemas.openxmlformats.org/officeDocument/2006/relationships/hyperlink" Target="mailto:HERNAN.CAR.AREVALO@OUTLOOK.CL" TargetMode="External"/><Relationship Id="rId183" Type="http://schemas.openxmlformats.org/officeDocument/2006/relationships/hyperlink" Target="mailto:paulina.almarzap@gmail.com" TargetMode="External"/><Relationship Id="rId218" Type="http://schemas.openxmlformats.org/officeDocument/2006/relationships/hyperlink" Target="mailto:benja.andres.pereira.morales@gmail.com" TargetMode="External"/><Relationship Id="rId239" Type="http://schemas.openxmlformats.org/officeDocument/2006/relationships/hyperlink" Target="mailto:atletismo_cra67@hotmail.com" TargetMode="External"/><Relationship Id="rId250" Type="http://schemas.openxmlformats.org/officeDocument/2006/relationships/hyperlink" Target="mailto:cristobalcariqueo@gmail.com" TargetMode="External"/><Relationship Id="rId271" Type="http://schemas.openxmlformats.org/officeDocument/2006/relationships/hyperlink" Target="mailto:IGNACIOPEYZ@GMAIL.COM" TargetMode="External"/><Relationship Id="rId292" Type="http://schemas.openxmlformats.org/officeDocument/2006/relationships/hyperlink" Target="mailto:benjalabranac@gmail.com" TargetMode="External"/><Relationship Id="rId306" Type="http://schemas.openxmlformats.org/officeDocument/2006/relationships/hyperlink" Target="mailto:TROTAMUNDOSCL@YAHOO.COM" TargetMode="External"/><Relationship Id="rId24" Type="http://schemas.openxmlformats.org/officeDocument/2006/relationships/hyperlink" Target="mailto:AXVROMERO@GMAIL.COM" TargetMode="External"/><Relationship Id="rId45" Type="http://schemas.openxmlformats.org/officeDocument/2006/relationships/hyperlink" Target="mailto:benjamin.jerez100@gmail.com" TargetMode="External"/><Relationship Id="rId66" Type="http://schemas.openxmlformats.org/officeDocument/2006/relationships/hyperlink" Target="mailto:tschek32@gmail.com" TargetMode="External"/><Relationship Id="rId87" Type="http://schemas.openxmlformats.org/officeDocument/2006/relationships/hyperlink" Target="mailto:sebastiangallardovillena@gmail.com" TargetMode="External"/><Relationship Id="rId110" Type="http://schemas.openxmlformats.org/officeDocument/2006/relationships/hyperlink" Target="mailto:coni.ace.fue@gmail.com" TargetMode="External"/><Relationship Id="rId131" Type="http://schemas.openxmlformats.org/officeDocument/2006/relationships/hyperlink" Target="mailto:MIGUEOSSAS@GMAIL.COM" TargetMode="External"/><Relationship Id="rId152" Type="http://schemas.openxmlformats.org/officeDocument/2006/relationships/hyperlink" Target="mailto:DHAMARISI13@GMAIL.COM" TargetMode="External"/><Relationship Id="rId173" Type="http://schemas.openxmlformats.org/officeDocument/2006/relationships/hyperlink" Target="mailto:miguelabarca321@gmail.com" TargetMode="External"/><Relationship Id="rId194" Type="http://schemas.openxmlformats.org/officeDocument/2006/relationships/hyperlink" Target="mailto:omarnicolasquinteros@gmail.com" TargetMode="External"/><Relationship Id="rId208" Type="http://schemas.openxmlformats.org/officeDocument/2006/relationships/hyperlink" Target="mailto:scortez@daemmolina.cl" TargetMode="External"/><Relationship Id="rId229" Type="http://schemas.openxmlformats.org/officeDocument/2006/relationships/hyperlink" Target="mailto:CATALINA.IRRIBARRA2017@GMAIL.COM" TargetMode="External"/><Relationship Id="rId240" Type="http://schemas.openxmlformats.org/officeDocument/2006/relationships/hyperlink" Target="mailto:atletismo_cra67@hotmail.com" TargetMode="External"/><Relationship Id="rId261" Type="http://schemas.openxmlformats.org/officeDocument/2006/relationships/hyperlink" Target="mailto:luisbolt17@gmail.com" TargetMode="External"/><Relationship Id="rId14" Type="http://schemas.openxmlformats.org/officeDocument/2006/relationships/hyperlink" Target="mailto:JDAZA.1030@GMAIL.COM" TargetMode="External"/><Relationship Id="rId35" Type="http://schemas.openxmlformats.org/officeDocument/2006/relationships/hyperlink" Target="mailto:benja.gonzalezolguin@gmail.com" TargetMode="External"/><Relationship Id="rId56" Type="http://schemas.openxmlformats.org/officeDocument/2006/relationships/hyperlink" Target="mailto:atleticonancagua@hotmail.com" TargetMode="External"/><Relationship Id="rId77" Type="http://schemas.openxmlformats.org/officeDocument/2006/relationships/hyperlink" Target="mailto:c.culturafisica@gmail.com" TargetMode="External"/><Relationship Id="rId100" Type="http://schemas.openxmlformats.org/officeDocument/2006/relationships/hyperlink" Target="mailto:martinviald@gmail.com" TargetMode="External"/><Relationship Id="rId282" Type="http://schemas.openxmlformats.org/officeDocument/2006/relationships/hyperlink" Target="mailto:NICO444AT@GMAIL.COM" TargetMode="External"/><Relationship Id="rId317" Type="http://schemas.openxmlformats.org/officeDocument/2006/relationships/hyperlink" Target="mailto:antonellagodoy@gmail.com" TargetMode="External"/><Relationship Id="rId8" Type="http://schemas.openxmlformats.org/officeDocument/2006/relationships/hyperlink" Target="mailto:lucio31032002@gmail.com" TargetMode="External"/><Relationship Id="rId98" Type="http://schemas.openxmlformats.org/officeDocument/2006/relationships/hyperlink" Target="mailto:rtet2003@gmail.com" TargetMode="External"/><Relationship Id="rId121" Type="http://schemas.openxmlformats.org/officeDocument/2006/relationships/hyperlink" Target="mailto:mariasquella687@gmail.com" TargetMode="External"/><Relationship Id="rId142" Type="http://schemas.openxmlformats.org/officeDocument/2006/relationships/hyperlink" Target="mailto:PAOLACLIMACOOL@YAHOO.ES" TargetMode="External"/><Relationship Id="rId163" Type="http://schemas.openxmlformats.org/officeDocument/2006/relationships/hyperlink" Target="mailto:HERNAN.CAR.AREVALO@OUTLOOK.CL" TargetMode="External"/><Relationship Id="rId184" Type="http://schemas.openxmlformats.org/officeDocument/2006/relationships/hyperlink" Target="mailto:seba.sanhueza616@gmail.com" TargetMode="External"/><Relationship Id="rId219" Type="http://schemas.openxmlformats.org/officeDocument/2006/relationships/hyperlink" Target="mailto:fabia.vc17@gmail.com" TargetMode="External"/><Relationship Id="rId230" Type="http://schemas.openxmlformats.org/officeDocument/2006/relationships/hyperlink" Target="mailto:MARTINAMORA1012@GMAIL.COM" TargetMode="External"/><Relationship Id="rId251" Type="http://schemas.openxmlformats.org/officeDocument/2006/relationships/hyperlink" Target="mailto:escultor.escudero@gnail.com" TargetMode="External"/><Relationship Id="rId25" Type="http://schemas.openxmlformats.org/officeDocument/2006/relationships/hyperlink" Target="mailto:AXVROMERO@GMAIL.COM" TargetMode="External"/><Relationship Id="rId46" Type="http://schemas.openxmlformats.org/officeDocument/2006/relationships/hyperlink" Target="mailto:Sebollon.xd@gmail.com" TargetMode="External"/><Relationship Id="rId67" Type="http://schemas.openxmlformats.org/officeDocument/2006/relationships/hyperlink" Target="mailto:antoniopereiravasquez@gmail.com" TargetMode="External"/><Relationship Id="rId272" Type="http://schemas.openxmlformats.org/officeDocument/2006/relationships/hyperlink" Target="mailto:IGNACIOPEYZ@GMAIL.COM" TargetMode="External"/><Relationship Id="rId293" Type="http://schemas.openxmlformats.org/officeDocument/2006/relationships/hyperlink" Target="mailto:maurialberto16@gmail.com" TargetMode="External"/><Relationship Id="rId307" Type="http://schemas.openxmlformats.org/officeDocument/2006/relationships/hyperlink" Target="mailto:TROTAMUNDOSCL@YAHOO.COM" TargetMode="External"/><Relationship Id="rId88" Type="http://schemas.openxmlformats.org/officeDocument/2006/relationships/hyperlink" Target="mailto:cristo.lda@outlook.es" TargetMode="External"/><Relationship Id="rId111" Type="http://schemas.openxmlformats.org/officeDocument/2006/relationships/hyperlink" Target="mailto:oliviapintogracia@gmail.com" TargetMode="External"/><Relationship Id="rId132" Type="http://schemas.openxmlformats.org/officeDocument/2006/relationships/hyperlink" Target="mailto:ignaciaaspillaga@gmail.com" TargetMode="External"/><Relationship Id="rId153" Type="http://schemas.openxmlformats.org/officeDocument/2006/relationships/hyperlink" Target="mailto:PAOLACLIMACOOL@YAHOO.ES" TargetMode="External"/><Relationship Id="rId174" Type="http://schemas.openxmlformats.org/officeDocument/2006/relationships/hyperlink" Target="mailto:miguelabarca321@gmail.com" TargetMode="External"/><Relationship Id="rId195" Type="http://schemas.openxmlformats.org/officeDocument/2006/relationships/hyperlink" Target="mailto:omarnicolasquinteros@gmail.com" TargetMode="External"/><Relationship Id="rId209" Type="http://schemas.openxmlformats.org/officeDocument/2006/relationships/hyperlink" Target="mailto:sofigarciavilla@gmail.com" TargetMode="External"/><Relationship Id="rId220" Type="http://schemas.openxmlformats.org/officeDocument/2006/relationships/hyperlink" Target="mailto:joelvallejosalvarado@gmail.com" TargetMode="External"/><Relationship Id="rId241" Type="http://schemas.openxmlformats.org/officeDocument/2006/relationships/hyperlink" Target="mailto:atletismo_cra67@hotmail.com" TargetMode="External"/><Relationship Id="rId15" Type="http://schemas.openxmlformats.org/officeDocument/2006/relationships/hyperlink" Target="mailto:JDAZA.1030@GMAIL.COM" TargetMode="External"/><Relationship Id="rId36" Type="http://schemas.openxmlformats.org/officeDocument/2006/relationships/hyperlink" Target="mailto:eliasvaldes922004@gmail.com" TargetMode="External"/><Relationship Id="rId57" Type="http://schemas.openxmlformats.org/officeDocument/2006/relationships/hyperlink" Target="mailto:luregonreyes@gmail.com" TargetMode="External"/><Relationship Id="rId262" Type="http://schemas.openxmlformats.org/officeDocument/2006/relationships/hyperlink" Target="mailto:luisbolt17@gmail.com" TargetMode="External"/><Relationship Id="rId283" Type="http://schemas.openxmlformats.org/officeDocument/2006/relationships/hyperlink" Target="mailto:IGNACIO53139450VILLEGAS@GMAIL.COM" TargetMode="External"/><Relationship Id="rId318" Type="http://schemas.openxmlformats.org/officeDocument/2006/relationships/hyperlink" Target="mailto:antonellagodoy@gmail.com" TargetMode="External"/><Relationship Id="rId78" Type="http://schemas.openxmlformats.org/officeDocument/2006/relationships/hyperlink" Target="mailto:macaatletic@hotmail.com" TargetMode="External"/><Relationship Id="rId99" Type="http://schemas.openxmlformats.org/officeDocument/2006/relationships/hyperlink" Target="mailto:martinviald@gmail.com" TargetMode="External"/><Relationship Id="rId101" Type="http://schemas.openxmlformats.org/officeDocument/2006/relationships/hyperlink" Target="mailto:nicolas@numair.cl" TargetMode="External"/><Relationship Id="rId122" Type="http://schemas.openxmlformats.org/officeDocument/2006/relationships/hyperlink" Target="mailto:mariasquella687@gmail.com" TargetMode="External"/><Relationship Id="rId143" Type="http://schemas.openxmlformats.org/officeDocument/2006/relationships/hyperlink" Target="mailto:PAOLACLIMACOOL@YAHOO.ES" TargetMode="External"/><Relationship Id="rId164" Type="http://schemas.openxmlformats.org/officeDocument/2006/relationships/hyperlink" Target="mailto:HERNAN.CAR.AREVALO@OUTLOOK.CL" TargetMode="External"/><Relationship Id="rId185" Type="http://schemas.openxmlformats.org/officeDocument/2006/relationships/hyperlink" Target="mailto:seba.sanhueza616@gmail.com" TargetMode="External"/><Relationship Id="rId9" Type="http://schemas.openxmlformats.org/officeDocument/2006/relationships/hyperlink" Target="mailto:martinvolpicanales2005@gmail.com" TargetMode="External"/><Relationship Id="rId210" Type="http://schemas.openxmlformats.org/officeDocument/2006/relationships/hyperlink" Target="mailto:sofigarciavilla@gmail.com" TargetMode="External"/><Relationship Id="rId26" Type="http://schemas.openxmlformats.org/officeDocument/2006/relationships/hyperlink" Target="mailto:MARIELAPR2003@GMAIL.COM" TargetMode="External"/><Relationship Id="rId231" Type="http://schemas.openxmlformats.org/officeDocument/2006/relationships/hyperlink" Target="mailto:CATALINA.SANDIVAL.JARPA@GMAIL.COM" TargetMode="External"/><Relationship Id="rId252" Type="http://schemas.openxmlformats.org/officeDocument/2006/relationships/hyperlink" Target="mailto:florenciamunoz800@gmail.com" TargetMode="External"/><Relationship Id="rId273" Type="http://schemas.openxmlformats.org/officeDocument/2006/relationships/hyperlink" Target="mailto:IGNACIOPEYZ@GMAIL.COM" TargetMode="External"/><Relationship Id="rId294" Type="http://schemas.openxmlformats.org/officeDocument/2006/relationships/hyperlink" Target="mailto:123joakorodriguez@gmail.com" TargetMode="External"/><Relationship Id="rId308" Type="http://schemas.openxmlformats.org/officeDocument/2006/relationships/hyperlink" Target="mailto:prpfesor.ruebenmorales@gmail.com" TargetMode="External"/><Relationship Id="rId47" Type="http://schemas.openxmlformats.org/officeDocument/2006/relationships/hyperlink" Target="mailto:benjaminmaldonado24@gmail.com" TargetMode="External"/><Relationship Id="rId68" Type="http://schemas.openxmlformats.org/officeDocument/2006/relationships/hyperlink" Target="mailto:antoniopereiravasquez@gmail.com" TargetMode="External"/><Relationship Id="rId89" Type="http://schemas.openxmlformats.org/officeDocument/2006/relationships/hyperlink" Target="mailto:cristo.lda@outlook.es" TargetMode="External"/><Relationship Id="rId112" Type="http://schemas.openxmlformats.org/officeDocument/2006/relationships/hyperlink" Target="mailto:c.garmendia@csuv.cl" TargetMode="External"/><Relationship Id="rId133" Type="http://schemas.openxmlformats.org/officeDocument/2006/relationships/hyperlink" Target="mailto:axvromero@gmail.com" TargetMode="External"/><Relationship Id="rId154" Type="http://schemas.openxmlformats.org/officeDocument/2006/relationships/hyperlink" Target="mailto:PAOLACLIMACOOL@YAHOO.ES" TargetMode="External"/><Relationship Id="rId175" Type="http://schemas.openxmlformats.org/officeDocument/2006/relationships/hyperlink" Target="mailto:mateocortinac22@alumnos.cph-cja.cl" TargetMode="External"/><Relationship Id="rId196" Type="http://schemas.openxmlformats.org/officeDocument/2006/relationships/hyperlink" Target="mailto:omarnicolasquinteros@gmail.com" TargetMode="External"/><Relationship Id="rId200" Type="http://schemas.openxmlformats.org/officeDocument/2006/relationships/hyperlink" Target="mailto:CONY.ORTEGA03@GMAIL.COM" TargetMode="External"/><Relationship Id="rId16" Type="http://schemas.openxmlformats.org/officeDocument/2006/relationships/hyperlink" Target="mailto:JULIANRIVEROTZANIS@GMAIL.COM" TargetMode="External"/><Relationship Id="rId221" Type="http://schemas.openxmlformats.org/officeDocument/2006/relationships/hyperlink" Target="mailto:fabian.ferrufinnn@gmail.com" TargetMode="External"/><Relationship Id="rId242" Type="http://schemas.openxmlformats.org/officeDocument/2006/relationships/hyperlink" Target="mailto:atletismo_cra67@hotmail.com" TargetMode="External"/><Relationship Id="rId263" Type="http://schemas.openxmlformats.org/officeDocument/2006/relationships/hyperlink" Target="mailto:goparragonz04@gmail.com" TargetMode="External"/><Relationship Id="rId284" Type="http://schemas.openxmlformats.org/officeDocument/2006/relationships/hyperlink" Target="mailto:IGNACIO53139450VILLEGAS@GMAIL.COM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mailto:osvaldoalcaino1234@gmail.com" TargetMode="External"/><Relationship Id="rId58" Type="http://schemas.openxmlformats.org/officeDocument/2006/relationships/hyperlink" Target="mailto:agandreax02@gmail.com" TargetMode="External"/><Relationship Id="rId79" Type="http://schemas.openxmlformats.org/officeDocument/2006/relationships/hyperlink" Target="mailto:valeeberriossg14@gmail.com" TargetMode="External"/><Relationship Id="rId102" Type="http://schemas.openxmlformats.org/officeDocument/2006/relationships/hyperlink" Target="mailto:mvaras1234@gmail.com" TargetMode="External"/><Relationship Id="rId123" Type="http://schemas.openxmlformats.org/officeDocument/2006/relationships/hyperlink" Target="mailto:guadalupebustamantes.alumno@csfda.cl" TargetMode="External"/><Relationship Id="rId144" Type="http://schemas.openxmlformats.org/officeDocument/2006/relationships/hyperlink" Target="mailto:PAOLACLIMACOOL@YAHOO.ES" TargetMode="External"/><Relationship Id="rId90" Type="http://schemas.openxmlformats.org/officeDocument/2006/relationships/hyperlink" Target="mailto:angeloabellorojas@gmail.com" TargetMode="External"/><Relationship Id="rId165" Type="http://schemas.openxmlformats.org/officeDocument/2006/relationships/hyperlink" Target="mailto:PINKYLU2002@GMAIL.COM" TargetMode="External"/><Relationship Id="rId186" Type="http://schemas.openxmlformats.org/officeDocument/2006/relationships/hyperlink" Target="mailto:benjaaravena20052@gmail.com" TargetMode="External"/><Relationship Id="rId211" Type="http://schemas.openxmlformats.org/officeDocument/2006/relationships/hyperlink" Target="mailto:ANTONIAHARLET.S.A@GMAIL.COM" TargetMode="External"/><Relationship Id="rId232" Type="http://schemas.openxmlformats.org/officeDocument/2006/relationships/hyperlink" Target="mailto:VALE.CLAVERIA.SANCHEZ@GMAIL.COM" TargetMode="External"/><Relationship Id="rId253" Type="http://schemas.openxmlformats.org/officeDocument/2006/relationships/hyperlink" Target="mailto:tamarabelencita23@gmail.com" TargetMode="External"/><Relationship Id="rId274" Type="http://schemas.openxmlformats.org/officeDocument/2006/relationships/hyperlink" Target="mailto:IGNACIOYHZ23@GMAIL.COM" TargetMode="External"/><Relationship Id="rId295" Type="http://schemas.openxmlformats.org/officeDocument/2006/relationships/hyperlink" Target="mailto:clementeparedesv@gmail.com" TargetMode="External"/><Relationship Id="rId309" Type="http://schemas.openxmlformats.org/officeDocument/2006/relationships/hyperlink" Target="mailto:TROTAMUNDOSCL@YAHOO.COM" TargetMode="External"/><Relationship Id="rId27" Type="http://schemas.openxmlformats.org/officeDocument/2006/relationships/hyperlink" Target="mailto:camilarociobelen1998@gmail.com" TargetMode="External"/><Relationship Id="rId48" Type="http://schemas.openxmlformats.org/officeDocument/2006/relationships/hyperlink" Target="mailto:gaetecaceresjosepablo@gmail.com" TargetMode="External"/><Relationship Id="rId69" Type="http://schemas.openxmlformats.org/officeDocument/2006/relationships/hyperlink" Target="mailto:Nicolassanhueza.s18@gmail.com" TargetMode="External"/><Relationship Id="rId113" Type="http://schemas.openxmlformats.org/officeDocument/2006/relationships/hyperlink" Target="mailto:antob2003@gmail.com" TargetMode="External"/><Relationship Id="rId134" Type="http://schemas.openxmlformats.org/officeDocument/2006/relationships/hyperlink" Target="mailto:axvromero@gmail.com" TargetMode="External"/><Relationship Id="rId320" Type="http://schemas.openxmlformats.org/officeDocument/2006/relationships/vmlDrawing" Target="../drawings/vmlDrawing1.vml"/><Relationship Id="rId80" Type="http://schemas.openxmlformats.org/officeDocument/2006/relationships/hyperlink" Target="mailto:valeeberriossg14@gmail.com" TargetMode="External"/><Relationship Id="rId155" Type="http://schemas.openxmlformats.org/officeDocument/2006/relationships/hyperlink" Target="mailto:PAOLACLIMACOOL@YAHOO.ES" TargetMode="External"/><Relationship Id="rId176" Type="http://schemas.openxmlformats.org/officeDocument/2006/relationships/hyperlink" Target="mailto:MARIELAPR2003@GMAIL.COM" TargetMode="External"/><Relationship Id="rId197" Type="http://schemas.openxmlformats.org/officeDocument/2006/relationships/hyperlink" Target="mailto:omarnicolasquinteros@gmail.com" TargetMode="External"/><Relationship Id="rId201" Type="http://schemas.openxmlformats.org/officeDocument/2006/relationships/hyperlink" Target="mailto:CONY.ORTEGA03@GMAIL.COM" TargetMode="External"/><Relationship Id="rId222" Type="http://schemas.openxmlformats.org/officeDocument/2006/relationships/hyperlink" Target="mailto:mmoralesguaita@gmail.com" TargetMode="External"/><Relationship Id="rId243" Type="http://schemas.openxmlformats.org/officeDocument/2006/relationships/hyperlink" Target="mailto:atletismo_cra67@hotmail.com" TargetMode="External"/><Relationship Id="rId264" Type="http://schemas.openxmlformats.org/officeDocument/2006/relationships/hyperlink" Target="mailto:Aa.sulantay@gmail.com" TargetMode="External"/><Relationship Id="rId285" Type="http://schemas.openxmlformats.org/officeDocument/2006/relationships/hyperlink" Target="mailto:IGNACIO53139450VILLEGAS@GMAIL.COM" TargetMode="External"/><Relationship Id="rId17" Type="http://schemas.openxmlformats.org/officeDocument/2006/relationships/hyperlink" Target="mailto:JULIANRIVEROTZANIS@GMAIL.COM" TargetMode="External"/><Relationship Id="rId38" Type="http://schemas.openxmlformats.org/officeDocument/2006/relationships/hyperlink" Target="mailto:osvaldoalcaino1234@gmail.com" TargetMode="External"/><Relationship Id="rId59" Type="http://schemas.openxmlformats.org/officeDocument/2006/relationships/hyperlink" Target="mailto:javipverdigoa@gmail.com" TargetMode="External"/><Relationship Id="rId103" Type="http://schemas.openxmlformats.org/officeDocument/2006/relationships/hyperlink" Target="mailto:nicolasmartih@verbo.cl" TargetMode="External"/><Relationship Id="rId124" Type="http://schemas.openxmlformats.org/officeDocument/2006/relationships/hyperlink" Target="mailto:guadalupebustamantes.alumno@csfda.cl" TargetMode="External"/><Relationship Id="rId310" Type="http://schemas.openxmlformats.org/officeDocument/2006/relationships/hyperlink" Target="mailto:TROTAMUNDOSCL@YAHOO.COM" TargetMode="External"/><Relationship Id="rId70" Type="http://schemas.openxmlformats.org/officeDocument/2006/relationships/hyperlink" Target="mailto:Nicolassanhueza.s18@gmail.com" TargetMode="External"/><Relationship Id="rId91" Type="http://schemas.openxmlformats.org/officeDocument/2006/relationships/hyperlink" Target="mailto:angeloabellorojas@gmail.com" TargetMode="External"/><Relationship Id="rId145" Type="http://schemas.openxmlformats.org/officeDocument/2006/relationships/hyperlink" Target="mailto:PAOLACLIMACOOL@YAHOO.ES" TargetMode="External"/><Relationship Id="rId166" Type="http://schemas.openxmlformats.org/officeDocument/2006/relationships/hyperlink" Target="mailto:PINKYLU2002@GMAIL.COM" TargetMode="External"/><Relationship Id="rId187" Type="http://schemas.openxmlformats.org/officeDocument/2006/relationships/hyperlink" Target="mailto:omarnicolasquinteros@gmail.com" TargetMode="External"/><Relationship Id="rId1" Type="http://schemas.openxmlformats.org/officeDocument/2006/relationships/hyperlink" Target="mailto:sebastian15.bravobravo@gmail.com" TargetMode="External"/><Relationship Id="rId212" Type="http://schemas.openxmlformats.org/officeDocument/2006/relationships/hyperlink" Target="mailto:saltolargolz@hotmail.com" TargetMode="External"/><Relationship Id="rId233" Type="http://schemas.openxmlformats.org/officeDocument/2006/relationships/hyperlink" Target="mailto:camilasponcema@gmail.com" TargetMode="External"/><Relationship Id="rId254" Type="http://schemas.openxmlformats.org/officeDocument/2006/relationships/hyperlink" Target="mailto:seba.venegasreveco@gmsil.com" TargetMode="External"/><Relationship Id="rId28" Type="http://schemas.openxmlformats.org/officeDocument/2006/relationships/hyperlink" Target="mailto:camilarociobelen1998@gmail.com" TargetMode="External"/><Relationship Id="rId49" Type="http://schemas.openxmlformats.org/officeDocument/2006/relationships/hyperlink" Target="mailto:jisleyton@gmail.com" TargetMode="External"/><Relationship Id="rId114" Type="http://schemas.openxmlformats.org/officeDocument/2006/relationships/hyperlink" Target="mailto:santiagowoodlewin@gmail.com" TargetMode="External"/><Relationship Id="rId275" Type="http://schemas.openxmlformats.org/officeDocument/2006/relationships/hyperlink" Target="mailto:IGNACIOPEYZ@GMAIL.COM" TargetMode="External"/><Relationship Id="rId296" Type="http://schemas.openxmlformats.org/officeDocument/2006/relationships/hyperlink" Target="mailto:benjalabranac@gmail.com" TargetMode="External"/><Relationship Id="rId300" Type="http://schemas.openxmlformats.org/officeDocument/2006/relationships/hyperlink" Target="mailto:felipebusmon62002@.com" TargetMode="External"/><Relationship Id="rId60" Type="http://schemas.openxmlformats.org/officeDocument/2006/relationships/hyperlink" Target="mailto:javipverdigoa@gmail.com" TargetMode="External"/><Relationship Id="rId81" Type="http://schemas.openxmlformats.org/officeDocument/2006/relationships/hyperlink" Target="mailto:valeeberriossg14@gmail.com" TargetMode="External"/><Relationship Id="rId135" Type="http://schemas.openxmlformats.org/officeDocument/2006/relationships/hyperlink" Target="mailto:mnf.cvd@gmail.com" TargetMode="External"/><Relationship Id="rId156" Type="http://schemas.openxmlformats.org/officeDocument/2006/relationships/hyperlink" Target="mailto:PAOLACLIMACOOL@YAHOO.ES" TargetMode="External"/><Relationship Id="rId177" Type="http://schemas.openxmlformats.org/officeDocument/2006/relationships/hyperlink" Target="mailto:MAXIMILIANOTORRESLIZANA@GMAIL.COM" TargetMode="External"/><Relationship Id="rId198" Type="http://schemas.openxmlformats.org/officeDocument/2006/relationships/hyperlink" Target="mailto:omarnicolasquinteros@gmail.com" TargetMode="External"/><Relationship Id="rId321" Type="http://schemas.openxmlformats.org/officeDocument/2006/relationships/comments" Target="../comments1.xml"/><Relationship Id="rId202" Type="http://schemas.openxmlformats.org/officeDocument/2006/relationships/hyperlink" Target="mailto:PABLO.RAMOS.MT@GMAIL.COM" TargetMode="External"/><Relationship Id="rId223" Type="http://schemas.openxmlformats.org/officeDocument/2006/relationships/hyperlink" Target="mailto:perlasgr@gmail.com" TargetMode="External"/><Relationship Id="rId244" Type="http://schemas.openxmlformats.org/officeDocument/2006/relationships/hyperlink" Target="mailto:nildarojasatletismo@gmail.com" TargetMode="External"/><Relationship Id="rId18" Type="http://schemas.openxmlformats.org/officeDocument/2006/relationships/hyperlink" Target="mailto:L.IBARRALOBOS@GMAIL.COM" TargetMode="External"/><Relationship Id="rId39" Type="http://schemas.openxmlformats.org/officeDocument/2006/relationships/hyperlink" Target="mailto:cordobarenato03@gmail.com" TargetMode="External"/><Relationship Id="rId265" Type="http://schemas.openxmlformats.org/officeDocument/2006/relationships/hyperlink" Target="mailto:klgo.mdiaz@gmail.com" TargetMode="External"/><Relationship Id="rId286" Type="http://schemas.openxmlformats.org/officeDocument/2006/relationships/hyperlink" Target="mailto:maurialberto16@gmail.com" TargetMode="External"/><Relationship Id="rId50" Type="http://schemas.openxmlformats.org/officeDocument/2006/relationships/hyperlink" Target="mailto:sebastian15.bravobravo@gmail.com" TargetMode="External"/><Relationship Id="rId104" Type="http://schemas.openxmlformats.org/officeDocument/2006/relationships/hyperlink" Target="mailto:palamosg@gmail.com" TargetMode="External"/><Relationship Id="rId125" Type="http://schemas.openxmlformats.org/officeDocument/2006/relationships/hyperlink" Target="mailto:martin.kouyoumdjian@a.ssccmanquehue.cl" TargetMode="External"/><Relationship Id="rId146" Type="http://schemas.openxmlformats.org/officeDocument/2006/relationships/hyperlink" Target="mailto:PAOLACLIMACOOL@YAHOO.ES" TargetMode="External"/><Relationship Id="rId167" Type="http://schemas.openxmlformats.org/officeDocument/2006/relationships/hyperlink" Target="mailto:hundera75@gmail.com" TargetMode="External"/><Relationship Id="rId188" Type="http://schemas.openxmlformats.org/officeDocument/2006/relationships/hyperlink" Target="mailto:omarnicolasquinteros@gmail.com" TargetMode="External"/><Relationship Id="rId311" Type="http://schemas.openxmlformats.org/officeDocument/2006/relationships/hyperlink" Target="mailto:profesor.rubenmorales@gmail.com" TargetMode="External"/><Relationship Id="rId71" Type="http://schemas.openxmlformats.org/officeDocument/2006/relationships/hyperlink" Target="mailto:enigerlove03@gmailcom" TargetMode="External"/><Relationship Id="rId92" Type="http://schemas.openxmlformats.org/officeDocument/2006/relationships/hyperlink" Target="mailto:gaboolivares16@gmail.com" TargetMode="External"/><Relationship Id="rId213" Type="http://schemas.openxmlformats.org/officeDocument/2006/relationships/hyperlink" Target="mailto:baltazarfjardo@gmail.com" TargetMode="External"/><Relationship Id="rId234" Type="http://schemas.openxmlformats.org/officeDocument/2006/relationships/hyperlink" Target="mailto:gaticamartina083@gmail.com" TargetMode="External"/><Relationship Id="rId2" Type="http://schemas.openxmlformats.org/officeDocument/2006/relationships/hyperlink" Target="mailto:iscoseve@gmail.com" TargetMode="External"/><Relationship Id="rId29" Type="http://schemas.openxmlformats.org/officeDocument/2006/relationships/hyperlink" Target="mailto:catitamonse2107@gmail.com" TargetMode="External"/><Relationship Id="rId255" Type="http://schemas.openxmlformats.org/officeDocument/2006/relationships/hyperlink" Target="mailto:seba.venegasreveco@gmsil.com" TargetMode="External"/><Relationship Id="rId276" Type="http://schemas.openxmlformats.org/officeDocument/2006/relationships/hyperlink" Target="mailto:IGNACIOPEYZ@GMAIL.COM" TargetMode="External"/><Relationship Id="rId297" Type="http://schemas.openxmlformats.org/officeDocument/2006/relationships/hyperlink" Target="mailto:rickycastillo515@gmail.com" TargetMode="External"/><Relationship Id="rId40" Type="http://schemas.openxmlformats.org/officeDocument/2006/relationships/hyperlink" Target="mailto:cordobarenato03@gmail.com" TargetMode="External"/><Relationship Id="rId115" Type="http://schemas.openxmlformats.org/officeDocument/2006/relationships/hyperlink" Target="mailto:elituset@gmail.com" TargetMode="External"/><Relationship Id="rId136" Type="http://schemas.openxmlformats.org/officeDocument/2006/relationships/hyperlink" Target="mailto:mnf.cvd@gmail.com" TargetMode="External"/><Relationship Id="rId157" Type="http://schemas.openxmlformats.org/officeDocument/2006/relationships/hyperlink" Target="mailto:MATEOANGELOCHOA@GMAIL.COM" TargetMode="External"/><Relationship Id="rId178" Type="http://schemas.openxmlformats.org/officeDocument/2006/relationships/hyperlink" Target="mailto:MAXIMILIANOTORRESLIZANA@GMAIL.COM" TargetMode="External"/><Relationship Id="rId301" Type="http://schemas.openxmlformats.org/officeDocument/2006/relationships/hyperlink" Target="mailto:felipebusmon62002@.com" TargetMode="External"/><Relationship Id="rId61" Type="http://schemas.openxmlformats.org/officeDocument/2006/relationships/hyperlink" Target="mailto:fabiola.vergara.urzua@gmail.com" TargetMode="External"/><Relationship Id="rId82" Type="http://schemas.openxmlformats.org/officeDocument/2006/relationships/hyperlink" Target="mailto:arellanolopez2005@gmail.com" TargetMode="External"/><Relationship Id="rId199" Type="http://schemas.openxmlformats.org/officeDocument/2006/relationships/hyperlink" Target="mailto:PABLO.RAMOS.MT@GMAIL.COM" TargetMode="External"/><Relationship Id="rId203" Type="http://schemas.openxmlformats.org/officeDocument/2006/relationships/hyperlink" Target="mailto:ANTONIAHARLET.S.A@GMAIL.COM" TargetMode="External"/><Relationship Id="rId19" Type="http://schemas.openxmlformats.org/officeDocument/2006/relationships/hyperlink" Target="mailto:JULIANRIVEROTZANIS@GMAIL.COM" TargetMode="External"/><Relationship Id="rId224" Type="http://schemas.openxmlformats.org/officeDocument/2006/relationships/hyperlink" Target="mailto:perlasgr@gmai.com" TargetMode="External"/><Relationship Id="rId245" Type="http://schemas.openxmlformats.org/officeDocument/2006/relationships/hyperlink" Target="mailto:nildarojasatletismo@gmail.com" TargetMode="External"/><Relationship Id="rId266" Type="http://schemas.openxmlformats.org/officeDocument/2006/relationships/hyperlink" Target="mailto:carvajalchato23@gmail.com" TargetMode="External"/><Relationship Id="rId287" Type="http://schemas.openxmlformats.org/officeDocument/2006/relationships/hyperlink" Target="mailto:maurialberto16@gmail.com" TargetMode="External"/><Relationship Id="rId30" Type="http://schemas.openxmlformats.org/officeDocument/2006/relationships/hyperlink" Target="mailto:javigonmo24@gmail.com" TargetMode="External"/><Relationship Id="rId105" Type="http://schemas.openxmlformats.org/officeDocument/2006/relationships/hyperlink" Target="mailto:jpccelis@gmail.com" TargetMode="External"/><Relationship Id="rId126" Type="http://schemas.openxmlformats.org/officeDocument/2006/relationships/hyperlink" Target="mailto:ignaciaaspillaga@gmail.com" TargetMode="External"/><Relationship Id="rId147" Type="http://schemas.openxmlformats.org/officeDocument/2006/relationships/hyperlink" Target="mailto:PAOLACLIMACOOL@YAHOO.ES" TargetMode="External"/><Relationship Id="rId168" Type="http://schemas.openxmlformats.org/officeDocument/2006/relationships/hyperlink" Target="mailto:hundera75@gmail.com" TargetMode="External"/><Relationship Id="rId312" Type="http://schemas.openxmlformats.org/officeDocument/2006/relationships/hyperlink" Target="mailto:oliviasalinasegana@gmail.com" TargetMode="External"/><Relationship Id="rId51" Type="http://schemas.openxmlformats.org/officeDocument/2006/relationships/hyperlink" Target="mailto:iscoseve@gmail.com" TargetMode="External"/><Relationship Id="rId72" Type="http://schemas.openxmlformats.org/officeDocument/2006/relationships/hyperlink" Target="mailto:franciscoportales15@gmail.com" TargetMode="External"/><Relationship Id="rId93" Type="http://schemas.openxmlformats.org/officeDocument/2006/relationships/hyperlink" Target="mailto:gaboolivares16@gmail.com" TargetMode="External"/><Relationship Id="rId189" Type="http://schemas.openxmlformats.org/officeDocument/2006/relationships/hyperlink" Target="mailto:omarnicolasquinteros@gmail.com" TargetMode="External"/><Relationship Id="rId3" Type="http://schemas.openxmlformats.org/officeDocument/2006/relationships/hyperlink" Target="mailto:vicenteortizp@gmail.com" TargetMode="External"/><Relationship Id="rId214" Type="http://schemas.openxmlformats.org/officeDocument/2006/relationships/hyperlink" Target="mailto:baltazarfjardo@gmail.com" TargetMode="External"/><Relationship Id="rId235" Type="http://schemas.openxmlformats.org/officeDocument/2006/relationships/hyperlink" Target="mailto:sabinna.cantillana.mejias@gmail.com" TargetMode="External"/><Relationship Id="rId256" Type="http://schemas.openxmlformats.org/officeDocument/2006/relationships/hyperlink" Target="mailto:franciivan2002@gmail.com" TargetMode="External"/><Relationship Id="rId277" Type="http://schemas.openxmlformats.org/officeDocument/2006/relationships/hyperlink" Target="mailto:PIZARROPALOMA827@GMAIL.COM" TargetMode="External"/><Relationship Id="rId298" Type="http://schemas.openxmlformats.org/officeDocument/2006/relationships/hyperlink" Target="mailto:rickycastillo515@gmail.com" TargetMode="External"/><Relationship Id="rId116" Type="http://schemas.openxmlformats.org/officeDocument/2006/relationships/hyperlink" Target="mailto:elituset@gmail.com" TargetMode="External"/><Relationship Id="rId137" Type="http://schemas.openxmlformats.org/officeDocument/2006/relationships/hyperlink" Target="mailto:vicentetoroa@gmail.com" TargetMode="External"/><Relationship Id="rId158" Type="http://schemas.openxmlformats.org/officeDocument/2006/relationships/hyperlink" Target="mailto:MATEOANGELOCHOA@GMAIL.COM" TargetMode="External"/><Relationship Id="rId302" Type="http://schemas.openxmlformats.org/officeDocument/2006/relationships/hyperlink" Target="mailto:capr242002@gmail.com" TargetMode="External"/><Relationship Id="rId20" Type="http://schemas.openxmlformats.org/officeDocument/2006/relationships/hyperlink" Target="mailto:L.IBARRALOBOS@GMAIL.COM" TargetMode="External"/><Relationship Id="rId41" Type="http://schemas.openxmlformats.org/officeDocument/2006/relationships/hyperlink" Target="mailto:sebastian15.bravobravo@gmail.com" TargetMode="External"/><Relationship Id="rId62" Type="http://schemas.openxmlformats.org/officeDocument/2006/relationships/hyperlink" Target="mailto:fabiola.vergara.urzua@gmail.com" TargetMode="External"/><Relationship Id="rId83" Type="http://schemas.openxmlformats.org/officeDocument/2006/relationships/hyperlink" Target="mailto:arellanolopez2005@gmail.com" TargetMode="External"/><Relationship Id="rId179" Type="http://schemas.openxmlformats.org/officeDocument/2006/relationships/hyperlink" Target="mailto:anabellalagos35@gmail.com" TargetMode="External"/><Relationship Id="rId190" Type="http://schemas.openxmlformats.org/officeDocument/2006/relationships/hyperlink" Target="mailto:lucio31032002@gmail.com" TargetMode="External"/><Relationship Id="rId204" Type="http://schemas.openxmlformats.org/officeDocument/2006/relationships/hyperlink" Target="mailto:CXMIOLAVE@GMAIL.COM" TargetMode="External"/><Relationship Id="rId225" Type="http://schemas.openxmlformats.org/officeDocument/2006/relationships/hyperlink" Target="mailto:hevertt.alvarez@gmail.com" TargetMode="External"/><Relationship Id="rId246" Type="http://schemas.openxmlformats.org/officeDocument/2006/relationships/hyperlink" Target="mailto:nildarojasatletismo@gmail.com" TargetMode="External"/><Relationship Id="rId267" Type="http://schemas.openxmlformats.org/officeDocument/2006/relationships/hyperlink" Target="mailto:carvajalchato23@gmail.com" TargetMode="External"/><Relationship Id="rId288" Type="http://schemas.openxmlformats.org/officeDocument/2006/relationships/hyperlink" Target="mailto:123joakorodriguez@gmail.com" TargetMode="External"/><Relationship Id="rId106" Type="http://schemas.openxmlformats.org/officeDocument/2006/relationships/hyperlink" Target="mailto:jpccelis@gmail.com" TargetMode="External"/><Relationship Id="rId127" Type="http://schemas.openxmlformats.org/officeDocument/2006/relationships/hyperlink" Target="mailto:AGU3103@ICLOUD.COM" TargetMode="External"/><Relationship Id="rId313" Type="http://schemas.openxmlformats.org/officeDocument/2006/relationships/hyperlink" Target="mailto:pedroroachmatesic@gmail.com" TargetMode="External"/><Relationship Id="rId10" Type="http://schemas.openxmlformats.org/officeDocument/2006/relationships/hyperlink" Target="mailto:nicanormillan1@gmail.com" TargetMode="External"/><Relationship Id="rId31" Type="http://schemas.openxmlformats.org/officeDocument/2006/relationships/hyperlink" Target="mailto:javigonmo24@gmail.com" TargetMode="External"/><Relationship Id="rId52" Type="http://schemas.openxmlformats.org/officeDocument/2006/relationships/hyperlink" Target="mailto:vicenteortizp@gmail.com" TargetMode="External"/><Relationship Id="rId73" Type="http://schemas.openxmlformats.org/officeDocument/2006/relationships/hyperlink" Target="mailto:franciscoportales15@gmail.com" TargetMode="External"/><Relationship Id="rId94" Type="http://schemas.openxmlformats.org/officeDocument/2006/relationships/hyperlink" Target="mailto:pablo.entrenamientoysalud@gmail.com" TargetMode="External"/><Relationship Id="rId148" Type="http://schemas.openxmlformats.org/officeDocument/2006/relationships/hyperlink" Target="mailto:PAOLACLIMACOOL@YAHOO.ES" TargetMode="External"/><Relationship Id="rId169" Type="http://schemas.openxmlformats.org/officeDocument/2006/relationships/hyperlink" Target="mailto:MATEOANGELOCHOA@GMAIL.COM" TargetMode="External"/><Relationship Id="rId4" Type="http://schemas.openxmlformats.org/officeDocument/2006/relationships/hyperlink" Target="mailto:jonathanolivares.jom@gmail.com" TargetMode="External"/><Relationship Id="rId180" Type="http://schemas.openxmlformats.org/officeDocument/2006/relationships/hyperlink" Target="mailto:anabellalagos35@gmail.com" TargetMode="External"/><Relationship Id="rId215" Type="http://schemas.openxmlformats.org/officeDocument/2006/relationships/hyperlink" Target="mailto:camilasponcema@gmail.com" TargetMode="External"/><Relationship Id="rId236" Type="http://schemas.openxmlformats.org/officeDocument/2006/relationships/hyperlink" Target="mailto:benja.andres.pereira.morales@gmail.com" TargetMode="External"/><Relationship Id="rId257" Type="http://schemas.openxmlformats.org/officeDocument/2006/relationships/hyperlink" Target="mailto:tamarabelencita23@gmail.com" TargetMode="External"/><Relationship Id="rId278" Type="http://schemas.openxmlformats.org/officeDocument/2006/relationships/hyperlink" Target="mailto:PIZARROPALOMA827@GMAIL.COM" TargetMode="External"/><Relationship Id="rId303" Type="http://schemas.openxmlformats.org/officeDocument/2006/relationships/hyperlink" Target="mailto:nasho.nasho.bulla@gmail.com" TargetMode="External"/><Relationship Id="rId42" Type="http://schemas.openxmlformats.org/officeDocument/2006/relationships/hyperlink" Target="mailto:iscoseve@gmail.com" TargetMode="External"/><Relationship Id="rId84" Type="http://schemas.openxmlformats.org/officeDocument/2006/relationships/hyperlink" Target="mailto:maca456779@gmail.com" TargetMode="External"/><Relationship Id="rId138" Type="http://schemas.openxmlformats.org/officeDocument/2006/relationships/hyperlink" Target="mailto:vicentetoroa@gmail.com" TargetMode="External"/><Relationship Id="rId191" Type="http://schemas.openxmlformats.org/officeDocument/2006/relationships/hyperlink" Target="mailto:martinvolpicanales2005@gmail.com" TargetMode="External"/><Relationship Id="rId205" Type="http://schemas.openxmlformats.org/officeDocument/2006/relationships/hyperlink" Target="mailto:CXMIOLAVE@GMAIL.COM" TargetMode="External"/><Relationship Id="rId247" Type="http://schemas.openxmlformats.org/officeDocument/2006/relationships/hyperlink" Target="mailto:nildarojasatletismo@gmail.com" TargetMode="External"/><Relationship Id="rId107" Type="http://schemas.openxmlformats.org/officeDocument/2006/relationships/hyperlink" Target="mailto:gracia@gorziglia.cl" TargetMode="External"/><Relationship Id="rId289" Type="http://schemas.openxmlformats.org/officeDocument/2006/relationships/hyperlink" Target="mailto:123joakorodriguez@gmail.com" TargetMode="External"/><Relationship Id="rId11" Type="http://schemas.openxmlformats.org/officeDocument/2006/relationships/hyperlink" Target="mailto:facumillanvi@gmail.com" TargetMode="External"/><Relationship Id="rId53" Type="http://schemas.openxmlformats.org/officeDocument/2006/relationships/hyperlink" Target="mailto:benjamin.jerez100@gmail.com" TargetMode="External"/><Relationship Id="rId149" Type="http://schemas.openxmlformats.org/officeDocument/2006/relationships/hyperlink" Target="mailto:PAOLACLIMACOOL@YAHOO.ES" TargetMode="External"/><Relationship Id="rId314" Type="http://schemas.openxmlformats.org/officeDocument/2006/relationships/hyperlink" Target="mailto:PAOLACLIMACOOL@YAHOO.ES" TargetMode="External"/><Relationship Id="rId95" Type="http://schemas.openxmlformats.org/officeDocument/2006/relationships/hyperlink" Target="mailto:afigueroa.edfisica@gmail.com" TargetMode="External"/><Relationship Id="rId160" Type="http://schemas.openxmlformats.org/officeDocument/2006/relationships/hyperlink" Target="mailto:MIKCLEE2003@GMAIL.COM" TargetMode="External"/><Relationship Id="rId216" Type="http://schemas.openxmlformats.org/officeDocument/2006/relationships/hyperlink" Target="mailto:gaticamartina083@gmail.com" TargetMode="External"/><Relationship Id="rId258" Type="http://schemas.openxmlformats.org/officeDocument/2006/relationships/hyperlink" Target="mailto:roberto.jeldres77@gmail.com" TargetMode="External"/><Relationship Id="rId22" Type="http://schemas.openxmlformats.org/officeDocument/2006/relationships/hyperlink" Target="mailto:SCESARANTONIO@GMAIL.COM" TargetMode="External"/><Relationship Id="rId64" Type="http://schemas.openxmlformats.org/officeDocument/2006/relationships/hyperlink" Target="mailto:damiansahuriel@gmail.com" TargetMode="External"/><Relationship Id="rId118" Type="http://schemas.openxmlformats.org/officeDocument/2006/relationships/hyperlink" Target="mailto:mariaignaciarosales@gmail.com" TargetMode="External"/><Relationship Id="rId171" Type="http://schemas.openxmlformats.org/officeDocument/2006/relationships/hyperlink" Target="mailto:PINKYLU2002@GMAIL.COM" TargetMode="External"/><Relationship Id="rId227" Type="http://schemas.openxmlformats.org/officeDocument/2006/relationships/hyperlink" Target="mailto:PS.ELIOTBRITOB@GMAIL.COM" TargetMode="External"/><Relationship Id="rId269" Type="http://schemas.openxmlformats.org/officeDocument/2006/relationships/hyperlink" Target="mailto:RICARDOBARAHONA07@GMAIL.COM" TargetMode="External"/><Relationship Id="rId33" Type="http://schemas.openxmlformats.org/officeDocument/2006/relationships/hyperlink" Target="mailto:pereznoelia2002@gmail.com" TargetMode="External"/><Relationship Id="rId129" Type="http://schemas.openxmlformats.org/officeDocument/2006/relationships/hyperlink" Target="mailto:espegarciatapia@gmail.com" TargetMode="External"/><Relationship Id="rId280" Type="http://schemas.openxmlformats.org/officeDocument/2006/relationships/hyperlink" Target="mailto:CL979973@GMAIL.COM" TargetMode="External"/><Relationship Id="rId75" Type="http://schemas.openxmlformats.org/officeDocument/2006/relationships/hyperlink" Target="mailto:hugorodor@gmail.com" TargetMode="External"/><Relationship Id="rId140" Type="http://schemas.openxmlformats.org/officeDocument/2006/relationships/hyperlink" Target="mailto:PAOLACLIMACOOL@YAHOO.ES" TargetMode="External"/><Relationship Id="rId182" Type="http://schemas.openxmlformats.org/officeDocument/2006/relationships/hyperlink" Target="mailto:paulina.almarzap@gmail.com" TargetMode="External"/><Relationship Id="rId6" Type="http://schemas.openxmlformats.org/officeDocument/2006/relationships/hyperlink" Target="mailto:Sebollon.xd@gmail.com" TargetMode="External"/><Relationship Id="rId238" Type="http://schemas.openxmlformats.org/officeDocument/2006/relationships/hyperlink" Target="mailto:perlasgr@gmail.com" TargetMode="External"/><Relationship Id="rId291" Type="http://schemas.openxmlformats.org/officeDocument/2006/relationships/hyperlink" Target="mailto:clementeparedesv@gmail.com" TargetMode="External"/><Relationship Id="rId305" Type="http://schemas.openxmlformats.org/officeDocument/2006/relationships/hyperlink" Target="mailto:TROTAMUNDOSCL@YAHOO.COM" TargetMode="External"/><Relationship Id="rId44" Type="http://schemas.openxmlformats.org/officeDocument/2006/relationships/hyperlink" Target="mailto:jonathanolivares.jom@gmail.com" TargetMode="External"/><Relationship Id="rId86" Type="http://schemas.openxmlformats.org/officeDocument/2006/relationships/hyperlink" Target="mailto:sebastiangallardovillena@gmail.com" TargetMode="External"/><Relationship Id="rId151" Type="http://schemas.openxmlformats.org/officeDocument/2006/relationships/hyperlink" Target="mailto:DHAMARISI13@GMAIL.COM" TargetMode="External"/><Relationship Id="rId193" Type="http://schemas.openxmlformats.org/officeDocument/2006/relationships/hyperlink" Target="mailto:omarnicolasquinteros@gmail.com" TargetMode="External"/><Relationship Id="rId207" Type="http://schemas.openxmlformats.org/officeDocument/2006/relationships/hyperlink" Target="mailto:PABLO.RAMOS.MT@GMAIL.COM" TargetMode="External"/><Relationship Id="rId249" Type="http://schemas.openxmlformats.org/officeDocument/2006/relationships/hyperlink" Target="mailto:j.aguilera7@gmail.com" TargetMode="External"/><Relationship Id="rId13" Type="http://schemas.openxmlformats.org/officeDocument/2006/relationships/hyperlink" Target="mailto:jlgajardor@gmail.com" TargetMode="External"/><Relationship Id="rId109" Type="http://schemas.openxmlformats.org/officeDocument/2006/relationships/hyperlink" Target="mailto:coni.ace.fue@gmail.com" TargetMode="External"/><Relationship Id="rId260" Type="http://schemas.openxmlformats.org/officeDocument/2006/relationships/hyperlink" Target="mailto:franciscariq@gmail.com" TargetMode="External"/><Relationship Id="rId316" Type="http://schemas.openxmlformats.org/officeDocument/2006/relationships/hyperlink" Target="mailto:hundera7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rossport.org/championships/57" TargetMode="External"/><Relationship Id="rId21" Type="http://schemas.openxmlformats.org/officeDocument/2006/relationships/hyperlink" Target="http://www.prossport.org/championships/58" TargetMode="External"/><Relationship Id="rId324" Type="http://schemas.openxmlformats.org/officeDocument/2006/relationships/hyperlink" Target="http://www.prossport.org/championships/62" TargetMode="External"/><Relationship Id="rId531" Type="http://schemas.openxmlformats.org/officeDocument/2006/relationships/hyperlink" Target="http://www.prossport.org/championships/62" TargetMode="External"/><Relationship Id="rId170" Type="http://schemas.openxmlformats.org/officeDocument/2006/relationships/hyperlink" Target="http://www.prossport.org/championships/57" TargetMode="External"/><Relationship Id="rId268" Type="http://schemas.openxmlformats.org/officeDocument/2006/relationships/hyperlink" Target="http://www.prossport.org/championships/62" TargetMode="External"/><Relationship Id="rId475" Type="http://schemas.openxmlformats.org/officeDocument/2006/relationships/hyperlink" Target="http://www.prossport.org/championships/62" TargetMode="External"/><Relationship Id="rId32" Type="http://schemas.openxmlformats.org/officeDocument/2006/relationships/hyperlink" Target="http://www.prossport.org/championships/58" TargetMode="External"/><Relationship Id="rId128" Type="http://schemas.openxmlformats.org/officeDocument/2006/relationships/hyperlink" Target="http://www.prossport.org/championships/57" TargetMode="External"/><Relationship Id="rId335" Type="http://schemas.openxmlformats.org/officeDocument/2006/relationships/hyperlink" Target="http://www.prossport.org/championships/62" TargetMode="External"/><Relationship Id="rId542" Type="http://schemas.openxmlformats.org/officeDocument/2006/relationships/hyperlink" Target="http://www.prossport.org/championships/62" TargetMode="External"/><Relationship Id="rId181" Type="http://schemas.openxmlformats.org/officeDocument/2006/relationships/hyperlink" Target="http://www.prossport.org/championships/57" TargetMode="External"/><Relationship Id="rId402" Type="http://schemas.openxmlformats.org/officeDocument/2006/relationships/hyperlink" Target="http://www.prossport.org/championships/62" TargetMode="External"/><Relationship Id="rId279" Type="http://schemas.openxmlformats.org/officeDocument/2006/relationships/hyperlink" Target="http://www.prossport.org/championships/62" TargetMode="External"/><Relationship Id="rId486" Type="http://schemas.openxmlformats.org/officeDocument/2006/relationships/hyperlink" Target="http://www.prossport.org/championships/62" TargetMode="External"/><Relationship Id="rId43" Type="http://schemas.openxmlformats.org/officeDocument/2006/relationships/hyperlink" Target="http://www.prossport.org/championships/58" TargetMode="External"/><Relationship Id="rId139" Type="http://schemas.openxmlformats.org/officeDocument/2006/relationships/hyperlink" Target="http://www.prossport.org/championships/57" TargetMode="External"/><Relationship Id="rId346" Type="http://schemas.openxmlformats.org/officeDocument/2006/relationships/hyperlink" Target="http://www.prossport.org/championships/62" TargetMode="External"/><Relationship Id="rId192" Type="http://schemas.openxmlformats.org/officeDocument/2006/relationships/hyperlink" Target="http://www.prossport.org/championships/59" TargetMode="External"/><Relationship Id="rId206" Type="http://schemas.openxmlformats.org/officeDocument/2006/relationships/hyperlink" Target="http://www.prossport.org/championships/62" TargetMode="External"/><Relationship Id="rId413" Type="http://schemas.openxmlformats.org/officeDocument/2006/relationships/hyperlink" Target="http://www.prossport.org/championships/62" TargetMode="External"/><Relationship Id="rId248" Type="http://schemas.openxmlformats.org/officeDocument/2006/relationships/hyperlink" Target="http://www.prossport.org/championships/62" TargetMode="External"/><Relationship Id="rId455" Type="http://schemas.openxmlformats.org/officeDocument/2006/relationships/hyperlink" Target="http://www.prossport.org/championships/62" TargetMode="External"/><Relationship Id="rId497" Type="http://schemas.openxmlformats.org/officeDocument/2006/relationships/hyperlink" Target="http://www.prossport.org/championships/62" TargetMode="External"/><Relationship Id="rId12" Type="http://schemas.openxmlformats.org/officeDocument/2006/relationships/hyperlink" Target="http://www.prossport.org/championships/58" TargetMode="External"/><Relationship Id="rId108" Type="http://schemas.openxmlformats.org/officeDocument/2006/relationships/hyperlink" Target="http://www.prossport.org/championships/57" TargetMode="External"/><Relationship Id="rId315" Type="http://schemas.openxmlformats.org/officeDocument/2006/relationships/hyperlink" Target="http://www.prossport.org/championships/62" TargetMode="External"/><Relationship Id="rId357" Type="http://schemas.openxmlformats.org/officeDocument/2006/relationships/hyperlink" Target="http://www.prossport.org/championships/62" TargetMode="External"/><Relationship Id="rId522" Type="http://schemas.openxmlformats.org/officeDocument/2006/relationships/hyperlink" Target="http://www.prossport.org/championships/62" TargetMode="External"/><Relationship Id="rId54" Type="http://schemas.openxmlformats.org/officeDocument/2006/relationships/hyperlink" Target="http://www.prossport.org/championships/58" TargetMode="External"/><Relationship Id="rId96" Type="http://schemas.openxmlformats.org/officeDocument/2006/relationships/hyperlink" Target="http://www.prossport.org/championships/57" TargetMode="External"/><Relationship Id="rId161" Type="http://schemas.openxmlformats.org/officeDocument/2006/relationships/hyperlink" Target="http://www.prossport.org/championships/57" TargetMode="External"/><Relationship Id="rId217" Type="http://schemas.openxmlformats.org/officeDocument/2006/relationships/hyperlink" Target="http://www.prossport.org/championships/62" TargetMode="External"/><Relationship Id="rId399" Type="http://schemas.openxmlformats.org/officeDocument/2006/relationships/hyperlink" Target="http://www.prossport.org/championships/62" TargetMode="External"/><Relationship Id="rId259" Type="http://schemas.openxmlformats.org/officeDocument/2006/relationships/hyperlink" Target="http://www.prossport.org/championships/62" TargetMode="External"/><Relationship Id="rId424" Type="http://schemas.openxmlformats.org/officeDocument/2006/relationships/hyperlink" Target="http://www.prossport.org/championships/62" TargetMode="External"/><Relationship Id="rId466" Type="http://schemas.openxmlformats.org/officeDocument/2006/relationships/hyperlink" Target="http://www.prossport.org/championships/62" TargetMode="External"/><Relationship Id="rId23" Type="http://schemas.openxmlformats.org/officeDocument/2006/relationships/hyperlink" Target="http://www.prossport.org/championships/58" TargetMode="External"/><Relationship Id="rId119" Type="http://schemas.openxmlformats.org/officeDocument/2006/relationships/hyperlink" Target="http://www.prossport.org/championships/57" TargetMode="External"/><Relationship Id="rId270" Type="http://schemas.openxmlformats.org/officeDocument/2006/relationships/hyperlink" Target="http://www.prossport.org/championships/62" TargetMode="External"/><Relationship Id="rId326" Type="http://schemas.openxmlformats.org/officeDocument/2006/relationships/hyperlink" Target="http://www.prossport.org/championships/62" TargetMode="External"/><Relationship Id="rId533" Type="http://schemas.openxmlformats.org/officeDocument/2006/relationships/hyperlink" Target="http://www.prossport.org/championships/62" TargetMode="External"/><Relationship Id="rId65" Type="http://schemas.openxmlformats.org/officeDocument/2006/relationships/hyperlink" Target="http://www.prossport.org/championships/58" TargetMode="External"/><Relationship Id="rId130" Type="http://schemas.openxmlformats.org/officeDocument/2006/relationships/hyperlink" Target="http://www.prossport.org/championships/57" TargetMode="External"/><Relationship Id="rId368" Type="http://schemas.openxmlformats.org/officeDocument/2006/relationships/hyperlink" Target="http://www.prossport.org/championships/62" TargetMode="External"/><Relationship Id="rId172" Type="http://schemas.openxmlformats.org/officeDocument/2006/relationships/hyperlink" Target="http://www.prossport.org/championships/57" TargetMode="External"/><Relationship Id="rId228" Type="http://schemas.openxmlformats.org/officeDocument/2006/relationships/hyperlink" Target="http://www.prossport.org/championships/62" TargetMode="External"/><Relationship Id="rId435" Type="http://schemas.openxmlformats.org/officeDocument/2006/relationships/hyperlink" Target="http://www.prossport.org/championships/62" TargetMode="External"/><Relationship Id="rId477" Type="http://schemas.openxmlformats.org/officeDocument/2006/relationships/hyperlink" Target="http://www.prossport.org/championships/62" TargetMode="External"/><Relationship Id="rId281" Type="http://schemas.openxmlformats.org/officeDocument/2006/relationships/hyperlink" Target="http://www.prossport.org/championships/62" TargetMode="External"/><Relationship Id="rId337" Type="http://schemas.openxmlformats.org/officeDocument/2006/relationships/hyperlink" Target="http://www.prossport.org/championships/62" TargetMode="External"/><Relationship Id="rId502" Type="http://schemas.openxmlformats.org/officeDocument/2006/relationships/hyperlink" Target="http://www.prossport.org/championships/62" TargetMode="External"/><Relationship Id="rId34" Type="http://schemas.openxmlformats.org/officeDocument/2006/relationships/hyperlink" Target="http://www.prossport.org/championships/58" TargetMode="External"/><Relationship Id="rId76" Type="http://schemas.openxmlformats.org/officeDocument/2006/relationships/hyperlink" Target="http://www.prossport.org/championships/57" TargetMode="External"/><Relationship Id="rId141" Type="http://schemas.openxmlformats.org/officeDocument/2006/relationships/hyperlink" Target="http://www.prossport.org/championships/57" TargetMode="External"/><Relationship Id="rId379" Type="http://schemas.openxmlformats.org/officeDocument/2006/relationships/hyperlink" Target="http://www.prossport.org/championships/62" TargetMode="External"/><Relationship Id="rId544" Type="http://schemas.openxmlformats.org/officeDocument/2006/relationships/hyperlink" Target="http://www.prossport.org/championships/62" TargetMode="External"/><Relationship Id="rId7" Type="http://schemas.openxmlformats.org/officeDocument/2006/relationships/hyperlink" Target="http://www.prossport.org/championships/58" TargetMode="External"/><Relationship Id="rId183" Type="http://schemas.openxmlformats.org/officeDocument/2006/relationships/hyperlink" Target="http://www.prossport.org/championships/57" TargetMode="External"/><Relationship Id="rId239" Type="http://schemas.openxmlformats.org/officeDocument/2006/relationships/hyperlink" Target="http://www.prossport.org/championships/62" TargetMode="External"/><Relationship Id="rId390" Type="http://schemas.openxmlformats.org/officeDocument/2006/relationships/hyperlink" Target="http://www.prossport.org/championships/62" TargetMode="External"/><Relationship Id="rId404" Type="http://schemas.openxmlformats.org/officeDocument/2006/relationships/hyperlink" Target="http://www.prossport.org/championships/62" TargetMode="External"/><Relationship Id="rId446" Type="http://schemas.openxmlformats.org/officeDocument/2006/relationships/hyperlink" Target="http://www.prossport.org/championships/62" TargetMode="External"/><Relationship Id="rId250" Type="http://schemas.openxmlformats.org/officeDocument/2006/relationships/hyperlink" Target="http://www.prossport.org/championships/62" TargetMode="External"/><Relationship Id="rId292" Type="http://schemas.openxmlformats.org/officeDocument/2006/relationships/hyperlink" Target="http://www.prossport.org/championships/62" TargetMode="External"/><Relationship Id="rId306" Type="http://schemas.openxmlformats.org/officeDocument/2006/relationships/hyperlink" Target="http://www.prossport.org/championships/62" TargetMode="External"/><Relationship Id="rId488" Type="http://schemas.openxmlformats.org/officeDocument/2006/relationships/hyperlink" Target="http://www.prossport.org/championships/62" TargetMode="External"/><Relationship Id="rId45" Type="http://schemas.openxmlformats.org/officeDocument/2006/relationships/hyperlink" Target="http://www.prossport.org/championships/58" TargetMode="External"/><Relationship Id="rId87" Type="http://schemas.openxmlformats.org/officeDocument/2006/relationships/hyperlink" Target="http://www.prossport.org/championships/57" TargetMode="External"/><Relationship Id="rId110" Type="http://schemas.openxmlformats.org/officeDocument/2006/relationships/hyperlink" Target="http://www.prossport.org/championships/57" TargetMode="External"/><Relationship Id="rId348" Type="http://schemas.openxmlformats.org/officeDocument/2006/relationships/hyperlink" Target="http://www.prossport.org/championships/62" TargetMode="External"/><Relationship Id="rId513" Type="http://schemas.openxmlformats.org/officeDocument/2006/relationships/hyperlink" Target="http://www.prossport.org/championships/62" TargetMode="External"/><Relationship Id="rId152" Type="http://schemas.openxmlformats.org/officeDocument/2006/relationships/hyperlink" Target="http://www.prossport.org/championships/57" TargetMode="External"/><Relationship Id="rId194" Type="http://schemas.openxmlformats.org/officeDocument/2006/relationships/hyperlink" Target="http://www.prossport.org/championships/59" TargetMode="External"/><Relationship Id="rId208" Type="http://schemas.openxmlformats.org/officeDocument/2006/relationships/hyperlink" Target="http://www.prossport.org/championships/62" TargetMode="External"/><Relationship Id="rId415" Type="http://schemas.openxmlformats.org/officeDocument/2006/relationships/hyperlink" Target="http://www.prossport.org/championships/62" TargetMode="External"/><Relationship Id="rId457" Type="http://schemas.openxmlformats.org/officeDocument/2006/relationships/hyperlink" Target="http://www.prossport.org/championships/62" TargetMode="External"/><Relationship Id="rId261" Type="http://schemas.openxmlformats.org/officeDocument/2006/relationships/hyperlink" Target="http://www.prossport.org/championships/62" TargetMode="External"/><Relationship Id="rId499" Type="http://schemas.openxmlformats.org/officeDocument/2006/relationships/hyperlink" Target="http://www.prossport.org/championships/62" TargetMode="External"/><Relationship Id="rId14" Type="http://schemas.openxmlformats.org/officeDocument/2006/relationships/hyperlink" Target="http://www.prossport.org/championships/58" TargetMode="External"/><Relationship Id="rId56" Type="http://schemas.openxmlformats.org/officeDocument/2006/relationships/hyperlink" Target="http://www.prossport.org/championships/58" TargetMode="External"/><Relationship Id="rId317" Type="http://schemas.openxmlformats.org/officeDocument/2006/relationships/hyperlink" Target="http://www.prossport.org/championships/62" TargetMode="External"/><Relationship Id="rId359" Type="http://schemas.openxmlformats.org/officeDocument/2006/relationships/hyperlink" Target="http://www.prossport.org/championships/62" TargetMode="External"/><Relationship Id="rId524" Type="http://schemas.openxmlformats.org/officeDocument/2006/relationships/hyperlink" Target="http://www.prossport.org/championships/62" TargetMode="External"/><Relationship Id="rId98" Type="http://schemas.openxmlformats.org/officeDocument/2006/relationships/hyperlink" Target="http://www.prossport.org/championships/57" TargetMode="External"/><Relationship Id="rId121" Type="http://schemas.openxmlformats.org/officeDocument/2006/relationships/hyperlink" Target="http://www.prossport.org/championships/57" TargetMode="External"/><Relationship Id="rId163" Type="http://schemas.openxmlformats.org/officeDocument/2006/relationships/hyperlink" Target="http://www.prossport.org/championships/57" TargetMode="External"/><Relationship Id="rId219" Type="http://schemas.openxmlformats.org/officeDocument/2006/relationships/hyperlink" Target="http://www.prossport.org/championships/62" TargetMode="External"/><Relationship Id="rId370" Type="http://schemas.openxmlformats.org/officeDocument/2006/relationships/hyperlink" Target="http://www.prossport.org/championships/62" TargetMode="External"/><Relationship Id="rId426" Type="http://schemas.openxmlformats.org/officeDocument/2006/relationships/hyperlink" Target="http://www.prossport.org/championships/62" TargetMode="External"/><Relationship Id="rId230" Type="http://schemas.openxmlformats.org/officeDocument/2006/relationships/hyperlink" Target="http://www.prossport.org/championships/62" TargetMode="External"/><Relationship Id="rId468" Type="http://schemas.openxmlformats.org/officeDocument/2006/relationships/hyperlink" Target="http://www.prossport.org/championships/62" TargetMode="External"/><Relationship Id="rId25" Type="http://schemas.openxmlformats.org/officeDocument/2006/relationships/hyperlink" Target="http://www.prossport.org/championships/58" TargetMode="External"/><Relationship Id="rId67" Type="http://schemas.openxmlformats.org/officeDocument/2006/relationships/hyperlink" Target="http://www.prossport.org/championships/58" TargetMode="External"/><Relationship Id="rId272" Type="http://schemas.openxmlformats.org/officeDocument/2006/relationships/hyperlink" Target="http://www.prossport.org/championships/62" TargetMode="External"/><Relationship Id="rId328" Type="http://schemas.openxmlformats.org/officeDocument/2006/relationships/hyperlink" Target="http://www.prossport.org/championships/62" TargetMode="External"/><Relationship Id="rId535" Type="http://schemas.openxmlformats.org/officeDocument/2006/relationships/hyperlink" Target="http://www.prossport.org/championships/62" TargetMode="External"/><Relationship Id="rId132" Type="http://schemas.openxmlformats.org/officeDocument/2006/relationships/hyperlink" Target="http://www.prossport.org/championships/57" TargetMode="External"/><Relationship Id="rId174" Type="http://schemas.openxmlformats.org/officeDocument/2006/relationships/hyperlink" Target="http://www.prossport.org/championships/57" TargetMode="External"/><Relationship Id="rId381" Type="http://schemas.openxmlformats.org/officeDocument/2006/relationships/hyperlink" Target="http://www.prossport.org/championships/62" TargetMode="External"/><Relationship Id="rId241" Type="http://schemas.openxmlformats.org/officeDocument/2006/relationships/hyperlink" Target="http://www.prossport.org/championships/62" TargetMode="External"/><Relationship Id="rId437" Type="http://schemas.openxmlformats.org/officeDocument/2006/relationships/hyperlink" Target="http://www.prossport.org/championships/62" TargetMode="External"/><Relationship Id="rId479" Type="http://schemas.openxmlformats.org/officeDocument/2006/relationships/hyperlink" Target="http://www.prossport.org/championships/62" TargetMode="External"/><Relationship Id="rId36" Type="http://schemas.openxmlformats.org/officeDocument/2006/relationships/hyperlink" Target="http://www.prossport.org/championships/58" TargetMode="External"/><Relationship Id="rId283" Type="http://schemas.openxmlformats.org/officeDocument/2006/relationships/hyperlink" Target="http://www.prossport.org/championships/62" TargetMode="External"/><Relationship Id="rId339" Type="http://schemas.openxmlformats.org/officeDocument/2006/relationships/hyperlink" Target="http://www.prossport.org/championships/62" TargetMode="External"/><Relationship Id="rId490" Type="http://schemas.openxmlformats.org/officeDocument/2006/relationships/hyperlink" Target="http://www.prossport.org/championships/62" TargetMode="External"/><Relationship Id="rId504" Type="http://schemas.openxmlformats.org/officeDocument/2006/relationships/hyperlink" Target="http://www.prossport.org/championships/62" TargetMode="External"/><Relationship Id="rId546" Type="http://schemas.openxmlformats.org/officeDocument/2006/relationships/vmlDrawing" Target="../drawings/vmlDrawing6.vml"/><Relationship Id="rId78" Type="http://schemas.openxmlformats.org/officeDocument/2006/relationships/hyperlink" Target="http://www.prossport.org/championships/57" TargetMode="External"/><Relationship Id="rId101" Type="http://schemas.openxmlformats.org/officeDocument/2006/relationships/hyperlink" Target="http://www.prossport.org/championships/57" TargetMode="External"/><Relationship Id="rId143" Type="http://schemas.openxmlformats.org/officeDocument/2006/relationships/hyperlink" Target="http://www.prossport.org/championships/57" TargetMode="External"/><Relationship Id="rId185" Type="http://schemas.openxmlformats.org/officeDocument/2006/relationships/hyperlink" Target="http://www.prossport.org/championships/57" TargetMode="External"/><Relationship Id="rId350" Type="http://schemas.openxmlformats.org/officeDocument/2006/relationships/hyperlink" Target="http://www.prossport.org/championships/62" TargetMode="External"/><Relationship Id="rId406" Type="http://schemas.openxmlformats.org/officeDocument/2006/relationships/hyperlink" Target="http://www.prossport.org/championships/62" TargetMode="External"/><Relationship Id="rId9" Type="http://schemas.openxmlformats.org/officeDocument/2006/relationships/hyperlink" Target="http://www.prossport.org/championships/58" TargetMode="External"/><Relationship Id="rId210" Type="http://schemas.openxmlformats.org/officeDocument/2006/relationships/hyperlink" Target="http://www.prossport.org/championships/62" TargetMode="External"/><Relationship Id="rId392" Type="http://schemas.openxmlformats.org/officeDocument/2006/relationships/hyperlink" Target="http://www.prossport.org/championships/62" TargetMode="External"/><Relationship Id="rId448" Type="http://schemas.openxmlformats.org/officeDocument/2006/relationships/hyperlink" Target="http://www.prossport.org/championships/62" TargetMode="External"/><Relationship Id="rId252" Type="http://schemas.openxmlformats.org/officeDocument/2006/relationships/hyperlink" Target="http://www.prossport.org/championships/62" TargetMode="External"/><Relationship Id="rId294" Type="http://schemas.openxmlformats.org/officeDocument/2006/relationships/hyperlink" Target="http://www.prossport.org/championships/62" TargetMode="External"/><Relationship Id="rId308" Type="http://schemas.openxmlformats.org/officeDocument/2006/relationships/hyperlink" Target="http://www.prossport.org/championships/62" TargetMode="External"/><Relationship Id="rId515" Type="http://schemas.openxmlformats.org/officeDocument/2006/relationships/hyperlink" Target="http://www.prossport.org/championships/62" TargetMode="External"/><Relationship Id="rId47" Type="http://schemas.openxmlformats.org/officeDocument/2006/relationships/hyperlink" Target="http://www.prossport.org/championships/58" TargetMode="External"/><Relationship Id="rId89" Type="http://schemas.openxmlformats.org/officeDocument/2006/relationships/hyperlink" Target="http://www.prossport.org/championships/57" TargetMode="External"/><Relationship Id="rId112" Type="http://schemas.openxmlformats.org/officeDocument/2006/relationships/hyperlink" Target="http://www.prossport.org/championships/57" TargetMode="External"/><Relationship Id="rId154" Type="http://schemas.openxmlformats.org/officeDocument/2006/relationships/hyperlink" Target="http://www.prossport.org/championships/57" TargetMode="External"/><Relationship Id="rId361" Type="http://schemas.openxmlformats.org/officeDocument/2006/relationships/hyperlink" Target="http://www.prossport.org/championships/62" TargetMode="External"/><Relationship Id="rId196" Type="http://schemas.openxmlformats.org/officeDocument/2006/relationships/hyperlink" Target="http://www.prossport.org/championships/59" TargetMode="External"/><Relationship Id="rId417" Type="http://schemas.openxmlformats.org/officeDocument/2006/relationships/hyperlink" Target="http://www.prossport.org/championships/62" TargetMode="External"/><Relationship Id="rId459" Type="http://schemas.openxmlformats.org/officeDocument/2006/relationships/hyperlink" Target="http://www.prossport.org/championships/62" TargetMode="External"/><Relationship Id="rId16" Type="http://schemas.openxmlformats.org/officeDocument/2006/relationships/hyperlink" Target="http://www.prossport.org/championships/58" TargetMode="External"/><Relationship Id="rId221" Type="http://schemas.openxmlformats.org/officeDocument/2006/relationships/hyperlink" Target="http://www.prossport.org/championships/62" TargetMode="External"/><Relationship Id="rId263" Type="http://schemas.openxmlformats.org/officeDocument/2006/relationships/hyperlink" Target="http://www.prossport.org/championships/62" TargetMode="External"/><Relationship Id="rId319" Type="http://schemas.openxmlformats.org/officeDocument/2006/relationships/hyperlink" Target="http://www.prossport.org/championships/62" TargetMode="External"/><Relationship Id="rId470" Type="http://schemas.openxmlformats.org/officeDocument/2006/relationships/hyperlink" Target="http://www.prossport.org/championships/62" TargetMode="External"/><Relationship Id="rId526" Type="http://schemas.openxmlformats.org/officeDocument/2006/relationships/hyperlink" Target="http://www.prossport.org/championships/62" TargetMode="External"/><Relationship Id="rId58" Type="http://schemas.openxmlformats.org/officeDocument/2006/relationships/hyperlink" Target="http://www.prossport.org/championships/58" TargetMode="External"/><Relationship Id="rId123" Type="http://schemas.openxmlformats.org/officeDocument/2006/relationships/hyperlink" Target="http://www.prossport.org/championships/57" TargetMode="External"/><Relationship Id="rId330" Type="http://schemas.openxmlformats.org/officeDocument/2006/relationships/hyperlink" Target="http://www.prossport.org/championships/62" TargetMode="External"/><Relationship Id="rId165" Type="http://schemas.openxmlformats.org/officeDocument/2006/relationships/hyperlink" Target="http://www.prossport.org/championships/57" TargetMode="External"/><Relationship Id="rId372" Type="http://schemas.openxmlformats.org/officeDocument/2006/relationships/hyperlink" Target="http://www.prossport.org/championships/62" TargetMode="External"/><Relationship Id="rId428" Type="http://schemas.openxmlformats.org/officeDocument/2006/relationships/hyperlink" Target="http://www.prossport.org/championships/62" TargetMode="External"/><Relationship Id="rId232" Type="http://schemas.openxmlformats.org/officeDocument/2006/relationships/hyperlink" Target="http://www.prossport.org/championships/62" TargetMode="External"/><Relationship Id="rId274" Type="http://schemas.openxmlformats.org/officeDocument/2006/relationships/hyperlink" Target="http://www.prossport.org/championships/62" TargetMode="External"/><Relationship Id="rId481" Type="http://schemas.openxmlformats.org/officeDocument/2006/relationships/hyperlink" Target="http://www.prossport.org/championships/62" TargetMode="External"/><Relationship Id="rId27" Type="http://schemas.openxmlformats.org/officeDocument/2006/relationships/hyperlink" Target="http://www.prossport.org/championships/58" TargetMode="External"/><Relationship Id="rId69" Type="http://schemas.openxmlformats.org/officeDocument/2006/relationships/hyperlink" Target="http://www.prossport.org/championships/58" TargetMode="External"/><Relationship Id="rId134" Type="http://schemas.openxmlformats.org/officeDocument/2006/relationships/hyperlink" Target="http://www.prossport.org/championships/57" TargetMode="External"/><Relationship Id="rId537" Type="http://schemas.openxmlformats.org/officeDocument/2006/relationships/hyperlink" Target="http://www.prossport.org/championships/62" TargetMode="External"/><Relationship Id="rId80" Type="http://schemas.openxmlformats.org/officeDocument/2006/relationships/hyperlink" Target="http://www.prossport.org/championships/57" TargetMode="External"/><Relationship Id="rId176" Type="http://schemas.openxmlformats.org/officeDocument/2006/relationships/hyperlink" Target="http://www.prossport.org/championships/57" TargetMode="External"/><Relationship Id="rId341" Type="http://schemas.openxmlformats.org/officeDocument/2006/relationships/hyperlink" Target="http://www.prossport.org/championships/62" TargetMode="External"/><Relationship Id="rId383" Type="http://schemas.openxmlformats.org/officeDocument/2006/relationships/hyperlink" Target="http://www.prossport.org/championships/62" TargetMode="External"/><Relationship Id="rId439" Type="http://schemas.openxmlformats.org/officeDocument/2006/relationships/hyperlink" Target="http://www.prossport.org/championships/62" TargetMode="External"/><Relationship Id="rId201" Type="http://schemas.openxmlformats.org/officeDocument/2006/relationships/hyperlink" Target="http://prossport.org/championships/60" TargetMode="External"/><Relationship Id="rId243" Type="http://schemas.openxmlformats.org/officeDocument/2006/relationships/hyperlink" Target="http://www.prossport.org/championships/62" TargetMode="External"/><Relationship Id="rId285" Type="http://schemas.openxmlformats.org/officeDocument/2006/relationships/hyperlink" Target="http://www.prossport.org/championships/62" TargetMode="External"/><Relationship Id="rId450" Type="http://schemas.openxmlformats.org/officeDocument/2006/relationships/hyperlink" Target="http://www.prossport.org/championships/62" TargetMode="External"/><Relationship Id="rId506" Type="http://schemas.openxmlformats.org/officeDocument/2006/relationships/hyperlink" Target="http://www.prossport.org/championships/62" TargetMode="External"/><Relationship Id="rId38" Type="http://schemas.openxmlformats.org/officeDocument/2006/relationships/hyperlink" Target="http://www.prossport.org/championships/58" TargetMode="External"/><Relationship Id="rId103" Type="http://schemas.openxmlformats.org/officeDocument/2006/relationships/hyperlink" Target="http://www.prossport.org/championships/57" TargetMode="External"/><Relationship Id="rId310" Type="http://schemas.openxmlformats.org/officeDocument/2006/relationships/hyperlink" Target="http://www.prossport.org/championships/62" TargetMode="External"/><Relationship Id="rId492" Type="http://schemas.openxmlformats.org/officeDocument/2006/relationships/hyperlink" Target="http://www.prossport.org/championships/62" TargetMode="External"/><Relationship Id="rId91" Type="http://schemas.openxmlformats.org/officeDocument/2006/relationships/hyperlink" Target="http://www.prossport.org/championships/57" TargetMode="External"/><Relationship Id="rId145" Type="http://schemas.openxmlformats.org/officeDocument/2006/relationships/hyperlink" Target="http://www.prossport.org/championships/57" TargetMode="External"/><Relationship Id="rId187" Type="http://schemas.openxmlformats.org/officeDocument/2006/relationships/hyperlink" Target="http://www.prossport.org/championships/57" TargetMode="External"/><Relationship Id="rId352" Type="http://schemas.openxmlformats.org/officeDocument/2006/relationships/hyperlink" Target="http://www.prossport.org/championships/62" TargetMode="External"/><Relationship Id="rId394" Type="http://schemas.openxmlformats.org/officeDocument/2006/relationships/hyperlink" Target="http://www.prossport.org/championships/62" TargetMode="External"/><Relationship Id="rId408" Type="http://schemas.openxmlformats.org/officeDocument/2006/relationships/hyperlink" Target="http://www.prossport.org/championships/62" TargetMode="External"/><Relationship Id="rId212" Type="http://schemas.openxmlformats.org/officeDocument/2006/relationships/hyperlink" Target="http://www.prossport.org/championships/62" TargetMode="External"/><Relationship Id="rId254" Type="http://schemas.openxmlformats.org/officeDocument/2006/relationships/hyperlink" Target="http://www.prossport.org/championships/62" TargetMode="External"/><Relationship Id="rId49" Type="http://schemas.openxmlformats.org/officeDocument/2006/relationships/hyperlink" Target="http://www.prossport.org/championships/58" TargetMode="External"/><Relationship Id="rId114" Type="http://schemas.openxmlformats.org/officeDocument/2006/relationships/hyperlink" Target="http://www.prossport.org/championships/57" TargetMode="External"/><Relationship Id="rId296" Type="http://schemas.openxmlformats.org/officeDocument/2006/relationships/hyperlink" Target="http://www.prossport.org/championships/62" TargetMode="External"/><Relationship Id="rId461" Type="http://schemas.openxmlformats.org/officeDocument/2006/relationships/hyperlink" Target="http://www.prossport.org/championships/62" TargetMode="External"/><Relationship Id="rId517" Type="http://schemas.openxmlformats.org/officeDocument/2006/relationships/hyperlink" Target="http://www.prossport.org/championships/62" TargetMode="External"/><Relationship Id="rId60" Type="http://schemas.openxmlformats.org/officeDocument/2006/relationships/hyperlink" Target="http://www.prossport.org/championships/58" TargetMode="External"/><Relationship Id="rId156" Type="http://schemas.openxmlformats.org/officeDocument/2006/relationships/hyperlink" Target="http://www.prossport.org/championships/57" TargetMode="External"/><Relationship Id="rId198" Type="http://schemas.openxmlformats.org/officeDocument/2006/relationships/hyperlink" Target="http://www.prossport.org/championships/59" TargetMode="External"/><Relationship Id="rId321" Type="http://schemas.openxmlformats.org/officeDocument/2006/relationships/hyperlink" Target="http://www.prossport.org/championships/62" TargetMode="External"/><Relationship Id="rId363" Type="http://schemas.openxmlformats.org/officeDocument/2006/relationships/hyperlink" Target="http://www.prossport.org/championships/62" TargetMode="External"/><Relationship Id="rId419" Type="http://schemas.openxmlformats.org/officeDocument/2006/relationships/hyperlink" Target="http://www.prossport.org/championships/62" TargetMode="External"/><Relationship Id="rId223" Type="http://schemas.openxmlformats.org/officeDocument/2006/relationships/hyperlink" Target="http://www.prossport.org/championships/62" TargetMode="External"/><Relationship Id="rId430" Type="http://schemas.openxmlformats.org/officeDocument/2006/relationships/hyperlink" Target="http://www.prossport.org/championships/62" TargetMode="External"/><Relationship Id="rId18" Type="http://schemas.openxmlformats.org/officeDocument/2006/relationships/hyperlink" Target="http://www.prossport.org/championships/58" TargetMode="External"/><Relationship Id="rId265" Type="http://schemas.openxmlformats.org/officeDocument/2006/relationships/hyperlink" Target="http://www.prossport.org/championships/62" TargetMode="External"/><Relationship Id="rId472" Type="http://schemas.openxmlformats.org/officeDocument/2006/relationships/hyperlink" Target="http://www.prossport.org/championships/62" TargetMode="External"/><Relationship Id="rId528" Type="http://schemas.openxmlformats.org/officeDocument/2006/relationships/hyperlink" Target="http://www.prossport.org/championships/62" TargetMode="External"/><Relationship Id="rId125" Type="http://schemas.openxmlformats.org/officeDocument/2006/relationships/hyperlink" Target="http://www.prossport.org/championships/57" TargetMode="External"/><Relationship Id="rId167" Type="http://schemas.openxmlformats.org/officeDocument/2006/relationships/hyperlink" Target="http://www.prossport.org/championships/57" TargetMode="External"/><Relationship Id="rId332" Type="http://schemas.openxmlformats.org/officeDocument/2006/relationships/hyperlink" Target="http://www.prossport.org/championships/62" TargetMode="External"/><Relationship Id="rId374" Type="http://schemas.openxmlformats.org/officeDocument/2006/relationships/hyperlink" Target="http://www.prossport.org/championships/62" TargetMode="External"/><Relationship Id="rId71" Type="http://schemas.openxmlformats.org/officeDocument/2006/relationships/hyperlink" Target="http://www.prossport.org/championships/58" TargetMode="External"/><Relationship Id="rId234" Type="http://schemas.openxmlformats.org/officeDocument/2006/relationships/hyperlink" Target="http://www.prossport.org/championships/62" TargetMode="External"/><Relationship Id="rId2" Type="http://schemas.openxmlformats.org/officeDocument/2006/relationships/hyperlink" Target="http://www.prossport.org/championships/58" TargetMode="External"/><Relationship Id="rId29" Type="http://schemas.openxmlformats.org/officeDocument/2006/relationships/hyperlink" Target="http://www.prossport.org/championships/58" TargetMode="External"/><Relationship Id="rId276" Type="http://schemas.openxmlformats.org/officeDocument/2006/relationships/hyperlink" Target="http://www.prossport.org/championships/62" TargetMode="External"/><Relationship Id="rId441" Type="http://schemas.openxmlformats.org/officeDocument/2006/relationships/hyperlink" Target="http://www.prossport.org/championships/62" TargetMode="External"/><Relationship Id="rId483" Type="http://schemas.openxmlformats.org/officeDocument/2006/relationships/hyperlink" Target="http://www.prossport.org/championships/62" TargetMode="External"/><Relationship Id="rId539" Type="http://schemas.openxmlformats.org/officeDocument/2006/relationships/hyperlink" Target="http://www.prossport.org/championships/62" TargetMode="External"/><Relationship Id="rId40" Type="http://schemas.openxmlformats.org/officeDocument/2006/relationships/hyperlink" Target="http://www.prossport.org/championships/58" TargetMode="External"/><Relationship Id="rId136" Type="http://schemas.openxmlformats.org/officeDocument/2006/relationships/hyperlink" Target="http://www.prossport.org/championships/57" TargetMode="External"/><Relationship Id="rId178" Type="http://schemas.openxmlformats.org/officeDocument/2006/relationships/hyperlink" Target="http://www.prossport.org/championships/57" TargetMode="External"/><Relationship Id="rId301" Type="http://schemas.openxmlformats.org/officeDocument/2006/relationships/hyperlink" Target="http://www.prossport.org/championships/62" TargetMode="External"/><Relationship Id="rId343" Type="http://schemas.openxmlformats.org/officeDocument/2006/relationships/hyperlink" Target="http://www.prossport.org/championships/62" TargetMode="External"/><Relationship Id="rId82" Type="http://schemas.openxmlformats.org/officeDocument/2006/relationships/hyperlink" Target="http://www.prossport.org/championships/57" TargetMode="External"/><Relationship Id="rId203" Type="http://schemas.openxmlformats.org/officeDocument/2006/relationships/hyperlink" Target="http://prossport.org/championships/60" TargetMode="External"/><Relationship Id="rId385" Type="http://schemas.openxmlformats.org/officeDocument/2006/relationships/hyperlink" Target="http://www.prossport.org/championships/62" TargetMode="External"/><Relationship Id="rId245" Type="http://schemas.openxmlformats.org/officeDocument/2006/relationships/hyperlink" Target="http://www.prossport.org/championships/62" TargetMode="External"/><Relationship Id="rId287" Type="http://schemas.openxmlformats.org/officeDocument/2006/relationships/hyperlink" Target="http://www.prossport.org/championships/62" TargetMode="External"/><Relationship Id="rId410" Type="http://schemas.openxmlformats.org/officeDocument/2006/relationships/hyperlink" Target="http://www.prossport.org/championships/62" TargetMode="External"/><Relationship Id="rId452" Type="http://schemas.openxmlformats.org/officeDocument/2006/relationships/hyperlink" Target="http://www.prossport.org/championships/62" TargetMode="External"/><Relationship Id="rId494" Type="http://schemas.openxmlformats.org/officeDocument/2006/relationships/hyperlink" Target="http://www.prossport.org/championships/62" TargetMode="External"/><Relationship Id="rId508" Type="http://schemas.openxmlformats.org/officeDocument/2006/relationships/hyperlink" Target="http://www.prossport.org/championships/62" TargetMode="External"/><Relationship Id="rId105" Type="http://schemas.openxmlformats.org/officeDocument/2006/relationships/hyperlink" Target="http://www.prossport.org/championships/57" TargetMode="External"/><Relationship Id="rId147" Type="http://schemas.openxmlformats.org/officeDocument/2006/relationships/hyperlink" Target="http://www.prossport.org/championships/57" TargetMode="External"/><Relationship Id="rId312" Type="http://schemas.openxmlformats.org/officeDocument/2006/relationships/hyperlink" Target="http://www.prossport.org/championships/62" TargetMode="External"/><Relationship Id="rId354" Type="http://schemas.openxmlformats.org/officeDocument/2006/relationships/hyperlink" Target="http://www.prossport.org/championships/62" TargetMode="External"/><Relationship Id="rId51" Type="http://schemas.openxmlformats.org/officeDocument/2006/relationships/hyperlink" Target="http://www.prossport.org/championships/58" TargetMode="External"/><Relationship Id="rId93" Type="http://schemas.openxmlformats.org/officeDocument/2006/relationships/hyperlink" Target="http://www.prossport.org/championships/57" TargetMode="External"/><Relationship Id="rId189" Type="http://schemas.openxmlformats.org/officeDocument/2006/relationships/hyperlink" Target="http://www.prossport.org/championships/57" TargetMode="External"/><Relationship Id="rId396" Type="http://schemas.openxmlformats.org/officeDocument/2006/relationships/hyperlink" Target="http://www.prossport.org/championships/62" TargetMode="External"/><Relationship Id="rId214" Type="http://schemas.openxmlformats.org/officeDocument/2006/relationships/hyperlink" Target="http://www.prossport.org/championships/62" TargetMode="External"/><Relationship Id="rId256" Type="http://schemas.openxmlformats.org/officeDocument/2006/relationships/hyperlink" Target="http://www.prossport.org/championships/62" TargetMode="External"/><Relationship Id="rId298" Type="http://schemas.openxmlformats.org/officeDocument/2006/relationships/hyperlink" Target="http://www.prossport.org/championships/62" TargetMode="External"/><Relationship Id="rId421" Type="http://schemas.openxmlformats.org/officeDocument/2006/relationships/hyperlink" Target="http://www.prossport.org/championships/62" TargetMode="External"/><Relationship Id="rId463" Type="http://schemas.openxmlformats.org/officeDocument/2006/relationships/hyperlink" Target="http://www.prossport.org/championships/62" TargetMode="External"/><Relationship Id="rId519" Type="http://schemas.openxmlformats.org/officeDocument/2006/relationships/hyperlink" Target="http://www.prossport.org/championships/62" TargetMode="External"/><Relationship Id="rId116" Type="http://schemas.openxmlformats.org/officeDocument/2006/relationships/hyperlink" Target="http://www.prossport.org/championships/57" TargetMode="External"/><Relationship Id="rId158" Type="http://schemas.openxmlformats.org/officeDocument/2006/relationships/hyperlink" Target="http://www.prossport.org/championships/57" TargetMode="External"/><Relationship Id="rId323" Type="http://schemas.openxmlformats.org/officeDocument/2006/relationships/hyperlink" Target="http://www.prossport.org/championships/62" TargetMode="External"/><Relationship Id="rId530" Type="http://schemas.openxmlformats.org/officeDocument/2006/relationships/hyperlink" Target="http://www.prossport.org/championships/62" TargetMode="External"/><Relationship Id="rId20" Type="http://schemas.openxmlformats.org/officeDocument/2006/relationships/hyperlink" Target="http://www.prossport.org/championships/58" TargetMode="External"/><Relationship Id="rId62" Type="http://schemas.openxmlformats.org/officeDocument/2006/relationships/hyperlink" Target="http://www.prossport.org/championships/58" TargetMode="External"/><Relationship Id="rId365" Type="http://schemas.openxmlformats.org/officeDocument/2006/relationships/hyperlink" Target="http://www.prossport.org/championships/62" TargetMode="External"/><Relationship Id="rId225" Type="http://schemas.openxmlformats.org/officeDocument/2006/relationships/hyperlink" Target="http://www.prossport.org/championships/62" TargetMode="External"/><Relationship Id="rId267" Type="http://schemas.openxmlformats.org/officeDocument/2006/relationships/hyperlink" Target="http://www.prossport.org/championships/62" TargetMode="External"/><Relationship Id="rId432" Type="http://schemas.openxmlformats.org/officeDocument/2006/relationships/hyperlink" Target="http://www.prossport.org/championships/62" TargetMode="External"/><Relationship Id="rId474" Type="http://schemas.openxmlformats.org/officeDocument/2006/relationships/hyperlink" Target="http://www.prossport.org/championships/62" TargetMode="External"/><Relationship Id="rId127" Type="http://schemas.openxmlformats.org/officeDocument/2006/relationships/hyperlink" Target="http://www.prossport.org/championships/57" TargetMode="External"/><Relationship Id="rId31" Type="http://schemas.openxmlformats.org/officeDocument/2006/relationships/hyperlink" Target="http://www.prossport.org/championships/58" TargetMode="External"/><Relationship Id="rId73" Type="http://schemas.openxmlformats.org/officeDocument/2006/relationships/hyperlink" Target="http://www.prossport.org/championships/57" TargetMode="External"/><Relationship Id="rId169" Type="http://schemas.openxmlformats.org/officeDocument/2006/relationships/hyperlink" Target="http://www.prossport.org/championships/57" TargetMode="External"/><Relationship Id="rId334" Type="http://schemas.openxmlformats.org/officeDocument/2006/relationships/hyperlink" Target="http://www.prossport.org/championships/62" TargetMode="External"/><Relationship Id="rId376" Type="http://schemas.openxmlformats.org/officeDocument/2006/relationships/hyperlink" Target="http://www.prossport.org/championships/62" TargetMode="External"/><Relationship Id="rId541" Type="http://schemas.openxmlformats.org/officeDocument/2006/relationships/hyperlink" Target="http://www.prossport.org/championships/62" TargetMode="External"/><Relationship Id="rId4" Type="http://schemas.openxmlformats.org/officeDocument/2006/relationships/hyperlink" Target="http://www.prossport.org/championships/58" TargetMode="External"/><Relationship Id="rId180" Type="http://schemas.openxmlformats.org/officeDocument/2006/relationships/hyperlink" Target="http://www.prossport.org/championships/57" TargetMode="External"/><Relationship Id="rId236" Type="http://schemas.openxmlformats.org/officeDocument/2006/relationships/hyperlink" Target="http://www.prossport.org/championships/62" TargetMode="External"/><Relationship Id="rId278" Type="http://schemas.openxmlformats.org/officeDocument/2006/relationships/hyperlink" Target="http://www.prossport.org/championships/62" TargetMode="External"/><Relationship Id="rId401" Type="http://schemas.openxmlformats.org/officeDocument/2006/relationships/hyperlink" Target="http://www.prossport.org/championships/62" TargetMode="External"/><Relationship Id="rId443" Type="http://schemas.openxmlformats.org/officeDocument/2006/relationships/hyperlink" Target="http://www.prossport.org/championships/62" TargetMode="External"/><Relationship Id="rId303" Type="http://schemas.openxmlformats.org/officeDocument/2006/relationships/hyperlink" Target="http://www.prossport.org/championships/62" TargetMode="External"/><Relationship Id="rId485" Type="http://schemas.openxmlformats.org/officeDocument/2006/relationships/hyperlink" Target="http://www.prossport.org/championships/62" TargetMode="External"/><Relationship Id="rId42" Type="http://schemas.openxmlformats.org/officeDocument/2006/relationships/hyperlink" Target="http://www.prossport.org/championships/58" TargetMode="External"/><Relationship Id="rId84" Type="http://schemas.openxmlformats.org/officeDocument/2006/relationships/hyperlink" Target="http://www.prossport.org/championships/57" TargetMode="External"/><Relationship Id="rId138" Type="http://schemas.openxmlformats.org/officeDocument/2006/relationships/hyperlink" Target="http://www.prossport.org/championships/57" TargetMode="External"/><Relationship Id="rId345" Type="http://schemas.openxmlformats.org/officeDocument/2006/relationships/hyperlink" Target="http://www.prossport.org/championships/62" TargetMode="External"/><Relationship Id="rId387" Type="http://schemas.openxmlformats.org/officeDocument/2006/relationships/hyperlink" Target="http://www.prossport.org/championships/62" TargetMode="External"/><Relationship Id="rId510" Type="http://schemas.openxmlformats.org/officeDocument/2006/relationships/hyperlink" Target="http://www.prossport.org/championships/62" TargetMode="External"/><Relationship Id="rId191" Type="http://schemas.openxmlformats.org/officeDocument/2006/relationships/hyperlink" Target="http://www.prossport.org/championships/58" TargetMode="External"/><Relationship Id="rId205" Type="http://schemas.openxmlformats.org/officeDocument/2006/relationships/hyperlink" Target="http://www.prossport.org/clubs/98" TargetMode="External"/><Relationship Id="rId247" Type="http://schemas.openxmlformats.org/officeDocument/2006/relationships/hyperlink" Target="http://www.prossport.org/championships/62" TargetMode="External"/><Relationship Id="rId412" Type="http://schemas.openxmlformats.org/officeDocument/2006/relationships/hyperlink" Target="http://www.prossport.org/championships/62" TargetMode="External"/><Relationship Id="rId107" Type="http://schemas.openxmlformats.org/officeDocument/2006/relationships/hyperlink" Target="http://www.prossport.org/championships/57" TargetMode="External"/><Relationship Id="rId289" Type="http://schemas.openxmlformats.org/officeDocument/2006/relationships/hyperlink" Target="http://www.prossport.org/championships/62" TargetMode="External"/><Relationship Id="rId454" Type="http://schemas.openxmlformats.org/officeDocument/2006/relationships/hyperlink" Target="http://www.prossport.org/championships/62" TargetMode="External"/><Relationship Id="rId496" Type="http://schemas.openxmlformats.org/officeDocument/2006/relationships/hyperlink" Target="http://www.prossport.org/championships/62" TargetMode="External"/><Relationship Id="rId11" Type="http://schemas.openxmlformats.org/officeDocument/2006/relationships/hyperlink" Target="http://www.prossport.org/championships/58" TargetMode="External"/><Relationship Id="rId53" Type="http://schemas.openxmlformats.org/officeDocument/2006/relationships/hyperlink" Target="http://www.prossport.org/championships/58" TargetMode="External"/><Relationship Id="rId149" Type="http://schemas.openxmlformats.org/officeDocument/2006/relationships/hyperlink" Target="http://www.prossport.org/championships/57" TargetMode="External"/><Relationship Id="rId314" Type="http://schemas.openxmlformats.org/officeDocument/2006/relationships/hyperlink" Target="http://www.prossport.org/championships/62" TargetMode="External"/><Relationship Id="rId356" Type="http://schemas.openxmlformats.org/officeDocument/2006/relationships/hyperlink" Target="http://www.prossport.org/championships/62" TargetMode="External"/><Relationship Id="rId398" Type="http://schemas.openxmlformats.org/officeDocument/2006/relationships/hyperlink" Target="http://www.prossport.org/championships/62" TargetMode="External"/><Relationship Id="rId521" Type="http://schemas.openxmlformats.org/officeDocument/2006/relationships/hyperlink" Target="http://www.prossport.org/championships/62" TargetMode="External"/><Relationship Id="rId95" Type="http://schemas.openxmlformats.org/officeDocument/2006/relationships/hyperlink" Target="http://www.prossport.org/championships/57" TargetMode="External"/><Relationship Id="rId160" Type="http://schemas.openxmlformats.org/officeDocument/2006/relationships/hyperlink" Target="http://www.prossport.org/championships/57" TargetMode="External"/><Relationship Id="rId216" Type="http://schemas.openxmlformats.org/officeDocument/2006/relationships/hyperlink" Target="http://www.prossport.org/championships/62" TargetMode="External"/><Relationship Id="rId423" Type="http://schemas.openxmlformats.org/officeDocument/2006/relationships/hyperlink" Target="http://www.prossport.org/championships/62" TargetMode="External"/><Relationship Id="rId258" Type="http://schemas.openxmlformats.org/officeDocument/2006/relationships/hyperlink" Target="http://www.prossport.org/championships/62" TargetMode="External"/><Relationship Id="rId465" Type="http://schemas.openxmlformats.org/officeDocument/2006/relationships/hyperlink" Target="http://www.prossport.org/championships/62" TargetMode="External"/><Relationship Id="rId22" Type="http://schemas.openxmlformats.org/officeDocument/2006/relationships/hyperlink" Target="http://www.prossport.org/championships/58" TargetMode="External"/><Relationship Id="rId64" Type="http://schemas.openxmlformats.org/officeDocument/2006/relationships/hyperlink" Target="http://www.prossport.org/championships/58" TargetMode="External"/><Relationship Id="rId118" Type="http://schemas.openxmlformats.org/officeDocument/2006/relationships/hyperlink" Target="http://www.prossport.org/championships/57" TargetMode="External"/><Relationship Id="rId325" Type="http://schemas.openxmlformats.org/officeDocument/2006/relationships/hyperlink" Target="http://www.prossport.org/championships/62" TargetMode="External"/><Relationship Id="rId367" Type="http://schemas.openxmlformats.org/officeDocument/2006/relationships/hyperlink" Target="http://www.prossport.org/championships/62" TargetMode="External"/><Relationship Id="rId532" Type="http://schemas.openxmlformats.org/officeDocument/2006/relationships/hyperlink" Target="http://www.prossport.org/championships/62" TargetMode="External"/><Relationship Id="rId171" Type="http://schemas.openxmlformats.org/officeDocument/2006/relationships/hyperlink" Target="http://www.prossport.org/championships/57" TargetMode="External"/><Relationship Id="rId227" Type="http://schemas.openxmlformats.org/officeDocument/2006/relationships/hyperlink" Target="http://www.prossport.org/championships/62" TargetMode="External"/><Relationship Id="rId269" Type="http://schemas.openxmlformats.org/officeDocument/2006/relationships/hyperlink" Target="http://www.prossport.org/championships/62" TargetMode="External"/><Relationship Id="rId434" Type="http://schemas.openxmlformats.org/officeDocument/2006/relationships/hyperlink" Target="http://www.prossport.org/championships/62" TargetMode="External"/><Relationship Id="rId476" Type="http://schemas.openxmlformats.org/officeDocument/2006/relationships/hyperlink" Target="http://www.prossport.org/championships/62" TargetMode="External"/><Relationship Id="rId33" Type="http://schemas.openxmlformats.org/officeDocument/2006/relationships/hyperlink" Target="http://www.prossport.org/championships/58" TargetMode="External"/><Relationship Id="rId129" Type="http://schemas.openxmlformats.org/officeDocument/2006/relationships/hyperlink" Target="http://www.prossport.org/championships/57" TargetMode="External"/><Relationship Id="rId280" Type="http://schemas.openxmlformats.org/officeDocument/2006/relationships/hyperlink" Target="http://www.prossport.org/championships/62" TargetMode="External"/><Relationship Id="rId336" Type="http://schemas.openxmlformats.org/officeDocument/2006/relationships/hyperlink" Target="http://www.prossport.org/championships/62" TargetMode="External"/><Relationship Id="rId501" Type="http://schemas.openxmlformats.org/officeDocument/2006/relationships/hyperlink" Target="http://www.prossport.org/championships/62" TargetMode="External"/><Relationship Id="rId543" Type="http://schemas.openxmlformats.org/officeDocument/2006/relationships/hyperlink" Target="http://www.prossport.org/championships/62" TargetMode="External"/><Relationship Id="rId75" Type="http://schemas.openxmlformats.org/officeDocument/2006/relationships/hyperlink" Target="http://www.prossport.org/championships/57" TargetMode="External"/><Relationship Id="rId140" Type="http://schemas.openxmlformats.org/officeDocument/2006/relationships/hyperlink" Target="http://www.prossport.org/championships/57" TargetMode="External"/><Relationship Id="rId182" Type="http://schemas.openxmlformats.org/officeDocument/2006/relationships/hyperlink" Target="http://www.prossport.org/championships/57" TargetMode="External"/><Relationship Id="rId378" Type="http://schemas.openxmlformats.org/officeDocument/2006/relationships/hyperlink" Target="http://www.prossport.org/championships/62" TargetMode="External"/><Relationship Id="rId403" Type="http://schemas.openxmlformats.org/officeDocument/2006/relationships/hyperlink" Target="http://www.prossport.org/championships/62" TargetMode="External"/><Relationship Id="rId6" Type="http://schemas.openxmlformats.org/officeDocument/2006/relationships/hyperlink" Target="http://www.prossport.org/championships/58" TargetMode="External"/><Relationship Id="rId238" Type="http://schemas.openxmlformats.org/officeDocument/2006/relationships/hyperlink" Target="http://www.prossport.org/championships/62" TargetMode="External"/><Relationship Id="rId445" Type="http://schemas.openxmlformats.org/officeDocument/2006/relationships/hyperlink" Target="http://www.prossport.org/championships/62" TargetMode="External"/><Relationship Id="rId487" Type="http://schemas.openxmlformats.org/officeDocument/2006/relationships/hyperlink" Target="http://www.prossport.org/championships/62" TargetMode="External"/><Relationship Id="rId291" Type="http://schemas.openxmlformats.org/officeDocument/2006/relationships/hyperlink" Target="http://www.prossport.org/championships/62" TargetMode="External"/><Relationship Id="rId305" Type="http://schemas.openxmlformats.org/officeDocument/2006/relationships/hyperlink" Target="http://www.prossport.org/championships/62" TargetMode="External"/><Relationship Id="rId347" Type="http://schemas.openxmlformats.org/officeDocument/2006/relationships/hyperlink" Target="http://www.prossport.org/championships/62" TargetMode="External"/><Relationship Id="rId512" Type="http://schemas.openxmlformats.org/officeDocument/2006/relationships/hyperlink" Target="http://www.prossport.org/championships/62" TargetMode="External"/><Relationship Id="rId44" Type="http://schemas.openxmlformats.org/officeDocument/2006/relationships/hyperlink" Target="http://www.prossport.org/championships/58" TargetMode="External"/><Relationship Id="rId86" Type="http://schemas.openxmlformats.org/officeDocument/2006/relationships/hyperlink" Target="http://www.prossport.org/championships/57" TargetMode="External"/><Relationship Id="rId151" Type="http://schemas.openxmlformats.org/officeDocument/2006/relationships/hyperlink" Target="http://www.prossport.org/championships/57" TargetMode="External"/><Relationship Id="rId389" Type="http://schemas.openxmlformats.org/officeDocument/2006/relationships/hyperlink" Target="http://www.prossport.org/championships/62" TargetMode="External"/><Relationship Id="rId193" Type="http://schemas.openxmlformats.org/officeDocument/2006/relationships/hyperlink" Target="http://www.prossport.org/championships/59" TargetMode="External"/><Relationship Id="rId207" Type="http://schemas.openxmlformats.org/officeDocument/2006/relationships/hyperlink" Target="http://www.prossport.org/championships/62" TargetMode="External"/><Relationship Id="rId249" Type="http://schemas.openxmlformats.org/officeDocument/2006/relationships/hyperlink" Target="http://www.prossport.org/championships/62" TargetMode="External"/><Relationship Id="rId414" Type="http://schemas.openxmlformats.org/officeDocument/2006/relationships/hyperlink" Target="http://www.prossport.org/championships/62" TargetMode="External"/><Relationship Id="rId456" Type="http://schemas.openxmlformats.org/officeDocument/2006/relationships/hyperlink" Target="http://www.prossport.org/championships/62" TargetMode="External"/><Relationship Id="rId498" Type="http://schemas.openxmlformats.org/officeDocument/2006/relationships/hyperlink" Target="http://www.prossport.org/championships/62" TargetMode="External"/><Relationship Id="rId13" Type="http://schemas.openxmlformats.org/officeDocument/2006/relationships/hyperlink" Target="http://www.prossport.org/championships/58" TargetMode="External"/><Relationship Id="rId109" Type="http://schemas.openxmlformats.org/officeDocument/2006/relationships/hyperlink" Target="http://www.prossport.org/championships/57" TargetMode="External"/><Relationship Id="rId260" Type="http://schemas.openxmlformats.org/officeDocument/2006/relationships/hyperlink" Target="http://www.prossport.org/championships/62" TargetMode="External"/><Relationship Id="rId316" Type="http://schemas.openxmlformats.org/officeDocument/2006/relationships/hyperlink" Target="http://www.prossport.org/championships/62" TargetMode="External"/><Relationship Id="rId523" Type="http://schemas.openxmlformats.org/officeDocument/2006/relationships/hyperlink" Target="http://www.prossport.org/championships/62" TargetMode="External"/><Relationship Id="rId55" Type="http://schemas.openxmlformats.org/officeDocument/2006/relationships/hyperlink" Target="http://www.prossport.org/championships/58" TargetMode="External"/><Relationship Id="rId97" Type="http://schemas.openxmlformats.org/officeDocument/2006/relationships/hyperlink" Target="http://www.prossport.org/championships/57" TargetMode="External"/><Relationship Id="rId120" Type="http://schemas.openxmlformats.org/officeDocument/2006/relationships/hyperlink" Target="http://www.prossport.org/championships/57" TargetMode="External"/><Relationship Id="rId358" Type="http://schemas.openxmlformats.org/officeDocument/2006/relationships/hyperlink" Target="http://www.prossport.org/championships/62" TargetMode="External"/><Relationship Id="rId162" Type="http://schemas.openxmlformats.org/officeDocument/2006/relationships/hyperlink" Target="http://www.prossport.org/championships/57" TargetMode="External"/><Relationship Id="rId218" Type="http://schemas.openxmlformats.org/officeDocument/2006/relationships/hyperlink" Target="http://www.prossport.org/championships/62" TargetMode="External"/><Relationship Id="rId425" Type="http://schemas.openxmlformats.org/officeDocument/2006/relationships/hyperlink" Target="http://www.prossport.org/championships/62" TargetMode="External"/><Relationship Id="rId467" Type="http://schemas.openxmlformats.org/officeDocument/2006/relationships/hyperlink" Target="http://www.prossport.org/championships/62" TargetMode="External"/><Relationship Id="rId271" Type="http://schemas.openxmlformats.org/officeDocument/2006/relationships/hyperlink" Target="http://www.prossport.org/championships/62" TargetMode="External"/><Relationship Id="rId24" Type="http://schemas.openxmlformats.org/officeDocument/2006/relationships/hyperlink" Target="http://www.prossport.org/championships/58" TargetMode="External"/><Relationship Id="rId66" Type="http://schemas.openxmlformats.org/officeDocument/2006/relationships/hyperlink" Target="http://www.prossport.org/championships/58" TargetMode="External"/><Relationship Id="rId131" Type="http://schemas.openxmlformats.org/officeDocument/2006/relationships/hyperlink" Target="http://www.prossport.org/championships/57" TargetMode="External"/><Relationship Id="rId327" Type="http://schemas.openxmlformats.org/officeDocument/2006/relationships/hyperlink" Target="http://www.prossport.org/championships/62" TargetMode="External"/><Relationship Id="rId369" Type="http://schemas.openxmlformats.org/officeDocument/2006/relationships/hyperlink" Target="http://www.prossport.org/championships/62" TargetMode="External"/><Relationship Id="rId534" Type="http://schemas.openxmlformats.org/officeDocument/2006/relationships/hyperlink" Target="http://www.prossport.org/championships/62" TargetMode="External"/><Relationship Id="rId173" Type="http://schemas.openxmlformats.org/officeDocument/2006/relationships/hyperlink" Target="http://www.prossport.org/championships/57" TargetMode="External"/><Relationship Id="rId229" Type="http://schemas.openxmlformats.org/officeDocument/2006/relationships/hyperlink" Target="http://www.prossport.org/championships/62" TargetMode="External"/><Relationship Id="rId380" Type="http://schemas.openxmlformats.org/officeDocument/2006/relationships/hyperlink" Target="http://www.prossport.org/championships/62" TargetMode="External"/><Relationship Id="rId436" Type="http://schemas.openxmlformats.org/officeDocument/2006/relationships/hyperlink" Target="http://www.prossport.org/championships/62" TargetMode="External"/><Relationship Id="rId240" Type="http://schemas.openxmlformats.org/officeDocument/2006/relationships/hyperlink" Target="http://www.prossport.org/championships/62" TargetMode="External"/><Relationship Id="rId478" Type="http://schemas.openxmlformats.org/officeDocument/2006/relationships/hyperlink" Target="http://www.prossport.org/championships/62" TargetMode="External"/><Relationship Id="rId35" Type="http://schemas.openxmlformats.org/officeDocument/2006/relationships/hyperlink" Target="http://www.prossport.org/championships/58" TargetMode="External"/><Relationship Id="rId77" Type="http://schemas.openxmlformats.org/officeDocument/2006/relationships/hyperlink" Target="http://www.prossport.org/championships/57" TargetMode="External"/><Relationship Id="rId100" Type="http://schemas.openxmlformats.org/officeDocument/2006/relationships/hyperlink" Target="http://www.prossport.org/championships/57" TargetMode="External"/><Relationship Id="rId282" Type="http://schemas.openxmlformats.org/officeDocument/2006/relationships/hyperlink" Target="http://www.prossport.org/championships/62" TargetMode="External"/><Relationship Id="rId338" Type="http://schemas.openxmlformats.org/officeDocument/2006/relationships/hyperlink" Target="http://www.prossport.org/championships/62" TargetMode="External"/><Relationship Id="rId503" Type="http://schemas.openxmlformats.org/officeDocument/2006/relationships/hyperlink" Target="http://www.prossport.org/championships/62" TargetMode="External"/><Relationship Id="rId545" Type="http://schemas.openxmlformats.org/officeDocument/2006/relationships/printerSettings" Target="../printerSettings/printerSettings6.bin"/><Relationship Id="rId8" Type="http://schemas.openxmlformats.org/officeDocument/2006/relationships/hyperlink" Target="http://www.prossport.org/championships/58" TargetMode="External"/><Relationship Id="rId142" Type="http://schemas.openxmlformats.org/officeDocument/2006/relationships/hyperlink" Target="http://www.prossport.org/championships/57" TargetMode="External"/><Relationship Id="rId184" Type="http://schemas.openxmlformats.org/officeDocument/2006/relationships/hyperlink" Target="http://www.prossport.org/championships/57" TargetMode="External"/><Relationship Id="rId391" Type="http://schemas.openxmlformats.org/officeDocument/2006/relationships/hyperlink" Target="http://www.prossport.org/championships/62" TargetMode="External"/><Relationship Id="rId405" Type="http://schemas.openxmlformats.org/officeDocument/2006/relationships/hyperlink" Target="http://www.prossport.org/championships/62" TargetMode="External"/><Relationship Id="rId447" Type="http://schemas.openxmlformats.org/officeDocument/2006/relationships/hyperlink" Target="http://www.prossport.org/championships/62" TargetMode="External"/><Relationship Id="rId251" Type="http://schemas.openxmlformats.org/officeDocument/2006/relationships/hyperlink" Target="http://www.prossport.org/championships/62" TargetMode="External"/><Relationship Id="rId489" Type="http://schemas.openxmlformats.org/officeDocument/2006/relationships/hyperlink" Target="http://www.prossport.org/championships/62" TargetMode="External"/><Relationship Id="rId46" Type="http://schemas.openxmlformats.org/officeDocument/2006/relationships/hyperlink" Target="http://www.prossport.org/championships/58" TargetMode="External"/><Relationship Id="rId293" Type="http://schemas.openxmlformats.org/officeDocument/2006/relationships/hyperlink" Target="http://www.prossport.org/championships/62" TargetMode="External"/><Relationship Id="rId307" Type="http://schemas.openxmlformats.org/officeDocument/2006/relationships/hyperlink" Target="http://www.prossport.org/championships/62" TargetMode="External"/><Relationship Id="rId349" Type="http://schemas.openxmlformats.org/officeDocument/2006/relationships/hyperlink" Target="http://www.prossport.org/championships/62" TargetMode="External"/><Relationship Id="rId514" Type="http://schemas.openxmlformats.org/officeDocument/2006/relationships/hyperlink" Target="http://www.prossport.org/championships/62" TargetMode="External"/><Relationship Id="rId88" Type="http://schemas.openxmlformats.org/officeDocument/2006/relationships/hyperlink" Target="http://www.prossport.org/championships/57" TargetMode="External"/><Relationship Id="rId111" Type="http://schemas.openxmlformats.org/officeDocument/2006/relationships/hyperlink" Target="http://www.prossport.org/championships/57" TargetMode="External"/><Relationship Id="rId153" Type="http://schemas.openxmlformats.org/officeDocument/2006/relationships/hyperlink" Target="http://www.prossport.org/championships/57" TargetMode="External"/><Relationship Id="rId195" Type="http://schemas.openxmlformats.org/officeDocument/2006/relationships/hyperlink" Target="http://www.prossport.org/championships/59" TargetMode="External"/><Relationship Id="rId209" Type="http://schemas.openxmlformats.org/officeDocument/2006/relationships/hyperlink" Target="http://www.prossport.org/championships/62" TargetMode="External"/><Relationship Id="rId360" Type="http://schemas.openxmlformats.org/officeDocument/2006/relationships/hyperlink" Target="http://www.prossport.org/championships/62" TargetMode="External"/><Relationship Id="rId416" Type="http://schemas.openxmlformats.org/officeDocument/2006/relationships/hyperlink" Target="http://www.prossport.org/championships/62" TargetMode="External"/><Relationship Id="rId220" Type="http://schemas.openxmlformats.org/officeDocument/2006/relationships/hyperlink" Target="http://www.prossport.org/championships/62" TargetMode="External"/><Relationship Id="rId458" Type="http://schemas.openxmlformats.org/officeDocument/2006/relationships/hyperlink" Target="http://www.prossport.org/championships/62" TargetMode="External"/><Relationship Id="rId15" Type="http://schemas.openxmlformats.org/officeDocument/2006/relationships/hyperlink" Target="http://www.prossport.org/championships/58" TargetMode="External"/><Relationship Id="rId57" Type="http://schemas.openxmlformats.org/officeDocument/2006/relationships/hyperlink" Target="http://www.prossport.org/championships/58" TargetMode="External"/><Relationship Id="rId262" Type="http://schemas.openxmlformats.org/officeDocument/2006/relationships/hyperlink" Target="http://www.prossport.org/championships/62" TargetMode="External"/><Relationship Id="rId318" Type="http://schemas.openxmlformats.org/officeDocument/2006/relationships/hyperlink" Target="http://www.prossport.org/championships/62" TargetMode="External"/><Relationship Id="rId525" Type="http://schemas.openxmlformats.org/officeDocument/2006/relationships/hyperlink" Target="http://www.prossport.org/championships/62" TargetMode="External"/><Relationship Id="rId99" Type="http://schemas.openxmlformats.org/officeDocument/2006/relationships/hyperlink" Target="http://www.prossport.org/championships/57" TargetMode="External"/><Relationship Id="rId122" Type="http://schemas.openxmlformats.org/officeDocument/2006/relationships/hyperlink" Target="http://www.prossport.org/championships/57" TargetMode="External"/><Relationship Id="rId164" Type="http://schemas.openxmlformats.org/officeDocument/2006/relationships/hyperlink" Target="http://www.prossport.org/championships/57" TargetMode="External"/><Relationship Id="rId371" Type="http://schemas.openxmlformats.org/officeDocument/2006/relationships/hyperlink" Target="http://www.prossport.org/championships/62" TargetMode="External"/><Relationship Id="rId427" Type="http://schemas.openxmlformats.org/officeDocument/2006/relationships/hyperlink" Target="http://www.prossport.org/championships/62" TargetMode="External"/><Relationship Id="rId469" Type="http://schemas.openxmlformats.org/officeDocument/2006/relationships/hyperlink" Target="http://www.prossport.org/championships/62" TargetMode="External"/><Relationship Id="rId26" Type="http://schemas.openxmlformats.org/officeDocument/2006/relationships/hyperlink" Target="http://www.prossport.org/championships/58" TargetMode="External"/><Relationship Id="rId231" Type="http://schemas.openxmlformats.org/officeDocument/2006/relationships/hyperlink" Target="http://www.prossport.org/championships/62" TargetMode="External"/><Relationship Id="rId273" Type="http://schemas.openxmlformats.org/officeDocument/2006/relationships/hyperlink" Target="http://www.prossport.org/championships/62" TargetMode="External"/><Relationship Id="rId329" Type="http://schemas.openxmlformats.org/officeDocument/2006/relationships/hyperlink" Target="http://www.prossport.org/championships/62" TargetMode="External"/><Relationship Id="rId480" Type="http://schemas.openxmlformats.org/officeDocument/2006/relationships/hyperlink" Target="http://www.prossport.org/championships/62" TargetMode="External"/><Relationship Id="rId536" Type="http://schemas.openxmlformats.org/officeDocument/2006/relationships/hyperlink" Target="http://www.prossport.org/championships/62" TargetMode="External"/><Relationship Id="rId68" Type="http://schemas.openxmlformats.org/officeDocument/2006/relationships/hyperlink" Target="http://www.prossport.org/championships/58" TargetMode="External"/><Relationship Id="rId133" Type="http://schemas.openxmlformats.org/officeDocument/2006/relationships/hyperlink" Target="http://www.prossport.org/championships/57" TargetMode="External"/><Relationship Id="rId175" Type="http://schemas.openxmlformats.org/officeDocument/2006/relationships/hyperlink" Target="http://www.prossport.org/championships/57" TargetMode="External"/><Relationship Id="rId340" Type="http://schemas.openxmlformats.org/officeDocument/2006/relationships/hyperlink" Target="http://www.prossport.org/championships/62" TargetMode="External"/><Relationship Id="rId200" Type="http://schemas.openxmlformats.org/officeDocument/2006/relationships/hyperlink" Target="http://prossport.org/championships/60" TargetMode="External"/><Relationship Id="rId382" Type="http://schemas.openxmlformats.org/officeDocument/2006/relationships/hyperlink" Target="http://www.prossport.org/championships/62" TargetMode="External"/><Relationship Id="rId438" Type="http://schemas.openxmlformats.org/officeDocument/2006/relationships/hyperlink" Target="http://www.prossport.org/championships/62" TargetMode="External"/><Relationship Id="rId242" Type="http://schemas.openxmlformats.org/officeDocument/2006/relationships/hyperlink" Target="http://www.prossport.org/championships/62" TargetMode="External"/><Relationship Id="rId284" Type="http://schemas.openxmlformats.org/officeDocument/2006/relationships/hyperlink" Target="http://www.prossport.org/championships/62" TargetMode="External"/><Relationship Id="rId491" Type="http://schemas.openxmlformats.org/officeDocument/2006/relationships/hyperlink" Target="http://www.prossport.org/championships/62" TargetMode="External"/><Relationship Id="rId505" Type="http://schemas.openxmlformats.org/officeDocument/2006/relationships/hyperlink" Target="http://www.prossport.org/championships/62" TargetMode="External"/><Relationship Id="rId37" Type="http://schemas.openxmlformats.org/officeDocument/2006/relationships/hyperlink" Target="http://www.prossport.org/championships/58" TargetMode="External"/><Relationship Id="rId79" Type="http://schemas.openxmlformats.org/officeDocument/2006/relationships/hyperlink" Target="http://www.prossport.org/championships/57" TargetMode="External"/><Relationship Id="rId102" Type="http://schemas.openxmlformats.org/officeDocument/2006/relationships/hyperlink" Target="http://www.prossport.org/championships/57" TargetMode="External"/><Relationship Id="rId144" Type="http://schemas.openxmlformats.org/officeDocument/2006/relationships/hyperlink" Target="http://www.prossport.org/championships/57" TargetMode="External"/><Relationship Id="rId547" Type="http://schemas.openxmlformats.org/officeDocument/2006/relationships/comments" Target="../comments6.xml"/><Relationship Id="rId90" Type="http://schemas.openxmlformats.org/officeDocument/2006/relationships/hyperlink" Target="http://www.prossport.org/championships/57" TargetMode="External"/><Relationship Id="rId186" Type="http://schemas.openxmlformats.org/officeDocument/2006/relationships/hyperlink" Target="http://www.prossport.org/championships/57" TargetMode="External"/><Relationship Id="rId351" Type="http://schemas.openxmlformats.org/officeDocument/2006/relationships/hyperlink" Target="http://www.prossport.org/championships/62" TargetMode="External"/><Relationship Id="rId393" Type="http://schemas.openxmlformats.org/officeDocument/2006/relationships/hyperlink" Target="http://www.prossport.org/championships/62" TargetMode="External"/><Relationship Id="rId407" Type="http://schemas.openxmlformats.org/officeDocument/2006/relationships/hyperlink" Target="http://www.prossport.org/championships/62" TargetMode="External"/><Relationship Id="rId449" Type="http://schemas.openxmlformats.org/officeDocument/2006/relationships/hyperlink" Target="http://www.prossport.org/championships/62" TargetMode="External"/><Relationship Id="rId211" Type="http://schemas.openxmlformats.org/officeDocument/2006/relationships/hyperlink" Target="http://www.prossport.org/championships/62" TargetMode="External"/><Relationship Id="rId253" Type="http://schemas.openxmlformats.org/officeDocument/2006/relationships/hyperlink" Target="http://www.prossport.org/championships/62" TargetMode="External"/><Relationship Id="rId295" Type="http://schemas.openxmlformats.org/officeDocument/2006/relationships/hyperlink" Target="http://www.prossport.org/championships/62" TargetMode="External"/><Relationship Id="rId309" Type="http://schemas.openxmlformats.org/officeDocument/2006/relationships/hyperlink" Target="http://www.prossport.org/championships/62" TargetMode="External"/><Relationship Id="rId460" Type="http://schemas.openxmlformats.org/officeDocument/2006/relationships/hyperlink" Target="http://www.prossport.org/championships/62" TargetMode="External"/><Relationship Id="rId516" Type="http://schemas.openxmlformats.org/officeDocument/2006/relationships/hyperlink" Target="http://www.prossport.org/championships/62" TargetMode="External"/><Relationship Id="rId48" Type="http://schemas.openxmlformats.org/officeDocument/2006/relationships/hyperlink" Target="http://www.prossport.org/championships/58" TargetMode="External"/><Relationship Id="rId113" Type="http://schemas.openxmlformats.org/officeDocument/2006/relationships/hyperlink" Target="http://www.prossport.org/championships/57" TargetMode="External"/><Relationship Id="rId320" Type="http://schemas.openxmlformats.org/officeDocument/2006/relationships/hyperlink" Target="http://www.prossport.org/championships/62" TargetMode="External"/><Relationship Id="rId155" Type="http://schemas.openxmlformats.org/officeDocument/2006/relationships/hyperlink" Target="http://www.prossport.org/championships/57" TargetMode="External"/><Relationship Id="rId197" Type="http://schemas.openxmlformats.org/officeDocument/2006/relationships/hyperlink" Target="http://www.prossport.org/championships/59" TargetMode="External"/><Relationship Id="rId362" Type="http://schemas.openxmlformats.org/officeDocument/2006/relationships/hyperlink" Target="http://www.prossport.org/championships/62" TargetMode="External"/><Relationship Id="rId418" Type="http://schemas.openxmlformats.org/officeDocument/2006/relationships/hyperlink" Target="http://www.prossport.org/championships/62" TargetMode="External"/><Relationship Id="rId222" Type="http://schemas.openxmlformats.org/officeDocument/2006/relationships/hyperlink" Target="http://www.prossport.org/championships/62" TargetMode="External"/><Relationship Id="rId264" Type="http://schemas.openxmlformats.org/officeDocument/2006/relationships/hyperlink" Target="http://www.prossport.org/championships/62" TargetMode="External"/><Relationship Id="rId471" Type="http://schemas.openxmlformats.org/officeDocument/2006/relationships/hyperlink" Target="http://www.prossport.org/championships/62" TargetMode="External"/><Relationship Id="rId17" Type="http://schemas.openxmlformats.org/officeDocument/2006/relationships/hyperlink" Target="http://www.prossport.org/championships/58" TargetMode="External"/><Relationship Id="rId59" Type="http://schemas.openxmlformats.org/officeDocument/2006/relationships/hyperlink" Target="http://www.prossport.org/championships/58" TargetMode="External"/><Relationship Id="rId124" Type="http://schemas.openxmlformats.org/officeDocument/2006/relationships/hyperlink" Target="http://www.prossport.org/championships/57" TargetMode="External"/><Relationship Id="rId527" Type="http://schemas.openxmlformats.org/officeDocument/2006/relationships/hyperlink" Target="http://www.prossport.org/championships/62" TargetMode="External"/><Relationship Id="rId70" Type="http://schemas.openxmlformats.org/officeDocument/2006/relationships/hyperlink" Target="http://www.prossport.org/championships/58" TargetMode="External"/><Relationship Id="rId166" Type="http://schemas.openxmlformats.org/officeDocument/2006/relationships/hyperlink" Target="http://www.prossport.org/championships/57" TargetMode="External"/><Relationship Id="rId331" Type="http://schemas.openxmlformats.org/officeDocument/2006/relationships/hyperlink" Target="http://www.prossport.org/championships/62" TargetMode="External"/><Relationship Id="rId373" Type="http://schemas.openxmlformats.org/officeDocument/2006/relationships/hyperlink" Target="http://www.prossport.org/championships/62" TargetMode="External"/><Relationship Id="rId429" Type="http://schemas.openxmlformats.org/officeDocument/2006/relationships/hyperlink" Target="http://www.prossport.org/championships/62" TargetMode="External"/><Relationship Id="rId1" Type="http://schemas.openxmlformats.org/officeDocument/2006/relationships/hyperlink" Target="http://www.prossport.org/championships/57" TargetMode="External"/><Relationship Id="rId233" Type="http://schemas.openxmlformats.org/officeDocument/2006/relationships/hyperlink" Target="http://www.prossport.org/championships/62" TargetMode="External"/><Relationship Id="rId440" Type="http://schemas.openxmlformats.org/officeDocument/2006/relationships/hyperlink" Target="http://www.prossport.org/championships/62" TargetMode="External"/><Relationship Id="rId28" Type="http://schemas.openxmlformats.org/officeDocument/2006/relationships/hyperlink" Target="http://www.prossport.org/championships/58" TargetMode="External"/><Relationship Id="rId275" Type="http://schemas.openxmlformats.org/officeDocument/2006/relationships/hyperlink" Target="http://www.prossport.org/championships/62" TargetMode="External"/><Relationship Id="rId300" Type="http://schemas.openxmlformats.org/officeDocument/2006/relationships/hyperlink" Target="http://www.prossport.org/championships/62" TargetMode="External"/><Relationship Id="rId482" Type="http://schemas.openxmlformats.org/officeDocument/2006/relationships/hyperlink" Target="http://www.prossport.org/championships/62" TargetMode="External"/><Relationship Id="rId538" Type="http://schemas.openxmlformats.org/officeDocument/2006/relationships/hyperlink" Target="http://www.prossport.org/championships/62" TargetMode="External"/><Relationship Id="rId81" Type="http://schemas.openxmlformats.org/officeDocument/2006/relationships/hyperlink" Target="http://www.prossport.org/championships/57" TargetMode="External"/><Relationship Id="rId135" Type="http://schemas.openxmlformats.org/officeDocument/2006/relationships/hyperlink" Target="http://www.prossport.org/championships/57" TargetMode="External"/><Relationship Id="rId177" Type="http://schemas.openxmlformats.org/officeDocument/2006/relationships/hyperlink" Target="http://www.prossport.org/championships/57" TargetMode="External"/><Relationship Id="rId342" Type="http://schemas.openxmlformats.org/officeDocument/2006/relationships/hyperlink" Target="http://www.prossport.org/championships/62" TargetMode="External"/><Relationship Id="rId384" Type="http://schemas.openxmlformats.org/officeDocument/2006/relationships/hyperlink" Target="http://www.prossport.org/championships/62" TargetMode="External"/><Relationship Id="rId202" Type="http://schemas.openxmlformats.org/officeDocument/2006/relationships/hyperlink" Target="http://prossport.org/championships/60" TargetMode="External"/><Relationship Id="rId244" Type="http://schemas.openxmlformats.org/officeDocument/2006/relationships/hyperlink" Target="http://www.prossport.org/championships/62" TargetMode="External"/><Relationship Id="rId39" Type="http://schemas.openxmlformats.org/officeDocument/2006/relationships/hyperlink" Target="http://www.prossport.org/championships/58" TargetMode="External"/><Relationship Id="rId286" Type="http://schemas.openxmlformats.org/officeDocument/2006/relationships/hyperlink" Target="http://www.prossport.org/championships/62" TargetMode="External"/><Relationship Id="rId451" Type="http://schemas.openxmlformats.org/officeDocument/2006/relationships/hyperlink" Target="http://www.prossport.org/championships/62" TargetMode="External"/><Relationship Id="rId493" Type="http://schemas.openxmlformats.org/officeDocument/2006/relationships/hyperlink" Target="http://www.prossport.org/championships/62" TargetMode="External"/><Relationship Id="rId507" Type="http://schemas.openxmlformats.org/officeDocument/2006/relationships/hyperlink" Target="http://www.prossport.org/championships/62" TargetMode="External"/><Relationship Id="rId50" Type="http://schemas.openxmlformats.org/officeDocument/2006/relationships/hyperlink" Target="http://www.prossport.org/championships/58" TargetMode="External"/><Relationship Id="rId104" Type="http://schemas.openxmlformats.org/officeDocument/2006/relationships/hyperlink" Target="http://www.prossport.org/championships/57" TargetMode="External"/><Relationship Id="rId146" Type="http://schemas.openxmlformats.org/officeDocument/2006/relationships/hyperlink" Target="http://www.prossport.org/championships/57" TargetMode="External"/><Relationship Id="rId188" Type="http://schemas.openxmlformats.org/officeDocument/2006/relationships/hyperlink" Target="http://www.prossport.org/championships/57" TargetMode="External"/><Relationship Id="rId311" Type="http://schemas.openxmlformats.org/officeDocument/2006/relationships/hyperlink" Target="http://www.prossport.org/championships/62" TargetMode="External"/><Relationship Id="rId353" Type="http://schemas.openxmlformats.org/officeDocument/2006/relationships/hyperlink" Target="http://www.prossport.org/championships/62" TargetMode="External"/><Relationship Id="rId395" Type="http://schemas.openxmlformats.org/officeDocument/2006/relationships/hyperlink" Target="http://www.prossport.org/championships/62" TargetMode="External"/><Relationship Id="rId409" Type="http://schemas.openxmlformats.org/officeDocument/2006/relationships/hyperlink" Target="http://www.prossport.org/championships/62" TargetMode="External"/><Relationship Id="rId92" Type="http://schemas.openxmlformats.org/officeDocument/2006/relationships/hyperlink" Target="http://www.prossport.org/championships/57" TargetMode="External"/><Relationship Id="rId213" Type="http://schemas.openxmlformats.org/officeDocument/2006/relationships/hyperlink" Target="http://www.prossport.org/championships/62" TargetMode="External"/><Relationship Id="rId420" Type="http://schemas.openxmlformats.org/officeDocument/2006/relationships/hyperlink" Target="http://www.prossport.org/championships/62" TargetMode="External"/><Relationship Id="rId255" Type="http://schemas.openxmlformats.org/officeDocument/2006/relationships/hyperlink" Target="http://www.prossport.org/championships/62" TargetMode="External"/><Relationship Id="rId297" Type="http://schemas.openxmlformats.org/officeDocument/2006/relationships/hyperlink" Target="http://www.prossport.org/championships/62" TargetMode="External"/><Relationship Id="rId462" Type="http://schemas.openxmlformats.org/officeDocument/2006/relationships/hyperlink" Target="http://www.prossport.org/championships/62" TargetMode="External"/><Relationship Id="rId518" Type="http://schemas.openxmlformats.org/officeDocument/2006/relationships/hyperlink" Target="http://www.prossport.org/championships/62" TargetMode="External"/><Relationship Id="rId115" Type="http://schemas.openxmlformats.org/officeDocument/2006/relationships/hyperlink" Target="http://www.prossport.org/championships/57" TargetMode="External"/><Relationship Id="rId157" Type="http://schemas.openxmlformats.org/officeDocument/2006/relationships/hyperlink" Target="http://www.prossport.org/championships/57" TargetMode="External"/><Relationship Id="rId322" Type="http://schemas.openxmlformats.org/officeDocument/2006/relationships/hyperlink" Target="http://www.prossport.org/championships/62" TargetMode="External"/><Relationship Id="rId364" Type="http://schemas.openxmlformats.org/officeDocument/2006/relationships/hyperlink" Target="http://www.prossport.org/championships/62" TargetMode="External"/><Relationship Id="rId61" Type="http://schemas.openxmlformats.org/officeDocument/2006/relationships/hyperlink" Target="http://www.prossport.org/championships/58" TargetMode="External"/><Relationship Id="rId199" Type="http://schemas.openxmlformats.org/officeDocument/2006/relationships/hyperlink" Target="http://prossport.org/championships/60" TargetMode="External"/><Relationship Id="rId19" Type="http://schemas.openxmlformats.org/officeDocument/2006/relationships/hyperlink" Target="http://www.prossport.org/championships/58" TargetMode="External"/><Relationship Id="rId224" Type="http://schemas.openxmlformats.org/officeDocument/2006/relationships/hyperlink" Target="http://www.prossport.org/championships/62" TargetMode="External"/><Relationship Id="rId266" Type="http://schemas.openxmlformats.org/officeDocument/2006/relationships/hyperlink" Target="http://www.prossport.org/championships/62" TargetMode="External"/><Relationship Id="rId431" Type="http://schemas.openxmlformats.org/officeDocument/2006/relationships/hyperlink" Target="http://www.prossport.org/championships/62" TargetMode="External"/><Relationship Id="rId473" Type="http://schemas.openxmlformats.org/officeDocument/2006/relationships/hyperlink" Target="http://www.prossport.org/championships/62" TargetMode="External"/><Relationship Id="rId529" Type="http://schemas.openxmlformats.org/officeDocument/2006/relationships/hyperlink" Target="http://www.prossport.org/championships/62" TargetMode="External"/><Relationship Id="rId30" Type="http://schemas.openxmlformats.org/officeDocument/2006/relationships/hyperlink" Target="http://www.prossport.org/championships/58" TargetMode="External"/><Relationship Id="rId126" Type="http://schemas.openxmlformats.org/officeDocument/2006/relationships/hyperlink" Target="http://www.prossport.org/championships/57" TargetMode="External"/><Relationship Id="rId168" Type="http://schemas.openxmlformats.org/officeDocument/2006/relationships/hyperlink" Target="http://www.prossport.org/championships/57" TargetMode="External"/><Relationship Id="rId333" Type="http://schemas.openxmlformats.org/officeDocument/2006/relationships/hyperlink" Target="http://www.prossport.org/championships/62" TargetMode="External"/><Relationship Id="rId540" Type="http://schemas.openxmlformats.org/officeDocument/2006/relationships/hyperlink" Target="http://www.prossport.org/championships/62" TargetMode="External"/><Relationship Id="rId72" Type="http://schemas.openxmlformats.org/officeDocument/2006/relationships/hyperlink" Target="http://www.prossport.org/championships/58" TargetMode="External"/><Relationship Id="rId375" Type="http://schemas.openxmlformats.org/officeDocument/2006/relationships/hyperlink" Target="http://www.prossport.org/championships/62" TargetMode="External"/><Relationship Id="rId3" Type="http://schemas.openxmlformats.org/officeDocument/2006/relationships/hyperlink" Target="http://www.prossport.org/championships/58" TargetMode="External"/><Relationship Id="rId235" Type="http://schemas.openxmlformats.org/officeDocument/2006/relationships/hyperlink" Target="http://www.prossport.org/championships/62" TargetMode="External"/><Relationship Id="rId277" Type="http://schemas.openxmlformats.org/officeDocument/2006/relationships/hyperlink" Target="http://www.prossport.org/championships/62" TargetMode="External"/><Relationship Id="rId400" Type="http://schemas.openxmlformats.org/officeDocument/2006/relationships/hyperlink" Target="http://www.prossport.org/championships/62" TargetMode="External"/><Relationship Id="rId442" Type="http://schemas.openxmlformats.org/officeDocument/2006/relationships/hyperlink" Target="http://www.prossport.org/championships/62" TargetMode="External"/><Relationship Id="rId484" Type="http://schemas.openxmlformats.org/officeDocument/2006/relationships/hyperlink" Target="http://www.prossport.org/championships/62" TargetMode="External"/><Relationship Id="rId137" Type="http://schemas.openxmlformats.org/officeDocument/2006/relationships/hyperlink" Target="http://www.prossport.org/championships/57" TargetMode="External"/><Relationship Id="rId302" Type="http://schemas.openxmlformats.org/officeDocument/2006/relationships/hyperlink" Target="http://www.prossport.org/championships/62" TargetMode="External"/><Relationship Id="rId344" Type="http://schemas.openxmlformats.org/officeDocument/2006/relationships/hyperlink" Target="http://www.prossport.org/championships/62" TargetMode="External"/><Relationship Id="rId41" Type="http://schemas.openxmlformats.org/officeDocument/2006/relationships/hyperlink" Target="http://www.prossport.org/championships/58" TargetMode="External"/><Relationship Id="rId83" Type="http://schemas.openxmlformats.org/officeDocument/2006/relationships/hyperlink" Target="http://www.prossport.org/championships/57" TargetMode="External"/><Relationship Id="rId179" Type="http://schemas.openxmlformats.org/officeDocument/2006/relationships/hyperlink" Target="http://www.prossport.org/championships/57" TargetMode="External"/><Relationship Id="rId386" Type="http://schemas.openxmlformats.org/officeDocument/2006/relationships/hyperlink" Target="http://www.prossport.org/championships/62" TargetMode="External"/><Relationship Id="rId190" Type="http://schemas.openxmlformats.org/officeDocument/2006/relationships/hyperlink" Target="http://www.prossport.org/championships/57" TargetMode="External"/><Relationship Id="rId204" Type="http://schemas.openxmlformats.org/officeDocument/2006/relationships/hyperlink" Target="http://prossport.org/championships/60" TargetMode="External"/><Relationship Id="rId246" Type="http://schemas.openxmlformats.org/officeDocument/2006/relationships/hyperlink" Target="http://www.prossport.org/championships/62" TargetMode="External"/><Relationship Id="rId288" Type="http://schemas.openxmlformats.org/officeDocument/2006/relationships/hyperlink" Target="http://www.prossport.org/championships/62" TargetMode="External"/><Relationship Id="rId411" Type="http://schemas.openxmlformats.org/officeDocument/2006/relationships/hyperlink" Target="http://www.prossport.org/championships/62" TargetMode="External"/><Relationship Id="rId453" Type="http://schemas.openxmlformats.org/officeDocument/2006/relationships/hyperlink" Target="http://www.prossport.org/championships/62" TargetMode="External"/><Relationship Id="rId509" Type="http://schemas.openxmlformats.org/officeDocument/2006/relationships/hyperlink" Target="http://www.prossport.org/championships/62" TargetMode="External"/><Relationship Id="rId106" Type="http://schemas.openxmlformats.org/officeDocument/2006/relationships/hyperlink" Target="http://www.prossport.org/championships/57" TargetMode="External"/><Relationship Id="rId313" Type="http://schemas.openxmlformats.org/officeDocument/2006/relationships/hyperlink" Target="http://www.prossport.org/championships/62" TargetMode="External"/><Relationship Id="rId495" Type="http://schemas.openxmlformats.org/officeDocument/2006/relationships/hyperlink" Target="http://www.prossport.org/championships/62" TargetMode="External"/><Relationship Id="rId10" Type="http://schemas.openxmlformats.org/officeDocument/2006/relationships/hyperlink" Target="http://www.prossport.org/championships/58" TargetMode="External"/><Relationship Id="rId52" Type="http://schemas.openxmlformats.org/officeDocument/2006/relationships/hyperlink" Target="http://www.prossport.org/championships/58" TargetMode="External"/><Relationship Id="rId94" Type="http://schemas.openxmlformats.org/officeDocument/2006/relationships/hyperlink" Target="http://www.prossport.org/championships/57" TargetMode="External"/><Relationship Id="rId148" Type="http://schemas.openxmlformats.org/officeDocument/2006/relationships/hyperlink" Target="http://www.prossport.org/championships/57" TargetMode="External"/><Relationship Id="rId355" Type="http://schemas.openxmlformats.org/officeDocument/2006/relationships/hyperlink" Target="http://www.prossport.org/championships/62" TargetMode="External"/><Relationship Id="rId397" Type="http://schemas.openxmlformats.org/officeDocument/2006/relationships/hyperlink" Target="http://www.prossport.org/championships/62" TargetMode="External"/><Relationship Id="rId520" Type="http://schemas.openxmlformats.org/officeDocument/2006/relationships/hyperlink" Target="http://www.prossport.org/championships/62" TargetMode="External"/><Relationship Id="rId215" Type="http://schemas.openxmlformats.org/officeDocument/2006/relationships/hyperlink" Target="http://www.prossport.org/championships/62" TargetMode="External"/><Relationship Id="rId257" Type="http://schemas.openxmlformats.org/officeDocument/2006/relationships/hyperlink" Target="http://www.prossport.org/championships/62" TargetMode="External"/><Relationship Id="rId422" Type="http://schemas.openxmlformats.org/officeDocument/2006/relationships/hyperlink" Target="http://www.prossport.org/championships/62" TargetMode="External"/><Relationship Id="rId464" Type="http://schemas.openxmlformats.org/officeDocument/2006/relationships/hyperlink" Target="http://www.prossport.org/championships/62" TargetMode="External"/><Relationship Id="rId299" Type="http://schemas.openxmlformats.org/officeDocument/2006/relationships/hyperlink" Target="http://www.prossport.org/championships/62" TargetMode="External"/><Relationship Id="rId63" Type="http://schemas.openxmlformats.org/officeDocument/2006/relationships/hyperlink" Target="http://www.prossport.org/championships/58" TargetMode="External"/><Relationship Id="rId159" Type="http://schemas.openxmlformats.org/officeDocument/2006/relationships/hyperlink" Target="http://www.prossport.org/championships/57" TargetMode="External"/><Relationship Id="rId366" Type="http://schemas.openxmlformats.org/officeDocument/2006/relationships/hyperlink" Target="http://www.prossport.org/championships/62" TargetMode="External"/><Relationship Id="rId226" Type="http://schemas.openxmlformats.org/officeDocument/2006/relationships/hyperlink" Target="http://www.prossport.org/championships/62" TargetMode="External"/><Relationship Id="rId433" Type="http://schemas.openxmlformats.org/officeDocument/2006/relationships/hyperlink" Target="http://www.prossport.org/championships/62" TargetMode="External"/><Relationship Id="rId74" Type="http://schemas.openxmlformats.org/officeDocument/2006/relationships/hyperlink" Target="http://www.prossport.org/championships/57" TargetMode="External"/><Relationship Id="rId377" Type="http://schemas.openxmlformats.org/officeDocument/2006/relationships/hyperlink" Target="http://www.prossport.org/championships/62" TargetMode="External"/><Relationship Id="rId500" Type="http://schemas.openxmlformats.org/officeDocument/2006/relationships/hyperlink" Target="http://www.prossport.org/championships/62" TargetMode="External"/><Relationship Id="rId5" Type="http://schemas.openxmlformats.org/officeDocument/2006/relationships/hyperlink" Target="http://www.prossport.org/championships/58" TargetMode="External"/><Relationship Id="rId237" Type="http://schemas.openxmlformats.org/officeDocument/2006/relationships/hyperlink" Target="http://www.prossport.org/championships/62" TargetMode="External"/><Relationship Id="rId444" Type="http://schemas.openxmlformats.org/officeDocument/2006/relationships/hyperlink" Target="http://www.prossport.org/championships/62" TargetMode="External"/><Relationship Id="rId290" Type="http://schemas.openxmlformats.org/officeDocument/2006/relationships/hyperlink" Target="http://www.prossport.org/championships/62" TargetMode="External"/><Relationship Id="rId304" Type="http://schemas.openxmlformats.org/officeDocument/2006/relationships/hyperlink" Target="http://www.prossport.org/championships/62" TargetMode="External"/><Relationship Id="rId388" Type="http://schemas.openxmlformats.org/officeDocument/2006/relationships/hyperlink" Target="http://www.prossport.org/championships/62" TargetMode="External"/><Relationship Id="rId511" Type="http://schemas.openxmlformats.org/officeDocument/2006/relationships/hyperlink" Target="http://www.prossport.org/championships/62" TargetMode="External"/><Relationship Id="rId85" Type="http://schemas.openxmlformats.org/officeDocument/2006/relationships/hyperlink" Target="http://www.prossport.org/championships/57" TargetMode="External"/><Relationship Id="rId150" Type="http://schemas.openxmlformats.org/officeDocument/2006/relationships/hyperlink" Target="http://www.prossport.org/championships/5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81CC-21C0-43C0-8044-E0FA42439B06}">
  <dimension ref="A1:U490"/>
  <sheetViews>
    <sheetView showGridLines="0" zoomScale="110" zoomScaleNormal="110" zoomScaleSheetLayoutView="70" workbookViewId="0">
      <pane ySplit="1" topLeftCell="A63" activePane="bottomLeft" state="frozen"/>
      <selection pane="bottomLeft" activeCell="A298" sqref="A298:XFD298"/>
    </sheetView>
  </sheetViews>
  <sheetFormatPr baseColWidth="10" defaultColWidth="11.5" defaultRowHeight="13" x14ac:dyDescent="0.15"/>
  <cols>
    <col min="1" max="1" width="5.6640625" style="217" customWidth="1"/>
    <col min="2" max="2" width="17.33203125" style="217" customWidth="1"/>
    <col min="3" max="3" width="24.33203125" style="217" customWidth="1"/>
    <col min="4" max="4" width="27.5" style="217" customWidth="1"/>
    <col min="5" max="5" width="9.83203125" style="217" bestFit="1" customWidth="1"/>
    <col min="6" max="6" width="11.6640625" style="262" bestFit="1" customWidth="1"/>
    <col min="7" max="7" width="10.1640625" style="262" bestFit="1" customWidth="1"/>
    <col min="8" max="8" width="12" style="217" bestFit="1" customWidth="1"/>
    <col min="9" max="9" width="12.1640625" style="217" customWidth="1"/>
    <col min="10" max="10" width="13.5" style="217" bestFit="1" customWidth="1"/>
    <col min="11" max="11" width="13.5" style="217" customWidth="1"/>
    <col min="12" max="12" width="20.33203125" style="262" customWidth="1"/>
    <col min="13" max="13" width="21.83203125" style="217" bestFit="1" customWidth="1"/>
    <col min="14" max="14" width="13" style="217" customWidth="1"/>
    <col min="15" max="15" width="21.83203125" style="217" customWidth="1"/>
    <col min="16" max="16" width="57.1640625" style="217" bestFit="1" customWidth="1"/>
    <col min="17" max="17" width="15.33203125" style="1033" bestFit="1" customWidth="1"/>
    <col min="18" max="16384" width="11.5" style="217"/>
  </cols>
  <sheetData>
    <row r="1" spans="1:21" x14ac:dyDescent="0.15">
      <c r="A1" s="1131" t="s">
        <v>1683</v>
      </c>
      <c r="B1" s="1132"/>
      <c r="C1" s="1132"/>
      <c r="D1" s="1132"/>
      <c r="E1" s="1132"/>
      <c r="F1" s="1132"/>
      <c r="G1" s="1132"/>
      <c r="H1" s="1132"/>
      <c r="I1" s="1132"/>
      <c r="J1" s="1132"/>
      <c r="K1" s="1132"/>
      <c r="L1" s="1133"/>
      <c r="M1" s="1132"/>
      <c r="N1" s="339"/>
      <c r="O1" s="339"/>
    </row>
    <row r="2" spans="1:21" x14ac:dyDescent="0.15">
      <c r="A2" s="1131" t="s">
        <v>1886</v>
      </c>
      <c r="B2" s="1132"/>
      <c r="C2" s="1132"/>
      <c r="D2" s="1132"/>
      <c r="E2" s="1132"/>
      <c r="F2" s="1132"/>
      <c r="G2" s="1132"/>
      <c r="H2" s="1132"/>
      <c r="I2" s="1132"/>
      <c r="J2" s="1132"/>
      <c r="K2" s="1132"/>
      <c r="L2" s="1133"/>
      <c r="M2" s="1132"/>
      <c r="N2" s="339"/>
      <c r="O2" s="339"/>
    </row>
    <row r="3" spans="1:21" x14ac:dyDescent="0.15">
      <c r="A3" s="216"/>
      <c r="B3" s="216"/>
      <c r="C3" s="216"/>
      <c r="D3" s="216"/>
      <c r="E3" s="216"/>
      <c r="F3" s="317"/>
      <c r="G3" s="317"/>
      <c r="H3" s="216"/>
      <c r="I3" s="216"/>
      <c r="J3" s="216"/>
      <c r="K3" s="216"/>
      <c r="L3" s="317"/>
      <c r="M3" s="216"/>
      <c r="N3" s="339"/>
      <c r="O3" s="339"/>
    </row>
    <row r="4" spans="1:21" x14ac:dyDescent="0.15">
      <c r="A4" s="1134" t="s">
        <v>1852</v>
      </c>
      <c r="B4" s="1134"/>
      <c r="C4" s="1135" t="s">
        <v>1853</v>
      </c>
      <c r="D4" s="1135"/>
      <c r="E4" s="1135"/>
      <c r="F4" s="1135"/>
      <c r="G4" s="1135"/>
      <c r="H4" s="1135"/>
      <c r="I4" s="1135"/>
      <c r="J4" s="1135"/>
      <c r="K4" s="1135"/>
      <c r="L4" s="1136"/>
      <c r="M4" s="218"/>
      <c r="N4" s="218"/>
      <c r="O4" s="218"/>
    </row>
    <row r="5" spans="1:21" x14ac:dyDescent="0.15">
      <c r="A5" s="219"/>
      <c r="B5" s="219"/>
      <c r="C5" s="219"/>
      <c r="D5" s="219"/>
      <c r="E5" s="219"/>
      <c r="H5" s="219"/>
      <c r="I5" s="219"/>
      <c r="J5" s="219"/>
      <c r="K5" s="219"/>
      <c r="M5" s="219"/>
      <c r="N5" s="219"/>
      <c r="O5" s="219"/>
    </row>
    <row r="6" spans="1:21" s="222" customFormat="1" ht="81.75" customHeight="1" x14ac:dyDescent="0.2">
      <c r="A6" s="220" t="s">
        <v>1684</v>
      </c>
      <c r="B6" s="221" t="s">
        <v>1887</v>
      </c>
      <c r="C6" s="221" t="s">
        <v>1888</v>
      </c>
      <c r="D6" s="221" t="s">
        <v>1883</v>
      </c>
      <c r="E6" s="221" t="s">
        <v>1861</v>
      </c>
      <c r="F6" s="245" t="s">
        <v>1827</v>
      </c>
      <c r="G6" s="245" t="s">
        <v>1854</v>
      </c>
      <c r="H6" s="220" t="s">
        <v>1884</v>
      </c>
      <c r="I6" s="221" t="s">
        <v>1867</v>
      </c>
      <c r="J6" s="221" t="s">
        <v>1686</v>
      </c>
      <c r="K6" s="597" t="s">
        <v>1868</v>
      </c>
      <c r="L6" s="880" t="s">
        <v>1885</v>
      </c>
      <c r="M6" s="350" t="s">
        <v>1870</v>
      </c>
      <c r="N6" s="350" t="s">
        <v>1889</v>
      </c>
      <c r="O6" s="350" t="s">
        <v>1890</v>
      </c>
      <c r="P6" s="221" t="s">
        <v>1881</v>
      </c>
      <c r="Q6" s="1034" t="s">
        <v>1869</v>
      </c>
    </row>
    <row r="7" spans="1:21" s="813" customFormat="1" ht="14" customHeight="1" x14ac:dyDescent="0.15">
      <c r="A7" s="853"/>
      <c r="B7" s="854" t="s">
        <v>343</v>
      </c>
      <c r="C7" s="854" t="s">
        <v>49</v>
      </c>
      <c r="D7" s="854" t="s">
        <v>3015</v>
      </c>
      <c r="E7" s="806" t="s">
        <v>1866</v>
      </c>
      <c r="F7" s="853" t="s">
        <v>3016</v>
      </c>
      <c r="G7" s="965">
        <v>37590</v>
      </c>
      <c r="H7" s="809" t="str">
        <f>+IF(G7&lt;DATE(2002,1,1),"adulto",IF(G7&lt;DATE(2004,1,1),"u20",IF(G7&lt;DATE(2006,1,1),"u18",IF(G7&lt;DATE(2008,1,1),"u16","-"))))</f>
        <v>u20</v>
      </c>
      <c r="I7" s="853">
        <v>957621072</v>
      </c>
      <c r="J7" s="857" t="s">
        <v>3017</v>
      </c>
      <c r="K7" s="854" t="s">
        <v>3018</v>
      </c>
      <c r="L7" s="909">
        <v>400</v>
      </c>
      <c r="M7" s="966" t="s">
        <v>3020</v>
      </c>
      <c r="N7" s="966">
        <v>2021</v>
      </c>
      <c r="O7" s="853"/>
      <c r="P7" s="854" t="s">
        <v>2935</v>
      </c>
      <c r="Q7" s="859">
        <v>13</v>
      </c>
      <c r="R7" s="824"/>
      <c r="S7" s="824"/>
      <c r="T7" s="824"/>
      <c r="U7" s="824"/>
    </row>
    <row r="8" spans="1:21" s="813" customFormat="1" ht="14" customHeight="1" x14ac:dyDescent="0.2">
      <c r="A8" s="453"/>
      <c r="B8" s="451" t="s">
        <v>343</v>
      </c>
      <c r="C8" s="451" t="s">
        <v>49</v>
      </c>
      <c r="D8" s="451" t="s">
        <v>3015</v>
      </c>
      <c r="E8" s="378" t="s">
        <v>1866</v>
      </c>
      <c r="F8" s="453" t="s">
        <v>3016</v>
      </c>
      <c r="G8" s="521">
        <v>37590</v>
      </c>
      <c r="H8" s="226" t="str">
        <f>+IF(G8&lt;DATE(2002,1,1),"adulto",IF(G8&lt;DATE(2004,1,1),"u20",IF(G8&lt;DATE(2006,1,1),"u18",IF(G8&lt;DATE(2008,1,1),"u16","-"))))</f>
        <v>u20</v>
      </c>
      <c r="I8" s="453">
        <v>957621072</v>
      </c>
      <c r="J8" s="457" t="s">
        <v>3017</v>
      </c>
      <c r="K8" s="451" t="s">
        <v>3018</v>
      </c>
      <c r="L8" s="12">
        <v>800</v>
      </c>
      <c r="M8" s="727" t="s">
        <v>3019</v>
      </c>
      <c r="N8" s="453">
        <v>2020</v>
      </c>
      <c r="O8" s="453"/>
      <c r="P8" s="451" t="s">
        <v>2935</v>
      </c>
      <c r="Q8" s="452">
        <v>13</v>
      </c>
      <c r="R8" s="824"/>
      <c r="S8" s="824"/>
      <c r="T8" s="824"/>
      <c r="U8" s="824"/>
    </row>
    <row r="9" spans="1:21" s="813" customFormat="1" ht="14" customHeight="1" x14ac:dyDescent="0.15">
      <c r="A9" s="453"/>
      <c r="B9" s="451" t="s">
        <v>343</v>
      </c>
      <c r="C9" s="451" t="s">
        <v>49</v>
      </c>
      <c r="D9" s="451" t="s">
        <v>3015</v>
      </c>
      <c r="E9" s="378" t="s">
        <v>1866</v>
      </c>
      <c r="F9" s="453" t="s">
        <v>3016</v>
      </c>
      <c r="G9" s="521">
        <v>37590</v>
      </c>
      <c r="H9" s="226" t="str">
        <f>+IF(G9&lt;DATE(2002,1,1),"adulto",IF(G9&lt;DATE(2004,1,1),"u20",IF(G9&lt;DATE(2006,1,1),"u18",IF(G9&lt;DATE(2008,1,1),"u16","-"))))</f>
        <v>u20</v>
      </c>
      <c r="I9" s="453">
        <v>957621072</v>
      </c>
      <c r="J9" s="457" t="s">
        <v>3017</v>
      </c>
      <c r="K9" s="451" t="s">
        <v>3018</v>
      </c>
      <c r="L9" s="900" t="s">
        <v>3702</v>
      </c>
      <c r="M9" s="453"/>
      <c r="N9" s="453"/>
      <c r="O9" s="453"/>
      <c r="P9" s="451" t="s">
        <v>2935</v>
      </c>
      <c r="Q9" s="452">
        <v>13</v>
      </c>
      <c r="R9" s="824"/>
      <c r="S9" s="824"/>
      <c r="T9" s="824"/>
      <c r="U9" s="824"/>
    </row>
    <row r="10" spans="1:21" s="813" customFormat="1" ht="14" customHeight="1" x14ac:dyDescent="0.2">
      <c r="A10" s="242"/>
      <c r="B10" s="242" t="s">
        <v>343</v>
      </c>
      <c r="C10" s="242" t="s">
        <v>49</v>
      </c>
      <c r="D10" s="928" t="s">
        <v>3890</v>
      </c>
      <c r="E10" s="378" t="s">
        <v>1866</v>
      </c>
      <c r="F10" s="243" t="s">
        <v>3889</v>
      </c>
      <c r="G10" s="243"/>
      <c r="H10" s="242"/>
      <c r="I10" s="242"/>
      <c r="J10" s="242"/>
      <c r="K10" s="242"/>
      <c r="L10" s="378" t="s">
        <v>1856</v>
      </c>
      <c r="M10" s="242"/>
      <c r="N10" s="242"/>
      <c r="O10" s="242"/>
      <c r="P10" s="242"/>
      <c r="Q10" s="863">
        <v>13</v>
      </c>
      <c r="R10" s="824"/>
      <c r="S10" s="824"/>
      <c r="T10" s="824"/>
      <c r="U10" s="824"/>
    </row>
    <row r="11" spans="1:21" s="813" customFormat="1" ht="14" customHeight="1" x14ac:dyDescent="0.2">
      <c r="A11" s="803"/>
      <c r="B11" s="812" t="s">
        <v>2544</v>
      </c>
      <c r="C11" s="812" t="s">
        <v>1079</v>
      </c>
      <c r="D11" s="812" t="s">
        <v>2545</v>
      </c>
      <c r="E11" s="806" t="s">
        <v>1866</v>
      </c>
      <c r="F11" s="814" t="s">
        <v>2546</v>
      </c>
      <c r="G11" s="1001">
        <v>37459</v>
      </c>
      <c r="H11" s="809" t="str">
        <f t="shared" ref="H11:H41" si="0">+IF(G11&lt;DATE(2002,1,1),"adulto",IF(G11&lt;DATE(2004,1,1),"u20",IF(G11&lt;DATE(2006,1,1),"u18",IF(G11&lt;DATE(2008,1,1),"u16","-"))))</f>
        <v>u20</v>
      </c>
      <c r="I11" s="814" t="s">
        <v>2547</v>
      </c>
      <c r="J11" s="962" t="s">
        <v>2548</v>
      </c>
      <c r="K11" s="812" t="s">
        <v>2549</v>
      </c>
      <c r="L11" s="910">
        <v>100</v>
      </c>
      <c r="M11" s="814" t="s">
        <v>2550</v>
      </c>
      <c r="N11" s="925">
        <v>44421</v>
      </c>
      <c r="O11" s="817" t="s">
        <v>2497</v>
      </c>
      <c r="P11" s="812" t="s">
        <v>2510</v>
      </c>
      <c r="Q11" s="860">
        <v>5</v>
      </c>
      <c r="R11" s="824"/>
      <c r="S11" s="824"/>
      <c r="T11" s="824"/>
      <c r="U11" s="824"/>
    </row>
    <row r="12" spans="1:21" ht="14" customHeight="1" x14ac:dyDescent="0.2">
      <c r="A12" s="223"/>
      <c r="B12" s="224" t="s">
        <v>2544</v>
      </c>
      <c r="C12" s="224" t="s">
        <v>1079</v>
      </c>
      <c r="D12" s="224" t="s">
        <v>2545</v>
      </c>
      <c r="E12" s="378" t="s">
        <v>1866</v>
      </c>
      <c r="F12" s="225" t="s">
        <v>2546</v>
      </c>
      <c r="G12" s="346">
        <v>37459</v>
      </c>
      <c r="H12" s="226" t="str">
        <f t="shared" si="0"/>
        <v>u20</v>
      </c>
      <c r="I12" s="370" t="s">
        <v>2547</v>
      </c>
      <c r="J12" s="397" t="s">
        <v>2548</v>
      </c>
      <c r="K12" s="599" t="s">
        <v>2549</v>
      </c>
      <c r="L12" s="883">
        <v>200</v>
      </c>
      <c r="M12" s="225" t="s">
        <v>2551</v>
      </c>
      <c r="N12" s="433">
        <v>44422</v>
      </c>
      <c r="O12" s="228" t="s">
        <v>2497</v>
      </c>
      <c r="P12" s="224" t="s">
        <v>2510</v>
      </c>
      <c r="Q12" s="861">
        <v>5</v>
      </c>
      <c r="R12" s="219"/>
      <c r="S12" s="219"/>
      <c r="T12" s="219"/>
      <c r="U12" s="219"/>
    </row>
    <row r="13" spans="1:21" s="813" customFormat="1" ht="14" customHeight="1" x14ac:dyDescent="0.15">
      <c r="A13" s="453"/>
      <c r="B13" s="451" t="s">
        <v>2733</v>
      </c>
      <c r="C13" s="451" t="s">
        <v>2734</v>
      </c>
      <c r="D13" s="451" t="s">
        <v>2735</v>
      </c>
      <c r="E13" s="378" t="s">
        <v>1862</v>
      </c>
      <c r="F13" s="453" t="s">
        <v>2736</v>
      </c>
      <c r="G13" s="464">
        <v>38040</v>
      </c>
      <c r="H13" s="226" t="str">
        <f t="shared" si="0"/>
        <v>u18</v>
      </c>
      <c r="I13" s="720" t="s">
        <v>2737</v>
      </c>
      <c r="J13" s="468" t="s">
        <v>2738</v>
      </c>
      <c r="K13" s="600" t="s">
        <v>2739</v>
      </c>
      <c r="L13" s="344" t="s">
        <v>1017</v>
      </c>
      <c r="M13" s="453" t="s">
        <v>2743</v>
      </c>
      <c r="N13" s="469">
        <v>44506</v>
      </c>
      <c r="O13" s="451" t="s">
        <v>2744</v>
      </c>
      <c r="P13" s="451" t="s">
        <v>2742</v>
      </c>
      <c r="Q13" s="452">
        <v>13</v>
      </c>
      <c r="R13" s="824"/>
      <c r="S13" s="824"/>
      <c r="T13" s="824"/>
      <c r="U13" s="824"/>
    </row>
    <row r="14" spans="1:21" s="813" customFormat="1" ht="14" customHeight="1" x14ac:dyDescent="0.15">
      <c r="A14" s="453"/>
      <c r="B14" s="451" t="s">
        <v>2733</v>
      </c>
      <c r="C14" s="451" t="s">
        <v>2734</v>
      </c>
      <c r="D14" s="451" t="s">
        <v>2735</v>
      </c>
      <c r="E14" s="378" t="s">
        <v>1862</v>
      </c>
      <c r="F14" s="453" t="s">
        <v>2736</v>
      </c>
      <c r="G14" s="464">
        <v>38040</v>
      </c>
      <c r="H14" s="226" t="str">
        <f t="shared" si="0"/>
        <v>u18</v>
      </c>
      <c r="I14" s="727" t="s">
        <v>2737</v>
      </c>
      <c r="J14" s="468" t="s">
        <v>2738</v>
      </c>
      <c r="K14" s="451" t="s">
        <v>2739</v>
      </c>
      <c r="L14" s="606" t="s">
        <v>990</v>
      </c>
      <c r="M14" s="453" t="s">
        <v>2740</v>
      </c>
      <c r="N14" s="469">
        <v>44453</v>
      </c>
      <c r="O14" s="451" t="s">
        <v>2741</v>
      </c>
      <c r="P14" s="451" t="s">
        <v>2742</v>
      </c>
      <c r="Q14" s="859">
        <v>13</v>
      </c>
      <c r="R14" s="824"/>
      <c r="S14" s="824"/>
      <c r="T14" s="824"/>
      <c r="U14" s="824"/>
    </row>
    <row r="15" spans="1:21" s="813" customFormat="1" ht="14" customHeight="1" x14ac:dyDescent="0.2">
      <c r="A15" s="826"/>
      <c r="B15" s="831" t="s">
        <v>2592</v>
      </c>
      <c r="C15" s="831" t="s">
        <v>3638</v>
      </c>
      <c r="D15" s="831" t="s">
        <v>3083</v>
      </c>
      <c r="E15" s="806" t="s">
        <v>1866</v>
      </c>
      <c r="F15" s="828" t="s">
        <v>3639</v>
      </c>
      <c r="G15" s="829">
        <v>37292</v>
      </c>
      <c r="H15" s="809" t="str">
        <f t="shared" si="0"/>
        <v>u20</v>
      </c>
      <c r="I15" s="828">
        <v>942025028</v>
      </c>
      <c r="J15" s="836" t="s">
        <v>3640</v>
      </c>
      <c r="K15" s="831" t="s">
        <v>3641</v>
      </c>
      <c r="L15" s="890" t="s">
        <v>1874</v>
      </c>
      <c r="M15" s="828"/>
      <c r="N15" s="828"/>
      <c r="O15" s="828"/>
      <c r="P15" s="831" t="s">
        <v>3612</v>
      </c>
      <c r="Q15" s="868">
        <v>4</v>
      </c>
      <c r="R15" s="824"/>
      <c r="S15" s="824"/>
      <c r="T15" s="824"/>
      <c r="U15" s="824"/>
    </row>
    <row r="16" spans="1:21" s="813" customFormat="1" ht="14" customHeight="1" x14ac:dyDescent="0.2">
      <c r="A16" s="826"/>
      <c r="B16" s="831" t="s">
        <v>2592</v>
      </c>
      <c r="C16" s="831" t="s">
        <v>3638</v>
      </c>
      <c r="D16" s="831" t="s">
        <v>3083</v>
      </c>
      <c r="E16" s="806" t="s">
        <v>1866</v>
      </c>
      <c r="F16" s="828" t="s">
        <v>3639</v>
      </c>
      <c r="G16" s="829">
        <v>37292</v>
      </c>
      <c r="H16" s="809" t="str">
        <f t="shared" si="0"/>
        <v>u20</v>
      </c>
      <c r="I16" s="828">
        <v>942025028</v>
      </c>
      <c r="J16" s="836" t="s">
        <v>3640</v>
      </c>
      <c r="K16" s="831" t="s">
        <v>3641</v>
      </c>
      <c r="L16" s="814" t="s">
        <v>1877</v>
      </c>
      <c r="M16" s="828"/>
      <c r="N16" s="828"/>
      <c r="O16" s="828"/>
      <c r="P16" s="831" t="s">
        <v>3612</v>
      </c>
      <c r="Q16" s="868">
        <v>4</v>
      </c>
      <c r="R16" s="824"/>
      <c r="S16" s="824"/>
      <c r="T16" s="824"/>
      <c r="U16" s="824"/>
    </row>
    <row r="17" spans="1:21" s="813" customFormat="1" ht="14" customHeight="1" x14ac:dyDescent="0.2">
      <c r="A17" s="223"/>
      <c r="B17" s="224" t="s">
        <v>3239</v>
      </c>
      <c r="C17" s="224" t="s">
        <v>3240</v>
      </c>
      <c r="D17" s="224" t="s">
        <v>3241</v>
      </c>
      <c r="E17" s="378" t="s">
        <v>1866</v>
      </c>
      <c r="F17" s="225" t="s">
        <v>3242</v>
      </c>
      <c r="G17" s="346">
        <v>32234</v>
      </c>
      <c r="H17" s="226" t="str">
        <f t="shared" si="0"/>
        <v>adulto</v>
      </c>
      <c r="I17" s="535">
        <v>950184644</v>
      </c>
      <c r="J17" s="389"/>
      <c r="K17" s="223" t="s">
        <v>3243</v>
      </c>
      <c r="L17" s="378" t="s">
        <v>1856</v>
      </c>
      <c r="M17" s="224"/>
      <c r="N17" s="224"/>
      <c r="O17" s="224"/>
      <c r="P17" s="228" t="s">
        <v>3244</v>
      </c>
      <c r="Q17" s="863">
        <v>3</v>
      </c>
      <c r="R17" s="824"/>
      <c r="S17" s="824"/>
      <c r="T17" s="824"/>
      <c r="U17" s="824"/>
    </row>
    <row r="18" spans="1:21" s="813" customFormat="1" ht="14" customHeight="1" x14ac:dyDescent="0.2">
      <c r="A18" s="223"/>
      <c r="B18" s="224" t="s">
        <v>3808</v>
      </c>
      <c r="C18" s="224" t="s">
        <v>199</v>
      </c>
      <c r="D18" s="224" t="s">
        <v>1477</v>
      </c>
      <c r="E18" s="378" t="s">
        <v>1862</v>
      </c>
      <c r="F18" s="225" t="s">
        <v>3809</v>
      </c>
      <c r="G18" s="538">
        <v>37771</v>
      </c>
      <c r="H18" s="226" t="str">
        <f t="shared" si="0"/>
        <v>u20</v>
      </c>
      <c r="I18" s="535">
        <v>962773182</v>
      </c>
      <c r="J18" s="377" t="s">
        <v>3789</v>
      </c>
      <c r="K18" s="223" t="s">
        <v>3810</v>
      </c>
      <c r="L18" s="349" t="s">
        <v>1873</v>
      </c>
      <c r="M18" s="225" t="s">
        <v>3847</v>
      </c>
      <c r="N18" s="346">
        <v>44401</v>
      </c>
      <c r="O18" s="225" t="s">
        <v>3791</v>
      </c>
      <c r="P18" s="228" t="s">
        <v>3792</v>
      </c>
      <c r="Q18" s="378">
        <v>15</v>
      </c>
      <c r="R18" s="824"/>
      <c r="S18" s="824"/>
      <c r="T18" s="824"/>
      <c r="U18" s="824"/>
    </row>
    <row r="19" spans="1:21" s="813" customFormat="1" ht="14" customHeight="1" x14ac:dyDescent="0.2">
      <c r="A19" s="803"/>
      <c r="B19" s="804" t="s">
        <v>2519</v>
      </c>
      <c r="C19" s="804" t="s">
        <v>2520</v>
      </c>
      <c r="D19" s="804" t="s">
        <v>2521</v>
      </c>
      <c r="E19" s="806" t="s">
        <v>1862</v>
      </c>
      <c r="F19" s="807" t="s">
        <v>2522</v>
      </c>
      <c r="G19" s="841">
        <v>37688</v>
      </c>
      <c r="H19" s="809" t="str">
        <f t="shared" si="0"/>
        <v>u20</v>
      </c>
      <c r="I19" s="807" t="s">
        <v>2523</v>
      </c>
      <c r="J19" s="815" t="s">
        <v>2524</v>
      </c>
      <c r="K19" s="804" t="s">
        <v>2525</v>
      </c>
      <c r="L19" s="910">
        <v>5000</v>
      </c>
      <c r="M19" s="807" t="s">
        <v>2526</v>
      </c>
      <c r="N19" s="1030">
        <v>44443</v>
      </c>
      <c r="O19" s="926" t="s">
        <v>2455</v>
      </c>
      <c r="P19" s="804" t="s">
        <v>2510</v>
      </c>
      <c r="Q19" s="860">
        <v>5</v>
      </c>
      <c r="R19" s="824"/>
      <c r="S19" s="824"/>
      <c r="T19" s="824"/>
      <c r="U19" s="824"/>
    </row>
    <row r="20" spans="1:21" s="813" customFormat="1" ht="14" customHeight="1" x14ac:dyDescent="0.2">
      <c r="A20" s="803"/>
      <c r="B20" s="819" t="s">
        <v>2519</v>
      </c>
      <c r="C20" s="819" t="s">
        <v>2520</v>
      </c>
      <c r="D20" s="819" t="s">
        <v>2521</v>
      </c>
      <c r="E20" s="806" t="s">
        <v>1862</v>
      </c>
      <c r="F20" s="814" t="s">
        <v>2522</v>
      </c>
      <c r="G20" s="808">
        <v>37688</v>
      </c>
      <c r="H20" s="809" t="str">
        <f t="shared" si="0"/>
        <v>u20</v>
      </c>
      <c r="I20" s="814" t="s">
        <v>2523</v>
      </c>
      <c r="J20" s="815" t="s">
        <v>2524</v>
      </c>
      <c r="K20" s="848" t="s">
        <v>2525</v>
      </c>
      <c r="L20" s="851">
        <v>3000</v>
      </c>
      <c r="M20" s="814" t="s">
        <v>2441</v>
      </c>
      <c r="N20" s="814"/>
      <c r="O20" s="817" t="s">
        <v>2442</v>
      </c>
      <c r="P20" s="812" t="s">
        <v>2510</v>
      </c>
      <c r="Q20" s="860">
        <v>5</v>
      </c>
      <c r="R20" s="824"/>
      <c r="S20" s="824"/>
      <c r="T20" s="824"/>
      <c r="U20" s="824"/>
    </row>
    <row r="21" spans="1:21" s="813" customFormat="1" ht="14" customHeight="1" x14ac:dyDescent="0.2">
      <c r="A21" s="223"/>
      <c r="B21" s="425" t="s">
        <v>2365</v>
      </c>
      <c r="C21" s="425" t="s">
        <v>606</v>
      </c>
      <c r="D21" s="425" t="s">
        <v>1817</v>
      </c>
      <c r="E21" s="378" t="s">
        <v>1862</v>
      </c>
      <c r="F21" s="426" t="s">
        <v>2366</v>
      </c>
      <c r="G21" s="427">
        <v>37847</v>
      </c>
      <c r="H21" s="226" t="str">
        <f t="shared" si="0"/>
        <v>u20</v>
      </c>
      <c r="I21" s="659" t="s">
        <v>2367</v>
      </c>
      <c r="J21" s="428" t="s">
        <v>2368</v>
      </c>
      <c r="K21" s="430" t="s">
        <v>2369</v>
      </c>
      <c r="L21" s="73">
        <v>800</v>
      </c>
      <c r="M21" s="418" t="s">
        <v>2372</v>
      </c>
      <c r="N21" s="422">
        <v>44420</v>
      </c>
      <c r="O21" s="423" t="s">
        <v>2371</v>
      </c>
      <c r="P21" s="424" t="s">
        <v>2362</v>
      </c>
      <c r="Q21" s="378">
        <v>5</v>
      </c>
      <c r="R21" s="824"/>
      <c r="S21" s="824"/>
      <c r="T21" s="824"/>
      <c r="U21" s="824"/>
    </row>
    <row r="22" spans="1:21" s="813" customFormat="1" ht="14" customHeight="1" x14ac:dyDescent="0.2">
      <c r="A22" s="223"/>
      <c r="B22" s="425" t="s">
        <v>2365</v>
      </c>
      <c r="C22" s="425" t="s">
        <v>606</v>
      </c>
      <c r="D22" s="425" t="s">
        <v>1817</v>
      </c>
      <c r="E22" s="378" t="s">
        <v>1862</v>
      </c>
      <c r="F22" s="426" t="s">
        <v>2366</v>
      </c>
      <c r="G22" s="427">
        <v>37847</v>
      </c>
      <c r="H22" s="226" t="str">
        <f t="shared" si="0"/>
        <v>u20</v>
      </c>
      <c r="I22" s="659" t="s">
        <v>2367</v>
      </c>
      <c r="J22" s="428" t="s">
        <v>2368</v>
      </c>
      <c r="K22" s="430" t="s">
        <v>2369</v>
      </c>
      <c r="L22" s="225">
        <v>400</v>
      </c>
      <c r="M22" s="657" t="s">
        <v>2370</v>
      </c>
      <c r="N22" s="422">
        <v>44420</v>
      </c>
      <c r="O22" s="423" t="s">
        <v>2371</v>
      </c>
      <c r="P22" s="424" t="s">
        <v>2362</v>
      </c>
      <c r="Q22" s="861">
        <v>5</v>
      </c>
      <c r="R22" s="824"/>
      <c r="S22" s="824"/>
      <c r="T22" s="824"/>
      <c r="U22" s="824"/>
    </row>
    <row r="23" spans="1:21" s="813" customFormat="1" ht="14" customHeight="1" x14ac:dyDescent="0.15">
      <c r="A23" s="450"/>
      <c r="B23" s="451" t="s">
        <v>2624</v>
      </c>
      <c r="C23" s="451" t="s">
        <v>2213</v>
      </c>
      <c r="D23" s="451" t="s">
        <v>2625</v>
      </c>
      <c r="E23" s="378" t="s">
        <v>1866</v>
      </c>
      <c r="F23" s="453" t="s">
        <v>2626</v>
      </c>
      <c r="G23" s="464">
        <v>37565</v>
      </c>
      <c r="H23" s="226" t="str">
        <f t="shared" si="0"/>
        <v>u20</v>
      </c>
      <c r="I23" s="453" t="s">
        <v>2627</v>
      </c>
      <c r="J23" s="457" t="s">
        <v>2628</v>
      </c>
      <c r="K23" s="451" t="s">
        <v>2629</v>
      </c>
      <c r="L23" s="349" t="s">
        <v>1744</v>
      </c>
      <c r="M23" s="738" t="s">
        <v>2630</v>
      </c>
      <c r="N23" s="455" t="s">
        <v>2631</v>
      </c>
      <c r="O23" s="451" t="s">
        <v>2632</v>
      </c>
      <c r="P23" s="456" t="s">
        <v>2604</v>
      </c>
      <c r="Q23" s="452">
        <v>13</v>
      </c>
      <c r="R23" s="824"/>
      <c r="S23" s="824"/>
      <c r="T23" s="824"/>
      <c r="U23" s="824"/>
    </row>
    <row r="24" spans="1:21" s="813" customFormat="1" ht="14" customHeight="1" x14ac:dyDescent="0.2">
      <c r="A24" s="223"/>
      <c r="B24" s="224" t="s">
        <v>2591</v>
      </c>
      <c r="C24" s="224" t="s">
        <v>153</v>
      </c>
      <c r="D24" s="224" t="s">
        <v>2592</v>
      </c>
      <c r="E24" s="378" t="s">
        <v>1866</v>
      </c>
      <c r="F24" s="225" t="s">
        <v>2593</v>
      </c>
      <c r="G24" s="346">
        <v>31918</v>
      </c>
      <c r="H24" s="226" t="str">
        <f t="shared" si="0"/>
        <v>adulto</v>
      </c>
      <c r="I24" s="225">
        <v>982159820</v>
      </c>
      <c r="J24" s="397" t="s">
        <v>2594</v>
      </c>
      <c r="K24" s="371" t="s">
        <v>2595</v>
      </c>
      <c r="L24" s="378" t="s">
        <v>1856</v>
      </c>
      <c r="M24" s="449"/>
      <c r="N24" s="449"/>
      <c r="O24" s="449"/>
      <c r="P24" s="402"/>
      <c r="Q24" s="861"/>
      <c r="R24" s="824"/>
      <c r="S24" s="824"/>
      <c r="T24" s="824"/>
      <c r="U24" s="824"/>
    </row>
    <row r="25" spans="1:21" ht="14" customHeight="1" x14ac:dyDescent="0.15">
      <c r="A25" s="223"/>
      <c r="B25" s="224" t="s">
        <v>633</v>
      </c>
      <c r="C25" s="224" t="s">
        <v>676</v>
      </c>
      <c r="D25" s="224" t="s">
        <v>3112</v>
      </c>
      <c r="E25" s="378" t="s">
        <v>1862</v>
      </c>
      <c r="F25" s="225" t="s">
        <v>3113</v>
      </c>
      <c r="G25" s="346">
        <v>25768</v>
      </c>
      <c r="H25" s="226" t="str">
        <f t="shared" si="0"/>
        <v>adulto</v>
      </c>
      <c r="I25" s="225">
        <v>973941269</v>
      </c>
      <c r="J25" s="224" t="s">
        <v>2127</v>
      </c>
      <c r="K25" s="224" t="s">
        <v>2128</v>
      </c>
      <c r="L25" s="603" t="s">
        <v>1856</v>
      </c>
      <c r="M25" s="225"/>
      <c r="N25" s="346"/>
      <c r="O25" s="224"/>
      <c r="P25" s="224" t="s">
        <v>2109</v>
      </c>
      <c r="Q25" s="524">
        <v>7</v>
      </c>
      <c r="R25" s="219"/>
      <c r="S25" s="219"/>
      <c r="T25" s="219"/>
      <c r="U25" s="219"/>
    </row>
    <row r="26" spans="1:21" s="813" customFormat="1" ht="14" customHeight="1" x14ac:dyDescent="0.2">
      <c r="A26" s="223"/>
      <c r="B26" s="224" t="s">
        <v>2284</v>
      </c>
      <c r="C26" s="224" t="s">
        <v>730</v>
      </c>
      <c r="D26" s="224" t="s">
        <v>2285</v>
      </c>
      <c r="E26" s="378" t="s">
        <v>1866</v>
      </c>
      <c r="F26" s="225" t="s">
        <v>2286</v>
      </c>
      <c r="G26" s="346">
        <v>37665</v>
      </c>
      <c r="H26" s="226" t="str">
        <f t="shared" si="0"/>
        <v>u20</v>
      </c>
      <c r="I26" s="225">
        <v>986687619</v>
      </c>
      <c r="J26" s="377" t="s">
        <v>2287</v>
      </c>
      <c r="K26" s="225" t="s">
        <v>2282</v>
      </c>
      <c r="L26" s="522" t="s">
        <v>990</v>
      </c>
      <c r="M26" s="225" t="s">
        <v>2334</v>
      </c>
      <c r="N26" s="346">
        <v>44436</v>
      </c>
      <c r="O26" s="225" t="s">
        <v>2283</v>
      </c>
      <c r="P26" s="224" t="s">
        <v>2251</v>
      </c>
      <c r="Q26" s="861">
        <v>6</v>
      </c>
      <c r="R26" s="824"/>
      <c r="S26" s="824"/>
      <c r="T26" s="824"/>
      <c r="U26" s="824"/>
    </row>
    <row r="27" spans="1:21" s="813" customFormat="1" ht="14" customHeight="1" x14ac:dyDescent="0.2">
      <c r="A27" s="223"/>
      <c r="B27" s="224" t="s">
        <v>2284</v>
      </c>
      <c r="C27" s="224" t="s">
        <v>730</v>
      </c>
      <c r="D27" s="224" t="s">
        <v>2285</v>
      </c>
      <c r="E27" s="378" t="s">
        <v>1866</v>
      </c>
      <c r="F27" s="225" t="s">
        <v>2286</v>
      </c>
      <c r="G27" s="346">
        <v>37665</v>
      </c>
      <c r="H27" s="226" t="str">
        <f t="shared" si="0"/>
        <v>u20</v>
      </c>
      <c r="I27" s="225">
        <v>986687619</v>
      </c>
      <c r="J27" s="377" t="s">
        <v>2287</v>
      </c>
      <c r="K27" s="225" t="s">
        <v>2282</v>
      </c>
      <c r="L27" s="765" t="s">
        <v>974</v>
      </c>
      <c r="M27" s="225" t="s">
        <v>2333</v>
      </c>
      <c r="N27" s="346">
        <v>44436</v>
      </c>
      <c r="O27" s="225" t="s">
        <v>2283</v>
      </c>
      <c r="P27" s="224" t="s">
        <v>2251</v>
      </c>
      <c r="Q27" s="861">
        <v>6</v>
      </c>
      <c r="R27" s="824"/>
      <c r="S27" s="824"/>
      <c r="T27" s="824"/>
      <c r="U27" s="824"/>
    </row>
    <row r="28" spans="1:21" s="813" customFormat="1" ht="14" customHeight="1" x14ac:dyDescent="0.2">
      <c r="A28" s="223"/>
      <c r="B28" s="224" t="s">
        <v>1901</v>
      </c>
      <c r="C28" s="224" t="s">
        <v>1902</v>
      </c>
      <c r="D28" s="224" t="s">
        <v>1900</v>
      </c>
      <c r="E28" s="378" t="s">
        <v>1866</v>
      </c>
      <c r="F28" s="8" t="s">
        <v>1904</v>
      </c>
      <c r="G28" s="10">
        <v>25806</v>
      </c>
      <c r="H28" s="226" t="str">
        <f t="shared" si="0"/>
        <v>adulto</v>
      </c>
      <c r="I28" s="225"/>
      <c r="J28" s="223"/>
      <c r="K28" s="223"/>
      <c r="L28" s="378" t="s">
        <v>1856</v>
      </c>
      <c r="M28" s="347"/>
      <c r="N28" s="346"/>
      <c r="O28" s="232"/>
      <c r="P28" s="224" t="s">
        <v>3832</v>
      </c>
      <c r="Q28" s="378">
        <v>13</v>
      </c>
      <c r="R28" s="824"/>
      <c r="S28" s="824"/>
      <c r="T28" s="824"/>
      <c r="U28" s="824"/>
    </row>
    <row r="29" spans="1:21" s="813" customFormat="1" ht="14" customHeight="1" x14ac:dyDescent="0.2">
      <c r="A29" s="803"/>
      <c r="B29" s="812" t="s">
        <v>3086</v>
      </c>
      <c r="C29" s="812" t="s">
        <v>3087</v>
      </c>
      <c r="D29" s="812" t="s">
        <v>3088</v>
      </c>
      <c r="E29" s="806" t="s">
        <v>1866</v>
      </c>
      <c r="F29" s="814" t="s">
        <v>3089</v>
      </c>
      <c r="G29" s="808">
        <v>37897</v>
      </c>
      <c r="H29" s="809" t="str">
        <f t="shared" si="0"/>
        <v>u20</v>
      </c>
      <c r="I29" s="814">
        <v>950192427</v>
      </c>
      <c r="J29" s="822" t="s">
        <v>3090</v>
      </c>
      <c r="K29" s="814" t="s">
        <v>3091</v>
      </c>
      <c r="L29" s="882">
        <v>200</v>
      </c>
      <c r="M29" s="814" t="s">
        <v>3094</v>
      </c>
      <c r="N29" s="814"/>
      <c r="O29" s="814"/>
      <c r="P29" s="812" t="s">
        <v>3093</v>
      </c>
      <c r="Q29" s="860">
        <v>10</v>
      </c>
      <c r="R29" s="824"/>
      <c r="S29" s="824"/>
      <c r="T29" s="824"/>
      <c r="U29" s="824"/>
    </row>
    <row r="30" spans="1:21" s="813" customFormat="1" ht="14" customHeight="1" x14ac:dyDescent="0.2">
      <c r="A30" s="803"/>
      <c r="B30" s="803" t="s">
        <v>3086</v>
      </c>
      <c r="C30" s="803" t="s">
        <v>3087</v>
      </c>
      <c r="D30" s="803" t="s">
        <v>3088</v>
      </c>
      <c r="E30" s="806" t="s">
        <v>1866</v>
      </c>
      <c r="F30" s="814" t="s">
        <v>3089</v>
      </c>
      <c r="G30" s="808">
        <v>37897</v>
      </c>
      <c r="H30" s="809" t="str">
        <f t="shared" si="0"/>
        <v>u20</v>
      </c>
      <c r="I30" s="814">
        <v>950192427</v>
      </c>
      <c r="J30" s="822" t="s">
        <v>3090</v>
      </c>
      <c r="K30" s="814" t="s">
        <v>3091</v>
      </c>
      <c r="L30" s="882">
        <v>100</v>
      </c>
      <c r="M30" s="814" t="s">
        <v>3092</v>
      </c>
      <c r="N30" s="808"/>
      <c r="O30" s="814"/>
      <c r="P30" s="812" t="s">
        <v>3093</v>
      </c>
      <c r="Q30" s="860">
        <v>10</v>
      </c>
      <c r="R30" s="824"/>
      <c r="S30" s="824"/>
      <c r="T30" s="824"/>
      <c r="U30" s="824"/>
    </row>
    <row r="31" spans="1:21" s="614" customFormat="1" ht="14" customHeight="1" x14ac:dyDescent="0.2">
      <c r="A31" s="223"/>
      <c r="B31" s="224" t="s">
        <v>3086</v>
      </c>
      <c r="C31" s="224" t="s">
        <v>2830</v>
      </c>
      <c r="D31" s="224" t="s">
        <v>3095</v>
      </c>
      <c r="E31" s="378" t="s">
        <v>1866</v>
      </c>
      <c r="F31" s="225" t="s">
        <v>3096</v>
      </c>
      <c r="G31" s="346"/>
      <c r="H31" s="226" t="str">
        <f t="shared" si="0"/>
        <v>adulto</v>
      </c>
      <c r="I31" s="225"/>
      <c r="J31" s="377"/>
      <c r="K31" s="225"/>
      <c r="L31" s="378" t="s">
        <v>1856</v>
      </c>
      <c r="M31" s="225"/>
      <c r="N31" s="225"/>
      <c r="O31" s="225"/>
      <c r="P31" s="224" t="s">
        <v>3097</v>
      </c>
      <c r="Q31" s="861">
        <v>13</v>
      </c>
      <c r="R31" s="654"/>
      <c r="S31" s="654"/>
      <c r="T31" s="654"/>
      <c r="U31" s="654"/>
    </row>
    <row r="32" spans="1:21" s="813" customFormat="1" ht="14" customHeight="1" x14ac:dyDescent="0.2">
      <c r="A32" s="223"/>
      <c r="B32" s="224" t="s">
        <v>3087</v>
      </c>
      <c r="C32" s="224" t="s">
        <v>744</v>
      </c>
      <c r="D32" s="224" t="s">
        <v>3098</v>
      </c>
      <c r="E32" s="378" t="s">
        <v>1862</v>
      </c>
      <c r="F32" s="225" t="s">
        <v>3099</v>
      </c>
      <c r="G32" s="346"/>
      <c r="H32" s="226" t="str">
        <f t="shared" si="0"/>
        <v>adulto</v>
      </c>
      <c r="I32" s="225"/>
      <c r="J32" s="225"/>
      <c r="K32" s="225"/>
      <c r="L32" s="378" t="s">
        <v>1856</v>
      </c>
      <c r="M32" s="225"/>
      <c r="N32" s="225"/>
      <c r="O32" s="225"/>
      <c r="P32" s="224" t="s">
        <v>3097</v>
      </c>
      <c r="Q32" s="861">
        <v>14</v>
      </c>
      <c r="R32" s="824"/>
      <c r="S32" s="824"/>
      <c r="T32" s="824"/>
      <c r="U32" s="824"/>
    </row>
    <row r="33" spans="1:21" s="614" customFormat="1" ht="14" customHeight="1" x14ac:dyDescent="0.2">
      <c r="A33" s="223"/>
      <c r="B33" s="224" t="s">
        <v>3257</v>
      </c>
      <c r="C33" s="224" t="s">
        <v>3258</v>
      </c>
      <c r="D33" s="224" t="s">
        <v>3259</v>
      </c>
      <c r="E33" s="378" t="s">
        <v>1866</v>
      </c>
      <c r="F33" s="225" t="s">
        <v>3260</v>
      </c>
      <c r="G33" s="346">
        <v>34594</v>
      </c>
      <c r="H33" s="226" t="str">
        <f t="shared" si="0"/>
        <v>adulto</v>
      </c>
      <c r="I33" s="225">
        <v>991694901</v>
      </c>
      <c r="J33" s="389" t="s">
        <v>3261</v>
      </c>
      <c r="K33" s="223" t="s">
        <v>3262</v>
      </c>
      <c r="L33" s="378" t="s">
        <v>1856</v>
      </c>
      <c r="M33" s="225"/>
      <c r="N33" s="225"/>
      <c r="O33" s="225"/>
      <c r="P33" s="228" t="s">
        <v>3140</v>
      </c>
      <c r="Q33" s="863">
        <v>3</v>
      </c>
      <c r="R33" s="654"/>
      <c r="S33" s="654"/>
      <c r="T33" s="654"/>
      <c r="U33" s="654"/>
    </row>
    <row r="34" spans="1:21" s="813" customFormat="1" ht="14" customHeight="1" x14ac:dyDescent="0.2">
      <c r="A34" s="223"/>
      <c r="B34" s="224" t="s">
        <v>2566</v>
      </c>
      <c r="C34" s="224" t="s">
        <v>2567</v>
      </c>
      <c r="D34" s="224" t="s">
        <v>2568</v>
      </c>
      <c r="E34" s="378" t="s">
        <v>1866</v>
      </c>
      <c r="F34" s="225" t="s">
        <v>2569</v>
      </c>
      <c r="G34" s="346">
        <v>21912</v>
      </c>
      <c r="H34" s="226" t="str">
        <f t="shared" si="0"/>
        <v>adulto</v>
      </c>
      <c r="I34" s="225" t="s">
        <v>2570</v>
      </c>
      <c r="J34" s="397" t="s">
        <v>2571</v>
      </c>
      <c r="K34" s="316" t="s">
        <v>2572</v>
      </c>
      <c r="L34" s="378" t="s">
        <v>1856</v>
      </c>
      <c r="M34" s="225"/>
      <c r="N34" s="225"/>
      <c r="O34" s="225"/>
      <c r="P34" s="224" t="s">
        <v>2472</v>
      </c>
      <c r="Q34" s="861">
        <v>5</v>
      </c>
      <c r="R34" s="824"/>
      <c r="S34" s="824"/>
      <c r="T34" s="824"/>
      <c r="U34" s="824"/>
    </row>
    <row r="35" spans="1:21" s="813" customFormat="1" ht="14" customHeight="1" x14ac:dyDescent="0.15">
      <c r="A35" s="700"/>
      <c r="B35" s="584" t="s">
        <v>3655</v>
      </c>
      <c r="C35" s="584" t="s">
        <v>1262</v>
      </c>
      <c r="D35" s="584" t="s">
        <v>1263</v>
      </c>
      <c r="E35" s="378" t="s">
        <v>1866</v>
      </c>
      <c r="F35" s="587" t="s">
        <v>1264</v>
      </c>
      <c r="G35" s="590">
        <v>37291</v>
      </c>
      <c r="H35" s="226" t="str">
        <f t="shared" si="0"/>
        <v>u20</v>
      </c>
      <c r="I35" s="587">
        <v>979743876</v>
      </c>
      <c r="J35" s="702" t="s">
        <v>3656</v>
      </c>
      <c r="K35" s="587" t="s">
        <v>3657</v>
      </c>
      <c r="L35" s="225">
        <v>400</v>
      </c>
      <c r="M35" s="587" t="s">
        <v>3660</v>
      </c>
      <c r="N35" s="586">
        <v>39957</v>
      </c>
      <c r="O35" s="587" t="s">
        <v>3661</v>
      </c>
      <c r="P35" s="703" t="s">
        <v>3654</v>
      </c>
      <c r="Q35" s="873">
        <v>8</v>
      </c>
      <c r="R35" s="824"/>
      <c r="S35" s="824"/>
      <c r="T35" s="824"/>
      <c r="U35" s="824"/>
    </row>
    <row r="36" spans="1:21" ht="14" customHeight="1" x14ac:dyDescent="0.15">
      <c r="A36" s="700"/>
      <c r="B36" s="584" t="s">
        <v>3655</v>
      </c>
      <c r="C36" s="584" t="s">
        <v>1262</v>
      </c>
      <c r="D36" s="584" t="s">
        <v>1263</v>
      </c>
      <c r="E36" s="378" t="s">
        <v>1866</v>
      </c>
      <c r="F36" s="587" t="s">
        <v>1264</v>
      </c>
      <c r="G36" s="590">
        <v>37291</v>
      </c>
      <c r="H36" s="226" t="str">
        <f t="shared" si="0"/>
        <v>u20</v>
      </c>
      <c r="I36" s="587">
        <v>979743876</v>
      </c>
      <c r="J36" s="702" t="s">
        <v>3656</v>
      </c>
      <c r="K36" s="587" t="s">
        <v>3657</v>
      </c>
      <c r="L36" s="883">
        <v>200</v>
      </c>
      <c r="M36" s="587" t="s">
        <v>3658</v>
      </c>
      <c r="N36" s="586">
        <v>44454</v>
      </c>
      <c r="O36" s="587" t="s">
        <v>3659</v>
      </c>
      <c r="P36" s="703" t="s">
        <v>3654</v>
      </c>
      <c r="Q36" s="873">
        <v>8</v>
      </c>
      <c r="R36" s="219"/>
      <c r="S36" s="219"/>
      <c r="T36" s="219"/>
      <c r="U36" s="219"/>
    </row>
    <row r="37" spans="1:21" ht="14" customHeight="1" x14ac:dyDescent="0.2">
      <c r="A37" s="223"/>
      <c r="B37" s="223" t="s">
        <v>3417</v>
      </c>
      <c r="C37" s="223" t="s">
        <v>614</v>
      </c>
      <c r="D37" s="223" t="s">
        <v>1402</v>
      </c>
      <c r="E37" s="378" t="s">
        <v>1866</v>
      </c>
      <c r="F37" s="223" t="s">
        <v>3418</v>
      </c>
      <c r="G37" s="538">
        <v>37687</v>
      </c>
      <c r="H37" s="226" t="str">
        <f t="shared" si="0"/>
        <v>u20</v>
      </c>
      <c r="I37" s="223" t="s">
        <v>3419</v>
      </c>
      <c r="J37" s="561" t="s">
        <v>3420</v>
      </c>
      <c r="K37" s="108" t="s">
        <v>3421</v>
      </c>
      <c r="L37" s="893">
        <v>1500</v>
      </c>
      <c r="M37" s="225" t="s">
        <v>3867</v>
      </c>
      <c r="N37" s="538">
        <v>44450</v>
      </c>
      <c r="O37" s="223" t="s">
        <v>2250</v>
      </c>
      <c r="P37" s="223" t="s">
        <v>3409</v>
      </c>
      <c r="Q37" s="378">
        <v>9</v>
      </c>
      <c r="R37" s="219"/>
      <c r="S37" s="219"/>
      <c r="T37" s="219"/>
      <c r="U37" s="219"/>
    </row>
    <row r="38" spans="1:21" s="813" customFormat="1" ht="14" customHeight="1" x14ac:dyDescent="0.2">
      <c r="A38" s="616"/>
      <c r="B38" s="616" t="s">
        <v>3417</v>
      </c>
      <c r="C38" s="616" t="s">
        <v>614</v>
      </c>
      <c r="D38" s="616" t="s">
        <v>1402</v>
      </c>
      <c r="E38" s="378" t="s">
        <v>1866</v>
      </c>
      <c r="F38" s="616" t="s">
        <v>3418</v>
      </c>
      <c r="G38" s="625">
        <v>37687</v>
      </c>
      <c r="H38" s="226" t="str">
        <f t="shared" si="0"/>
        <v>u20</v>
      </c>
      <c r="I38" s="616" t="s">
        <v>3419</v>
      </c>
      <c r="J38" s="629" t="s">
        <v>3420</v>
      </c>
      <c r="K38" s="979" t="s">
        <v>3421</v>
      </c>
      <c r="L38" s="896">
        <v>800</v>
      </c>
      <c r="M38" s="623" t="s">
        <v>3863</v>
      </c>
      <c r="N38" s="625">
        <v>44436</v>
      </c>
      <c r="O38" s="616" t="s">
        <v>2250</v>
      </c>
      <c r="P38" s="616" t="s">
        <v>3409</v>
      </c>
      <c r="Q38" s="770">
        <v>9</v>
      </c>
    </row>
    <row r="39" spans="1:21" s="813" customFormat="1" ht="14" customHeight="1" x14ac:dyDescent="0.15">
      <c r="A39" s="616"/>
      <c r="B39" s="616" t="s">
        <v>2209</v>
      </c>
      <c r="C39" s="617" t="s">
        <v>1895</v>
      </c>
      <c r="D39" s="617" t="s">
        <v>2210</v>
      </c>
      <c r="E39" s="378" t="s">
        <v>1866</v>
      </c>
      <c r="F39" s="398" t="s">
        <v>2211</v>
      </c>
      <c r="G39" s="647">
        <v>38235</v>
      </c>
      <c r="H39" s="226" t="str">
        <f t="shared" si="0"/>
        <v>u18</v>
      </c>
      <c r="I39" s="623">
        <v>934375882</v>
      </c>
      <c r="J39" s="617" t="s">
        <v>2184</v>
      </c>
      <c r="K39" s="617" t="s">
        <v>2185</v>
      </c>
      <c r="L39" s="766" t="s">
        <v>990</v>
      </c>
      <c r="M39" s="623" t="s">
        <v>3876</v>
      </c>
      <c r="N39" s="647">
        <v>44436</v>
      </c>
      <c r="O39" s="617" t="s">
        <v>2201</v>
      </c>
      <c r="P39" s="617" t="s">
        <v>823</v>
      </c>
      <c r="Q39" s="914">
        <v>7</v>
      </c>
    </row>
    <row r="40" spans="1:21" s="614" customFormat="1" ht="14" customHeight="1" x14ac:dyDescent="0.15">
      <c r="A40" s="616"/>
      <c r="B40" s="616" t="s">
        <v>2209</v>
      </c>
      <c r="C40" s="617" t="s">
        <v>1895</v>
      </c>
      <c r="D40" s="617" t="s">
        <v>2210</v>
      </c>
      <c r="E40" s="378" t="s">
        <v>1866</v>
      </c>
      <c r="F40" s="398" t="s">
        <v>2211</v>
      </c>
      <c r="G40" s="647">
        <v>38235</v>
      </c>
      <c r="H40" s="226" t="str">
        <f t="shared" si="0"/>
        <v>u18</v>
      </c>
      <c r="I40" s="623">
        <v>934375882</v>
      </c>
      <c r="J40" s="617" t="s">
        <v>2184</v>
      </c>
      <c r="K40" s="617" t="s">
        <v>2185</v>
      </c>
      <c r="L40" s="607" t="s">
        <v>974</v>
      </c>
      <c r="M40" s="623" t="s">
        <v>2212</v>
      </c>
      <c r="N40" s="647">
        <v>44436</v>
      </c>
      <c r="O40" s="617" t="s">
        <v>2201</v>
      </c>
      <c r="P40" s="617" t="s">
        <v>823</v>
      </c>
      <c r="Q40" s="914">
        <v>7</v>
      </c>
    </row>
    <row r="41" spans="1:21" s="813" customFormat="1" ht="14" customHeight="1" x14ac:dyDescent="0.15">
      <c r="A41" s="223"/>
      <c r="B41" s="224" t="s">
        <v>2044</v>
      </c>
      <c r="C41" s="224" t="s">
        <v>2045</v>
      </c>
      <c r="D41" s="224" t="s">
        <v>2046</v>
      </c>
      <c r="E41" s="378" t="s">
        <v>1866</v>
      </c>
      <c r="F41" s="225" t="s">
        <v>2047</v>
      </c>
      <c r="G41" s="346">
        <v>38534</v>
      </c>
      <c r="H41" s="226" t="str">
        <f t="shared" si="0"/>
        <v>u18</v>
      </c>
      <c r="I41" s="225">
        <v>966709760</v>
      </c>
      <c r="J41" s="395" t="s">
        <v>2048</v>
      </c>
      <c r="K41" s="224" t="s">
        <v>2049</v>
      </c>
      <c r="L41" s="522" t="s">
        <v>990</v>
      </c>
      <c r="M41" s="225" t="s">
        <v>2050</v>
      </c>
      <c r="N41" s="346">
        <v>44436</v>
      </c>
      <c r="O41" s="224" t="s">
        <v>1958</v>
      </c>
      <c r="P41" s="224" t="s">
        <v>2051</v>
      </c>
      <c r="Q41" s="378">
        <v>7</v>
      </c>
    </row>
    <row r="42" spans="1:21" s="813" customFormat="1" ht="14" customHeight="1" x14ac:dyDescent="0.15">
      <c r="A42" s="223"/>
      <c r="B42" s="224" t="s">
        <v>2044</v>
      </c>
      <c r="C42" s="224" t="s">
        <v>2045</v>
      </c>
      <c r="D42" s="224" t="s">
        <v>2046</v>
      </c>
      <c r="E42" s="378" t="s">
        <v>1866</v>
      </c>
      <c r="F42" s="225" t="s">
        <v>2047</v>
      </c>
      <c r="G42" s="346">
        <v>38534</v>
      </c>
      <c r="H42" s="226" t="str">
        <f t="shared" ref="H42:H73" si="1">+IF(G42&lt;DATE(2002,1,1),"adulto",IF(G42&lt;DATE(2004,1,1),"u20",IF(G42&lt;DATE(2006,1,1),"u18",IF(G42&lt;DATE(2008,1,1),"u16","-"))))</f>
        <v>u18</v>
      </c>
      <c r="I42" s="225">
        <v>966709760</v>
      </c>
      <c r="J42" s="395" t="s">
        <v>2048</v>
      </c>
      <c r="K42" s="224" t="s">
        <v>2049</v>
      </c>
      <c r="L42" s="765" t="s">
        <v>974</v>
      </c>
      <c r="M42" s="225" t="s">
        <v>2052</v>
      </c>
      <c r="N42" s="346">
        <v>44436</v>
      </c>
      <c r="O42" s="224" t="s">
        <v>1958</v>
      </c>
      <c r="P42" s="224" t="s">
        <v>2051</v>
      </c>
      <c r="Q42" s="378">
        <v>7</v>
      </c>
    </row>
    <row r="43" spans="1:21" s="813" customFormat="1" ht="14" customHeight="1" x14ac:dyDescent="0.15">
      <c r="A43" s="223"/>
      <c r="B43" s="694" t="s">
        <v>2044</v>
      </c>
      <c r="C43" s="694" t="s">
        <v>2168</v>
      </c>
      <c r="D43" s="694" t="s">
        <v>1076</v>
      </c>
      <c r="E43" s="378" t="s">
        <v>1866</v>
      </c>
      <c r="F43" s="432" t="s">
        <v>2169</v>
      </c>
      <c r="G43" s="346">
        <v>38583</v>
      </c>
      <c r="H43" s="226" t="str">
        <f t="shared" si="1"/>
        <v>u18</v>
      </c>
      <c r="I43" s="225">
        <v>961841146</v>
      </c>
      <c r="J43" s="224" t="s">
        <v>2170</v>
      </c>
      <c r="K43" s="622" t="s">
        <v>2171</v>
      </c>
      <c r="L43" s="883">
        <v>200</v>
      </c>
      <c r="M43" s="622" t="s">
        <v>2174</v>
      </c>
      <c r="N43" s="346">
        <v>44443</v>
      </c>
      <c r="O43" s="224" t="s">
        <v>2172</v>
      </c>
      <c r="P43" s="224" t="s">
        <v>2173</v>
      </c>
      <c r="Q43" s="524">
        <v>7</v>
      </c>
    </row>
    <row r="44" spans="1:21" s="813" customFormat="1" ht="14" customHeight="1" x14ac:dyDescent="0.15">
      <c r="A44" s="223"/>
      <c r="B44" s="694" t="s">
        <v>2044</v>
      </c>
      <c r="C44" s="694" t="s">
        <v>2168</v>
      </c>
      <c r="D44" s="694" t="s">
        <v>1076</v>
      </c>
      <c r="E44" s="378" t="s">
        <v>1866</v>
      </c>
      <c r="F44" s="432" t="s">
        <v>2169</v>
      </c>
      <c r="G44" s="346">
        <v>38583</v>
      </c>
      <c r="H44" s="226" t="str">
        <f t="shared" si="1"/>
        <v>u18</v>
      </c>
      <c r="I44" s="225">
        <v>961841146</v>
      </c>
      <c r="J44" s="224" t="s">
        <v>2170</v>
      </c>
      <c r="K44" s="622" t="s">
        <v>2171</v>
      </c>
      <c r="L44" s="883">
        <v>100</v>
      </c>
      <c r="M44" s="622" t="s">
        <v>1763</v>
      </c>
      <c r="N44" s="346">
        <v>44443</v>
      </c>
      <c r="O44" s="224" t="s">
        <v>2172</v>
      </c>
      <c r="P44" s="224" t="s">
        <v>2173</v>
      </c>
      <c r="Q44" s="524">
        <v>7</v>
      </c>
    </row>
    <row r="45" spans="1:21" ht="14" customHeight="1" x14ac:dyDescent="0.15">
      <c r="A45" s="223"/>
      <c r="B45" s="224" t="s">
        <v>2044</v>
      </c>
      <c r="C45" s="224" t="s">
        <v>971</v>
      </c>
      <c r="D45" s="224" t="s">
        <v>972</v>
      </c>
      <c r="E45" s="378" t="s">
        <v>1862</v>
      </c>
      <c r="F45" s="622" t="s">
        <v>2202</v>
      </c>
      <c r="G45" s="346">
        <v>37683</v>
      </c>
      <c r="H45" s="226" t="str">
        <f t="shared" si="1"/>
        <v>u20</v>
      </c>
      <c r="I45" s="225">
        <v>934375882</v>
      </c>
      <c r="J45" s="224" t="s">
        <v>2184</v>
      </c>
      <c r="K45" s="224" t="s">
        <v>2185</v>
      </c>
      <c r="L45" s="765" t="s">
        <v>974</v>
      </c>
      <c r="M45" s="225" t="s">
        <v>2203</v>
      </c>
      <c r="N45" s="346">
        <v>44454</v>
      </c>
      <c r="O45" s="224" t="s">
        <v>2187</v>
      </c>
      <c r="P45" s="224" t="s">
        <v>823</v>
      </c>
      <c r="Q45" s="876">
        <v>7</v>
      </c>
    </row>
    <row r="46" spans="1:21" ht="14" customHeight="1" x14ac:dyDescent="0.15">
      <c r="A46" s="223"/>
      <c r="B46" s="224" t="s">
        <v>1396</v>
      </c>
      <c r="C46" s="224" t="s">
        <v>634</v>
      </c>
      <c r="D46" s="224" t="s">
        <v>1477</v>
      </c>
      <c r="E46" s="378" t="s">
        <v>1862</v>
      </c>
      <c r="F46" s="225" t="s">
        <v>2138</v>
      </c>
      <c r="G46" s="346">
        <v>37328</v>
      </c>
      <c r="H46" s="226" t="str">
        <f t="shared" si="1"/>
        <v>u20</v>
      </c>
      <c r="I46" s="225"/>
      <c r="J46" s="224" t="s">
        <v>2132</v>
      </c>
      <c r="K46" s="224" t="s">
        <v>2133</v>
      </c>
      <c r="L46" s="623">
        <v>400</v>
      </c>
      <c r="M46" s="552" t="s">
        <v>1897</v>
      </c>
      <c r="N46" s="346"/>
      <c r="O46" s="224"/>
      <c r="P46" s="224" t="s">
        <v>2134</v>
      </c>
      <c r="Q46" s="524">
        <v>7</v>
      </c>
    </row>
    <row r="47" spans="1:21" ht="14" customHeight="1" x14ac:dyDescent="0.2">
      <c r="A47" s="223"/>
      <c r="B47" s="224" t="s">
        <v>1943</v>
      </c>
      <c r="C47" s="224" t="s">
        <v>1352</v>
      </c>
      <c r="D47" s="224" t="s">
        <v>1944</v>
      </c>
      <c r="E47" s="378" t="s">
        <v>1866</v>
      </c>
      <c r="F47" s="362" t="s">
        <v>1945</v>
      </c>
      <c r="G47" s="387">
        <v>37360</v>
      </c>
      <c r="H47" s="226" t="str">
        <f t="shared" si="1"/>
        <v>u20</v>
      </c>
      <c r="I47" s="368">
        <v>947818525</v>
      </c>
      <c r="J47" s="364" t="s">
        <v>1946</v>
      </c>
      <c r="K47" s="368" t="s">
        <v>1947</v>
      </c>
      <c r="L47" s="883">
        <v>200</v>
      </c>
      <c r="M47" s="447" t="s">
        <v>1948</v>
      </c>
      <c r="N47" s="374">
        <v>44406</v>
      </c>
      <c r="O47" s="366" t="s">
        <v>1941</v>
      </c>
      <c r="P47" s="224" t="s">
        <v>1911</v>
      </c>
      <c r="Q47" s="524">
        <v>6</v>
      </c>
    </row>
    <row r="48" spans="1:21" s="813" customFormat="1" ht="14" customHeight="1" x14ac:dyDescent="0.2">
      <c r="A48" s="803"/>
      <c r="B48" s="803" t="s">
        <v>1132</v>
      </c>
      <c r="C48" s="803" t="s">
        <v>862</v>
      </c>
      <c r="D48" s="803" t="s">
        <v>2512</v>
      </c>
      <c r="E48" s="806" t="s">
        <v>1862</v>
      </c>
      <c r="F48" s="814" t="s">
        <v>2513</v>
      </c>
      <c r="G48" s="808">
        <v>38601</v>
      </c>
      <c r="H48" s="809" t="str">
        <f t="shared" si="1"/>
        <v>u18</v>
      </c>
      <c r="I48" s="814" t="s">
        <v>2514</v>
      </c>
      <c r="J48" s="815" t="s">
        <v>2515</v>
      </c>
      <c r="K48" s="812" t="s">
        <v>2516</v>
      </c>
      <c r="L48" s="882">
        <v>5000</v>
      </c>
      <c r="M48" s="814" t="s">
        <v>2441</v>
      </c>
      <c r="N48" s="814"/>
      <c r="O48" s="817" t="s">
        <v>2442</v>
      </c>
      <c r="P48" s="812" t="s">
        <v>2510</v>
      </c>
      <c r="Q48" s="860">
        <v>5</v>
      </c>
    </row>
    <row r="49" spans="1:17" ht="14" customHeight="1" x14ac:dyDescent="0.2">
      <c r="A49" s="223"/>
      <c r="B49" s="224" t="s">
        <v>1132</v>
      </c>
      <c r="C49" s="224" t="s">
        <v>862</v>
      </c>
      <c r="D49" s="224" t="s">
        <v>2512</v>
      </c>
      <c r="E49" s="378" t="s">
        <v>1862</v>
      </c>
      <c r="F49" s="225" t="s">
        <v>2517</v>
      </c>
      <c r="G49" s="346">
        <v>38601</v>
      </c>
      <c r="H49" s="226" t="str">
        <f t="shared" si="1"/>
        <v>u18</v>
      </c>
      <c r="I49" s="225" t="s">
        <v>2514</v>
      </c>
      <c r="J49" s="397" t="s">
        <v>2515</v>
      </c>
      <c r="K49" s="224" t="s">
        <v>2516</v>
      </c>
      <c r="L49" s="396">
        <v>3000</v>
      </c>
      <c r="M49" s="225" t="s">
        <v>2518</v>
      </c>
      <c r="N49" s="433">
        <v>44444</v>
      </c>
      <c r="O49" s="352" t="s">
        <v>2465</v>
      </c>
      <c r="P49" s="224" t="s">
        <v>2510</v>
      </c>
      <c r="Q49" s="861">
        <v>5</v>
      </c>
    </row>
    <row r="50" spans="1:17" ht="14" customHeight="1" x14ac:dyDescent="0.2">
      <c r="A50" s="223"/>
      <c r="B50" s="223" t="s">
        <v>2297</v>
      </c>
      <c r="C50" s="223" t="s">
        <v>1352</v>
      </c>
      <c r="D50" s="223" t="s">
        <v>1298</v>
      </c>
      <c r="E50" s="378" t="s">
        <v>1866</v>
      </c>
      <c r="F50" s="225" t="s">
        <v>1945</v>
      </c>
      <c r="G50" s="346">
        <v>37360</v>
      </c>
      <c r="H50" s="226" t="str">
        <f t="shared" si="1"/>
        <v>u20</v>
      </c>
      <c r="I50" s="225">
        <v>947818525</v>
      </c>
      <c r="J50" s="364" t="s">
        <v>1946</v>
      </c>
      <c r="K50" s="368" t="s">
        <v>1947</v>
      </c>
      <c r="L50" s="225">
        <v>400</v>
      </c>
      <c r="M50" s="447" t="s">
        <v>1949</v>
      </c>
      <c r="N50" s="374">
        <v>44407</v>
      </c>
      <c r="O50" s="406" t="s">
        <v>1941</v>
      </c>
      <c r="P50" s="224" t="s">
        <v>1911</v>
      </c>
      <c r="Q50" s="524">
        <v>6</v>
      </c>
    </row>
    <row r="51" spans="1:17" s="813" customFormat="1" ht="14" customHeight="1" x14ac:dyDescent="0.2">
      <c r="A51" s="223"/>
      <c r="B51" s="224" t="s">
        <v>2297</v>
      </c>
      <c r="C51" s="224" t="s">
        <v>1352</v>
      </c>
      <c r="D51" s="224" t="s">
        <v>1944</v>
      </c>
      <c r="E51" s="378" t="s">
        <v>1866</v>
      </c>
      <c r="F51" s="362" t="s">
        <v>1945</v>
      </c>
      <c r="G51" s="387">
        <v>37360</v>
      </c>
      <c r="H51" s="226" t="str">
        <f t="shared" si="1"/>
        <v>u20</v>
      </c>
      <c r="I51" s="368">
        <v>947818525</v>
      </c>
      <c r="J51" s="364" t="s">
        <v>1946</v>
      </c>
      <c r="K51" s="368" t="s">
        <v>1947</v>
      </c>
      <c r="L51" s="885">
        <v>200</v>
      </c>
      <c r="M51" s="447" t="s">
        <v>1948</v>
      </c>
      <c r="N51" s="374">
        <v>44406</v>
      </c>
      <c r="O51" s="406" t="s">
        <v>1941</v>
      </c>
      <c r="P51" s="224" t="s">
        <v>1911</v>
      </c>
      <c r="Q51" s="524">
        <v>6</v>
      </c>
    </row>
    <row r="52" spans="1:17" ht="14" customHeight="1" x14ac:dyDescent="0.2">
      <c r="A52" s="380"/>
      <c r="B52" s="385" t="s">
        <v>1892</v>
      </c>
      <c r="C52" s="385" t="s">
        <v>674</v>
      </c>
      <c r="D52" s="385" t="s">
        <v>1969</v>
      </c>
      <c r="E52" s="378" t="s">
        <v>1866</v>
      </c>
      <c r="F52" s="386" t="s">
        <v>1970</v>
      </c>
      <c r="G52" s="382">
        <v>37346</v>
      </c>
      <c r="H52" s="226" t="str">
        <f t="shared" si="1"/>
        <v>u20</v>
      </c>
      <c r="I52" s="386" t="s">
        <v>1971</v>
      </c>
      <c r="J52" s="373" t="s">
        <v>1972</v>
      </c>
      <c r="K52" s="386"/>
      <c r="L52" s="894">
        <v>1500</v>
      </c>
      <c r="M52" s="386" t="s">
        <v>1975</v>
      </c>
      <c r="N52" s="386" t="s">
        <v>1976</v>
      </c>
      <c r="O52" s="386" t="s">
        <v>1977</v>
      </c>
      <c r="P52" s="385" t="s">
        <v>1968</v>
      </c>
      <c r="Q52" s="872">
        <v>7</v>
      </c>
    </row>
    <row r="53" spans="1:17" s="813" customFormat="1" ht="14" customHeight="1" x14ac:dyDescent="0.15">
      <c r="A53" s="223"/>
      <c r="B53" s="224" t="s">
        <v>1892</v>
      </c>
      <c r="C53" s="224" t="s">
        <v>674</v>
      </c>
      <c r="D53" s="224" t="s">
        <v>1969</v>
      </c>
      <c r="E53" s="378" t="s">
        <v>1866</v>
      </c>
      <c r="F53" s="225" t="s">
        <v>1970</v>
      </c>
      <c r="G53" s="346">
        <v>37346</v>
      </c>
      <c r="H53" s="226" t="str">
        <f t="shared" si="1"/>
        <v>u20</v>
      </c>
      <c r="I53" s="225">
        <v>935496364</v>
      </c>
      <c r="J53" s="395" t="s">
        <v>1972</v>
      </c>
      <c r="K53" s="372" t="s">
        <v>2095</v>
      </c>
      <c r="L53" s="894">
        <v>1500</v>
      </c>
      <c r="M53" s="225" t="s">
        <v>1975</v>
      </c>
      <c r="N53" s="346" t="s">
        <v>1976</v>
      </c>
      <c r="O53" s="224" t="s">
        <v>1977</v>
      </c>
      <c r="P53" s="224" t="s">
        <v>2094</v>
      </c>
      <c r="Q53" s="524">
        <v>7</v>
      </c>
    </row>
    <row r="54" spans="1:17" s="813" customFormat="1" ht="14" customHeight="1" x14ac:dyDescent="0.2">
      <c r="A54" s="380"/>
      <c r="B54" s="383" t="s">
        <v>1892</v>
      </c>
      <c r="C54" s="383" t="s">
        <v>674</v>
      </c>
      <c r="D54" s="383" t="s">
        <v>1969</v>
      </c>
      <c r="E54" s="378" t="s">
        <v>1866</v>
      </c>
      <c r="F54" s="381" t="s">
        <v>1970</v>
      </c>
      <c r="G54" s="382">
        <v>37346</v>
      </c>
      <c r="H54" s="226" t="str">
        <f t="shared" si="1"/>
        <v>u20</v>
      </c>
      <c r="I54" s="381" t="s">
        <v>1971</v>
      </c>
      <c r="J54" s="384" t="s">
        <v>1972</v>
      </c>
      <c r="K54" s="381"/>
      <c r="L54" s="12">
        <v>800</v>
      </c>
      <c r="M54" s="381" t="s">
        <v>1973</v>
      </c>
      <c r="N54" s="382">
        <v>44476</v>
      </c>
      <c r="O54" s="381" t="s">
        <v>1974</v>
      </c>
      <c r="P54" s="383" t="s">
        <v>1968</v>
      </c>
      <c r="Q54" s="871">
        <v>7</v>
      </c>
    </row>
    <row r="55" spans="1:17" ht="14" customHeight="1" x14ac:dyDescent="0.2">
      <c r="A55" s="223"/>
      <c r="B55" s="224" t="s">
        <v>1892</v>
      </c>
      <c r="C55" s="224" t="s">
        <v>674</v>
      </c>
      <c r="D55" s="224" t="s">
        <v>1969</v>
      </c>
      <c r="E55" s="378" t="s">
        <v>1866</v>
      </c>
      <c r="F55" s="225" t="s">
        <v>1970</v>
      </c>
      <c r="G55" s="346">
        <v>37346</v>
      </c>
      <c r="H55" s="226" t="str">
        <f t="shared" si="1"/>
        <v>u20</v>
      </c>
      <c r="I55" s="370">
        <v>935496364</v>
      </c>
      <c r="J55" s="395" t="s">
        <v>1972</v>
      </c>
      <c r="K55" s="370" t="s">
        <v>2095</v>
      </c>
      <c r="L55" s="12">
        <v>800</v>
      </c>
      <c r="M55" s="225" t="s">
        <v>1973</v>
      </c>
      <c r="N55" s="346">
        <v>44476</v>
      </c>
      <c r="O55" s="224" t="s">
        <v>1974</v>
      </c>
      <c r="P55" s="224" t="s">
        <v>2094</v>
      </c>
      <c r="Q55" s="524">
        <v>7</v>
      </c>
    </row>
    <row r="56" spans="1:17" ht="14" customHeight="1" x14ac:dyDescent="0.2">
      <c r="A56" s="223"/>
      <c r="B56" s="76" t="s">
        <v>1892</v>
      </c>
      <c r="C56" s="764" t="s">
        <v>581</v>
      </c>
      <c r="D56" s="764" t="s">
        <v>1891</v>
      </c>
      <c r="E56" s="378" t="s">
        <v>1862</v>
      </c>
      <c r="F56" s="8" t="s">
        <v>1893</v>
      </c>
      <c r="G56" s="10">
        <v>37997</v>
      </c>
      <c r="H56" s="226" t="str">
        <f t="shared" si="1"/>
        <v>u18</v>
      </c>
      <c r="I56" s="370"/>
      <c r="J56" s="223"/>
      <c r="K56" s="223"/>
      <c r="L56" s="343" t="s">
        <v>1877</v>
      </c>
      <c r="M56" s="740" t="s">
        <v>1896</v>
      </c>
      <c r="N56" s="346"/>
      <c r="O56" s="232"/>
      <c r="P56" s="224" t="s">
        <v>3832</v>
      </c>
      <c r="Q56" s="378">
        <v>13</v>
      </c>
    </row>
    <row r="57" spans="1:17" ht="14" customHeight="1" x14ac:dyDescent="0.2">
      <c r="A57" s="223"/>
      <c r="B57" s="8" t="s">
        <v>1892</v>
      </c>
      <c r="C57" s="224" t="s">
        <v>581</v>
      </c>
      <c r="D57" s="224" t="s">
        <v>1891</v>
      </c>
      <c r="E57" s="378" t="s">
        <v>1862</v>
      </c>
      <c r="F57" s="8" t="s">
        <v>1893</v>
      </c>
      <c r="G57" s="10">
        <v>37997</v>
      </c>
      <c r="H57" s="226" t="str">
        <f t="shared" si="1"/>
        <v>u18</v>
      </c>
      <c r="I57" s="370"/>
      <c r="J57" s="223"/>
      <c r="K57" s="338"/>
      <c r="L57" s="225">
        <v>400</v>
      </c>
      <c r="M57" s="669" t="s">
        <v>1897</v>
      </c>
      <c r="N57" s="346"/>
      <c r="O57" s="232"/>
      <c r="P57" s="224" t="s">
        <v>3832</v>
      </c>
      <c r="Q57" s="378">
        <v>13</v>
      </c>
    </row>
    <row r="58" spans="1:17" s="813" customFormat="1" ht="14" customHeight="1" x14ac:dyDescent="0.15">
      <c r="A58" s="453"/>
      <c r="B58" s="470" t="s">
        <v>1048</v>
      </c>
      <c r="C58" s="470" t="s">
        <v>2745</v>
      </c>
      <c r="D58" s="470" t="s">
        <v>2746</v>
      </c>
      <c r="E58" s="378" t="s">
        <v>1862</v>
      </c>
      <c r="F58" s="471" t="s">
        <v>2747</v>
      </c>
      <c r="G58" s="514">
        <v>37341</v>
      </c>
      <c r="H58" s="226" t="str">
        <f t="shared" si="1"/>
        <v>u20</v>
      </c>
      <c r="I58" s="844" t="s">
        <v>2748</v>
      </c>
      <c r="J58" s="472" t="s">
        <v>2749</v>
      </c>
      <c r="K58" s="470" t="s">
        <v>2750</v>
      </c>
      <c r="L58" s="904" t="s">
        <v>1739</v>
      </c>
      <c r="M58" s="471" t="s">
        <v>2751</v>
      </c>
      <c r="N58" s="473">
        <v>44358</v>
      </c>
      <c r="O58" s="470" t="s">
        <v>2752</v>
      </c>
      <c r="P58" s="451" t="s">
        <v>2742</v>
      </c>
      <c r="Q58" s="452">
        <v>13</v>
      </c>
    </row>
    <row r="59" spans="1:17" s="813" customFormat="1" ht="14" customHeight="1" x14ac:dyDescent="0.15">
      <c r="A59" s="453"/>
      <c r="B59" s="474" t="s">
        <v>2753</v>
      </c>
      <c r="C59" s="474" t="s">
        <v>2754</v>
      </c>
      <c r="D59" s="474" t="s">
        <v>2755</v>
      </c>
      <c r="E59" s="378" t="s">
        <v>1862</v>
      </c>
      <c r="F59" s="475" t="s">
        <v>2756</v>
      </c>
      <c r="G59" s="515">
        <v>37687</v>
      </c>
      <c r="H59" s="226" t="str">
        <f t="shared" si="1"/>
        <v>u20</v>
      </c>
      <c r="I59" s="1007" t="s">
        <v>2757</v>
      </c>
      <c r="J59" s="477" t="s">
        <v>2758</v>
      </c>
      <c r="K59" s="478" t="s">
        <v>2759</v>
      </c>
      <c r="L59" s="899">
        <v>200</v>
      </c>
      <c r="M59" s="475" t="s">
        <v>2763</v>
      </c>
      <c r="N59" s="476">
        <v>44366</v>
      </c>
      <c r="O59" s="474" t="s">
        <v>2764</v>
      </c>
      <c r="P59" s="451" t="s">
        <v>2762</v>
      </c>
      <c r="Q59" s="452">
        <v>13</v>
      </c>
    </row>
    <row r="60" spans="1:17" ht="14" customHeight="1" x14ac:dyDescent="0.15">
      <c r="A60" s="453"/>
      <c r="B60" s="474" t="s">
        <v>2753</v>
      </c>
      <c r="C60" s="474" t="s">
        <v>2754</v>
      </c>
      <c r="D60" s="474" t="s">
        <v>2755</v>
      </c>
      <c r="E60" s="378" t="s">
        <v>1862</v>
      </c>
      <c r="F60" s="475" t="s">
        <v>2756</v>
      </c>
      <c r="G60" s="515">
        <v>37687</v>
      </c>
      <c r="H60" s="226" t="str">
        <f t="shared" si="1"/>
        <v>u20</v>
      </c>
      <c r="I60" s="1009" t="s">
        <v>2757</v>
      </c>
      <c r="J60" s="477" t="s">
        <v>2758</v>
      </c>
      <c r="K60" s="478" t="s">
        <v>2759</v>
      </c>
      <c r="L60" s="885">
        <v>100</v>
      </c>
      <c r="M60" s="475" t="s">
        <v>2760</v>
      </c>
      <c r="N60" s="476">
        <v>44330</v>
      </c>
      <c r="O60" s="474" t="s">
        <v>2761</v>
      </c>
      <c r="P60" s="451" t="s">
        <v>2762</v>
      </c>
      <c r="Q60" s="452">
        <v>13</v>
      </c>
    </row>
    <row r="61" spans="1:17" ht="14" customHeight="1" x14ac:dyDescent="0.2">
      <c r="A61" s="223"/>
      <c r="B61" s="371" t="s">
        <v>2498</v>
      </c>
      <c r="C61" s="371" t="s">
        <v>2499</v>
      </c>
      <c r="D61" s="371" t="s">
        <v>2500</v>
      </c>
      <c r="E61" s="378" t="s">
        <v>1866</v>
      </c>
      <c r="F61" s="243" t="s">
        <v>2501</v>
      </c>
      <c r="G61" s="394">
        <v>37985</v>
      </c>
      <c r="H61" s="226" t="str">
        <f t="shared" si="1"/>
        <v>u20</v>
      </c>
      <c r="I61" s="372" t="s">
        <v>2502</v>
      </c>
      <c r="J61" s="439" t="s">
        <v>2469</v>
      </c>
      <c r="K61" s="436" t="s">
        <v>2503</v>
      </c>
      <c r="L61" s="607" t="s">
        <v>974</v>
      </c>
      <c r="M61" s="440" t="s">
        <v>2504</v>
      </c>
      <c r="N61" s="433">
        <v>44422</v>
      </c>
      <c r="O61" s="228" t="s">
        <v>2497</v>
      </c>
      <c r="P61" s="224" t="s">
        <v>2472</v>
      </c>
      <c r="Q61" s="861">
        <v>5</v>
      </c>
    </row>
    <row r="62" spans="1:17" s="614" customFormat="1" ht="14" customHeight="1" x14ac:dyDescent="0.15">
      <c r="A62" s="223"/>
      <c r="B62" s="224" t="s">
        <v>2147</v>
      </c>
      <c r="C62" s="224" t="s">
        <v>2148</v>
      </c>
      <c r="D62" s="224" t="s">
        <v>1354</v>
      </c>
      <c r="E62" s="378" t="s">
        <v>1866</v>
      </c>
      <c r="F62" s="225" t="s">
        <v>2149</v>
      </c>
      <c r="G62" s="346">
        <v>37791</v>
      </c>
      <c r="H62" s="226" t="str">
        <f t="shared" si="1"/>
        <v>u20</v>
      </c>
      <c r="I62" s="225"/>
      <c r="J62" s="224" t="s">
        <v>2132</v>
      </c>
      <c r="K62" s="224" t="s">
        <v>2133</v>
      </c>
      <c r="L62" s="349" t="s">
        <v>1864</v>
      </c>
      <c r="M62" s="225" t="s">
        <v>2150</v>
      </c>
      <c r="N62" s="346"/>
      <c r="O62" s="224"/>
      <c r="P62" s="224" t="s">
        <v>2134</v>
      </c>
      <c r="Q62" s="524">
        <v>7</v>
      </c>
    </row>
    <row r="63" spans="1:17" s="614" customFormat="1" ht="14" customHeight="1" x14ac:dyDescent="0.2">
      <c r="A63" s="826"/>
      <c r="B63" s="831" t="s">
        <v>3579</v>
      </c>
      <c r="C63" s="831" t="s">
        <v>3579</v>
      </c>
      <c r="D63" s="831" t="s">
        <v>3580</v>
      </c>
      <c r="E63" s="806" t="s">
        <v>1866</v>
      </c>
      <c r="F63" s="828" t="s">
        <v>3581</v>
      </c>
      <c r="G63" s="829">
        <v>38638</v>
      </c>
      <c r="H63" s="809" t="str">
        <f t="shared" si="1"/>
        <v>u18</v>
      </c>
      <c r="I63" s="944">
        <v>945349139</v>
      </c>
      <c r="J63" s="831" t="s">
        <v>3582</v>
      </c>
      <c r="K63" s="831" t="s">
        <v>3575</v>
      </c>
      <c r="L63" s="882">
        <v>200</v>
      </c>
      <c r="M63" s="828" t="s">
        <v>3584</v>
      </c>
      <c r="N63" s="838">
        <v>44449</v>
      </c>
      <c r="O63" s="831" t="s">
        <v>3549</v>
      </c>
      <c r="P63" s="804" t="s">
        <v>3577</v>
      </c>
      <c r="Q63" s="864">
        <v>4</v>
      </c>
    </row>
    <row r="64" spans="1:17" s="614" customFormat="1" ht="14" customHeight="1" x14ac:dyDescent="0.2">
      <c r="A64" s="615"/>
      <c r="B64" s="618" t="s">
        <v>3579</v>
      </c>
      <c r="C64" s="618" t="s">
        <v>3579</v>
      </c>
      <c r="D64" s="618" t="s">
        <v>3580</v>
      </c>
      <c r="E64" s="378" t="s">
        <v>1866</v>
      </c>
      <c r="F64" s="681" t="s">
        <v>3581</v>
      </c>
      <c r="G64" s="624">
        <v>38638</v>
      </c>
      <c r="H64" s="226" t="str">
        <f t="shared" si="1"/>
        <v>u18</v>
      </c>
      <c r="I64" s="785">
        <v>945349139</v>
      </c>
      <c r="J64" s="628" t="s">
        <v>3582</v>
      </c>
      <c r="K64" s="618" t="s">
        <v>3575</v>
      </c>
      <c r="L64" s="883">
        <v>100</v>
      </c>
      <c r="M64" s="626" t="s">
        <v>3583</v>
      </c>
      <c r="N64" s="630">
        <v>44449</v>
      </c>
      <c r="O64" s="631" t="s">
        <v>3549</v>
      </c>
      <c r="P64" s="631" t="s">
        <v>3577</v>
      </c>
      <c r="Q64" s="866">
        <v>4</v>
      </c>
    </row>
    <row r="65" spans="1:17" ht="14" customHeight="1" x14ac:dyDescent="0.15">
      <c r="A65" s="450"/>
      <c r="B65" s="451" t="s">
        <v>1279</v>
      </c>
      <c r="C65" s="451" t="s">
        <v>751</v>
      </c>
      <c r="D65" s="451" t="s">
        <v>2718</v>
      </c>
      <c r="E65" s="378" t="s">
        <v>1866</v>
      </c>
      <c r="F65" s="453" t="s">
        <v>2719</v>
      </c>
      <c r="G65" s="464"/>
      <c r="H65" s="226" t="str">
        <f t="shared" si="1"/>
        <v>adulto</v>
      </c>
      <c r="I65" s="720" t="s">
        <v>2720</v>
      </c>
      <c r="J65" s="457" t="s">
        <v>2721</v>
      </c>
      <c r="K65" s="451" t="s">
        <v>2722</v>
      </c>
      <c r="L65" s="378" t="s">
        <v>1856</v>
      </c>
      <c r="M65" s="451"/>
      <c r="N65" s="455"/>
      <c r="O65" s="451"/>
      <c r="P65" s="456" t="s">
        <v>2604</v>
      </c>
      <c r="Q65" s="452">
        <v>13</v>
      </c>
    </row>
    <row r="66" spans="1:17" s="614" customFormat="1" ht="14" customHeight="1" x14ac:dyDescent="0.15">
      <c r="A66" s="450"/>
      <c r="B66" s="450" t="s">
        <v>2606</v>
      </c>
      <c r="C66" s="450" t="s">
        <v>2607</v>
      </c>
      <c r="D66" s="450" t="s">
        <v>2608</v>
      </c>
      <c r="E66" s="378" t="s">
        <v>1866</v>
      </c>
      <c r="F66" s="453" t="s">
        <v>2609</v>
      </c>
      <c r="G66" s="464">
        <v>37783</v>
      </c>
      <c r="H66" s="226" t="str">
        <f t="shared" si="1"/>
        <v>u20</v>
      </c>
      <c r="I66" s="727" t="s">
        <v>2610</v>
      </c>
      <c r="J66" s="457" t="s">
        <v>2611</v>
      </c>
      <c r="K66" s="451" t="s">
        <v>2612</v>
      </c>
      <c r="L66" s="344" t="s">
        <v>1017</v>
      </c>
      <c r="M66" s="453" t="s">
        <v>2613</v>
      </c>
      <c r="N66" s="455">
        <v>44358</v>
      </c>
      <c r="O66" s="451" t="s">
        <v>2614</v>
      </c>
      <c r="P66" s="456" t="s">
        <v>2604</v>
      </c>
      <c r="Q66" s="452">
        <v>13</v>
      </c>
    </row>
    <row r="67" spans="1:17" ht="14" customHeight="1" x14ac:dyDescent="0.2">
      <c r="A67" s="223"/>
      <c r="B67" s="442" t="s">
        <v>2560</v>
      </c>
      <c r="C67" s="442" t="s">
        <v>676</v>
      </c>
      <c r="D67" s="442" t="s">
        <v>2561</v>
      </c>
      <c r="E67" s="378" t="s">
        <v>1862</v>
      </c>
      <c r="F67" s="443" t="s">
        <v>2562</v>
      </c>
      <c r="G67" s="446">
        <v>37886</v>
      </c>
      <c r="H67" s="226" t="str">
        <f t="shared" si="1"/>
        <v>u20</v>
      </c>
      <c r="I67" s="443">
        <v>936435591</v>
      </c>
      <c r="J67" s="444" t="s">
        <v>2563</v>
      </c>
      <c r="K67" s="445" t="s">
        <v>2564</v>
      </c>
      <c r="L67" s="892">
        <v>5000</v>
      </c>
      <c r="M67" s="443" t="s">
        <v>3843</v>
      </c>
      <c r="N67" s="446">
        <v>44372</v>
      </c>
      <c r="O67" s="442" t="s">
        <v>2565</v>
      </c>
      <c r="P67" s="442" t="s">
        <v>2462</v>
      </c>
      <c r="Q67" s="445">
        <v>5</v>
      </c>
    </row>
    <row r="68" spans="1:17" ht="14" customHeight="1" x14ac:dyDescent="0.15">
      <c r="A68" s="223"/>
      <c r="B68" s="224" t="s">
        <v>2084</v>
      </c>
      <c r="C68" s="224" t="s">
        <v>2139</v>
      </c>
      <c r="D68" s="224" t="s">
        <v>2140</v>
      </c>
      <c r="E68" s="378" t="s">
        <v>1866</v>
      </c>
      <c r="F68" s="225" t="s">
        <v>2141</v>
      </c>
      <c r="G68" s="346">
        <v>37502</v>
      </c>
      <c r="H68" s="226" t="str">
        <f t="shared" si="1"/>
        <v>u20</v>
      </c>
      <c r="I68" s="225"/>
      <c r="J68" s="224" t="s">
        <v>2132</v>
      </c>
      <c r="K68" s="224" t="s">
        <v>2133</v>
      </c>
      <c r="L68" s="349" t="s">
        <v>1052</v>
      </c>
      <c r="M68" s="225" t="s">
        <v>2142</v>
      </c>
      <c r="N68" s="346"/>
      <c r="O68" s="224"/>
      <c r="P68" s="224" t="s">
        <v>2134</v>
      </c>
      <c r="Q68" s="524">
        <v>7</v>
      </c>
    </row>
    <row r="69" spans="1:17" ht="14" customHeight="1" x14ac:dyDescent="0.2">
      <c r="A69" s="803"/>
      <c r="B69" s="803" t="s">
        <v>2505</v>
      </c>
      <c r="C69" s="803" t="s">
        <v>730</v>
      </c>
      <c r="D69" s="803" t="s">
        <v>752</v>
      </c>
      <c r="E69" s="806" t="s">
        <v>1862</v>
      </c>
      <c r="F69" s="814" t="s">
        <v>2506</v>
      </c>
      <c r="G69" s="808">
        <v>38618</v>
      </c>
      <c r="H69" s="809" t="str">
        <f t="shared" si="1"/>
        <v>u18</v>
      </c>
      <c r="I69" s="814" t="s">
        <v>2507</v>
      </c>
      <c r="J69" s="815" t="s">
        <v>2508</v>
      </c>
      <c r="K69" s="814" t="s">
        <v>2509</v>
      </c>
      <c r="L69" s="910">
        <v>5000</v>
      </c>
      <c r="M69" s="814" t="s">
        <v>2441</v>
      </c>
      <c r="N69" s="814"/>
      <c r="O69" s="817" t="s">
        <v>2442</v>
      </c>
      <c r="P69" s="812" t="s">
        <v>2510</v>
      </c>
      <c r="Q69" s="860">
        <v>5</v>
      </c>
    </row>
    <row r="70" spans="1:17" ht="14" customHeight="1" x14ac:dyDescent="0.2">
      <c r="A70" s="803"/>
      <c r="B70" s="812" t="s">
        <v>2505</v>
      </c>
      <c r="C70" s="812" t="s">
        <v>730</v>
      </c>
      <c r="D70" s="812" t="s">
        <v>752</v>
      </c>
      <c r="E70" s="806" t="s">
        <v>1862</v>
      </c>
      <c r="F70" s="814" t="s">
        <v>2506</v>
      </c>
      <c r="G70" s="808">
        <v>38618</v>
      </c>
      <c r="H70" s="809" t="str">
        <f t="shared" si="1"/>
        <v>u18</v>
      </c>
      <c r="I70" s="814" t="s">
        <v>2507</v>
      </c>
      <c r="J70" s="815" t="s">
        <v>2508</v>
      </c>
      <c r="K70" s="814" t="s">
        <v>2509</v>
      </c>
      <c r="L70" s="911" t="s">
        <v>1876</v>
      </c>
      <c r="M70" s="814" t="s">
        <v>2441</v>
      </c>
      <c r="N70" s="814"/>
      <c r="O70" s="817" t="s">
        <v>2442</v>
      </c>
      <c r="P70" s="812" t="s">
        <v>2510</v>
      </c>
      <c r="Q70" s="860">
        <v>5</v>
      </c>
    </row>
    <row r="71" spans="1:17" ht="14" customHeight="1" x14ac:dyDescent="0.2">
      <c r="A71" s="223"/>
      <c r="B71" s="224" t="s">
        <v>2505</v>
      </c>
      <c r="C71" s="224" t="s">
        <v>730</v>
      </c>
      <c r="D71" s="224" t="s">
        <v>752</v>
      </c>
      <c r="E71" s="378" t="s">
        <v>1862</v>
      </c>
      <c r="F71" s="225" t="s">
        <v>2506</v>
      </c>
      <c r="G71" s="346">
        <v>38618</v>
      </c>
      <c r="H71" s="226" t="str">
        <f t="shared" si="1"/>
        <v>u18</v>
      </c>
      <c r="I71" s="225" t="s">
        <v>2507</v>
      </c>
      <c r="J71" s="397" t="s">
        <v>2508</v>
      </c>
      <c r="K71" s="225" t="s">
        <v>2509</v>
      </c>
      <c r="L71" s="396">
        <v>3000</v>
      </c>
      <c r="M71" s="225" t="s">
        <v>2511</v>
      </c>
      <c r="N71" s="433">
        <v>44421</v>
      </c>
      <c r="O71" s="228" t="s">
        <v>2497</v>
      </c>
      <c r="P71" s="224" t="s">
        <v>2510</v>
      </c>
      <c r="Q71" s="861">
        <v>5</v>
      </c>
    </row>
    <row r="72" spans="1:17" ht="14" customHeight="1" x14ac:dyDescent="0.2">
      <c r="A72" s="338"/>
      <c r="B72" s="242" t="s">
        <v>1905</v>
      </c>
      <c r="C72" s="242" t="s">
        <v>1905</v>
      </c>
      <c r="D72" s="242" t="s">
        <v>1298</v>
      </c>
      <c r="E72" s="378" t="s">
        <v>1866</v>
      </c>
      <c r="F72" s="243" t="s">
        <v>1906</v>
      </c>
      <c r="G72" s="394">
        <v>37574</v>
      </c>
      <c r="H72" s="226" t="str">
        <f t="shared" si="1"/>
        <v>u20</v>
      </c>
      <c r="I72" s="243">
        <v>965394825</v>
      </c>
      <c r="J72" s="364" t="s">
        <v>1907</v>
      </c>
      <c r="K72" s="363" t="s">
        <v>1908</v>
      </c>
      <c r="L72" s="894">
        <v>1500</v>
      </c>
      <c r="M72" s="725" t="s">
        <v>1912</v>
      </c>
      <c r="N72" s="405">
        <v>44203</v>
      </c>
      <c r="O72" s="406" t="s">
        <v>1913</v>
      </c>
      <c r="P72" s="224" t="s">
        <v>1911</v>
      </c>
      <c r="Q72" s="524">
        <v>6</v>
      </c>
    </row>
    <row r="73" spans="1:17" ht="14" customHeight="1" x14ac:dyDescent="0.2">
      <c r="A73" s="338"/>
      <c r="B73" s="242" t="s">
        <v>1905</v>
      </c>
      <c r="C73" s="242" t="s">
        <v>1905</v>
      </c>
      <c r="D73" s="242" t="s">
        <v>1298</v>
      </c>
      <c r="E73" s="378" t="s">
        <v>1866</v>
      </c>
      <c r="F73" s="362" t="s">
        <v>1906</v>
      </c>
      <c r="G73" s="387">
        <v>37574</v>
      </c>
      <c r="H73" s="226" t="str">
        <f t="shared" si="1"/>
        <v>u20</v>
      </c>
      <c r="I73" s="8">
        <v>965394825</v>
      </c>
      <c r="J73" s="364" t="s">
        <v>1907</v>
      </c>
      <c r="K73" s="363" t="s">
        <v>1908</v>
      </c>
      <c r="L73" s="12">
        <v>800</v>
      </c>
      <c r="M73" s="225" t="s">
        <v>1909</v>
      </c>
      <c r="N73" s="365">
        <v>43904</v>
      </c>
      <c r="O73" s="366" t="s">
        <v>1910</v>
      </c>
      <c r="P73" s="224" t="s">
        <v>1911</v>
      </c>
      <c r="Q73" s="378">
        <v>6</v>
      </c>
    </row>
    <row r="74" spans="1:17" s="813" customFormat="1" ht="14" customHeight="1" x14ac:dyDescent="0.2">
      <c r="A74" s="223"/>
      <c r="B74" s="242" t="s">
        <v>1905</v>
      </c>
      <c r="C74" s="242" t="s">
        <v>1905</v>
      </c>
      <c r="D74" s="242" t="s">
        <v>1298</v>
      </c>
      <c r="E74" s="378" t="s">
        <v>1866</v>
      </c>
      <c r="F74" s="362" t="s">
        <v>1906</v>
      </c>
      <c r="G74" s="387">
        <v>37574</v>
      </c>
      <c r="H74" s="226" t="str">
        <f t="shared" ref="H74:H93" si="2">+IF(G74&lt;DATE(2002,1,1),"adulto",IF(G74&lt;DATE(2004,1,1),"u20",IF(G74&lt;DATE(2006,1,1),"u18",IF(G74&lt;DATE(2008,1,1),"u16","-"))))</f>
        <v>u20</v>
      </c>
      <c r="I74" s="8">
        <v>965394825</v>
      </c>
      <c r="J74" s="364" t="s">
        <v>1907</v>
      </c>
      <c r="K74" s="598" t="s">
        <v>1908</v>
      </c>
      <c r="L74" s="12">
        <v>800</v>
      </c>
      <c r="M74" s="225" t="s">
        <v>1909</v>
      </c>
      <c r="N74" s="405" t="s">
        <v>2295</v>
      </c>
      <c r="O74" s="406" t="s">
        <v>1910</v>
      </c>
      <c r="P74" s="224" t="s">
        <v>1911</v>
      </c>
      <c r="Q74" s="524">
        <v>6</v>
      </c>
    </row>
    <row r="75" spans="1:17" s="813" customFormat="1" ht="14" customHeight="1" x14ac:dyDescent="0.15">
      <c r="A75" s="552"/>
      <c r="B75" s="542" t="s">
        <v>1905</v>
      </c>
      <c r="C75" s="542" t="s">
        <v>2519</v>
      </c>
      <c r="D75" s="542" t="s">
        <v>3277</v>
      </c>
      <c r="E75" s="378" t="s">
        <v>1866</v>
      </c>
      <c r="F75" s="543" t="s">
        <v>1413</v>
      </c>
      <c r="G75" s="544">
        <v>37877</v>
      </c>
      <c r="H75" s="252" t="str">
        <f t="shared" si="2"/>
        <v>u20</v>
      </c>
      <c r="I75" s="552">
        <v>978035779</v>
      </c>
      <c r="J75" s="548" t="s">
        <v>3399</v>
      </c>
      <c r="K75" s="906" t="s">
        <v>3400</v>
      </c>
      <c r="L75" s="766" t="s">
        <v>990</v>
      </c>
      <c r="M75" s="550" t="s">
        <v>3278</v>
      </c>
      <c r="N75" s="545"/>
      <c r="O75" s="545"/>
      <c r="P75" s="560" t="s">
        <v>3268</v>
      </c>
      <c r="Q75" s="1031">
        <v>16</v>
      </c>
    </row>
    <row r="76" spans="1:17" s="813" customFormat="1" ht="14" customHeight="1" x14ac:dyDescent="0.15">
      <c r="A76" s="552"/>
      <c r="B76" s="551" t="s">
        <v>577</v>
      </c>
      <c r="C76" s="551" t="s">
        <v>3309</v>
      </c>
      <c r="D76" s="998" t="s">
        <v>3310</v>
      </c>
      <c r="E76" s="378" t="s">
        <v>1866</v>
      </c>
      <c r="F76" s="552" t="s">
        <v>3311</v>
      </c>
      <c r="G76" s="553"/>
      <c r="H76" s="252" t="str">
        <f t="shared" si="2"/>
        <v>adulto</v>
      </c>
      <c r="I76" s="794" t="s">
        <v>3312</v>
      </c>
      <c r="J76" s="548" t="s">
        <v>3313</v>
      </c>
      <c r="K76" s="591" t="s">
        <v>3314</v>
      </c>
      <c r="L76" s="603" t="s">
        <v>1856</v>
      </c>
      <c r="M76" s="551"/>
      <c r="N76" s="551"/>
      <c r="O76" s="551"/>
      <c r="P76" s="560" t="s">
        <v>3315</v>
      </c>
      <c r="Q76" s="1031"/>
    </row>
    <row r="77" spans="1:17" s="813" customFormat="1" ht="14" customHeight="1" x14ac:dyDescent="0.15">
      <c r="A77" s="450"/>
      <c r="B77" s="451" t="s">
        <v>1127</v>
      </c>
      <c r="C77" s="451" t="s">
        <v>2596</v>
      </c>
      <c r="D77" s="600" t="s">
        <v>2597</v>
      </c>
      <c r="E77" s="378" t="s">
        <v>1866</v>
      </c>
      <c r="F77" s="634" t="s">
        <v>2598</v>
      </c>
      <c r="G77" s="464">
        <v>38024</v>
      </c>
      <c r="H77" s="226" t="str">
        <f t="shared" si="2"/>
        <v>u18</v>
      </c>
      <c r="I77" s="511" t="s">
        <v>2599</v>
      </c>
      <c r="J77" s="454" t="s">
        <v>2600</v>
      </c>
      <c r="K77" s="744" t="s">
        <v>2601</v>
      </c>
      <c r="L77" s="897" t="s">
        <v>1052</v>
      </c>
      <c r="M77" s="453" t="s">
        <v>2602</v>
      </c>
      <c r="N77" s="455">
        <v>44443</v>
      </c>
      <c r="O77" s="451" t="s">
        <v>2603</v>
      </c>
      <c r="P77" s="456" t="s">
        <v>2604</v>
      </c>
      <c r="Q77" s="452">
        <v>13</v>
      </c>
    </row>
    <row r="78" spans="1:17" s="813" customFormat="1" ht="14" customHeight="1" x14ac:dyDescent="0.15">
      <c r="A78" s="450"/>
      <c r="B78" s="451" t="s">
        <v>1127</v>
      </c>
      <c r="C78" s="451" t="s">
        <v>2596</v>
      </c>
      <c r="D78" s="600" t="s">
        <v>2597</v>
      </c>
      <c r="E78" s="378" t="s">
        <v>1866</v>
      </c>
      <c r="F78" s="453" t="s">
        <v>2598</v>
      </c>
      <c r="G78" s="464">
        <v>38024</v>
      </c>
      <c r="H78" s="226" t="str">
        <f t="shared" si="2"/>
        <v>u18</v>
      </c>
      <c r="I78" s="511" t="s">
        <v>2599</v>
      </c>
      <c r="J78" s="454" t="s">
        <v>2600</v>
      </c>
      <c r="K78" s="744" t="s">
        <v>2601</v>
      </c>
      <c r="L78" s="349" t="s">
        <v>1739</v>
      </c>
      <c r="M78" s="453" t="s">
        <v>2605</v>
      </c>
      <c r="N78" s="455">
        <v>44444</v>
      </c>
      <c r="O78" s="451" t="s">
        <v>2603</v>
      </c>
      <c r="P78" s="456" t="s">
        <v>2604</v>
      </c>
      <c r="Q78" s="452">
        <v>13</v>
      </c>
    </row>
    <row r="79" spans="1:17" s="813" customFormat="1" ht="14" customHeight="1" x14ac:dyDescent="0.15">
      <c r="A79" s="453"/>
      <c r="B79" s="450" t="s">
        <v>1127</v>
      </c>
      <c r="C79" s="450" t="s">
        <v>2765</v>
      </c>
      <c r="D79" s="744" t="s">
        <v>2766</v>
      </c>
      <c r="E79" s="378" t="s">
        <v>1862</v>
      </c>
      <c r="F79" s="479" t="s">
        <v>2767</v>
      </c>
      <c r="G79" s="464">
        <v>37831</v>
      </c>
      <c r="H79" s="226" t="str">
        <f t="shared" si="2"/>
        <v>u20</v>
      </c>
      <c r="I79" s="511" t="s">
        <v>2768</v>
      </c>
      <c r="J79" s="457" t="s">
        <v>2769</v>
      </c>
      <c r="K79" s="600" t="s">
        <v>2770</v>
      </c>
      <c r="L79" s="894">
        <v>1500</v>
      </c>
      <c r="M79" s="453" t="s">
        <v>2771</v>
      </c>
      <c r="N79" s="469">
        <v>44358</v>
      </c>
      <c r="O79" s="451" t="s">
        <v>2772</v>
      </c>
      <c r="P79" s="451" t="s">
        <v>2762</v>
      </c>
      <c r="Q79" s="452">
        <v>13</v>
      </c>
    </row>
    <row r="80" spans="1:17" s="813" customFormat="1" ht="14" customHeight="1" x14ac:dyDescent="0.15">
      <c r="A80" s="453"/>
      <c r="B80" s="450" t="s">
        <v>1127</v>
      </c>
      <c r="C80" s="450" t="s">
        <v>2765</v>
      </c>
      <c r="D80" s="450" t="s">
        <v>2766</v>
      </c>
      <c r="E80" s="378" t="s">
        <v>1862</v>
      </c>
      <c r="F80" s="479" t="s">
        <v>2767</v>
      </c>
      <c r="G80" s="464">
        <v>37831</v>
      </c>
      <c r="H80" s="226" t="str">
        <f t="shared" si="2"/>
        <v>u20</v>
      </c>
      <c r="I80" s="453" t="s">
        <v>2768</v>
      </c>
      <c r="J80" s="457" t="s">
        <v>2769</v>
      </c>
      <c r="K80" s="451" t="s">
        <v>2770</v>
      </c>
      <c r="L80" s="225" t="s">
        <v>1877</v>
      </c>
      <c r="M80" s="453" t="s">
        <v>2773</v>
      </c>
      <c r="N80" s="469">
        <v>44453</v>
      </c>
      <c r="O80" s="451" t="s">
        <v>2774</v>
      </c>
      <c r="P80" s="707" t="s">
        <v>2762</v>
      </c>
      <c r="Q80" s="452">
        <v>13</v>
      </c>
    </row>
    <row r="81" spans="1:17" s="813" customFormat="1" ht="14" customHeight="1" x14ac:dyDescent="0.2">
      <c r="A81" s="223"/>
      <c r="B81" s="371" t="s">
        <v>3771</v>
      </c>
      <c r="C81" s="371" t="s">
        <v>1128</v>
      </c>
      <c r="D81" s="371" t="s">
        <v>1129</v>
      </c>
      <c r="E81" s="378" t="s">
        <v>1866</v>
      </c>
      <c r="F81" s="372" t="s">
        <v>1130</v>
      </c>
      <c r="G81" s="393">
        <v>37368</v>
      </c>
      <c r="H81" s="226" t="str">
        <f t="shared" si="2"/>
        <v>u20</v>
      </c>
      <c r="I81" s="372">
        <v>947590254</v>
      </c>
      <c r="J81" s="377" t="s">
        <v>3772</v>
      </c>
      <c r="K81" s="372" t="s">
        <v>3773</v>
      </c>
      <c r="L81" s="225">
        <v>400</v>
      </c>
      <c r="M81" s="372" t="s">
        <v>3775</v>
      </c>
      <c r="N81" s="372"/>
      <c r="O81" s="372" t="s">
        <v>3761</v>
      </c>
      <c r="P81" s="997" t="s">
        <v>3762</v>
      </c>
      <c r="Q81" s="524">
        <v>8</v>
      </c>
    </row>
    <row r="82" spans="1:17" s="813" customFormat="1" ht="14" customHeight="1" x14ac:dyDescent="0.2">
      <c r="A82" s="223"/>
      <c r="B82" s="224" t="s">
        <v>3771</v>
      </c>
      <c r="C82" s="224" t="s">
        <v>1128</v>
      </c>
      <c r="D82" s="224" t="s">
        <v>1129</v>
      </c>
      <c r="E82" s="378" t="s">
        <v>1866</v>
      </c>
      <c r="F82" s="225" t="s">
        <v>1130</v>
      </c>
      <c r="G82" s="346">
        <v>37337</v>
      </c>
      <c r="H82" s="226" t="str">
        <f t="shared" si="2"/>
        <v>u20</v>
      </c>
      <c r="I82" s="225">
        <v>947590254</v>
      </c>
      <c r="J82" s="377" t="s">
        <v>3772</v>
      </c>
      <c r="K82" s="225" t="s">
        <v>3773</v>
      </c>
      <c r="L82" s="883">
        <v>200</v>
      </c>
      <c r="M82" s="225" t="s">
        <v>3774</v>
      </c>
      <c r="N82" s="346">
        <v>44454</v>
      </c>
      <c r="O82" s="225" t="s">
        <v>3761</v>
      </c>
      <c r="P82" s="639" t="s">
        <v>3762</v>
      </c>
      <c r="Q82" s="378">
        <v>8</v>
      </c>
    </row>
    <row r="83" spans="1:17" s="813" customFormat="1" ht="14" customHeight="1" x14ac:dyDescent="0.2">
      <c r="A83" s="223"/>
      <c r="B83" s="997" t="s">
        <v>719</v>
      </c>
      <c r="C83" s="997" t="s">
        <v>2579</v>
      </c>
      <c r="D83" s="997" t="s">
        <v>1177</v>
      </c>
      <c r="E83" s="378" t="s">
        <v>1866</v>
      </c>
      <c r="F83" s="633" t="s">
        <v>2580</v>
      </c>
      <c r="G83" s="393">
        <v>28786</v>
      </c>
      <c r="H83" s="226" t="str">
        <f t="shared" si="2"/>
        <v>adulto</v>
      </c>
      <c r="I83" s="633">
        <v>56984141369</v>
      </c>
      <c r="J83" s="583" t="s">
        <v>2581</v>
      </c>
      <c r="K83" s="633" t="s">
        <v>2582</v>
      </c>
      <c r="L83" s="378" t="s">
        <v>1856</v>
      </c>
      <c r="M83" s="1020"/>
      <c r="N83" s="449"/>
      <c r="O83" s="449"/>
      <c r="P83" s="639" t="s">
        <v>2510</v>
      </c>
      <c r="Q83" s="861">
        <v>5</v>
      </c>
    </row>
    <row r="84" spans="1:17" ht="14" customHeight="1" x14ac:dyDescent="0.15">
      <c r="A84" s="453"/>
      <c r="B84" s="707" t="s">
        <v>2936</v>
      </c>
      <c r="C84" s="707" t="s">
        <v>2424</v>
      </c>
      <c r="D84" s="707" t="s">
        <v>2937</v>
      </c>
      <c r="E84" s="378" t="s">
        <v>1862</v>
      </c>
      <c r="F84" s="511" t="s">
        <v>2938</v>
      </c>
      <c r="G84" s="464">
        <v>38492</v>
      </c>
      <c r="H84" s="226" t="str">
        <f t="shared" si="2"/>
        <v>u18</v>
      </c>
      <c r="I84" s="511">
        <v>990787238</v>
      </c>
      <c r="J84" s="976" t="s">
        <v>2933</v>
      </c>
      <c r="K84" s="707" t="s">
        <v>2939</v>
      </c>
      <c r="L84" s="894">
        <v>1500</v>
      </c>
      <c r="M84" s="799" t="s">
        <v>2940</v>
      </c>
      <c r="N84" s="451"/>
      <c r="O84" s="453"/>
      <c r="P84" s="707" t="s">
        <v>2935</v>
      </c>
      <c r="Q84" s="452">
        <v>13</v>
      </c>
    </row>
    <row r="85" spans="1:17" ht="14" customHeight="1" x14ac:dyDescent="0.2">
      <c r="A85" s="453"/>
      <c r="B85" s="451" t="s">
        <v>2936</v>
      </c>
      <c r="C85" s="451" t="s">
        <v>2424</v>
      </c>
      <c r="D85" s="451" t="s">
        <v>2937</v>
      </c>
      <c r="E85" s="378" t="s">
        <v>1862</v>
      </c>
      <c r="F85" s="453" t="s">
        <v>2938</v>
      </c>
      <c r="G85" s="464">
        <v>38492</v>
      </c>
      <c r="H85" s="226" t="str">
        <f t="shared" si="2"/>
        <v>u18</v>
      </c>
      <c r="I85" s="453">
        <v>990787238</v>
      </c>
      <c r="J85" s="457" t="s">
        <v>2933</v>
      </c>
      <c r="K85" s="451" t="s">
        <v>2939</v>
      </c>
      <c r="L85" s="12">
        <v>800</v>
      </c>
      <c r="M85" s="453" t="s">
        <v>3839</v>
      </c>
      <c r="N85" s="451"/>
      <c r="O85" s="453"/>
      <c r="P85" s="451" t="s">
        <v>2935</v>
      </c>
      <c r="Q85" s="452">
        <v>13</v>
      </c>
    </row>
    <row r="86" spans="1:17" s="813" customFormat="1" ht="14" customHeight="1" x14ac:dyDescent="0.15">
      <c r="A86" s="453"/>
      <c r="B86" s="451" t="s">
        <v>2936</v>
      </c>
      <c r="C86" s="451" t="s">
        <v>2424</v>
      </c>
      <c r="D86" s="451" t="s">
        <v>2937</v>
      </c>
      <c r="E86" s="378" t="s">
        <v>1862</v>
      </c>
      <c r="F86" s="453" t="s">
        <v>2938</v>
      </c>
      <c r="G86" s="464">
        <v>38492</v>
      </c>
      <c r="H86" s="226" t="str">
        <f t="shared" si="2"/>
        <v>u18</v>
      </c>
      <c r="I86" s="453">
        <v>990787238</v>
      </c>
      <c r="J86" s="457" t="s">
        <v>2933</v>
      </c>
      <c r="K86" s="451" t="s">
        <v>2939</v>
      </c>
      <c r="L86" s="900" t="s">
        <v>3702</v>
      </c>
      <c r="M86" s="460"/>
      <c r="N86" s="460"/>
      <c r="O86" s="460"/>
      <c r="P86" s="451" t="s">
        <v>2935</v>
      </c>
      <c r="Q86" s="452">
        <v>13</v>
      </c>
    </row>
    <row r="87" spans="1:17" s="813" customFormat="1" ht="14" customHeight="1" x14ac:dyDescent="0.15">
      <c r="A87" s="223"/>
      <c r="B87" s="223" t="s">
        <v>3722</v>
      </c>
      <c r="C87" s="223" t="s">
        <v>152</v>
      </c>
      <c r="D87" s="223" t="s">
        <v>3723</v>
      </c>
      <c r="E87" s="378" t="s">
        <v>1866</v>
      </c>
      <c r="F87" s="225" t="s">
        <v>541</v>
      </c>
      <c r="G87" s="346">
        <v>37375</v>
      </c>
      <c r="H87" s="226" t="str">
        <f t="shared" si="2"/>
        <v>u20</v>
      </c>
      <c r="I87" s="575" t="s">
        <v>3724</v>
      </c>
      <c r="J87" s="576" t="s">
        <v>3725</v>
      </c>
      <c r="K87" s="576" t="s">
        <v>3726</v>
      </c>
      <c r="L87" s="886">
        <v>1500</v>
      </c>
      <c r="M87" s="225" t="s">
        <v>3727</v>
      </c>
      <c r="N87" s="346">
        <v>44366</v>
      </c>
      <c r="O87" s="225" t="s">
        <v>3728</v>
      </c>
      <c r="P87" s="224" t="s">
        <v>3710</v>
      </c>
      <c r="Q87" s="378">
        <v>8</v>
      </c>
    </row>
    <row r="88" spans="1:17" s="813" customFormat="1" ht="14" customHeight="1" x14ac:dyDescent="0.2">
      <c r="A88" s="223"/>
      <c r="B88" s="223" t="s">
        <v>3722</v>
      </c>
      <c r="C88" s="223" t="s">
        <v>152</v>
      </c>
      <c r="D88" s="223" t="s">
        <v>3723</v>
      </c>
      <c r="E88" s="378" t="s">
        <v>1866</v>
      </c>
      <c r="F88" s="225" t="s">
        <v>541</v>
      </c>
      <c r="G88" s="346">
        <v>37375</v>
      </c>
      <c r="H88" s="226" t="str">
        <f t="shared" si="2"/>
        <v>u20</v>
      </c>
      <c r="I88" s="575" t="s">
        <v>3724</v>
      </c>
      <c r="J88" s="576" t="s">
        <v>3725</v>
      </c>
      <c r="K88" s="576" t="s">
        <v>3726</v>
      </c>
      <c r="L88" s="896">
        <v>800</v>
      </c>
      <c r="M88" s="225" t="s">
        <v>3729</v>
      </c>
      <c r="N88" s="346">
        <v>44367</v>
      </c>
      <c r="O88" s="225" t="s">
        <v>3728</v>
      </c>
      <c r="P88" s="224" t="s">
        <v>3710</v>
      </c>
      <c r="Q88" s="378">
        <v>8</v>
      </c>
    </row>
    <row r="89" spans="1:17" s="813" customFormat="1" ht="14" customHeight="1" x14ac:dyDescent="0.15">
      <c r="A89" s="552"/>
      <c r="B89" s="542" t="s">
        <v>1010</v>
      </c>
      <c r="C89" s="542" t="s">
        <v>707</v>
      </c>
      <c r="D89" s="542" t="s">
        <v>1011</v>
      </c>
      <c r="E89" s="378" t="s">
        <v>1862</v>
      </c>
      <c r="F89" s="549" t="s">
        <v>1012</v>
      </c>
      <c r="G89" s="544">
        <v>38673</v>
      </c>
      <c r="H89" s="252" t="str">
        <f t="shared" si="2"/>
        <v>u18</v>
      </c>
      <c r="I89" s="661" t="s">
        <v>3274</v>
      </c>
      <c r="J89" s="759" t="s">
        <v>3275</v>
      </c>
      <c r="K89" s="258" t="s">
        <v>3276</v>
      </c>
      <c r="L89" s="767" t="s">
        <v>1032</v>
      </c>
      <c r="M89" s="550" t="s">
        <v>1681</v>
      </c>
      <c r="N89" s="546">
        <v>44353</v>
      </c>
      <c r="O89" s="545" t="s">
        <v>3322</v>
      </c>
      <c r="P89" s="560" t="s">
        <v>3268</v>
      </c>
      <c r="Q89" s="1031">
        <v>16</v>
      </c>
    </row>
    <row r="90" spans="1:17" ht="14" customHeight="1" x14ac:dyDescent="0.2">
      <c r="A90" s="223"/>
      <c r="B90" s="610" t="s">
        <v>3198</v>
      </c>
      <c r="C90" s="610" t="s">
        <v>3199</v>
      </c>
      <c r="D90" s="610" t="s">
        <v>3200</v>
      </c>
      <c r="E90" s="378" t="s">
        <v>1862</v>
      </c>
      <c r="F90" s="610" t="s">
        <v>3201</v>
      </c>
      <c r="G90" s="536">
        <v>38360</v>
      </c>
      <c r="H90" s="226" t="str">
        <f t="shared" si="2"/>
        <v>u18</v>
      </c>
      <c r="I90" s="224">
        <v>981766638</v>
      </c>
      <c r="J90" s="540" t="s">
        <v>3202</v>
      </c>
      <c r="K90" s="610" t="s">
        <v>3203</v>
      </c>
      <c r="L90" s="899">
        <v>200</v>
      </c>
      <c r="M90" s="225" t="s">
        <v>3345</v>
      </c>
      <c r="N90" s="224"/>
      <c r="O90" s="224" t="s">
        <v>3360</v>
      </c>
      <c r="P90" s="610" t="s">
        <v>3197</v>
      </c>
      <c r="Q90" s="863">
        <v>3</v>
      </c>
    </row>
    <row r="91" spans="1:17" ht="14" customHeight="1" x14ac:dyDescent="0.2">
      <c r="A91" s="223"/>
      <c r="B91" s="610" t="s">
        <v>3198</v>
      </c>
      <c r="C91" s="610" t="s">
        <v>3199</v>
      </c>
      <c r="D91" s="610" t="s">
        <v>3200</v>
      </c>
      <c r="E91" s="378" t="s">
        <v>1862</v>
      </c>
      <c r="F91" s="610" t="s">
        <v>3201</v>
      </c>
      <c r="G91" s="536">
        <v>38360</v>
      </c>
      <c r="H91" s="226" t="str">
        <f t="shared" si="2"/>
        <v>u18</v>
      </c>
      <c r="I91" s="224">
        <v>981766638</v>
      </c>
      <c r="J91" s="540" t="s">
        <v>3202</v>
      </c>
      <c r="K91" s="610" t="s">
        <v>3203</v>
      </c>
      <c r="L91" s="883">
        <v>100</v>
      </c>
      <c r="M91" s="225" t="s">
        <v>3336</v>
      </c>
      <c r="N91" s="224"/>
      <c r="O91" s="224" t="s">
        <v>3360</v>
      </c>
      <c r="P91" s="610" t="s">
        <v>3197</v>
      </c>
      <c r="Q91" s="863">
        <v>3</v>
      </c>
    </row>
    <row r="92" spans="1:17" s="614" customFormat="1" ht="14" customHeight="1" x14ac:dyDescent="0.15">
      <c r="A92" s="453"/>
      <c r="B92" s="480" t="s">
        <v>2775</v>
      </c>
      <c r="C92" s="480" t="s">
        <v>676</v>
      </c>
      <c r="D92" s="480" t="s">
        <v>1915</v>
      </c>
      <c r="E92" s="378" t="s">
        <v>1866</v>
      </c>
      <c r="F92" s="482" t="s">
        <v>2776</v>
      </c>
      <c r="G92" s="516">
        <v>37834</v>
      </c>
      <c r="H92" s="226" t="str">
        <f t="shared" si="2"/>
        <v>u20</v>
      </c>
      <c r="I92" s="482" t="s">
        <v>2777</v>
      </c>
      <c r="J92" s="483" t="s">
        <v>2778</v>
      </c>
      <c r="K92" s="480" t="s">
        <v>2779</v>
      </c>
      <c r="L92" s="225">
        <v>400</v>
      </c>
      <c r="M92" s="482" t="s">
        <v>2780</v>
      </c>
      <c r="N92" s="484">
        <v>43736</v>
      </c>
      <c r="O92" s="480" t="s">
        <v>2781</v>
      </c>
      <c r="P92" s="451" t="s">
        <v>2762</v>
      </c>
      <c r="Q92" s="481">
        <v>13</v>
      </c>
    </row>
    <row r="93" spans="1:17" ht="14" customHeight="1" x14ac:dyDescent="0.2">
      <c r="A93" s="223"/>
      <c r="B93" s="563" t="s">
        <v>3430</v>
      </c>
      <c r="C93" s="563" t="s">
        <v>747</v>
      </c>
      <c r="D93" s="563" t="s">
        <v>3431</v>
      </c>
      <c r="E93" s="378" t="s">
        <v>1866</v>
      </c>
      <c r="F93" s="563" t="s">
        <v>3432</v>
      </c>
      <c r="G93" s="565">
        <v>38467</v>
      </c>
      <c r="H93" s="226" t="str">
        <f t="shared" si="2"/>
        <v>u18</v>
      </c>
      <c r="I93" s="563" t="s">
        <v>3433</v>
      </c>
      <c r="J93" s="561" t="s">
        <v>3434</v>
      </c>
      <c r="K93" s="563" t="s">
        <v>3435</v>
      </c>
      <c r="L93" s="883">
        <v>200</v>
      </c>
      <c r="M93" s="372" t="s">
        <v>3774</v>
      </c>
      <c r="N93" s="538">
        <v>44444</v>
      </c>
      <c r="O93" s="223" t="s">
        <v>3408</v>
      </c>
      <c r="P93" s="563" t="s">
        <v>3409</v>
      </c>
      <c r="Q93" s="524">
        <v>9</v>
      </c>
    </row>
    <row r="94" spans="1:17" s="614" customFormat="1" ht="14" customHeight="1" x14ac:dyDescent="0.15">
      <c r="A94" s="242"/>
      <c r="B94" s="242" t="s">
        <v>3892</v>
      </c>
      <c r="C94" s="242" t="s">
        <v>3892</v>
      </c>
      <c r="D94" s="242" t="s">
        <v>3893</v>
      </c>
      <c r="E94" s="863" t="s">
        <v>1862</v>
      </c>
      <c r="F94" s="243" t="s">
        <v>3891</v>
      </c>
      <c r="G94" s="243"/>
      <c r="H94" s="242"/>
      <c r="I94" s="242"/>
      <c r="J94" s="242"/>
      <c r="K94" s="242"/>
      <c r="L94" s="378" t="s">
        <v>1856</v>
      </c>
      <c r="M94" s="242"/>
      <c r="N94" s="242"/>
      <c r="O94" s="242"/>
      <c r="P94" s="242"/>
      <c r="Q94" s="863">
        <v>13</v>
      </c>
    </row>
    <row r="95" spans="1:17" ht="14" customHeight="1" x14ac:dyDescent="0.15">
      <c r="A95" s="453"/>
      <c r="B95" s="451" t="s">
        <v>2520</v>
      </c>
      <c r="C95" s="450" t="s">
        <v>726</v>
      </c>
      <c r="D95" s="451" t="s">
        <v>2969</v>
      </c>
      <c r="E95" s="378" t="s">
        <v>1866</v>
      </c>
      <c r="F95" s="453" t="s">
        <v>2970</v>
      </c>
      <c r="G95" s="464">
        <v>37653</v>
      </c>
      <c r="H95" s="226" t="str">
        <f t="shared" ref="H95:H120" si="3">+IF(G95&lt;DATE(2002,1,1),"adulto",IF(G95&lt;DATE(2004,1,1),"u20",IF(G95&lt;DATE(2006,1,1),"u18",IF(G95&lt;DATE(2008,1,1),"u16","-"))))</f>
        <v>u20</v>
      </c>
      <c r="I95" s="453">
        <v>990787238</v>
      </c>
      <c r="J95" s="457" t="s">
        <v>2971</v>
      </c>
      <c r="K95" s="451" t="s">
        <v>2972</v>
      </c>
      <c r="L95" s="396">
        <v>3000</v>
      </c>
      <c r="M95" s="453" t="s">
        <v>3869</v>
      </c>
      <c r="N95" s="451"/>
      <c r="O95" s="453"/>
      <c r="P95" s="451" t="s">
        <v>2935</v>
      </c>
      <c r="Q95" s="452">
        <v>13</v>
      </c>
    </row>
    <row r="96" spans="1:17" ht="14" customHeight="1" x14ac:dyDescent="0.15">
      <c r="A96" s="453"/>
      <c r="B96" s="451" t="s">
        <v>2520</v>
      </c>
      <c r="C96" s="450" t="s">
        <v>726</v>
      </c>
      <c r="D96" s="451" t="s">
        <v>2969</v>
      </c>
      <c r="E96" s="378" t="s">
        <v>1866</v>
      </c>
      <c r="F96" s="453" t="s">
        <v>2970</v>
      </c>
      <c r="G96" s="464">
        <v>37653</v>
      </c>
      <c r="H96" s="226" t="str">
        <f t="shared" si="3"/>
        <v>u20</v>
      </c>
      <c r="I96" s="453">
        <v>990787238</v>
      </c>
      <c r="J96" s="457" t="s">
        <v>2971</v>
      </c>
      <c r="K96" s="451" t="s">
        <v>2972</v>
      </c>
      <c r="L96" s="894">
        <v>1500</v>
      </c>
      <c r="M96" s="453" t="s">
        <v>3865</v>
      </c>
      <c r="N96" s="451"/>
      <c r="O96" s="453"/>
      <c r="P96" s="451" t="s">
        <v>2935</v>
      </c>
      <c r="Q96" s="452">
        <v>13</v>
      </c>
    </row>
    <row r="97" spans="1:17" ht="14" customHeight="1" x14ac:dyDescent="0.2">
      <c r="A97" s="453"/>
      <c r="B97" s="451" t="s">
        <v>2520</v>
      </c>
      <c r="C97" s="450" t="s">
        <v>726</v>
      </c>
      <c r="D97" s="451" t="s">
        <v>2969</v>
      </c>
      <c r="E97" s="378" t="s">
        <v>1866</v>
      </c>
      <c r="F97" s="453" t="s">
        <v>2970</v>
      </c>
      <c r="G97" s="464">
        <v>37653</v>
      </c>
      <c r="H97" s="226" t="str">
        <f t="shared" si="3"/>
        <v>u20</v>
      </c>
      <c r="I97" s="453">
        <v>990787238</v>
      </c>
      <c r="J97" s="457" t="s">
        <v>2971</v>
      </c>
      <c r="K97" s="451" t="s">
        <v>2972</v>
      </c>
      <c r="L97" s="12">
        <v>800</v>
      </c>
      <c r="M97" s="453" t="s">
        <v>3860</v>
      </c>
      <c r="N97" s="451"/>
      <c r="O97" s="453"/>
      <c r="P97" s="451" t="s">
        <v>2935</v>
      </c>
      <c r="Q97" s="452">
        <v>13</v>
      </c>
    </row>
    <row r="98" spans="1:17" ht="14" customHeight="1" x14ac:dyDescent="0.2">
      <c r="A98" s="223"/>
      <c r="B98" s="224" t="s">
        <v>3233</v>
      </c>
      <c r="C98" s="224" t="s">
        <v>899</v>
      </c>
      <c r="D98" s="224" t="s">
        <v>3234</v>
      </c>
      <c r="E98" s="378" t="s">
        <v>1866</v>
      </c>
      <c r="F98" s="225" t="s">
        <v>3235</v>
      </c>
      <c r="G98" s="346">
        <v>37936</v>
      </c>
      <c r="H98" s="226" t="str">
        <f t="shared" si="3"/>
        <v>u20</v>
      </c>
      <c r="I98" s="225">
        <v>997578580</v>
      </c>
      <c r="J98" s="389" t="s">
        <v>3236</v>
      </c>
      <c r="K98" s="223" t="s">
        <v>3237</v>
      </c>
      <c r="L98" s="895">
        <v>10000</v>
      </c>
      <c r="M98" s="225" t="s">
        <v>3342</v>
      </c>
      <c r="N98" s="224"/>
      <c r="O98" s="224"/>
      <c r="P98" s="228" t="s">
        <v>3238</v>
      </c>
      <c r="Q98" s="863">
        <v>3</v>
      </c>
    </row>
    <row r="99" spans="1:17" ht="14" customHeight="1" x14ac:dyDescent="0.2">
      <c r="A99" s="223"/>
      <c r="B99" s="224" t="s">
        <v>3233</v>
      </c>
      <c r="C99" s="224" t="s">
        <v>899</v>
      </c>
      <c r="D99" s="224" t="s">
        <v>3234</v>
      </c>
      <c r="E99" s="378" t="s">
        <v>1866</v>
      </c>
      <c r="F99" s="225" t="s">
        <v>3235</v>
      </c>
      <c r="G99" s="346">
        <v>37936</v>
      </c>
      <c r="H99" s="226" t="str">
        <f t="shared" si="3"/>
        <v>u20</v>
      </c>
      <c r="I99" s="225">
        <v>997578580</v>
      </c>
      <c r="J99" s="389" t="s">
        <v>3236</v>
      </c>
      <c r="K99" s="338" t="s">
        <v>3237</v>
      </c>
      <c r="L99" s="894">
        <v>1500</v>
      </c>
      <c r="M99" s="225" t="s">
        <v>3343</v>
      </c>
      <c r="N99" s="224"/>
      <c r="O99" s="224"/>
      <c r="P99" s="228" t="s">
        <v>3238</v>
      </c>
      <c r="Q99" s="863">
        <v>3</v>
      </c>
    </row>
    <row r="100" spans="1:17" ht="14" customHeight="1" x14ac:dyDescent="0.2">
      <c r="A100" s="223"/>
      <c r="B100" s="224" t="s">
        <v>754</v>
      </c>
      <c r="C100" s="224" t="s">
        <v>3780</v>
      </c>
      <c r="D100" s="224" t="s">
        <v>756</v>
      </c>
      <c r="E100" s="378" t="s">
        <v>1866</v>
      </c>
      <c r="F100" s="225" t="s">
        <v>550</v>
      </c>
      <c r="G100" s="346">
        <v>38121</v>
      </c>
      <c r="H100" s="226" t="str">
        <f t="shared" si="3"/>
        <v>u18</v>
      </c>
      <c r="I100" s="225">
        <v>968228300</v>
      </c>
      <c r="J100" s="377" t="s">
        <v>3781</v>
      </c>
      <c r="K100" s="225" t="s">
        <v>3782</v>
      </c>
      <c r="L100" s="898">
        <v>1500</v>
      </c>
      <c r="M100" s="225" t="s">
        <v>3785</v>
      </c>
      <c r="N100" s="346">
        <v>44269</v>
      </c>
      <c r="O100" s="225" t="s">
        <v>3786</v>
      </c>
      <c r="P100" s="224" t="s">
        <v>3784</v>
      </c>
      <c r="Q100" s="378">
        <v>8</v>
      </c>
    </row>
    <row r="101" spans="1:17" ht="14" customHeight="1" x14ac:dyDescent="0.2">
      <c r="A101" s="223"/>
      <c r="B101" s="242" t="s">
        <v>754</v>
      </c>
      <c r="C101" s="242" t="s">
        <v>3780</v>
      </c>
      <c r="D101" s="242" t="s">
        <v>756</v>
      </c>
      <c r="E101" s="378" t="s">
        <v>1866</v>
      </c>
      <c r="F101" s="243" t="s">
        <v>550</v>
      </c>
      <c r="G101" s="1002">
        <v>37526</v>
      </c>
      <c r="H101" s="226" t="str">
        <f t="shared" si="3"/>
        <v>u20</v>
      </c>
      <c r="I101" s="225">
        <v>968228300</v>
      </c>
      <c r="J101" s="377" t="s">
        <v>3781</v>
      </c>
      <c r="K101" s="225" t="s">
        <v>3782</v>
      </c>
      <c r="L101" s="896">
        <v>800</v>
      </c>
      <c r="M101" s="225" t="s">
        <v>3783</v>
      </c>
      <c r="N101" s="346">
        <v>44342</v>
      </c>
      <c r="O101" s="225" t="s">
        <v>1958</v>
      </c>
      <c r="P101" s="224" t="s">
        <v>3784</v>
      </c>
      <c r="Q101" s="378">
        <v>8</v>
      </c>
    </row>
    <row r="102" spans="1:17" s="614" customFormat="1" ht="14" customHeight="1" x14ac:dyDescent="0.2">
      <c r="A102" s="826"/>
      <c r="B102" s="804" t="s">
        <v>3571</v>
      </c>
      <c r="C102" s="804" t="s">
        <v>3118</v>
      </c>
      <c r="D102" s="804" t="s">
        <v>3572</v>
      </c>
      <c r="E102" s="806" t="s">
        <v>1866</v>
      </c>
      <c r="F102" s="807" t="s">
        <v>3573</v>
      </c>
      <c r="G102" s="841">
        <v>38054</v>
      </c>
      <c r="H102" s="809" t="str">
        <f t="shared" si="3"/>
        <v>u18</v>
      </c>
      <c r="I102" s="807">
        <v>968786035</v>
      </c>
      <c r="J102" s="830" t="s">
        <v>3574</v>
      </c>
      <c r="K102" s="804" t="s">
        <v>3575</v>
      </c>
      <c r="L102" s="889">
        <v>100</v>
      </c>
      <c r="M102" s="828" t="s">
        <v>3576</v>
      </c>
      <c r="N102" s="838">
        <v>44449</v>
      </c>
      <c r="O102" s="804" t="s">
        <v>3549</v>
      </c>
      <c r="P102" s="804" t="s">
        <v>3577</v>
      </c>
      <c r="Q102" s="869">
        <v>4</v>
      </c>
    </row>
    <row r="103" spans="1:17" s="614" customFormat="1" ht="14" customHeight="1" x14ac:dyDescent="0.2">
      <c r="A103" s="826"/>
      <c r="B103" s="831" t="s">
        <v>3571</v>
      </c>
      <c r="C103" s="831" t="s">
        <v>3118</v>
      </c>
      <c r="D103" s="831" t="s">
        <v>3572</v>
      </c>
      <c r="E103" s="806" t="s">
        <v>1866</v>
      </c>
      <c r="F103" s="828" t="s">
        <v>3573</v>
      </c>
      <c r="G103" s="829">
        <v>38054</v>
      </c>
      <c r="H103" s="809" t="str">
        <f t="shared" si="3"/>
        <v>u18</v>
      </c>
      <c r="I103" s="828">
        <v>968786035</v>
      </c>
      <c r="J103" s="830" t="s">
        <v>3574</v>
      </c>
      <c r="K103" s="831" t="s">
        <v>3575</v>
      </c>
      <c r="L103" s="816" t="s">
        <v>974</v>
      </c>
      <c r="M103" s="828" t="s">
        <v>3578</v>
      </c>
      <c r="N103" s="838">
        <v>44449</v>
      </c>
      <c r="O103" s="804" t="s">
        <v>3549</v>
      </c>
      <c r="P103" s="804" t="s">
        <v>3577</v>
      </c>
      <c r="Q103" s="864">
        <v>4</v>
      </c>
    </row>
    <row r="104" spans="1:17" s="614" customFormat="1" ht="14" customHeight="1" x14ac:dyDescent="0.2">
      <c r="A104" s="223"/>
      <c r="B104" s="224" t="s">
        <v>3147</v>
      </c>
      <c r="C104" s="224" t="s">
        <v>3147</v>
      </c>
      <c r="D104" s="224" t="s">
        <v>3148</v>
      </c>
      <c r="E104" s="378" t="s">
        <v>1866</v>
      </c>
      <c r="F104" s="225" t="s">
        <v>3149</v>
      </c>
      <c r="G104" s="346">
        <v>37965</v>
      </c>
      <c r="H104" s="226" t="str">
        <f t="shared" si="3"/>
        <v>u20</v>
      </c>
      <c r="I104" s="225">
        <v>937321476</v>
      </c>
      <c r="J104" s="389" t="s">
        <v>3150</v>
      </c>
      <c r="K104" s="223" t="s">
        <v>3151</v>
      </c>
      <c r="L104" s="344" t="s">
        <v>1032</v>
      </c>
      <c r="M104" s="225" t="s">
        <v>3328</v>
      </c>
      <c r="N104" s="225"/>
      <c r="O104" s="225" t="s">
        <v>3355</v>
      </c>
      <c r="P104" s="228" t="s">
        <v>3140</v>
      </c>
      <c r="Q104" s="863">
        <v>3</v>
      </c>
    </row>
    <row r="105" spans="1:17" s="614" customFormat="1" ht="14" customHeight="1" x14ac:dyDescent="0.2">
      <c r="A105" s="826"/>
      <c r="B105" s="827" t="s">
        <v>3571</v>
      </c>
      <c r="C105" s="827" t="s">
        <v>3118</v>
      </c>
      <c r="D105" s="827" t="s">
        <v>3572</v>
      </c>
      <c r="E105" s="806" t="s">
        <v>1866</v>
      </c>
      <c r="F105" s="828" t="s">
        <v>3573</v>
      </c>
      <c r="G105" s="829">
        <v>38054</v>
      </c>
      <c r="H105" s="809" t="str">
        <f t="shared" si="3"/>
        <v>u18</v>
      </c>
      <c r="I105" s="828">
        <v>968786035</v>
      </c>
      <c r="J105" s="830" t="s">
        <v>3574</v>
      </c>
      <c r="K105" s="831" t="s">
        <v>3575</v>
      </c>
      <c r="L105" s="889">
        <v>200</v>
      </c>
      <c r="M105" s="828" t="s">
        <v>2441</v>
      </c>
      <c r="N105" s="828"/>
      <c r="O105" s="831" t="s">
        <v>3549</v>
      </c>
      <c r="P105" s="804" t="s">
        <v>3577</v>
      </c>
      <c r="Q105" s="864">
        <v>4</v>
      </c>
    </row>
    <row r="106" spans="1:17" ht="14" customHeight="1" x14ac:dyDescent="0.2">
      <c r="A106" s="223"/>
      <c r="B106" s="242" t="s">
        <v>640</v>
      </c>
      <c r="C106" s="242" t="s">
        <v>455</v>
      </c>
      <c r="D106" s="242" t="s">
        <v>456</v>
      </c>
      <c r="E106" s="378" t="s">
        <v>1866</v>
      </c>
      <c r="F106" s="243" t="s">
        <v>457</v>
      </c>
      <c r="G106" s="394">
        <v>37713</v>
      </c>
      <c r="H106" s="226" t="str">
        <f t="shared" si="3"/>
        <v>u20</v>
      </c>
      <c r="I106" s="225">
        <v>965082854</v>
      </c>
      <c r="J106" s="377" t="s">
        <v>3758</v>
      </c>
      <c r="K106" s="225" t="s">
        <v>3759</v>
      </c>
      <c r="L106" s="225">
        <v>400</v>
      </c>
      <c r="M106" s="225" t="s">
        <v>3760</v>
      </c>
      <c r="N106" s="346"/>
      <c r="O106" s="225" t="s">
        <v>3761</v>
      </c>
      <c r="P106" s="224" t="s">
        <v>3762</v>
      </c>
      <c r="Q106" s="378">
        <v>8</v>
      </c>
    </row>
    <row r="107" spans="1:17" s="614" customFormat="1" ht="14" customHeight="1" x14ac:dyDescent="0.2">
      <c r="A107" s="223"/>
      <c r="B107" s="224" t="s">
        <v>640</v>
      </c>
      <c r="C107" s="224" t="s">
        <v>455</v>
      </c>
      <c r="D107" s="224" t="s">
        <v>456</v>
      </c>
      <c r="E107" s="378" t="s">
        <v>1866</v>
      </c>
      <c r="F107" s="225" t="s">
        <v>457</v>
      </c>
      <c r="G107" s="346">
        <v>37713</v>
      </c>
      <c r="H107" s="226" t="str">
        <f t="shared" si="3"/>
        <v>u20</v>
      </c>
      <c r="I107" s="225">
        <v>965082854</v>
      </c>
      <c r="J107" s="377" t="s">
        <v>3758</v>
      </c>
      <c r="K107" s="225" t="s">
        <v>3759</v>
      </c>
      <c r="L107" s="896">
        <v>800</v>
      </c>
      <c r="M107" s="225" t="s">
        <v>3763</v>
      </c>
      <c r="N107" s="346">
        <v>44454</v>
      </c>
      <c r="O107" s="225" t="s">
        <v>3761</v>
      </c>
      <c r="P107" s="224" t="s">
        <v>3762</v>
      </c>
      <c r="Q107" s="378">
        <v>8</v>
      </c>
    </row>
    <row r="108" spans="1:17" ht="14" customHeight="1" x14ac:dyDescent="0.15">
      <c r="A108" s="223"/>
      <c r="B108" s="224" t="s">
        <v>640</v>
      </c>
      <c r="C108" s="224" t="s">
        <v>689</v>
      </c>
      <c r="D108" s="224" t="s">
        <v>2130</v>
      </c>
      <c r="E108" s="378" t="s">
        <v>1862</v>
      </c>
      <c r="F108" s="225" t="s">
        <v>2131</v>
      </c>
      <c r="G108" s="346">
        <v>38261</v>
      </c>
      <c r="H108" s="226" t="str">
        <f t="shared" si="3"/>
        <v>u18</v>
      </c>
      <c r="I108" s="225"/>
      <c r="J108" s="224" t="s">
        <v>2132</v>
      </c>
      <c r="K108" s="224" t="s">
        <v>2133</v>
      </c>
      <c r="L108" s="522" t="s">
        <v>990</v>
      </c>
      <c r="M108" s="225" t="s">
        <v>3897</v>
      </c>
      <c r="N108" s="346"/>
      <c r="O108" s="224"/>
      <c r="P108" s="224" t="s">
        <v>2134</v>
      </c>
      <c r="Q108" s="869">
        <v>7</v>
      </c>
    </row>
    <row r="109" spans="1:17" ht="14" customHeight="1" x14ac:dyDescent="0.15">
      <c r="A109" s="223"/>
      <c r="B109" s="568" t="s">
        <v>1241</v>
      </c>
      <c r="C109" s="568" t="s">
        <v>2313</v>
      </c>
      <c r="D109" s="568" t="s">
        <v>2865</v>
      </c>
      <c r="E109" s="378" t="s">
        <v>1866</v>
      </c>
      <c r="F109" s="569" t="s">
        <v>3477</v>
      </c>
      <c r="G109" s="408">
        <v>38143</v>
      </c>
      <c r="H109" s="226" t="str">
        <f t="shared" si="3"/>
        <v>u18</v>
      </c>
      <c r="I109" s="569">
        <v>955265466</v>
      </c>
      <c r="J109" s="569" t="s">
        <v>3478</v>
      </c>
      <c r="K109" s="569" t="s">
        <v>3479</v>
      </c>
      <c r="L109" s="771" t="s">
        <v>1032</v>
      </c>
      <c r="M109" s="225" t="s">
        <v>3480</v>
      </c>
      <c r="N109" s="538">
        <v>44366</v>
      </c>
      <c r="O109" s="223" t="s">
        <v>3355</v>
      </c>
      <c r="P109" s="223" t="s">
        <v>3449</v>
      </c>
      <c r="Q109" s="378">
        <v>9</v>
      </c>
    </row>
    <row r="110" spans="1:17" ht="14" customHeight="1" x14ac:dyDescent="0.15">
      <c r="A110" s="223"/>
      <c r="B110" s="646" t="s">
        <v>3118</v>
      </c>
      <c r="C110" s="646" t="s">
        <v>3119</v>
      </c>
      <c r="D110" s="646" t="s">
        <v>3120</v>
      </c>
      <c r="E110" s="378" t="s">
        <v>1866</v>
      </c>
      <c r="F110" s="622" t="s">
        <v>3121</v>
      </c>
      <c r="G110" s="672">
        <v>31167</v>
      </c>
      <c r="H110" s="226" t="str">
        <f t="shared" si="3"/>
        <v>adulto</v>
      </c>
      <c r="I110" s="622">
        <v>991706364</v>
      </c>
      <c r="J110" s="646" t="s">
        <v>3122</v>
      </c>
      <c r="K110" s="795" t="s">
        <v>3123</v>
      </c>
      <c r="L110" s="378" t="s">
        <v>1856</v>
      </c>
      <c r="M110" s="622"/>
      <c r="N110" s="622"/>
      <c r="O110" s="622"/>
      <c r="P110" s="646" t="s">
        <v>2173</v>
      </c>
      <c r="Q110" s="875">
        <v>7</v>
      </c>
    </row>
    <row r="111" spans="1:17" ht="14" customHeight="1" x14ac:dyDescent="0.15">
      <c r="A111" s="223"/>
      <c r="B111" s="223" t="s">
        <v>738</v>
      </c>
      <c r="C111" s="223" t="s">
        <v>739</v>
      </c>
      <c r="D111" s="223" t="s">
        <v>3713</v>
      </c>
      <c r="E111" s="378" t="s">
        <v>1866</v>
      </c>
      <c r="F111" s="225" t="s">
        <v>452</v>
      </c>
      <c r="G111" s="346">
        <v>37755</v>
      </c>
      <c r="H111" s="226" t="str">
        <f t="shared" si="3"/>
        <v>u20</v>
      </c>
      <c r="I111" s="225" t="s">
        <v>3714</v>
      </c>
      <c r="J111" s="576" t="s">
        <v>3715</v>
      </c>
      <c r="K111" s="576" t="s">
        <v>3716</v>
      </c>
      <c r="L111" s="985" t="s">
        <v>1876</v>
      </c>
      <c r="M111" s="225" t="s">
        <v>3720</v>
      </c>
      <c r="N111" s="346">
        <v>44307</v>
      </c>
      <c r="O111" s="225" t="s">
        <v>3721</v>
      </c>
      <c r="P111" s="224" t="s">
        <v>3710</v>
      </c>
      <c r="Q111" s="378">
        <v>8</v>
      </c>
    </row>
    <row r="112" spans="1:17" ht="14" customHeight="1" x14ac:dyDescent="0.15">
      <c r="A112" s="223"/>
      <c r="B112" s="224" t="s">
        <v>738</v>
      </c>
      <c r="C112" s="224" t="s">
        <v>739</v>
      </c>
      <c r="D112" s="224" t="s">
        <v>3713</v>
      </c>
      <c r="E112" s="378" t="s">
        <v>1866</v>
      </c>
      <c r="F112" s="225" t="s">
        <v>452</v>
      </c>
      <c r="G112" s="346">
        <v>37755</v>
      </c>
      <c r="H112" s="226" t="str">
        <f t="shared" si="3"/>
        <v>u20</v>
      </c>
      <c r="I112" s="225" t="s">
        <v>3714</v>
      </c>
      <c r="J112" s="576" t="s">
        <v>3715</v>
      </c>
      <c r="K112" s="576" t="s">
        <v>3716</v>
      </c>
      <c r="L112" s="886">
        <v>1500</v>
      </c>
      <c r="M112" s="225" t="s">
        <v>3717</v>
      </c>
      <c r="N112" s="225" t="s">
        <v>3718</v>
      </c>
      <c r="O112" s="225" t="s">
        <v>3719</v>
      </c>
      <c r="P112" s="224" t="s">
        <v>3710</v>
      </c>
      <c r="Q112" s="378">
        <v>8</v>
      </c>
    </row>
    <row r="113" spans="1:17" ht="14" customHeight="1" x14ac:dyDescent="0.15">
      <c r="A113" s="552"/>
      <c r="B113" s="542" t="s">
        <v>3263</v>
      </c>
      <c r="C113" s="542" t="s">
        <v>747</v>
      </c>
      <c r="D113" s="542" t="s">
        <v>3264</v>
      </c>
      <c r="E113" s="378" t="s">
        <v>1862</v>
      </c>
      <c r="F113" s="543" t="s">
        <v>3265</v>
      </c>
      <c r="G113" s="544">
        <v>37654</v>
      </c>
      <c r="H113" s="252" t="str">
        <f t="shared" si="3"/>
        <v>u20</v>
      </c>
      <c r="I113" s="552">
        <v>956247246</v>
      </c>
      <c r="J113" s="548" t="s">
        <v>3266</v>
      </c>
      <c r="K113" s="557" t="s">
        <v>3267</v>
      </c>
      <c r="L113" s="344" t="s">
        <v>1032</v>
      </c>
      <c r="M113" s="550" t="s">
        <v>3316</v>
      </c>
      <c r="N113" s="546">
        <v>44398</v>
      </c>
      <c r="O113" s="545" t="s">
        <v>3321</v>
      </c>
      <c r="P113" s="560" t="s">
        <v>3268</v>
      </c>
      <c r="Q113" s="1031">
        <v>16</v>
      </c>
    </row>
    <row r="114" spans="1:17" ht="14" customHeight="1" x14ac:dyDescent="0.15">
      <c r="A114" s="450"/>
      <c r="B114" s="456" t="s">
        <v>2664</v>
      </c>
      <c r="C114" s="456" t="s">
        <v>2665</v>
      </c>
      <c r="D114" s="456" t="s">
        <v>2666</v>
      </c>
      <c r="E114" s="378" t="s">
        <v>1866</v>
      </c>
      <c r="F114" s="460" t="s">
        <v>2667</v>
      </c>
      <c r="G114" s="462">
        <v>37458</v>
      </c>
      <c r="H114" s="226" t="str">
        <f t="shared" si="3"/>
        <v>u20</v>
      </c>
      <c r="I114" s="453" t="s">
        <v>2668</v>
      </c>
      <c r="J114" s="457" t="s">
        <v>2669</v>
      </c>
      <c r="K114" s="451" t="s">
        <v>2670</v>
      </c>
      <c r="L114" s="349" t="s">
        <v>1052</v>
      </c>
      <c r="M114" s="453" t="s">
        <v>2671</v>
      </c>
      <c r="N114" s="455">
        <v>44450</v>
      </c>
      <c r="O114" s="451" t="s">
        <v>2663</v>
      </c>
      <c r="P114" s="456" t="s">
        <v>2604</v>
      </c>
      <c r="Q114" s="452">
        <v>13</v>
      </c>
    </row>
    <row r="115" spans="1:17" ht="14" customHeight="1" x14ac:dyDescent="0.15">
      <c r="A115" s="450"/>
      <c r="B115" s="456" t="s">
        <v>2664</v>
      </c>
      <c r="C115" s="456" t="s">
        <v>2665</v>
      </c>
      <c r="D115" s="456" t="s">
        <v>2666</v>
      </c>
      <c r="E115" s="378" t="s">
        <v>1866</v>
      </c>
      <c r="F115" s="460" t="s">
        <v>2667</v>
      </c>
      <c r="G115" s="462">
        <v>37458</v>
      </c>
      <c r="H115" s="226" t="str">
        <f t="shared" si="3"/>
        <v>u20</v>
      </c>
      <c r="I115" s="453" t="s">
        <v>2668</v>
      </c>
      <c r="J115" s="457" t="s">
        <v>2669</v>
      </c>
      <c r="K115" s="451" t="s">
        <v>2670</v>
      </c>
      <c r="L115" s="349" t="s">
        <v>1739</v>
      </c>
      <c r="M115" s="453" t="s">
        <v>2672</v>
      </c>
      <c r="N115" s="455">
        <v>43589</v>
      </c>
      <c r="O115" s="451" t="s">
        <v>2673</v>
      </c>
      <c r="P115" s="456" t="s">
        <v>2604</v>
      </c>
      <c r="Q115" s="452">
        <v>13</v>
      </c>
    </row>
    <row r="116" spans="1:17" ht="14" customHeight="1" x14ac:dyDescent="0.2">
      <c r="A116" s="223"/>
      <c r="B116" s="223" t="s">
        <v>3486</v>
      </c>
      <c r="C116" s="223" t="s">
        <v>3541</v>
      </c>
      <c r="D116" s="223" t="s">
        <v>3542</v>
      </c>
      <c r="E116" s="378" t="s">
        <v>1862</v>
      </c>
      <c r="F116" s="225" t="s">
        <v>3543</v>
      </c>
      <c r="G116" s="346">
        <v>25063</v>
      </c>
      <c r="H116" s="226" t="str">
        <f t="shared" si="3"/>
        <v>adulto</v>
      </c>
      <c r="I116" s="225">
        <v>987521491</v>
      </c>
      <c r="J116" s="377" t="s">
        <v>3536</v>
      </c>
      <c r="K116" s="225" t="s">
        <v>3537</v>
      </c>
      <c r="L116" s="766" t="s">
        <v>1857</v>
      </c>
      <c r="M116" s="225"/>
      <c r="N116" s="225"/>
      <c r="O116" s="225"/>
      <c r="P116" s="224" t="s">
        <v>3540</v>
      </c>
      <c r="Q116" s="861">
        <v>9</v>
      </c>
    </row>
    <row r="117" spans="1:17" ht="14" customHeight="1" x14ac:dyDescent="0.2">
      <c r="A117" s="223"/>
      <c r="B117" s="402" t="s">
        <v>2288</v>
      </c>
      <c r="C117" s="402" t="s">
        <v>2289</v>
      </c>
      <c r="D117" s="402" t="s">
        <v>2290</v>
      </c>
      <c r="E117" s="378" t="s">
        <v>1866</v>
      </c>
      <c r="F117" s="403" t="s">
        <v>2291</v>
      </c>
      <c r="G117" s="407">
        <v>37379</v>
      </c>
      <c r="H117" s="226" t="str">
        <f t="shared" si="3"/>
        <v>u20</v>
      </c>
      <c r="I117" s="403">
        <v>940512479</v>
      </c>
      <c r="J117" s="404" t="s">
        <v>2292</v>
      </c>
      <c r="K117" s="403" t="s">
        <v>2293</v>
      </c>
      <c r="L117" s="887">
        <v>100</v>
      </c>
      <c r="M117" s="225" t="s">
        <v>1514</v>
      </c>
      <c r="N117" s="346">
        <v>44436</v>
      </c>
      <c r="O117" s="225" t="s">
        <v>2294</v>
      </c>
      <c r="P117" s="402" t="s">
        <v>2251</v>
      </c>
      <c r="Q117" s="861">
        <v>6</v>
      </c>
    </row>
    <row r="118" spans="1:17" ht="14" customHeight="1" x14ac:dyDescent="0.2">
      <c r="A118" s="223"/>
      <c r="B118" s="371" t="s">
        <v>2288</v>
      </c>
      <c r="C118" s="371" t="s">
        <v>2289</v>
      </c>
      <c r="D118" s="371" t="s">
        <v>2290</v>
      </c>
      <c r="E118" s="378" t="s">
        <v>1866</v>
      </c>
      <c r="F118" s="372" t="s">
        <v>2291</v>
      </c>
      <c r="G118" s="393">
        <v>37379</v>
      </c>
      <c r="H118" s="226" t="str">
        <f t="shared" si="3"/>
        <v>u20</v>
      </c>
      <c r="I118" s="372">
        <v>940512479</v>
      </c>
      <c r="J118" s="377" t="s">
        <v>2292</v>
      </c>
      <c r="K118" s="372" t="s">
        <v>2293</v>
      </c>
      <c r="L118" s="902" t="s">
        <v>1052</v>
      </c>
      <c r="M118" s="372" t="s">
        <v>2335</v>
      </c>
      <c r="N118" s="393">
        <v>44436</v>
      </c>
      <c r="O118" s="372" t="s">
        <v>2294</v>
      </c>
      <c r="P118" s="371"/>
      <c r="Q118" s="861"/>
    </row>
    <row r="119" spans="1:17" ht="14" customHeight="1" x14ac:dyDescent="0.2">
      <c r="A119" s="223"/>
      <c r="B119" s="224" t="s">
        <v>2096</v>
      </c>
      <c r="C119" s="224" t="s">
        <v>1352</v>
      </c>
      <c r="D119" s="224" t="s">
        <v>2097</v>
      </c>
      <c r="E119" s="378" t="s">
        <v>1862</v>
      </c>
      <c r="F119" s="225" t="s">
        <v>2098</v>
      </c>
      <c r="G119" s="346">
        <v>23314</v>
      </c>
      <c r="H119" s="226" t="str">
        <f t="shared" si="3"/>
        <v>adulto</v>
      </c>
      <c r="I119" s="225" t="s">
        <v>2099</v>
      </c>
      <c r="J119" s="397" t="s">
        <v>2100</v>
      </c>
      <c r="K119" s="372" t="s">
        <v>2101</v>
      </c>
      <c r="L119" s="603" t="s">
        <v>1856</v>
      </c>
      <c r="M119" s="225"/>
      <c r="N119" s="346"/>
      <c r="O119" s="224"/>
      <c r="P119" s="224" t="s">
        <v>2094</v>
      </c>
      <c r="Q119" s="524">
        <v>7</v>
      </c>
    </row>
    <row r="120" spans="1:17" ht="14" customHeight="1" x14ac:dyDescent="0.2">
      <c r="A120" s="223"/>
      <c r="B120" s="242" t="s">
        <v>2096</v>
      </c>
      <c r="C120" s="242" t="s">
        <v>3118</v>
      </c>
      <c r="D120" s="242" t="s">
        <v>3787</v>
      </c>
      <c r="E120" s="378" t="s">
        <v>1862</v>
      </c>
      <c r="F120" s="243" t="s">
        <v>3788</v>
      </c>
      <c r="G120" s="257">
        <v>37947</v>
      </c>
      <c r="H120" s="226" t="str">
        <f t="shared" si="3"/>
        <v>u20</v>
      </c>
      <c r="I120" s="225" t="s">
        <v>1957</v>
      </c>
      <c r="J120" s="377" t="s">
        <v>3789</v>
      </c>
      <c r="K120" s="223" t="s">
        <v>3790</v>
      </c>
      <c r="L120" s="902" t="s">
        <v>1873</v>
      </c>
      <c r="M120" s="225" t="s">
        <v>3845</v>
      </c>
      <c r="N120" s="346">
        <v>44366</v>
      </c>
      <c r="O120" s="225" t="s">
        <v>3791</v>
      </c>
      <c r="P120" s="228" t="s">
        <v>3792</v>
      </c>
      <c r="Q120" s="378">
        <v>15</v>
      </c>
    </row>
    <row r="121" spans="1:17" ht="14" customHeight="1" x14ac:dyDescent="0.2">
      <c r="A121" s="223"/>
      <c r="B121" s="224" t="s">
        <v>2096</v>
      </c>
      <c r="C121" s="224" t="s">
        <v>674</v>
      </c>
      <c r="D121" s="224" t="s">
        <v>3906</v>
      </c>
      <c r="E121" s="378" t="s">
        <v>1866</v>
      </c>
      <c r="F121" s="225" t="s">
        <v>3907</v>
      </c>
      <c r="G121" s="226">
        <v>33084</v>
      </c>
      <c r="H121" s="226"/>
      <c r="I121" s="225">
        <v>981257073</v>
      </c>
      <c r="J121" s="389" t="s">
        <v>3908</v>
      </c>
      <c r="K121" s="223" t="s">
        <v>3909</v>
      </c>
      <c r="L121" s="602" t="s">
        <v>1856</v>
      </c>
      <c r="M121" s="224"/>
      <c r="N121" s="228"/>
      <c r="O121" s="242"/>
      <c r="P121" s="228" t="s">
        <v>3905</v>
      </c>
      <c r="Q121" s="863">
        <v>3</v>
      </c>
    </row>
    <row r="122" spans="1:17" ht="14" customHeight="1" x14ac:dyDescent="0.15">
      <c r="A122" s="456"/>
      <c r="B122" s="456" t="s">
        <v>2699</v>
      </c>
      <c r="C122" s="456" t="s">
        <v>2700</v>
      </c>
      <c r="D122" s="456" t="s">
        <v>2701</v>
      </c>
      <c r="E122" s="378" t="s">
        <v>1866</v>
      </c>
      <c r="F122" s="460" t="s">
        <v>2702</v>
      </c>
      <c r="G122" s="462">
        <v>38299</v>
      </c>
      <c r="H122" s="226" t="str">
        <f t="shared" ref="H122:H141" si="4">+IF(G122&lt;DATE(2002,1,1),"adulto",IF(G122&lt;DATE(2004,1,1),"u20",IF(G122&lt;DATE(2006,1,1),"u18",IF(G122&lt;DATE(2008,1,1),"u16","-"))))</f>
        <v>u18</v>
      </c>
      <c r="I122" s="460">
        <v>957341171</v>
      </c>
      <c r="J122" s="463" t="s">
        <v>2703</v>
      </c>
      <c r="K122" s="461" t="s">
        <v>2704</v>
      </c>
      <c r="L122" s="349" t="s">
        <v>1815</v>
      </c>
      <c r="M122" s="460" t="s">
        <v>300</v>
      </c>
      <c r="N122" s="462">
        <v>44351</v>
      </c>
      <c r="O122" s="461" t="s">
        <v>2649</v>
      </c>
      <c r="P122" s="461" t="s">
        <v>2604</v>
      </c>
      <c r="Q122" s="459">
        <v>13</v>
      </c>
    </row>
    <row r="123" spans="1:17" ht="14" customHeight="1" x14ac:dyDescent="0.15">
      <c r="A123" s="453"/>
      <c r="B123" s="474" t="s">
        <v>2782</v>
      </c>
      <c r="C123" s="474" t="s">
        <v>689</v>
      </c>
      <c r="D123" s="474" t="s">
        <v>2783</v>
      </c>
      <c r="E123" s="378" t="s">
        <v>1862</v>
      </c>
      <c r="F123" s="475" t="s">
        <v>2784</v>
      </c>
      <c r="G123" s="515">
        <v>37711</v>
      </c>
      <c r="H123" s="226" t="str">
        <f t="shared" si="4"/>
        <v>u20</v>
      </c>
      <c r="I123" s="475" t="s">
        <v>2785</v>
      </c>
      <c r="J123" s="485" t="s">
        <v>2786</v>
      </c>
      <c r="K123" s="478" t="s">
        <v>2787</v>
      </c>
      <c r="L123" s="344" t="s">
        <v>1863</v>
      </c>
      <c r="M123" s="475" t="s">
        <v>2788</v>
      </c>
      <c r="N123" s="476">
        <v>44386</v>
      </c>
      <c r="O123" s="474" t="s">
        <v>2789</v>
      </c>
      <c r="P123" s="451" t="s">
        <v>2762</v>
      </c>
      <c r="Q123" s="452">
        <v>13</v>
      </c>
    </row>
    <row r="124" spans="1:17" ht="14" customHeight="1" x14ac:dyDescent="0.15">
      <c r="A124" s="223"/>
      <c r="B124" s="223" t="s">
        <v>3458</v>
      </c>
      <c r="C124" s="223" t="s">
        <v>3459</v>
      </c>
      <c r="D124" s="223" t="s">
        <v>3460</v>
      </c>
      <c r="E124" s="378" t="s">
        <v>1862</v>
      </c>
      <c r="F124" s="223" t="s">
        <v>3461</v>
      </c>
      <c r="G124" s="538">
        <v>37583</v>
      </c>
      <c r="H124" s="226" t="str">
        <f t="shared" si="4"/>
        <v>u20</v>
      </c>
      <c r="I124" s="223">
        <v>952072725</v>
      </c>
      <c r="J124" s="567" t="s">
        <v>3462</v>
      </c>
      <c r="K124" s="223" t="s">
        <v>3463</v>
      </c>
      <c r="L124" s="225" t="s">
        <v>1877</v>
      </c>
      <c r="M124" s="225" t="s">
        <v>3464</v>
      </c>
      <c r="N124" s="538">
        <v>44436</v>
      </c>
      <c r="O124" s="223" t="s">
        <v>3448</v>
      </c>
      <c r="P124" s="223" t="s">
        <v>3449</v>
      </c>
      <c r="Q124" s="378">
        <v>9</v>
      </c>
    </row>
    <row r="125" spans="1:17" ht="14" customHeight="1" x14ac:dyDescent="0.15">
      <c r="A125" s="223"/>
      <c r="B125" s="223" t="s">
        <v>3458</v>
      </c>
      <c r="C125" s="223" t="s">
        <v>3459</v>
      </c>
      <c r="D125" s="223" t="s">
        <v>3460</v>
      </c>
      <c r="E125" s="378" t="s">
        <v>1862</v>
      </c>
      <c r="F125" s="223" t="s">
        <v>3461</v>
      </c>
      <c r="G125" s="538">
        <v>37583</v>
      </c>
      <c r="H125" s="226" t="str">
        <f t="shared" si="4"/>
        <v>u20</v>
      </c>
      <c r="I125" s="223">
        <v>952072725</v>
      </c>
      <c r="J125" s="223" t="s">
        <v>3462</v>
      </c>
      <c r="K125" s="223" t="s">
        <v>3463</v>
      </c>
      <c r="L125" s="623">
        <v>400</v>
      </c>
      <c r="M125" s="552" t="s">
        <v>2370</v>
      </c>
      <c r="N125" s="538">
        <v>44429</v>
      </c>
      <c r="O125" s="223" t="s">
        <v>3448</v>
      </c>
      <c r="P125" s="223" t="s">
        <v>3449</v>
      </c>
      <c r="Q125" s="378">
        <v>9</v>
      </c>
    </row>
    <row r="126" spans="1:17" ht="14" customHeight="1" x14ac:dyDescent="0.2">
      <c r="A126" s="223"/>
      <c r="B126" s="223" t="s">
        <v>3401</v>
      </c>
      <c r="C126" s="223" t="s">
        <v>3402</v>
      </c>
      <c r="D126" s="223" t="s">
        <v>3403</v>
      </c>
      <c r="E126" s="378" t="s">
        <v>1862</v>
      </c>
      <c r="F126" s="223" t="s">
        <v>3404</v>
      </c>
      <c r="G126" s="538">
        <v>38669</v>
      </c>
      <c r="H126" s="226" t="str">
        <f t="shared" si="4"/>
        <v>u18</v>
      </c>
      <c r="I126" s="223" t="s">
        <v>3405</v>
      </c>
      <c r="J126" s="561" t="s">
        <v>3406</v>
      </c>
      <c r="K126" s="562" t="s">
        <v>3407</v>
      </c>
      <c r="L126" s="883">
        <v>200</v>
      </c>
      <c r="M126" s="225" t="s">
        <v>3834</v>
      </c>
      <c r="N126" s="538">
        <v>44444</v>
      </c>
      <c r="O126" s="223" t="s">
        <v>3408</v>
      </c>
      <c r="P126" s="223" t="s">
        <v>3409</v>
      </c>
      <c r="Q126" s="378">
        <v>9</v>
      </c>
    </row>
    <row r="127" spans="1:17" ht="14" customHeight="1" x14ac:dyDescent="0.2">
      <c r="A127" s="223"/>
      <c r="B127" s="223" t="s">
        <v>3401</v>
      </c>
      <c r="C127" s="223" t="s">
        <v>3402</v>
      </c>
      <c r="D127" s="223" t="s">
        <v>3403</v>
      </c>
      <c r="E127" s="378" t="s">
        <v>1862</v>
      </c>
      <c r="F127" s="223" t="s">
        <v>3404</v>
      </c>
      <c r="G127" s="538">
        <v>38669</v>
      </c>
      <c r="H127" s="226" t="str">
        <f t="shared" si="4"/>
        <v>u18</v>
      </c>
      <c r="I127" s="223" t="s">
        <v>3405</v>
      </c>
      <c r="J127" s="561" t="s">
        <v>3406</v>
      </c>
      <c r="K127" s="562" t="s">
        <v>3407</v>
      </c>
      <c r="L127" s="883">
        <v>100</v>
      </c>
      <c r="M127" s="225" t="s">
        <v>3833</v>
      </c>
      <c r="N127" s="538">
        <v>44443</v>
      </c>
      <c r="O127" s="223" t="s">
        <v>3408</v>
      </c>
      <c r="P127" s="223" t="s">
        <v>3409</v>
      </c>
      <c r="Q127" s="378">
        <v>9</v>
      </c>
    </row>
    <row r="128" spans="1:17" ht="14" customHeight="1" x14ac:dyDescent="0.2">
      <c r="A128" s="223"/>
      <c r="B128" s="223" t="s">
        <v>3436</v>
      </c>
      <c r="C128" s="223" t="s">
        <v>3437</v>
      </c>
      <c r="D128" s="223" t="s">
        <v>1354</v>
      </c>
      <c r="E128" s="378" t="s">
        <v>1866</v>
      </c>
      <c r="F128" s="223" t="s">
        <v>3438</v>
      </c>
      <c r="G128" s="538">
        <v>27161</v>
      </c>
      <c r="H128" s="226" t="str">
        <f t="shared" si="4"/>
        <v>adulto</v>
      </c>
      <c r="I128" s="223" t="s">
        <v>3439</v>
      </c>
      <c r="J128" s="561" t="s">
        <v>3440</v>
      </c>
      <c r="K128" s="223" t="s">
        <v>3441</v>
      </c>
      <c r="L128" s="522" t="s">
        <v>1857</v>
      </c>
      <c r="M128" s="223"/>
      <c r="N128" s="229"/>
      <c r="O128" s="229"/>
      <c r="P128" s="223" t="s">
        <v>1709</v>
      </c>
      <c r="Q128" s="524">
        <v>9</v>
      </c>
    </row>
    <row r="129" spans="1:17" ht="14" customHeight="1" x14ac:dyDescent="0.2">
      <c r="A129" s="223"/>
      <c r="B129" s="223" t="s">
        <v>2010</v>
      </c>
      <c r="C129" s="223" t="s">
        <v>2011</v>
      </c>
      <c r="D129" s="223" t="s">
        <v>2012</v>
      </c>
      <c r="E129" s="378" t="s">
        <v>1866</v>
      </c>
      <c r="F129" s="225" t="s">
        <v>2013</v>
      </c>
      <c r="G129" s="346">
        <v>37559</v>
      </c>
      <c r="H129" s="226" t="str">
        <f t="shared" si="4"/>
        <v>u20</v>
      </c>
      <c r="I129" s="225" t="s">
        <v>2014</v>
      </c>
      <c r="J129" s="377" t="s">
        <v>2015</v>
      </c>
      <c r="K129" s="225" t="s">
        <v>2016</v>
      </c>
      <c r="L129" s="225">
        <v>400</v>
      </c>
      <c r="M129" s="225" t="s">
        <v>2018</v>
      </c>
      <c r="N129" s="346">
        <v>44450</v>
      </c>
      <c r="O129" s="225" t="s">
        <v>2009</v>
      </c>
      <c r="P129" s="224" t="s">
        <v>2007</v>
      </c>
      <c r="Q129" s="378">
        <v>13</v>
      </c>
    </row>
    <row r="130" spans="1:17" ht="14" customHeight="1" x14ac:dyDescent="0.2">
      <c r="A130" s="223"/>
      <c r="B130" s="224" t="s">
        <v>2010</v>
      </c>
      <c r="C130" s="224" t="s">
        <v>2011</v>
      </c>
      <c r="D130" s="224" t="s">
        <v>2012</v>
      </c>
      <c r="E130" s="378" t="s">
        <v>1866</v>
      </c>
      <c r="F130" s="225" t="s">
        <v>2013</v>
      </c>
      <c r="G130" s="346">
        <v>37559</v>
      </c>
      <c r="H130" s="226" t="str">
        <f t="shared" si="4"/>
        <v>u20</v>
      </c>
      <c r="I130" s="225" t="s">
        <v>2014</v>
      </c>
      <c r="J130" s="377" t="s">
        <v>2015</v>
      </c>
      <c r="K130" s="225" t="s">
        <v>2016</v>
      </c>
      <c r="L130" s="883">
        <v>200</v>
      </c>
      <c r="M130" s="225" t="s">
        <v>2017</v>
      </c>
      <c r="N130" s="346">
        <v>44450</v>
      </c>
      <c r="O130" s="225" t="s">
        <v>2009</v>
      </c>
      <c r="P130" s="224" t="s">
        <v>2007</v>
      </c>
      <c r="Q130" s="378">
        <v>13</v>
      </c>
    </row>
    <row r="131" spans="1:17" ht="14" customHeight="1" x14ac:dyDescent="0.2">
      <c r="A131" s="223"/>
      <c r="B131" s="224" t="s">
        <v>2010</v>
      </c>
      <c r="C131" s="224" t="s">
        <v>2011</v>
      </c>
      <c r="D131" s="224" t="s">
        <v>2012</v>
      </c>
      <c r="E131" s="378" t="s">
        <v>1866</v>
      </c>
      <c r="F131" s="225" t="s">
        <v>2013</v>
      </c>
      <c r="G131" s="346">
        <v>37559</v>
      </c>
      <c r="H131" s="226" t="str">
        <f t="shared" si="4"/>
        <v>u20</v>
      </c>
      <c r="I131" s="225" t="s">
        <v>2014</v>
      </c>
      <c r="J131" s="377" t="s">
        <v>2015</v>
      </c>
      <c r="K131" s="225" t="s">
        <v>2016</v>
      </c>
      <c r="L131" s="883" t="s">
        <v>2035</v>
      </c>
      <c r="M131" s="225"/>
      <c r="N131" s="225"/>
      <c r="O131" s="225"/>
      <c r="P131" s="224" t="s">
        <v>2007</v>
      </c>
      <c r="Q131" s="863">
        <v>13</v>
      </c>
    </row>
    <row r="132" spans="1:17" ht="14" customHeight="1" x14ac:dyDescent="0.2">
      <c r="A132" s="615"/>
      <c r="B132" s="618" t="s">
        <v>3642</v>
      </c>
      <c r="C132" s="618" t="s">
        <v>1328</v>
      </c>
      <c r="D132" s="618" t="s">
        <v>3643</v>
      </c>
      <c r="E132" s="378" t="s">
        <v>1862</v>
      </c>
      <c r="F132" s="626" t="s">
        <v>3644</v>
      </c>
      <c r="G132" s="624">
        <v>26493</v>
      </c>
      <c r="H132" s="226" t="str">
        <f t="shared" si="4"/>
        <v>adulto</v>
      </c>
      <c r="I132" s="626">
        <v>985739412</v>
      </c>
      <c r="J132" s="628" t="s">
        <v>3645</v>
      </c>
      <c r="K132" s="618" t="s">
        <v>3646</v>
      </c>
      <c r="L132" s="378" t="s">
        <v>1856</v>
      </c>
      <c r="M132" s="626"/>
      <c r="N132" s="626" t="s">
        <v>3647</v>
      </c>
      <c r="O132" s="626"/>
      <c r="P132" s="618" t="s">
        <v>3612</v>
      </c>
      <c r="Q132" s="865">
        <v>4</v>
      </c>
    </row>
    <row r="133" spans="1:17" s="813" customFormat="1" ht="14" customHeight="1" x14ac:dyDescent="0.2">
      <c r="A133" s="615"/>
      <c r="B133" s="618" t="s">
        <v>1044</v>
      </c>
      <c r="C133" s="618" t="s">
        <v>1078</v>
      </c>
      <c r="D133" s="618" t="s">
        <v>3567</v>
      </c>
      <c r="E133" s="378" t="s">
        <v>1866</v>
      </c>
      <c r="F133" s="626" t="s">
        <v>3568</v>
      </c>
      <c r="G133" s="624">
        <v>34637</v>
      </c>
      <c r="H133" s="226" t="str">
        <f t="shared" si="4"/>
        <v>adulto</v>
      </c>
      <c r="I133" s="626">
        <v>976197332</v>
      </c>
      <c r="J133" s="757" t="s">
        <v>3569</v>
      </c>
      <c r="K133" s="618" t="s">
        <v>3562</v>
      </c>
      <c r="L133" s="378" t="s">
        <v>1856</v>
      </c>
      <c r="M133" s="626"/>
      <c r="N133" s="626" t="s">
        <v>3570</v>
      </c>
      <c r="O133" s="626"/>
      <c r="P133" s="618" t="s">
        <v>3550</v>
      </c>
      <c r="Q133" s="865">
        <v>4</v>
      </c>
    </row>
    <row r="134" spans="1:17" s="614" customFormat="1" ht="14" customHeight="1" x14ac:dyDescent="0.2">
      <c r="A134" s="650"/>
      <c r="B134" s="666" t="s">
        <v>2067</v>
      </c>
      <c r="C134" s="666" t="s">
        <v>1991</v>
      </c>
      <c r="D134" s="666" t="s">
        <v>2068</v>
      </c>
      <c r="E134" s="611" t="s">
        <v>1862</v>
      </c>
      <c r="F134" s="667" t="s">
        <v>2069</v>
      </c>
      <c r="G134" s="652">
        <v>39057</v>
      </c>
      <c r="H134" s="612" t="str">
        <f t="shared" si="4"/>
        <v>u16</v>
      </c>
      <c r="I134" s="651" t="s">
        <v>2070</v>
      </c>
      <c r="J134" s="668" t="s">
        <v>2057</v>
      </c>
      <c r="K134" s="653" t="s">
        <v>2058</v>
      </c>
      <c r="L134" s="1088">
        <v>800</v>
      </c>
      <c r="M134" s="667" t="s">
        <v>2072</v>
      </c>
      <c r="N134" s="652">
        <v>201</v>
      </c>
      <c r="O134" s="653" t="s">
        <v>2071</v>
      </c>
      <c r="P134" s="653" t="s">
        <v>2051</v>
      </c>
      <c r="Q134" s="858">
        <v>7</v>
      </c>
    </row>
    <row r="135" spans="1:17" s="614" customFormat="1" ht="14" customHeight="1" x14ac:dyDescent="0.15">
      <c r="A135" s="650"/>
      <c r="B135" s="666" t="s">
        <v>2067</v>
      </c>
      <c r="C135" s="666" t="s">
        <v>1991</v>
      </c>
      <c r="D135" s="666" t="s">
        <v>2068</v>
      </c>
      <c r="E135" s="611" t="s">
        <v>1862</v>
      </c>
      <c r="F135" s="667" t="s">
        <v>2069</v>
      </c>
      <c r="G135" s="652">
        <v>39057</v>
      </c>
      <c r="H135" s="612" t="str">
        <f t="shared" si="4"/>
        <v>u16</v>
      </c>
      <c r="I135" s="651" t="s">
        <v>2070</v>
      </c>
      <c r="J135" s="668" t="s">
        <v>2057</v>
      </c>
      <c r="K135" s="699" t="s">
        <v>2058</v>
      </c>
      <c r="L135" s="651">
        <v>400</v>
      </c>
      <c r="M135" s="667"/>
      <c r="N135" s="652">
        <v>201</v>
      </c>
      <c r="O135" s="653" t="s">
        <v>2071</v>
      </c>
      <c r="P135" s="653" t="s">
        <v>2051</v>
      </c>
      <c r="Q135" s="858">
        <v>7</v>
      </c>
    </row>
    <row r="136" spans="1:17" s="614" customFormat="1" ht="14" customHeight="1" x14ac:dyDescent="0.2">
      <c r="A136" s="615"/>
      <c r="B136" s="618" t="s">
        <v>3604</v>
      </c>
      <c r="C136" s="618" t="s">
        <v>1078</v>
      </c>
      <c r="D136" s="618" t="s">
        <v>3605</v>
      </c>
      <c r="E136" s="378" t="s">
        <v>1866</v>
      </c>
      <c r="F136" s="626" t="s">
        <v>3606</v>
      </c>
      <c r="G136" s="624">
        <v>36153</v>
      </c>
      <c r="H136" s="226" t="str">
        <f t="shared" si="4"/>
        <v>adulto</v>
      </c>
      <c r="I136" s="626">
        <v>964191628</v>
      </c>
      <c r="J136" s="755" t="s">
        <v>3607</v>
      </c>
      <c r="K136" s="761" t="s">
        <v>3575</v>
      </c>
      <c r="L136" s="378" t="s">
        <v>1856</v>
      </c>
      <c r="M136" s="710"/>
      <c r="N136" s="710" t="s">
        <v>3577</v>
      </c>
      <c r="O136" s="710"/>
      <c r="P136" s="631" t="s">
        <v>3577</v>
      </c>
      <c r="Q136" s="866">
        <v>4</v>
      </c>
    </row>
    <row r="137" spans="1:17" ht="14" customHeight="1" x14ac:dyDescent="0.2">
      <c r="A137" s="552"/>
      <c r="B137" s="551" t="s">
        <v>3295</v>
      </c>
      <c r="C137" s="551" t="s">
        <v>490</v>
      </c>
      <c r="D137" s="551" t="s">
        <v>3296</v>
      </c>
      <c r="E137" s="378" t="s">
        <v>1866</v>
      </c>
      <c r="F137" s="552" t="s">
        <v>3297</v>
      </c>
      <c r="G137" s="553">
        <v>38047</v>
      </c>
      <c r="H137" s="252" t="str">
        <f t="shared" si="4"/>
        <v>u18</v>
      </c>
      <c r="I137" s="552" t="s">
        <v>3298</v>
      </c>
      <c r="J137" s="554" t="s">
        <v>3302</v>
      </c>
      <c r="K137" s="258" t="s">
        <v>3300</v>
      </c>
      <c r="L137" s="344" t="s">
        <v>1032</v>
      </c>
      <c r="M137" s="737" t="s">
        <v>3318</v>
      </c>
      <c r="N137" s="556">
        <v>44448</v>
      </c>
      <c r="O137" s="557" t="s">
        <v>3323</v>
      </c>
      <c r="P137" s="555" t="s">
        <v>3301</v>
      </c>
      <c r="Q137" s="1031">
        <v>16</v>
      </c>
    </row>
    <row r="138" spans="1:17" ht="14" customHeight="1" x14ac:dyDescent="0.2">
      <c r="A138" s="552"/>
      <c r="B138" s="551" t="s">
        <v>3295</v>
      </c>
      <c r="C138" s="551" t="s">
        <v>490</v>
      </c>
      <c r="D138" s="551" t="s">
        <v>3296</v>
      </c>
      <c r="E138" s="378" t="s">
        <v>1866</v>
      </c>
      <c r="F138" s="552" t="s">
        <v>3297</v>
      </c>
      <c r="G138" s="553">
        <v>38047</v>
      </c>
      <c r="H138" s="252" t="str">
        <f t="shared" si="4"/>
        <v>u18</v>
      </c>
      <c r="I138" s="552" t="s">
        <v>3298</v>
      </c>
      <c r="J138" s="554" t="s">
        <v>3299</v>
      </c>
      <c r="K138" s="258" t="s">
        <v>3300</v>
      </c>
      <c r="L138" s="522" t="s">
        <v>990</v>
      </c>
      <c r="M138" s="737" t="s">
        <v>3317</v>
      </c>
      <c r="N138" s="556">
        <v>44353</v>
      </c>
      <c r="O138" s="557" t="s">
        <v>3322</v>
      </c>
      <c r="P138" s="555" t="s">
        <v>3301</v>
      </c>
      <c r="Q138" s="1031">
        <v>16</v>
      </c>
    </row>
    <row r="139" spans="1:17" ht="14" customHeight="1" x14ac:dyDescent="0.2">
      <c r="A139" s="552"/>
      <c r="B139" s="551" t="s">
        <v>3295</v>
      </c>
      <c r="C139" s="551" t="s">
        <v>490</v>
      </c>
      <c r="D139" s="551" t="s">
        <v>3296</v>
      </c>
      <c r="E139" s="378" t="s">
        <v>1866</v>
      </c>
      <c r="F139" s="552" t="s">
        <v>3297</v>
      </c>
      <c r="G139" s="553">
        <v>38047</v>
      </c>
      <c r="H139" s="252" t="str">
        <f t="shared" si="4"/>
        <v>u18</v>
      </c>
      <c r="I139" s="552" t="s">
        <v>3298</v>
      </c>
      <c r="J139" s="554" t="s">
        <v>3303</v>
      </c>
      <c r="K139" s="258" t="s">
        <v>3300</v>
      </c>
      <c r="L139" s="765" t="s">
        <v>974</v>
      </c>
      <c r="M139" s="735" t="s">
        <v>3319</v>
      </c>
      <c r="N139" s="558">
        <v>44448</v>
      </c>
      <c r="O139" s="557" t="s">
        <v>3323</v>
      </c>
      <c r="P139" s="555" t="s">
        <v>3301</v>
      </c>
      <c r="Q139" s="1031">
        <v>16</v>
      </c>
    </row>
    <row r="140" spans="1:17" ht="14" customHeight="1" x14ac:dyDescent="0.2">
      <c r="A140" s="552"/>
      <c r="B140" s="551" t="s">
        <v>3304</v>
      </c>
      <c r="C140" s="551" t="s">
        <v>490</v>
      </c>
      <c r="D140" s="551" t="s">
        <v>3305</v>
      </c>
      <c r="E140" s="378" t="s">
        <v>1866</v>
      </c>
      <c r="F140" s="552" t="s">
        <v>3306</v>
      </c>
      <c r="G140" s="553">
        <v>38047</v>
      </c>
      <c r="H140" s="252" t="str">
        <f t="shared" si="4"/>
        <v>u18</v>
      </c>
      <c r="I140" s="552" t="s">
        <v>3307</v>
      </c>
      <c r="J140" s="554" t="s">
        <v>3308</v>
      </c>
      <c r="K140" s="258" t="s">
        <v>3300</v>
      </c>
      <c r="L140" s="344" t="s">
        <v>1017</v>
      </c>
      <c r="M140" s="737" t="s">
        <v>3320</v>
      </c>
      <c r="N140" s="556">
        <v>44443</v>
      </c>
      <c r="O140" s="557" t="s">
        <v>3324</v>
      </c>
      <c r="P140" s="555" t="s">
        <v>3301</v>
      </c>
      <c r="Q140" s="1031">
        <v>16</v>
      </c>
    </row>
    <row r="141" spans="1:17" ht="14" customHeight="1" x14ac:dyDescent="0.2">
      <c r="A141" s="223"/>
      <c r="B141" s="223" t="s">
        <v>3802</v>
      </c>
      <c r="C141" s="223" t="s">
        <v>3803</v>
      </c>
      <c r="D141" s="223" t="s">
        <v>3804</v>
      </c>
      <c r="E141" s="378" t="s">
        <v>1862</v>
      </c>
      <c r="F141" s="8" t="s">
        <v>3805</v>
      </c>
      <c r="G141" s="10">
        <v>38573</v>
      </c>
      <c r="H141" s="226" t="str">
        <f t="shared" si="4"/>
        <v>u18</v>
      </c>
      <c r="I141" s="12">
        <v>978749347</v>
      </c>
      <c r="J141" s="580" t="s">
        <v>3789</v>
      </c>
      <c r="K141" s="223" t="s">
        <v>3806</v>
      </c>
      <c r="L141" s="902" t="s">
        <v>1873</v>
      </c>
      <c r="M141" s="225" t="s">
        <v>3846</v>
      </c>
      <c r="N141" s="538">
        <v>44401</v>
      </c>
      <c r="O141" s="223" t="s">
        <v>3807</v>
      </c>
      <c r="P141" s="228" t="s">
        <v>3792</v>
      </c>
      <c r="Q141" s="378">
        <v>15</v>
      </c>
    </row>
    <row r="142" spans="1:17" ht="14" customHeight="1" x14ac:dyDescent="0.15">
      <c r="A142" s="242"/>
      <c r="B142" s="242" t="s">
        <v>3886</v>
      </c>
      <c r="C142" s="242" t="s">
        <v>3884</v>
      </c>
      <c r="D142" s="242" t="s">
        <v>3885</v>
      </c>
      <c r="E142" s="378" t="s">
        <v>1866</v>
      </c>
      <c r="F142" s="243" t="s">
        <v>3883</v>
      </c>
      <c r="G142" s="243"/>
      <c r="H142" s="242"/>
      <c r="I142" s="242"/>
      <c r="J142" s="242"/>
      <c r="K142" s="242"/>
      <c r="L142" s="603" t="s">
        <v>1856</v>
      </c>
      <c r="M142" s="242"/>
      <c r="N142" s="242"/>
      <c r="O142" s="242"/>
      <c r="P142" s="242"/>
      <c r="Q142" s="863">
        <v>13</v>
      </c>
    </row>
    <row r="143" spans="1:17" ht="14" customHeight="1" x14ac:dyDescent="0.2">
      <c r="A143" s="242"/>
      <c r="B143" s="242" t="s">
        <v>3886</v>
      </c>
      <c r="C143" s="242" t="s">
        <v>3884</v>
      </c>
      <c r="D143" s="928" t="s">
        <v>3888</v>
      </c>
      <c r="E143" s="378" t="s">
        <v>1866</v>
      </c>
      <c r="F143" s="243" t="s">
        <v>3887</v>
      </c>
      <c r="G143" s="243"/>
      <c r="H143" s="242"/>
      <c r="I143" s="242"/>
      <c r="J143" s="242"/>
      <c r="K143" s="242"/>
      <c r="L143" s="603" t="s">
        <v>1856</v>
      </c>
      <c r="M143" s="242"/>
      <c r="N143" s="242"/>
      <c r="O143" s="242"/>
      <c r="P143" s="242"/>
      <c r="Q143" s="863">
        <v>13</v>
      </c>
    </row>
    <row r="144" spans="1:17" ht="14" customHeight="1" x14ac:dyDescent="0.15">
      <c r="A144" s="803"/>
      <c r="B144" s="812" t="s">
        <v>602</v>
      </c>
      <c r="C144" s="812" t="s">
        <v>2061</v>
      </c>
      <c r="D144" s="812" t="s">
        <v>2062</v>
      </c>
      <c r="E144" s="806" t="s">
        <v>1862</v>
      </c>
      <c r="F144" s="814" t="s">
        <v>2063</v>
      </c>
      <c r="G144" s="808">
        <v>37953</v>
      </c>
      <c r="H144" s="809" t="str">
        <f t="shared" ref="H144:H174" si="5">+IF(G144&lt;DATE(2002,1,1),"adulto",IF(G144&lt;DATE(2004,1,1),"u20",IF(G144&lt;DATE(2006,1,1),"u18",IF(G144&lt;DATE(2008,1,1),"u16","-"))))</f>
        <v>u20</v>
      </c>
      <c r="I144" s="814">
        <v>957338865</v>
      </c>
      <c r="J144" s="845" t="s">
        <v>2057</v>
      </c>
      <c r="K144" s="812" t="s">
        <v>2064</v>
      </c>
      <c r="L144" s="1018" t="s">
        <v>1017</v>
      </c>
      <c r="M144" s="814">
        <v>27</v>
      </c>
      <c r="N144" s="808">
        <v>44436</v>
      </c>
      <c r="O144" s="812" t="s">
        <v>1958</v>
      </c>
      <c r="P144" s="812" t="s">
        <v>2051</v>
      </c>
      <c r="Q144" s="806">
        <v>7</v>
      </c>
    </row>
    <row r="145" spans="1:17" ht="14" customHeight="1" x14ac:dyDescent="0.15">
      <c r="A145" s="223"/>
      <c r="B145" s="224" t="s">
        <v>602</v>
      </c>
      <c r="C145" s="224" t="s">
        <v>2061</v>
      </c>
      <c r="D145" s="224" t="s">
        <v>2062</v>
      </c>
      <c r="E145" s="378" t="s">
        <v>1862</v>
      </c>
      <c r="F145" s="225" t="s">
        <v>2063</v>
      </c>
      <c r="G145" s="346">
        <v>37953</v>
      </c>
      <c r="H145" s="226" t="str">
        <f t="shared" si="5"/>
        <v>u20</v>
      </c>
      <c r="I145" s="225">
        <v>957338865</v>
      </c>
      <c r="J145" s="395" t="s">
        <v>2057</v>
      </c>
      <c r="K145" s="224" t="s">
        <v>2064</v>
      </c>
      <c r="L145" s="769" t="s">
        <v>974</v>
      </c>
      <c r="M145" s="225" t="s">
        <v>2065</v>
      </c>
      <c r="N145" s="346">
        <v>44436</v>
      </c>
      <c r="O145" s="224" t="s">
        <v>1958</v>
      </c>
      <c r="P145" s="224" t="s">
        <v>2051</v>
      </c>
      <c r="Q145" s="378">
        <v>7</v>
      </c>
    </row>
    <row r="146" spans="1:17" ht="14" customHeight="1" x14ac:dyDescent="0.15">
      <c r="A146" s="223"/>
      <c r="B146" s="224" t="s">
        <v>602</v>
      </c>
      <c r="C146" s="224" t="s">
        <v>2124</v>
      </c>
      <c r="D146" s="224" t="s">
        <v>821</v>
      </c>
      <c r="E146" s="378" t="s">
        <v>1862</v>
      </c>
      <c r="F146" s="622" t="s">
        <v>2189</v>
      </c>
      <c r="G146" s="346">
        <v>37930</v>
      </c>
      <c r="H146" s="226" t="str">
        <f t="shared" si="5"/>
        <v>u20</v>
      </c>
      <c r="I146" s="225">
        <v>934375882</v>
      </c>
      <c r="J146" s="224" t="s">
        <v>2184</v>
      </c>
      <c r="K146" s="224" t="s">
        <v>2185</v>
      </c>
      <c r="L146" s="883">
        <v>200</v>
      </c>
      <c r="M146" s="225" t="s">
        <v>2191</v>
      </c>
      <c r="N146" s="346">
        <v>44454</v>
      </c>
      <c r="O146" s="224" t="s">
        <v>2187</v>
      </c>
      <c r="P146" s="224" t="s">
        <v>823</v>
      </c>
      <c r="Q146" s="524">
        <v>7</v>
      </c>
    </row>
    <row r="147" spans="1:17" ht="14" customHeight="1" x14ac:dyDescent="0.15">
      <c r="A147" s="223"/>
      <c r="B147" s="224" t="s">
        <v>602</v>
      </c>
      <c r="C147" s="224" t="s">
        <v>2124</v>
      </c>
      <c r="D147" s="224" t="s">
        <v>821</v>
      </c>
      <c r="E147" s="378" t="s">
        <v>1862</v>
      </c>
      <c r="F147" s="622" t="s">
        <v>2189</v>
      </c>
      <c r="G147" s="346">
        <v>37930</v>
      </c>
      <c r="H147" s="226" t="str">
        <f t="shared" si="5"/>
        <v>u20</v>
      </c>
      <c r="I147" s="225">
        <v>934375882</v>
      </c>
      <c r="J147" s="224" t="s">
        <v>2184</v>
      </c>
      <c r="K147" s="224" t="s">
        <v>2185</v>
      </c>
      <c r="L147" s="883">
        <v>100</v>
      </c>
      <c r="M147" s="225" t="s">
        <v>2190</v>
      </c>
      <c r="N147" s="346">
        <v>44454</v>
      </c>
      <c r="O147" s="224" t="s">
        <v>2187</v>
      </c>
      <c r="P147" s="224" t="s">
        <v>823</v>
      </c>
      <c r="Q147" s="524">
        <v>7</v>
      </c>
    </row>
    <row r="148" spans="1:17" ht="14" customHeight="1" x14ac:dyDescent="0.15">
      <c r="A148" s="223"/>
      <c r="B148" s="224" t="s">
        <v>602</v>
      </c>
      <c r="C148" s="224" t="s">
        <v>2061</v>
      </c>
      <c r="D148" s="224" t="s">
        <v>2062</v>
      </c>
      <c r="E148" s="378" t="s">
        <v>1862</v>
      </c>
      <c r="F148" s="225" t="s">
        <v>2063</v>
      </c>
      <c r="G148" s="346">
        <v>37953</v>
      </c>
      <c r="H148" s="226" t="str">
        <f t="shared" si="5"/>
        <v>u20</v>
      </c>
      <c r="I148" s="225">
        <v>957338865</v>
      </c>
      <c r="J148" s="395" t="s">
        <v>2057</v>
      </c>
      <c r="K148" s="224" t="s">
        <v>2064</v>
      </c>
      <c r="L148" s="522" t="s">
        <v>990</v>
      </c>
      <c r="M148" s="225" t="s">
        <v>2066</v>
      </c>
      <c r="N148" s="346">
        <v>44436</v>
      </c>
      <c r="O148" s="224" t="s">
        <v>1958</v>
      </c>
      <c r="P148" s="224" t="s">
        <v>2051</v>
      </c>
      <c r="Q148" s="806">
        <v>7</v>
      </c>
    </row>
    <row r="149" spans="1:17" ht="14" customHeight="1" x14ac:dyDescent="0.2">
      <c r="A149" s="223"/>
      <c r="B149" s="224" t="s">
        <v>3171</v>
      </c>
      <c r="C149" s="224" t="s">
        <v>3172</v>
      </c>
      <c r="D149" s="224" t="s">
        <v>3173</v>
      </c>
      <c r="E149" s="378" t="s">
        <v>1866</v>
      </c>
      <c r="F149" s="225" t="s">
        <v>3174</v>
      </c>
      <c r="G149" s="346">
        <v>38263</v>
      </c>
      <c r="H149" s="226" t="str">
        <f t="shared" si="5"/>
        <v>u18</v>
      </c>
      <c r="I149" s="225">
        <v>949770817</v>
      </c>
      <c r="J149" s="534" t="s">
        <v>3175</v>
      </c>
      <c r="K149" s="223" t="s">
        <v>3176</v>
      </c>
      <c r="L149" s="883">
        <v>200</v>
      </c>
      <c r="M149" s="225" t="s">
        <v>3333</v>
      </c>
      <c r="N149" s="224" t="s">
        <v>3350</v>
      </c>
      <c r="O149" s="224" t="s">
        <v>3356</v>
      </c>
      <c r="P149" s="228" t="s">
        <v>3177</v>
      </c>
      <c r="Q149" s="863">
        <v>3</v>
      </c>
    </row>
    <row r="150" spans="1:17" ht="14" customHeight="1" x14ac:dyDescent="0.2">
      <c r="A150" s="223"/>
      <c r="B150" s="224" t="s">
        <v>3178</v>
      </c>
      <c r="C150" s="224" t="s">
        <v>3179</v>
      </c>
      <c r="D150" s="224" t="s">
        <v>3173</v>
      </c>
      <c r="E150" s="378" t="s">
        <v>1866</v>
      </c>
      <c r="F150" s="225" t="s">
        <v>3174</v>
      </c>
      <c r="G150" s="346" t="s">
        <v>3180</v>
      </c>
      <c r="H150" s="226" t="str">
        <f t="shared" si="5"/>
        <v>-</v>
      </c>
      <c r="I150" s="225">
        <v>949770817</v>
      </c>
      <c r="J150" s="534" t="s">
        <v>3175</v>
      </c>
      <c r="K150" s="223" t="s">
        <v>3181</v>
      </c>
      <c r="L150" s="12">
        <v>800</v>
      </c>
      <c r="M150" s="225" t="s">
        <v>3334</v>
      </c>
      <c r="N150" s="224" t="s">
        <v>3351</v>
      </c>
      <c r="O150" s="224" t="s">
        <v>3357</v>
      </c>
      <c r="P150" s="228" t="s">
        <v>3182</v>
      </c>
      <c r="Q150" s="863">
        <v>3</v>
      </c>
    </row>
    <row r="151" spans="1:17" ht="14" customHeight="1" x14ac:dyDescent="0.2">
      <c r="A151" s="803"/>
      <c r="B151" s="942" t="s">
        <v>3227</v>
      </c>
      <c r="C151" s="942" t="s">
        <v>3228</v>
      </c>
      <c r="D151" s="942" t="s">
        <v>3229</v>
      </c>
      <c r="E151" s="806" t="s">
        <v>1866</v>
      </c>
      <c r="F151" s="942" t="s">
        <v>3230</v>
      </c>
      <c r="G151" s="943" t="s">
        <v>3194</v>
      </c>
      <c r="H151" s="809" t="str">
        <f t="shared" si="5"/>
        <v>-</v>
      </c>
      <c r="I151" s="812">
        <v>982807088</v>
      </c>
      <c r="J151" s="815" t="s">
        <v>3231</v>
      </c>
      <c r="K151" s="942" t="s">
        <v>3232</v>
      </c>
      <c r="L151" s="939" t="s">
        <v>1052</v>
      </c>
      <c r="M151" s="814" t="s">
        <v>3341</v>
      </c>
      <c r="N151" s="812"/>
      <c r="O151" s="812" t="s">
        <v>3360</v>
      </c>
      <c r="P151" s="942" t="s">
        <v>3197</v>
      </c>
      <c r="Q151" s="806">
        <v>3</v>
      </c>
    </row>
    <row r="152" spans="1:17" ht="14" customHeight="1" x14ac:dyDescent="0.15">
      <c r="A152" s="223"/>
      <c r="B152" s="242" t="s">
        <v>3703</v>
      </c>
      <c r="C152" s="242" t="s">
        <v>734</v>
      </c>
      <c r="D152" s="242" t="s">
        <v>3704</v>
      </c>
      <c r="E152" s="378" t="s">
        <v>1866</v>
      </c>
      <c r="F152" s="243" t="s">
        <v>545</v>
      </c>
      <c r="G152" s="394">
        <v>37280</v>
      </c>
      <c r="H152" s="226" t="str">
        <f t="shared" si="5"/>
        <v>u20</v>
      </c>
      <c r="I152" s="575" t="s">
        <v>3705</v>
      </c>
      <c r="J152" s="576" t="s">
        <v>3706</v>
      </c>
      <c r="K152" s="576" t="s">
        <v>3707</v>
      </c>
      <c r="L152" s="892">
        <v>5000</v>
      </c>
      <c r="M152" s="225" t="s">
        <v>3708</v>
      </c>
      <c r="N152" s="346">
        <v>44437</v>
      </c>
      <c r="O152" s="225" t="s">
        <v>3709</v>
      </c>
      <c r="P152" s="224" t="s">
        <v>3710</v>
      </c>
      <c r="Q152" s="378">
        <v>8</v>
      </c>
    </row>
    <row r="153" spans="1:17" ht="14" customHeight="1" x14ac:dyDescent="0.15">
      <c r="A153" s="223"/>
      <c r="B153" s="224" t="s">
        <v>3711</v>
      </c>
      <c r="C153" s="224" t="s">
        <v>734</v>
      </c>
      <c r="D153" s="224" t="s">
        <v>3704</v>
      </c>
      <c r="E153" s="378" t="s">
        <v>1866</v>
      </c>
      <c r="F153" s="225" t="s">
        <v>545</v>
      </c>
      <c r="G153" s="346">
        <v>37280</v>
      </c>
      <c r="H153" s="226" t="str">
        <f t="shared" si="5"/>
        <v>u20</v>
      </c>
      <c r="I153" s="575" t="s">
        <v>3705</v>
      </c>
      <c r="J153" s="576" t="s">
        <v>3706</v>
      </c>
      <c r="K153" s="576" t="s">
        <v>3707</v>
      </c>
      <c r="L153" s="892">
        <v>10000</v>
      </c>
      <c r="M153" s="225" t="s">
        <v>3712</v>
      </c>
      <c r="N153" s="225"/>
      <c r="O153" s="225"/>
      <c r="P153" s="224" t="s">
        <v>3710</v>
      </c>
      <c r="Q153" s="378">
        <v>8</v>
      </c>
    </row>
    <row r="154" spans="1:17" ht="14" customHeight="1" x14ac:dyDescent="0.2">
      <c r="A154" s="223"/>
      <c r="B154" s="223" t="s">
        <v>3504</v>
      </c>
      <c r="C154" s="223" t="s">
        <v>1036</v>
      </c>
      <c r="D154" s="223" t="s">
        <v>1094</v>
      </c>
      <c r="E154" s="378" t="s">
        <v>1866</v>
      </c>
      <c r="F154" s="223" t="s">
        <v>1419</v>
      </c>
      <c r="G154" s="538">
        <v>37618</v>
      </c>
      <c r="H154" s="226" t="str">
        <f t="shared" si="5"/>
        <v>u20</v>
      </c>
      <c r="I154" s="223" t="s">
        <v>3505</v>
      </c>
      <c r="J154" s="561" t="s">
        <v>3506</v>
      </c>
      <c r="K154" s="223" t="s">
        <v>3507</v>
      </c>
      <c r="L154" s="344" t="s">
        <v>1017</v>
      </c>
      <c r="M154" s="225" t="s">
        <v>3508</v>
      </c>
      <c r="N154" s="538">
        <v>43903</v>
      </c>
      <c r="O154" s="223" t="s">
        <v>3509</v>
      </c>
      <c r="P154" s="223" t="s">
        <v>3494</v>
      </c>
      <c r="Q154" s="378">
        <v>9</v>
      </c>
    </row>
    <row r="155" spans="1:17" ht="14" customHeight="1" x14ac:dyDescent="0.2">
      <c r="A155" s="223"/>
      <c r="B155" s="242" t="s">
        <v>2298</v>
      </c>
      <c r="C155" s="242" t="s">
        <v>1139</v>
      </c>
      <c r="D155" s="242" t="s">
        <v>2299</v>
      </c>
      <c r="E155" s="378" t="s">
        <v>1866</v>
      </c>
      <c r="F155" s="243" t="s">
        <v>2300</v>
      </c>
      <c r="G155" s="394">
        <v>37264</v>
      </c>
      <c r="H155" s="226" t="str">
        <f t="shared" si="5"/>
        <v>u20</v>
      </c>
      <c r="I155" s="225">
        <v>56986344104</v>
      </c>
      <c r="J155" s="377" t="s">
        <v>2301</v>
      </c>
      <c r="K155" s="225" t="s">
        <v>2302</v>
      </c>
      <c r="L155" s="349" t="s">
        <v>1864</v>
      </c>
      <c r="M155" s="225"/>
      <c r="N155" s="346" t="s">
        <v>2303</v>
      </c>
      <c r="O155" s="225" t="s">
        <v>2304</v>
      </c>
      <c r="P155" s="224" t="s">
        <v>2305</v>
      </c>
      <c r="Q155" s="378">
        <v>6</v>
      </c>
    </row>
    <row r="156" spans="1:17" ht="14" customHeight="1" x14ac:dyDescent="0.2">
      <c r="A156" s="223"/>
      <c r="B156" s="223" t="s">
        <v>1991</v>
      </c>
      <c r="C156" s="223" t="s">
        <v>1992</v>
      </c>
      <c r="D156" s="223" t="s">
        <v>1993</v>
      </c>
      <c r="E156" s="378" t="s">
        <v>1866</v>
      </c>
      <c r="F156" s="225" t="s">
        <v>1994</v>
      </c>
      <c r="G156" s="346">
        <v>28262</v>
      </c>
      <c r="H156" s="226" t="str">
        <f t="shared" si="5"/>
        <v>adulto</v>
      </c>
      <c r="I156" s="225">
        <v>952484878</v>
      </c>
      <c r="J156" s="377" t="s">
        <v>1995</v>
      </c>
      <c r="K156" s="225" t="s">
        <v>1996</v>
      </c>
      <c r="L156" s="378" t="s">
        <v>1856</v>
      </c>
      <c r="M156" s="225"/>
      <c r="N156" s="225" t="s">
        <v>1997</v>
      </c>
      <c r="O156" s="225"/>
      <c r="P156" s="224" t="s">
        <v>1985</v>
      </c>
      <c r="Q156" s="378">
        <v>14</v>
      </c>
    </row>
    <row r="157" spans="1:17" ht="14" customHeight="1" x14ac:dyDescent="0.2">
      <c r="A157" s="223"/>
      <c r="B157" s="224" t="s">
        <v>2527</v>
      </c>
      <c r="C157" s="224" t="s">
        <v>2528</v>
      </c>
      <c r="D157" s="224" t="s">
        <v>2529</v>
      </c>
      <c r="E157" s="378" t="s">
        <v>1866</v>
      </c>
      <c r="F157" s="225" t="s">
        <v>2530</v>
      </c>
      <c r="G157" s="346">
        <v>37935</v>
      </c>
      <c r="H157" s="226" t="str">
        <f t="shared" si="5"/>
        <v>u20</v>
      </c>
      <c r="I157" s="225" t="s">
        <v>2531</v>
      </c>
      <c r="J157" s="397" t="s">
        <v>2532</v>
      </c>
      <c r="K157" s="224" t="s">
        <v>2533</v>
      </c>
      <c r="L157" s="225">
        <v>400</v>
      </c>
      <c r="M157" s="225" t="s">
        <v>2534</v>
      </c>
      <c r="N157" s="433">
        <v>44421</v>
      </c>
      <c r="O157" s="228" t="s">
        <v>2497</v>
      </c>
      <c r="P157" s="224" t="s">
        <v>2510</v>
      </c>
      <c r="Q157" s="861">
        <v>5</v>
      </c>
    </row>
    <row r="158" spans="1:17" s="813" customFormat="1" ht="14" customHeight="1" x14ac:dyDescent="0.2">
      <c r="A158" s="223"/>
      <c r="B158" s="224" t="s">
        <v>2527</v>
      </c>
      <c r="C158" s="224" t="s">
        <v>2528</v>
      </c>
      <c r="D158" s="224" t="s">
        <v>2529</v>
      </c>
      <c r="E158" s="378" t="s">
        <v>1866</v>
      </c>
      <c r="F158" s="376" t="s">
        <v>2535</v>
      </c>
      <c r="G158" s="346">
        <v>37935</v>
      </c>
      <c r="H158" s="226" t="str">
        <f t="shared" si="5"/>
        <v>u20</v>
      </c>
      <c r="I158" s="225" t="s">
        <v>2531</v>
      </c>
      <c r="J158" s="397" t="s">
        <v>2532</v>
      </c>
      <c r="K158" s="224" t="s">
        <v>2533</v>
      </c>
      <c r="L158" s="19">
        <v>800</v>
      </c>
      <c r="M158" s="225" t="s">
        <v>2536</v>
      </c>
      <c r="N158" s="433">
        <v>44422</v>
      </c>
      <c r="O158" s="228" t="s">
        <v>2497</v>
      </c>
      <c r="P158" s="224" t="s">
        <v>2510</v>
      </c>
      <c r="Q158" s="861">
        <v>5</v>
      </c>
    </row>
    <row r="159" spans="1:17" ht="14" customHeight="1" x14ac:dyDescent="0.2">
      <c r="A159" s="803"/>
      <c r="B159" s="812" t="s">
        <v>2466</v>
      </c>
      <c r="C159" s="803" t="s">
        <v>2139</v>
      </c>
      <c r="D159" s="803" t="s">
        <v>745</v>
      </c>
      <c r="E159" s="806" t="s">
        <v>1862</v>
      </c>
      <c r="F159" s="814" t="s">
        <v>2467</v>
      </c>
      <c r="G159" s="808">
        <v>37760</v>
      </c>
      <c r="H159" s="809" t="str">
        <f t="shared" si="5"/>
        <v>u20</v>
      </c>
      <c r="I159" s="814" t="s">
        <v>2468</v>
      </c>
      <c r="J159" s="938" t="s">
        <v>2469</v>
      </c>
      <c r="K159" s="804" t="s">
        <v>2470</v>
      </c>
      <c r="L159" s="1063" t="s">
        <v>1880</v>
      </c>
      <c r="M159" s="814" t="s">
        <v>2441</v>
      </c>
      <c r="N159" s="814"/>
      <c r="O159" s="817" t="s">
        <v>2442</v>
      </c>
      <c r="P159" s="812" t="s">
        <v>2472</v>
      </c>
      <c r="Q159" s="860">
        <v>5</v>
      </c>
    </row>
    <row r="160" spans="1:17" ht="14" customHeight="1" x14ac:dyDescent="0.2">
      <c r="A160" s="223"/>
      <c r="B160" s="224" t="s">
        <v>2466</v>
      </c>
      <c r="C160" s="242" t="s">
        <v>2139</v>
      </c>
      <c r="D160" s="242" t="s">
        <v>745</v>
      </c>
      <c r="E160" s="378" t="s">
        <v>1862</v>
      </c>
      <c r="F160" s="243" t="s">
        <v>2467</v>
      </c>
      <c r="G160" s="394">
        <v>37760</v>
      </c>
      <c r="H160" s="226" t="str">
        <f t="shared" si="5"/>
        <v>u20</v>
      </c>
      <c r="I160" s="225" t="s">
        <v>2468</v>
      </c>
      <c r="J160" s="7" t="s">
        <v>2469</v>
      </c>
      <c r="K160" s="436" t="s">
        <v>2470</v>
      </c>
      <c r="L160" s="883">
        <v>200</v>
      </c>
      <c r="M160" s="437" t="s">
        <v>2473</v>
      </c>
      <c r="N160" s="433">
        <v>44386</v>
      </c>
      <c r="O160" s="228" t="s">
        <v>2474</v>
      </c>
      <c r="P160" s="224" t="s">
        <v>2472</v>
      </c>
      <c r="Q160" s="861">
        <v>5</v>
      </c>
    </row>
    <row r="161" spans="1:17" ht="14" customHeight="1" x14ac:dyDescent="0.2">
      <c r="A161" s="223"/>
      <c r="B161" s="224" t="s">
        <v>2466</v>
      </c>
      <c r="C161" s="242" t="s">
        <v>2139</v>
      </c>
      <c r="D161" s="242" t="s">
        <v>745</v>
      </c>
      <c r="E161" s="378" t="s">
        <v>1862</v>
      </c>
      <c r="F161" s="243" t="s">
        <v>2467</v>
      </c>
      <c r="G161" s="394">
        <v>37760</v>
      </c>
      <c r="H161" s="226" t="str">
        <f t="shared" si="5"/>
        <v>u20</v>
      </c>
      <c r="I161" s="225" t="s">
        <v>2468</v>
      </c>
      <c r="J161" s="7" t="s">
        <v>2469</v>
      </c>
      <c r="K161" s="436" t="s">
        <v>2470</v>
      </c>
      <c r="L161" s="883">
        <v>100</v>
      </c>
      <c r="M161" s="225" t="s">
        <v>2471</v>
      </c>
      <c r="N161" s="433">
        <v>44450</v>
      </c>
      <c r="O161" s="415" t="s">
        <v>2343</v>
      </c>
      <c r="P161" s="224" t="s">
        <v>2472</v>
      </c>
      <c r="Q161" s="861">
        <v>5</v>
      </c>
    </row>
    <row r="162" spans="1:17" ht="14" customHeight="1" x14ac:dyDescent="0.2">
      <c r="A162" s="223"/>
      <c r="B162" s="224" t="s">
        <v>2213</v>
      </c>
      <c r="C162" s="224" t="s">
        <v>2135</v>
      </c>
      <c r="D162" s="224" t="s">
        <v>2214</v>
      </c>
      <c r="E162" s="378" t="s">
        <v>1862</v>
      </c>
      <c r="F162" s="225" t="s">
        <v>2215</v>
      </c>
      <c r="G162" s="346">
        <v>37910</v>
      </c>
      <c r="H162" s="226" t="str">
        <f t="shared" si="5"/>
        <v>u20</v>
      </c>
      <c r="I162" s="225">
        <v>985178440</v>
      </c>
      <c r="J162" s="400" t="s">
        <v>2216</v>
      </c>
      <c r="K162" s="225" t="s">
        <v>2217</v>
      </c>
      <c r="L162" s="894">
        <v>1500</v>
      </c>
      <c r="M162" s="225" t="s">
        <v>2221</v>
      </c>
      <c r="N162" s="346">
        <v>44455</v>
      </c>
      <c r="O162" s="224" t="s">
        <v>2219</v>
      </c>
      <c r="P162" s="224" t="s">
        <v>2220</v>
      </c>
      <c r="Q162" s="378">
        <v>7</v>
      </c>
    </row>
    <row r="163" spans="1:17" ht="14" customHeight="1" x14ac:dyDescent="0.2">
      <c r="A163" s="223"/>
      <c r="B163" s="224" t="s">
        <v>2213</v>
      </c>
      <c r="C163" s="224" t="s">
        <v>2135</v>
      </c>
      <c r="D163" s="224" t="s">
        <v>2214</v>
      </c>
      <c r="E163" s="378" t="s">
        <v>1862</v>
      </c>
      <c r="F163" s="225" t="s">
        <v>2215</v>
      </c>
      <c r="G163" s="346">
        <v>37910</v>
      </c>
      <c r="H163" s="226" t="str">
        <f t="shared" si="5"/>
        <v>u20</v>
      </c>
      <c r="I163" s="225">
        <v>985178440</v>
      </c>
      <c r="J163" s="400" t="s">
        <v>2216</v>
      </c>
      <c r="K163" s="225" t="s">
        <v>2217</v>
      </c>
      <c r="L163" s="396">
        <v>3000</v>
      </c>
      <c r="M163" s="225" t="s">
        <v>2218</v>
      </c>
      <c r="N163" s="346">
        <v>44455</v>
      </c>
      <c r="O163" s="224" t="s">
        <v>2219</v>
      </c>
      <c r="P163" s="224" t="s">
        <v>2220</v>
      </c>
      <c r="Q163" s="378">
        <v>7</v>
      </c>
    </row>
    <row r="164" spans="1:17" ht="14" customHeight="1" x14ac:dyDescent="0.15">
      <c r="A164" s="453"/>
      <c r="B164" s="474" t="s">
        <v>2213</v>
      </c>
      <c r="C164" s="474" t="s">
        <v>1007</v>
      </c>
      <c r="D164" s="474" t="s">
        <v>2790</v>
      </c>
      <c r="E164" s="378" t="s">
        <v>1862</v>
      </c>
      <c r="F164" s="475" t="s">
        <v>2791</v>
      </c>
      <c r="G164" s="515">
        <v>37640</v>
      </c>
      <c r="H164" s="226" t="str">
        <f t="shared" si="5"/>
        <v>u20</v>
      </c>
      <c r="I164" s="475" t="s">
        <v>2792</v>
      </c>
      <c r="J164" s="477" t="s">
        <v>2793</v>
      </c>
      <c r="K164" s="478" t="s">
        <v>2794</v>
      </c>
      <c r="L164" s="899">
        <v>200</v>
      </c>
      <c r="M164" s="475" t="s">
        <v>111</v>
      </c>
      <c r="N164" s="476">
        <v>44453</v>
      </c>
      <c r="O164" s="474" t="s">
        <v>2795</v>
      </c>
      <c r="P164" s="451" t="s">
        <v>2762</v>
      </c>
      <c r="Q164" s="452">
        <v>13</v>
      </c>
    </row>
    <row r="165" spans="1:17" ht="14" customHeight="1" x14ac:dyDescent="0.15">
      <c r="A165" s="453"/>
      <c r="B165" s="474" t="s">
        <v>2213</v>
      </c>
      <c r="C165" s="474" t="s">
        <v>1007</v>
      </c>
      <c r="D165" s="474" t="s">
        <v>2790</v>
      </c>
      <c r="E165" s="378" t="s">
        <v>1862</v>
      </c>
      <c r="F165" s="475" t="s">
        <v>2791</v>
      </c>
      <c r="G165" s="515">
        <v>37640</v>
      </c>
      <c r="H165" s="226" t="str">
        <f t="shared" si="5"/>
        <v>u20</v>
      </c>
      <c r="I165" s="475" t="s">
        <v>2792</v>
      </c>
      <c r="J165" s="477" t="s">
        <v>2793</v>
      </c>
      <c r="K165" s="478" t="s">
        <v>2794</v>
      </c>
      <c r="L165" s="883">
        <v>100</v>
      </c>
      <c r="M165" s="475" t="s">
        <v>1540</v>
      </c>
      <c r="N165" s="476">
        <v>44453</v>
      </c>
      <c r="O165" s="474" t="s">
        <v>2795</v>
      </c>
      <c r="P165" s="451" t="s">
        <v>2762</v>
      </c>
      <c r="Q165" s="452">
        <v>13</v>
      </c>
    </row>
    <row r="166" spans="1:17" ht="14" customHeight="1" x14ac:dyDescent="0.15">
      <c r="A166" s="453"/>
      <c r="B166" s="465" t="s">
        <v>2796</v>
      </c>
      <c r="C166" s="465" t="s">
        <v>2797</v>
      </c>
      <c r="D166" s="465" t="s">
        <v>745</v>
      </c>
      <c r="E166" s="378" t="s">
        <v>1862</v>
      </c>
      <c r="F166" s="466" t="s">
        <v>2798</v>
      </c>
      <c r="G166" s="467">
        <v>37791</v>
      </c>
      <c r="H166" s="226" t="str">
        <f t="shared" si="5"/>
        <v>u20</v>
      </c>
      <c r="I166" s="466" t="s">
        <v>2799</v>
      </c>
      <c r="J166" s="468" t="s">
        <v>2800</v>
      </c>
      <c r="K166" s="465" t="s">
        <v>2801</v>
      </c>
      <c r="L166" s="344" t="s">
        <v>1017</v>
      </c>
      <c r="M166" s="466" t="s">
        <v>2802</v>
      </c>
      <c r="N166" s="486">
        <v>43965</v>
      </c>
      <c r="O166" s="465" t="s">
        <v>2803</v>
      </c>
      <c r="P166" s="451" t="s">
        <v>2742</v>
      </c>
      <c r="Q166" s="452">
        <v>13</v>
      </c>
    </row>
    <row r="167" spans="1:17" ht="14" customHeight="1" x14ac:dyDescent="0.15">
      <c r="A167" s="453"/>
      <c r="B167" s="456" t="s">
        <v>2804</v>
      </c>
      <c r="C167" s="456" t="s">
        <v>2805</v>
      </c>
      <c r="D167" s="456" t="s">
        <v>2806</v>
      </c>
      <c r="E167" s="378" t="s">
        <v>1862</v>
      </c>
      <c r="F167" s="460" t="s">
        <v>2807</v>
      </c>
      <c r="G167" s="462">
        <v>37790</v>
      </c>
      <c r="H167" s="226" t="str">
        <f t="shared" si="5"/>
        <v>u20</v>
      </c>
      <c r="I167" s="453" t="s">
        <v>2808</v>
      </c>
      <c r="J167" s="487" t="s">
        <v>2809</v>
      </c>
      <c r="K167" s="451" t="s">
        <v>2810</v>
      </c>
      <c r="L167" s="349" t="s">
        <v>1739</v>
      </c>
      <c r="M167" s="453" t="s">
        <v>2811</v>
      </c>
      <c r="N167" s="469">
        <v>44358</v>
      </c>
      <c r="O167" s="451" t="s">
        <v>2772</v>
      </c>
      <c r="P167" s="451" t="s">
        <v>2762</v>
      </c>
      <c r="Q167" s="452">
        <v>13</v>
      </c>
    </row>
    <row r="168" spans="1:17" ht="14" customHeight="1" x14ac:dyDescent="0.2">
      <c r="A168" s="223"/>
      <c r="B168" s="610" t="s">
        <v>3190</v>
      </c>
      <c r="C168" s="610" t="s">
        <v>3191</v>
      </c>
      <c r="D168" s="610" t="s">
        <v>3192</v>
      </c>
      <c r="E168" s="378" t="s">
        <v>1862</v>
      </c>
      <c r="F168" s="610" t="s">
        <v>3193</v>
      </c>
      <c r="G168" s="536">
        <v>38546</v>
      </c>
      <c r="H168" s="226" t="str">
        <f t="shared" si="5"/>
        <v>u18</v>
      </c>
      <c r="I168" s="224">
        <v>941654194</v>
      </c>
      <c r="J168" s="540" t="s">
        <v>3195</v>
      </c>
      <c r="K168" s="610" t="s">
        <v>3196</v>
      </c>
      <c r="L168" s="883">
        <v>200</v>
      </c>
      <c r="M168" s="225" t="s">
        <v>3344</v>
      </c>
      <c r="N168" s="224"/>
      <c r="O168" s="224" t="s">
        <v>3360</v>
      </c>
      <c r="P168" s="610" t="s">
        <v>3197</v>
      </c>
      <c r="Q168" s="863">
        <v>3</v>
      </c>
    </row>
    <row r="169" spans="1:17" ht="14" customHeight="1" x14ac:dyDescent="0.2">
      <c r="A169" s="223"/>
      <c r="B169" s="610" t="s">
        <v>3190</v>
      </c>
      <c r="C169" s="610" t="s">
        <v>3191</v>
      </c>
      <c r="D169" s="610" t="s">
        <v>3192</v>
      </c>
      <c r="E169" s="378" t="s">
        <v>1862</v>
      </c>
      <c r="F169" s="610" t="s">
        <v>3193</v>
      </c>
      <c r="G169" s="536">
        <v>38546</v>
      </c>
      <c r="H169" s="226" t="str">
        <f t="shared" si="5"/>
        <v>u18</v>
      </c>
      <c r="I169" s="224">
        <v>941654194</v>
      </c>
      <c r="J169" s="540" t="s">
        <v>3195</v>
      </c>
      <c r="K169" s="610" t="s">
        <v>3196</v>
      </c>
      <c r="L169" s="883">
        <v>100</v>
      </c>
      <c r="M169" s="225" t="s">
        <v>1492</v>
      </c>
      <c r="N169" s="224"/>
      <c r="O169" s="224" t="s">
        <v>3360</v>
      </c>
      <c r="P169" s="610" t="s">
        <v>3197</v>
      </c>
      <c r="Q169" s="863">
        <v>3</v>
      </c>
    </row>
    <row r="170" spans="1:17" ht="14" customHeight="1" x14ac:dyDescent="0.2">
      <c r="A170" s="223"/>
      <c r="B170" s="224" t="s">
        <v>899</v>
      </c>
      <c r="C170" s="224" t="s">
        <v>3245</v>
      </c>
      <c r="D170" s="224" t="s">
        <v>3246</v>
      </c>
      <c r="E170" s="378" t="s">
        <v>1862</v>
      </c>
      <c r="F170" s="225" t="s">
        <v>3247</v>
      </c>
      <c r="G170" s="346">
        <v>23962</v>
      </c>
      <c r="H170" s="226" t="str">
        <f t="shared" si="5"/>
        <v>adulto</v>
      </c>
      <c r="I170" s="225">
        <v>997578580</v>
      </c>
      <c r="J170" s="389" t="s">
        <v>3248</v>
      </c>
      <c r="K170" s="223" t="s">
        <v>3249</v>
      </c>
      <c r="L170" s="378" t="s">
        <v>1856</v>
      </c>
      <c r="M170" s="225"/>
      <c r="N170" s="225"/>
      <c r="O170" s="225"/>
      <c r="P170" s="228" t="s">
        <v>3238</v>
      </c>
      <c r="Q170" s="863">
        <v>3</v>
      </c>
    </row>
    <row r="171" spans="1:17" ht="14" customHeight="1" x14ac:dyDescent="0.15">
      <c r="A171" s="223"/>
      <c r="B171" s="223" t="s">
        <v>2053</v>
      </c>
      <c r="C171" s="223" t="s">
        <v>2054</v>
      </c>
      <c r="D171" s="223" t="s">
        <v>2055</v>
      </c>
      <c r="E171" s="378" t="s">
        <v>1866</v>
      </c>
      <c r="F171" s="225" t="s">
        <v>2056</v>
      </c>
      <c r="G171" s="346">
        <v>38033</v>
      </c>
      <c r="H171" s="226" t="str">
        <f t="shared" si="5"/>
        <v>u18</v>
      </c>
      <c r="I171" s="225">
        <v>937608626</v>
      </c>
      <c r="J171" s="395" t="s">
        <v>2057</v>
      </c>
      <c r="K171" s="224" t="s">
        <v>2058</v>
      </c>
      <c r="L171" s="522" t="s">
        <v>990</v>
      </c>
      <c r="M171" s="225" t="s">
        <v>2059</v>
      </c>
      <c r="N171" s="346">
        <v>44436</v>
      </c>
      <c r="O171" s="224" t="s">
        <v>1958</v>
      </c>
      <c r="P171" s="224" t="s">
        <v>2051</v>
      </c>
      <c r="Q171" s="378">
        <v>7</v>
      </c>
    </row>
    <row r="172" spans="1:17" ht="14" customHeight="1" x14ac:dyDescent="0.15">
      <c r="A172" s="223"/>
      <c r="B172" s="223" t="s">
        <v>2053</v>
      </c>
      <c r="C172" s="223" t="s">
        <v>2054</v>
      </c>
      <c r="D172" s="223" t="s">
        <v>2055</v>
      </c>
      <c r="E172" s="378" t="s">
        <v>1866</v>
      </c>
      <c r="F172" s="225" t="s">
        <v>2056</v>
      </c>
      <c r="G172" s="346">
        <v>38033</v>
      </c>
      <c r="H172" s="226" t="str">
        <f t="shared" si="5"/>
        <v>u18</v>
      </c>
      <c r="I172" s="225">
        <v>937608626</v>
      </c>
      <c r="J172" s="395" t="s">
        <v>2057</v>
      </c>
      <c r="K172" s="224" t="s">
        <v>2058</v>
      </c>
      <c r="L172" s="765" t="s">
        <v>974</v>
      </c>
      <c r="M172" s="225" t="s">
        <v>2060</v>
      </c>
      <c r="N172" s="346">
        <v>44436</v>
      </c>
      <c r="O172" s="224" t="s">
        <v>1958</v>
      </c>
      <c r="P172" s="224" t="s">
        <v>2051</v>
      </c>
      <c r="Q172" s="378">
        <v>7</v>
      </c>
    </row>
    <row r="173" spans="1:17" ht="14" customHeight="1" x14ac:dyDescent="0.15">
      <c r="A173" s="453"/>
      <c r="B173" s="451" t="s">
        <v>2812</v>
      </c>
      <c r="C173" s="451" t="s">
        <v>2813</v>
      </c>
      <c r="D173" s="451" t="s">
        <v>2814</v>
      </c>
      <c r="E173" s="378" t="s">
        <v>1862</v>
      </c>
      <c r="F173" s="453" t="s">
        <v>2815</v>
      </c>
      <c r="G173" s="464">
        <v>37753</v>
      </c>
      <c r="H173" s="226" t="str">
        <f t="shared" si="5"/>
        <v>u20</v>
      </c>
      <c r="I173" s="453" t="s">
        <v>2816</v>
      </c>
      <c r="J173" s="468" t="s">
        <v>2817</v>
      </c>
      <c r="K173" s="451" t="s">
        <v>2818</v>
      </c>
      <c r="L173" s="766" t="s">
        <v>990</v>
      </c>
      <c r="M173" s="453" t="s">
        <v>2819</v>
      </c>
      <c r="N173" s="469">
        <v>44429</v>
      </c>
      <c r="O173" s="451" t="s">
        <v>2820</v>
      </c>
      <c r="P173" s="451" t="s">
        <v>2742</v>
      </c>
      <c r="Q173" s="859">
        <v>13</v>
      </c>
    </row>
    <row r="174" spans="1:17" ht="14" customHeight="1" x14ac:dyDescent="0.2">
      <c r="A174" s="223"/>
      <c r="B174" s="417" t="s">
        <v>730</v>
      </c>
      <c r="C174" s="417" t="s">
        <v>1227</v>
      </c>
      <c r="D174" s="417" t="s">
        <v>2373</v>
      </c>
      <c r="E174" s="378" t="s">
        <v>1866</v>
      </c>
      <c r="F174" s="418" t="s">
        <v>2374</v>
      </c>
      <c r="G174" s="419">
        <v>38413</v>
      </c>
      <c r="H174" s="226" t="str">
        <f t="shared" si="5"/>
        <v>u18</v>
      </c>
      <c r="I174" s="418" t="s">
        <v>2375</v>
      </c>
      <c r="J174" s="429" t="s">
        <v>2376</v>
      </c>
      <c r="K174" s="430" t="s">
        <v>2377</v>
      </c>
      <c r="L174" s="892">
        <v>5000</v>
      </c>
      <c r="M174" s="418" t="s">
        <v>2378</v>
      </c>
      <c r="N174" s="422">
        <v>44420</v>
      </c>
      <c r="O174" s="423" t="s">
        <v>2371</v>
      </c>
      <c r="P174" s="424" t="s">
        <v>2362</v>
      </c>
      <c r="Q174" s="861">
        <v>5</v>
      </c>
    </row>
    <row r="175" spans="1:17" ht="14" customHeight="1" x14ac:dyDescent="0.15">
      <c r="A175" s="450"/>
      <c r="B175" s="451" t="s">
        <v>730</v>
      </c>
      <c r="C175" s="451" t="s">
        <v>2656</v>
      </c>
      <c r="D175" s="451" t="s">
        <v>2657</v>
      </c>
      <c r="E175" s="378" t="s">
        <v>1866</v>
      </c>
      <c r="F175" s="453" t="s">
        <v>2658</v>
      </c>
      <c r="G175" s="464">
        <v>37618</v>
      </c>
      <c r="H175" s="226" t="str">
        <f t="shared" ref="H175:H204" si="6">+IF(G175&lt;DATE(2002,1,1),"adulto",IF(G175&lt;DATE(2004,1,1),"u20",IF(G175&lt;DATE(2006,1,1),"u18",IF(G175&lt;DATE(2008,1,1),"u16","-"))))</f>
        <v>u20</v>
      </c>
      <c r="I175" s="453" t="s">
        <v>2659</v>
      </c>
      <c r="J175" s="457" t="s">
        <v>2660</v>
      </c>
      <c r="K175" s="451" t="s">
        <v>2661</v>
      </c>
      <c r="L175" s="225" t="s">
        <v>1877</v>
      </c>
      <c r="M175" s="453" t="s">
        <v>2662</v>
      </c>
      <c r="N175" s="455">
        <v>44450</v>
      </c>
      <c r="O175" s="451" t="s">
        <v>2663</v>
      </c>
      <c r="P175" s="456" t="s">
        <v>2604</v>
      </c>
      <c r="Q175" s="452">
        <v>13</v>
      </c>
    </row>
    <row r="176" spans="1:17" ht="14" customHeight="1" x14ac:dyDescent="0.2">
      <c r="A176" s="223"/>
      <c r="B176" s="409" t="s">
        <v>2336</v>
      </c>
      <c r="C176" s="410" t="s">
        <v>2337</v>
      </c>
      <c r="D176" s="410" t="s">
        <v>2338</v>
      </c>
      <c r="E176" s="378" t="s">
        <v>1862</v>
      </c>
      <c r="F176" s="779" t="s">
        <v>2339</v>
      </c>
      <c r="G176" s="411">
        <v>37804</v>
      </c>
      <c r="H176" s="226" t="str">
        <f t="shared" si="6"/>
        <v>u20</v>
      </c>
      <c r="I176" s="754" t="s">
        <v>2340</v>
      </c>
      <c r="J176" s="756" t="s">
        <v>2341</v>
      </c>
      <c r="K176" s="412" t="s">
        <v>2342</v>
      </c>
      <c r="L176" s="883">
        <v>100</v>
      </c>
      <c r="M176" s="784" t="s">
        <v>2199</v>
      </c>
      <c r="N176" s="414">
        <v>44450</v>
      </c>
      <c r="O176" s="415" t="s">
        <v>2343</v>
      </c>
      <c r="P176" s="224" t="s">
        <v>2344</v>
      </c>
      <c r="Q176" s="861">
        <v>5</v>
      </c>
    </row>
    <row r="177" spans="1:17" ht="14" customHeight="1" x14ac:dyDescent="0.2">
      <c r="A177" s="803"/>
      <c r="B177" s="804" t="s">
        <v>2260</v>
      </c>
      <c r="C177" s="804" t="s">
        <v>2261</v>
      </c>
      <c r="D177" s="804" t="s">
        <v>2262</v>
      </c>
      <c r="E177" s="806" t="s">
        <v>1862</v>
      </c>
      <c r="F177" s="807" t="s">
        <v>2263</v>
      </c>
      <c r="G177" s="841">
        <v>37857</v>
      </c>
      <c r="H177" s="809" t="str">
        <f t="shared" si="6"/>
        <v>u20</v>
      </c>
      <c r="I177" s="807">
        <v>956341538</v>
      </c>
      <c r="J177" s="822" t="s">
        <v>2264</v>
      </c>
      <c r="K177" s="807" t="s">
        <v>2265</v>
      </c>
      <c r="L177" s="939" t="s">
        <v>1052</v>
      </c>
      <c r="M177" s="807" t="s">
        <v>2327</v>
      </c>
      <c r="N177" s="841">
        <v>43791</v>
      </c>
      <c r="O177" s="807" t="s">
        <v>1958</v>
      </c>
      <c r="P177" s="804" t="s">
        <v>2251</v>
      </c>
      <c r="Q177" s="869">
        <v>6</v>
      </c>
    </row>
    <row r="178" spans="1:17" ht="14" customHeight="1" x14ac:dyDescent="0.2">
      <c r="A178" s="223"/>
      <c r="B178" s="223" t="s">
        <v>2260</v>
      </c>
      <c r="C178" s="223" t="s">
        <v>2271</v>
      </c>
      <c r="D178" s="223" t="s">
        <v>2272</v>
      </c>
      <c r="E178" s="378" t="s">
        <v>1866</v>
      </c>
      <c r="F178" s="225" t="s">
        <v>2273</v>
      </c>
      <c r="G178" s="346">
        <v>37776</v>
      </c>
      <c r="H178" s="226" t="str">
        <f t="shared" si="6"/>
        <v>u20</v>
      </c>
      <c r="I178" s="225">
        <v>997340224</v>
      </c>
      <c r="J178" s="377" t="s">
        <v>2274</v>
      </c>
      <c r="K178" s="225" t="s">
        <v>2275</v>
      </c>
      <c r="L178" s="349" t="s">
        <v>1864</v>
      </c>
      <c r="M178" s="225">
        <v>4.3849999999999998</v>
      </c>
      <c r="N178" s="225" t="s">
        <v>2276</v>
      </c>
      <c r="O178" s="225" t="s">
        <v>2277</v>
      </c>
      <c r="P178" s="224" t="s">
        <v>2251</v>
      </c>
      <c r="Q178" s="861">
        <v>6</v>
      </c>
    </row>
    <row r="179" spans="1:17" ht="14" customHeight="1" x14ac:dyDescent="0.2">
      <c r="A179" s="223"/>
      <c r="B179" s="375" t="s">
        <v>2260</v>
      </c>
      <c r="C179" s="375" t="s">
        <v>2261</v>
      </c>
      <c r="D179" s="375" t="s">
        <v>2262</v>
      </c>
      <c r="E179" s="378" t="s">
        <v>1862</v>
      </c>
      <c r="F179" s="225" t="s">
        <v>2263</v>
      </c>
      <c r="G179" s="346">
        <v>37857</v>
      </c>
      <c r="H179" s="226" t="str">
        <f t="shared" si="6"/>
        <v>u20</v>
      </c>
      <c r="I179" s="225">
        <v>956341538</v>
      </c>
      <c r="J179" s="377" t="s">
        <v>2264</v>
      </c>
      <c r="K179" s="225" t="s">
        <v>2265</v>
      </c>
      <c r="L179" s="883">
        <v>100</v>
      </c>
      <c r="M179" s="225" t="s">
        <v>2328</v>
      </c>
      <c r="N179" s="346">
        <v>43791</v>
      </c>
      <c r="O179" s="225" t="s">
        <v>1958</v>
      </c>
      <c r="P179" s="224" t="s">
        <v>2251</v>
      </c>
      <c r="Q179" s="861">
        <v>6</v>
      </c>
    </row>
    <row r="180" spans="1:17" ht="14" customHeight="1" x14ac:dyDescent="0.15">
      <c r="A180" s="453"/>
      <c r="B180" s="450" t="s">
        <v>2821</v>
      </c>
      <c r="C180" s="450" t="s">
        <v>2074</v>
      </c>
      <c r="D180" s="450" t="s">
        <v>2822</v>
      </c>
      <c r="E180" s="378" t="s">
        <v>1862</v>
      </c>
      <c r="F180" s="453" t="s">
        <v>2823</v>
      </c>
      <c r="G180" s="464">
        <v>38032</v>
      </c>
      <c r="H180" s="226" t="str">
        <f t="shared" si="6"/>
        <v>u18</v>
      </c>
      <c r="I180" s="453" t="s">
        <v>2824</v>
      </c>
      <c r="J180" s="468" t="s">
        <v>2825</v>
      </c>
      <c r="K180" s="451" t="s">
        <v>2826</v>
      </c>
      <c r="L180" s="765" t="s">
        <v>974</v>
      </c>
      <c r="M180" s="453" t="s">
        <v>2827</v>
      </c>
      <c r="N180" s="469">
        <v>44533</v>
      </c>
      <c r="O180" s="451" t="s">
        <v>2828</v>
      </c>
      <c r="P180" s="451" t="s">
        <v>2742</v>
      </c>
      <c r="Q180" s="452">
        <v>13</v>
      </c>
    </row>
    <row r="181" spans="1:17" ht="14" customHeight="1" x14ac:dyDescent="0.15">
      <c r="A181" s="453"/>
      <c r="B181" s="450" t="s">
        <v>2821</v>
      </c>
      <c r="C181" s="451" t="s">
        <v>2074</v>
      </c>
      <c r="D181" s="451" t="s">
        <v>2822</v>
      </c>
      <c r="E181" s="378" t="s">
        <v>1862</v>
      </c>
      <c r="F181" s="453" t="s">
        <v>2823</v>
      </c>
      <c r="G181" s="464">
        <v>38032</v>
      </c>
      <c r="H181" s="226" t="str">
        <f t="shared" si="6"/>
        <v>u18</v>
      </c>
      <c r="I181" s="453" t="s">
        <v>2824</v>
      </c>
      <c r="J181" s="468" t="s">
        <v>2825</v>
      </c>
      <c r="K181" s="451" t="s">
        <v>2826</v>
      </c>
      <c r="L181" s="522" t="s">
        <v>990</v>
      </c>
      <c r="M181" s="453" t="s">
        <v>3898</v>
      </c>
      <c r="N181" s="469">
        <v>44275</v>
      </c>
      <c r="O181" s="451" t="s">
        <v>2829</v>
      </c>
      <c r="P181" s="451" t="s">
        <v>2742</v>
      </c>
      <c r="Q181" s="859">
        <v>13</v>
      </c>
    </row>
    <row r="182" spans="1:17" ht="14" customHeight="1" x14ac:dyDescent="0.15">
      <c r="A182" s="223"/>
      <c r="B182" s="646" t="s">
        <v>2175</v>
      </c>
      <c r="C182" s="646" t="s">
        <v>2176</v>
      </c>
      <c r="D182" s="646" t="s">
        <v>2177</v>
      </c>
      <c r="E182" s="378" t="s">
        <v>1862</v>
      </c>
      <c r="F182" s="622" t="s">
        <v>2178</v>
      </c>
      <c r="G182" s="346">
        <v>38463</v>
      </c>
      <c r="H182" s="226" t="str">
        <f t="shared" si="6"/>
        <v>u18</v>
      </c>
      <c r="I182" s="225">
        <v>958799129</v>
      </c>
      <c r="J182" s="224" t="s">
        <v>2179</v>
      </c>
      <c r="K182" s="622" t="s">
        <v>2180</v>
      </c>
      <c r="L182" s="883">
        <v>200</v>
      </c>
      <c r="M182" s="622" t="s">
        <v>2181</v>
      </c>
      <c r="N182" s="346">
        <v>44443</v>
      </c>
      <c r="O182" s="224" t="s">
        <v>2172</v>
      </c>
      <c r="P182" s="224" t="s">
        <v>2173</v>
      </c>
      <c r="Q182" s="524">
        <v>7</v>
      </c>
    </row>
    <row r="183" spans="1:17" ht="14" customHeight="1" x14ac:dyDescent="0.15">
      <c r="A183" s="223"/>
      <c r="B183" s="646" t="s">
        <v>2175</v>
      </c>
      <c r="C183" s="646" t="s">
        <v>2176</v>
      </c>
      <c r="D183" s="646" t="s">
        <v>2177</v>
      </c>
      <c r="E183" s="378" t="s">
        <v>1862</v>
      </c>
      <c r="F183" s="622" t="s">
        <v>2178</v>
      </c>
      <c r="G183" s="346">
        <v>38463</v>
      </c>
      <c r="H183" s="226" t="str">
        <f t="shared" si="6"/>
        <v>u18</v>
      </c>
      <c r="I183" s="225">
        <v>958799129</v>
      </c>
      <c r="J183" s="224" t="s">
        <v>2179</v>
      </c>
      <c r="K183" s="622" t="s">
        <v>2180</v>
      </c>
      <c r="L183" s="225">
        <v>400</v>
      </c>
      <c r="M183" s="661" t="s">
        <v>2182</v>
      </c>
      <c r="N183" s="346">
        <v>44443</v>
      </c>
      <c r="O183" s="224" t="s">
        <v>2172</v>
      </c>
      <c r="P183" s="224" t="s">
        <v>2173</v>
      </c>
      <c r="Q183" s="524">
        <v>7</v>
      </c>
    </row>
    <row r="184" spans="1:17" ht="14" customHeight="1" x14ac:dyDescent="0.2">
      <c r="A184" s="223"/>
      <c r="B184" s="224" t="s">
        <v>2491</v>
      </c>
      <c r="C184" s="224" t="s">
        <v>707</v>
      </c>
      <c r="D184" s="224" t="s">
        <v>619</v>
      </c>
      <c r="E184" s="378" t="s">
        <v>1866</v>
      </c>
      <c r="F184" s="225" t="s">
        <v>2492</v>
      </c>
      <c r="G184" s="346">
        <v>38095</v>
      </c>
      <c r="H184" s="226" t="str">
        <f t="shared" si="6"/>
        <v>u18</v>
      </c>
      <c r="I184" s="225" t="s">
        <v>2493</v>
      </c>
      <c r="J184" s="7" t="s">
        <v>2469</v>
      </c>
      <c r="K184" s="438" t="s">
        <v>2494</v>
      </c>
      <c r="L184" s="894">
        <v>1500</v>
      </c>
      <c r="M184" s="225" t="s">
        <v>2496</v>
      </c>
      <c r="N184" s="433">
        <v>44422</v>
      </c>
      <c r="O184" s="228" t="s">
        <v>2497</v>
      </c>
      <c r="P184" s="224" t="s">
        <v>2472</v>
      </c>
      <c r="Q184" s="861">
        <v>5</v>
      </c>
    </row>
    <row r="185" spans="1:17" ht="14" customHeight="1" x14ac:dyDescent="0.2">
      <c r="A185" s="223"/>
      <c r="B185" s="224" t="s">
        <v>2491</v>
      </c>
      <c r="C185" s="224" t="s">
        <v>707</v>
      </c>
      <c r="D185" s="224" t="s">
        <v>619</v>
      </c>
      <c r="E185" s="378" t="s">
        <v>1866</v>
      </c>
      <c r="F185" s="225" t="s">
        <v>2492</v>
      </c>
      <c r="G185" s="346">
        <v>38095</v>
      </c>
      <c r="H185" s="226" t="str">
        <f t="shared" si="6"/>
        <v>u18</v>
      </c>
      <c r="I185" s="225" t="s">
        <v>2493</v>
      </c>
      <c r="J185" s="7" t="s">
        <v>2469</v>
      </c>
      <c r="K185" s="438" t="s">
        <v>2494</v>
      </c>
      <c r="L185" s="12">
        <v>800</v>
      </c>
      <c r="M185" s="225" t="s">
        <v>2495</v>
      </c>
      <c r="N185" s="433">
        <v>44444</v>
      </c>
      <c r="O185" s="352" t="s">
        <v>2465</v>
      </c>
      <c r="P185" s="224" t="s">
        <v>2472</v>
      </c>
      <c r="Q185" s="861">
        <v>5</v>
      </c>
    </row>
    <row r="186" spans="1:17" ht="14" customHeight="1" x14ac:dyDescent="0.2">
      <c r="A186" s="223"/>
      <c r="B186" s="375" t="s">
        <v>2089</v>
      </c>
      <c r="C186" s="375" t="s">
        <v>3382</v>
      </c>
      <c r="D186" s="375" t="s">
        <v>3383</v>
      </c>
      <c r="E186" s="378" t="s">
        <v>1862</v>
      </c>
      <c r="F186" s="372" t="s">
        <v>3384</v>
      </c>
      <c r="G186" s="393">
        <v>37807</v>
      </c>
      <c r="H186" s="226" t="str">
        <f t="shared" si="6"/>
        <v>u20</v>
      </c>
      <c r="I186" s="225">
        <v>963740198</v>
      </c>
      <c r="J186" s="377" t="s">
        <v>3385</v>
      </c>
      <c r="K186" s="372" t="s">
        <v>3386</v>
      </c>
      <c r="L186" s="883">
        <v>200</v>
      </c>
      <c r="M186" s="225" t="s">
        <v>3390</v>
      </c>
      <c r="N186" s="541">
        <v>44228</v>
      </c>
      <c r="O186" s="225" t="s">
        <v>3391</v>
      </c>
      <c r="P186" s="224" t="s">
        <v>3389</v>
      </c>
      <c r="Q186" s="861">
        <v>2</v>
      </c>
    </row>
    <row r="187" spans="1:17" ht="14" customHeight="1" x14ac:dyDescent="0.2">
      <c r="A187" s="223"/>
      <c r="B187" s="371" t="s">
        <v>2089</v>
      </c>
      <c r="C187" s="371" t="s">
        <v>3382</v>
      </c>
      <c r="D187" s="371" t="s">
        <v>3383</v>
      </c>
      <c r="E187" s="378" t="s">
        <v>1862</v>
      </c>
      <c r="F187" s="372" t="s">
        <v>3384</v>
      </c>
      <c r="G187" s="393">
        <v>37807</v>
      </c>
      <c r="H187" s="226" t="str">
        <f t="shared" si="6"/>
        <v>u20</v>
      </c>
      <c r="I187" s="372">
        <v>963740198</v>
      </c>
      <c r="J187" s="377" t="s">
        <v>3385</v>
      </c>
      <c r="K187" s="372" t="s">
        <v>3386</v>
      </c>
      <c r="L187" s="883">
        <v>100</v>
      </c>
      <c r="M187" s="372" t="s">
        <v>3387</v>
      </c>
      <c r="N187" s="393">
        <v>44429</v>
      </c>
      <c r="O187" s="372" t="s">
        <v>3388</v>
      </c>
      <c r="P187" s="371" t="s">
        <v>3389</v>
      </c>
      <c r="Q187" s="524">
        <v>2</v>
      </c>
    </row>
    <row r="188" spans="1:17" ht="14" customHeight="1" x14ac:dyDescent="0.2">
      <c r="A188" s="223"/>
      <c r="B188" s="224" t="s">
        <v>2089</v>
      </c>
      <c r="C188" s="224" t="s">
        <v>3382</v>
      </c>
      <c r="D188" s="224" t="s">
        <v>3383</v>
      </c>
      <c r="E188" s="378" t="s">
        <v>1862</v>
      </c>
      <c r="F188" s="372" t="s">
        <v>3384</v>
      </c>
      <c r="G188" s="393">
        <v>37807</v>
      </c>
      <c r="H188" s="226" t="str">
        <f t="shared" si="6"/>
        <v>u20</v>
      </c>
      <c r="I188" s="225">
        <v>963740198</v>
      </c>
      <c r="J188" s="377" t="s">
        <v>3385</v>
      </c>
      <c r="K188" s="372" t="s">
        <v>3386</v>
      </c>
      <c r="L188" s="225">
        <v>400</v>
      </c>
      <c r="M188" s="552" t="s">
        <v>3392</v>
      </c>
      <c r="N188" s="346">
        <v>44429</v>
      </c>
      <c r="O188" s="225" t="s">
        <v>3393</v>
      </c>
      <c r="P188" s="224" t="s">
        <v>3389</v>
      </c>
      <c r="Q188" s="861">
        <v>2</v>
      </c>
    </row>
    <row r="189" spans="1:17" ht="14" customHeight="1" x14ac:dyDescent="0.15">
      <c r="A189" s="929"/>
      <c r="B189" s="811" t="s">
        <v>2103</v>
      </c>
      <c r="C189" s="811" t="s">
        <v>858</v>
      </c>
      <c r="D189" s="811" t="s">
        <v>2197</v>
      </c>
      <c r="E189" s="806" t="s">
        <v>1866</v>
      </c>
      <c r="F189" s="881" t="s">
        <v>2198</v>
      </c>
      <c r="G189" s="930">
        <v>38303</v>
      </c>
      <c r="H189" s="809" t="str">
        <f t="shared" si="6"/>
        <v>u18</v>
      </c>
      <c r="I189" s="881">
        <v>934375882</v>
      </c>
      <c r="J189" s="811" t="s">
        <v>2184</v>
      </c>
      <c r="K189" s="811" t="s">
        <v>2185</v>
      </c>
      <c r="L189" s="881">
        <v>400</v>
      </c>
      <c r="M189" s="881" t="s">
        <v>2200</v>
      </c>
      <c r="N189" s="930">
        <v>44436</v>
      </c>
      <c r="O189" s="811" t="s">
        <v>2201</v>
      </c>
      <c r="P189" s="811" t="s">
        <v>823</v>
      </c>
      <c r="Q189" s="941">
        <v>7</v>
      </c>
    </row>
    <row r="190" spans="1:17" ht="14" customHeight="1" x14ac:dyDescent="0.15">
      <c r="A190" s="929"/>
      <c r="B190" s="811" t="s">
        <v>2103</v>
      </c>
      <c r="C190" s="811" t="s">
        <v>858</v>
      </c>
      <c r="D190" s="811" t="s">
        <v>2197</v>
      </c>
      <c r="E190" s="806" t="s">
        <v>1866</v>
      </c>
      <c r="F190" s="881" t="s">
        <v>2198</v>
      </c>
      <c r="G190" s="930">
        <v>38303</v>
      </c>
      <c r="H190" s="809" t="str">
        <f t="shared" si="6"/>
        <v>u18</v>
      </c>
      <c r="I190" s="881">
        <v>934375882</v>
      </c>
      <c r="J190" s="811" t="s">
        <v>2184</v>
      </c>
      <c r="K190" s="811" t="s">
        <v>2185</v>
      </c>
      <c r="L190" s="889">
        <v>100</v>
      </c>
      <c r="M190" s="881" t="s">
        <v>2199</v>
      </c>
      <c r="N190" s="930">
        <v>44454</v>
      </c>
      <c r="O190" s="811" t="s">
        <v>2187</v>
      </c>
      <c r="P190" s="811" t="s">
        <v>823</v>
      </c>
      <c r="Q190" s="941">
        <v>7</v>
      </c>
    </row>
    <row r="191" spans="1:17" ht="14" customHeight="1" x14ac:dyDescent="0.15">
      <c r="A191" s="453"/>
      <c r="B191" s="451" t="s">
        <v>2956</v>
      </c>
      <c r="C191" s="451" t="s">
        <v>674</v>
      </c>
      <c r="D191" s="451" t="s">
        <v>2957</v>
      </c>
      <c r="E191" s="378" t="s">
        <v>1866</v>
      </c>
      <c r="F191" s="460" t="s">
        <v>2958</v>
      </c>
      <c r="G191" s="464">
        <v>38091</v>
      </c>
      <c r="H191" s="226" t="str">
        <f t="shared" si="6"/>
        <v>u18</v>
      </c>
      <c r="I191" s="453">
        <v>990787238</v>
      </c>
      <c r="J191" s="457" t="s">
        <v>2933</v>
      </c>
      <c r="K191" s="461" t="s">
        <v>2959</v>
      </c>
      <c r="L191" s="623">
        <v>400</v>
      </c>
      <c r="M191" s="453" t="s">
        <v>3855</v>
      </c>
      <c r="N191" s="708">
        <v>44274</v>
      </c>
      <c r="O191" s="453" t="s">
        <v>3854</v>
      </c>
      <c r="P191" s="451" t="s">
        <v>2935</v>
      </c>
      <c r="Q191" s="452">
        <v>13</v>
      </c>
    </row>
    <row r="192" spans="1:17" ht="14" customHeight="1" x14ac:dyDescent="0.2">
      <c r="A192" s="453"/>
      <c r="B192" s="451" t="s">
        <v>2956</v>
      </c>
      <c r="C192" s="451" t="s">
        <v>674</v>
      </c>
      <c r="D192" s="451" t="s">
        <v>2957</v>
      </c>
      <c r="E192" s="378" t="s">
        <v>1866</v>
      </c>
      <c r="F192" s="460" t="s">
        <v>2958</v>
      </c>
      <c r="G192" s="464">
        <v>38091</v>
      </c>
      <c r="H192" s="226" t="str">
        <f t="shared" si="6"/>
        <v>u18</v>
      </c>
      <c r="I192" s="453">
        <v>990787238</v>
      </c>
      <c r="J192" s="457" t="s">
        <v>2933</v>
      </c>
      <c r="K192" s="461" t="s">
        <v>2959</v>
      </c>
      <c r="L192" s="12">
        <v>800</v>
      </c>
      <c r="M192" s="453" t="s">
        <v>3859</v>
      </c>
      <c r="N192" s="451"/>
      <c r="O192" s="453"/>
      <c r="P192" s="451" t="s">
        <v>2935</v>
      </c>
      <c r="Q192" s="452">
        <v>13</v>
      </c>
    </row>
    <row r="193" spans="1:17" ht="14" customHeight="1" x14ac:dyDescent="0.15">
      <c r="A193" s="453"/>
      <c r="B193" s="451" t="s">
        <v>2956</v>
      </c>
      <c r="C193" s="451" t="s">
        <v>674</v>
      </c>
      <c r="D193" s="451" t="s">
        <v>2957</v>
      </c>
      <c r="E193" s="378" t="s">
        <v>1866</v>
      </c>
      <c r="F193" s="460" t="s">
        <v>2958</v>
      </c>
      <c r="G193" s="464">
        <v>38091</v>
      </c>
      <c r="H193" s="226" t="str">
        <f t="shared" si="6"/>
        <v>u18</v>
      </c>
      <c r="I193" s="453">
        <v>990787238</v>
      </c>
      <c r="J193" s="457" t="s">
        <v>2933</v>
      </c>
      <c r="K193" s="601" t="s">
        <v>2959</v>
      </c>
      <c r="L193" s="883" t="s">
        <v>2035</v>
      </c>
      <c r="M193" s="460"/>
      <c r="N193" s="451"/>
      <c r="O193" s="453"/>
      <c r="P193" s="451" t="s">
        <v>2935</v>
      </c>
      <c r="Q193" s="452">
        <v>13</v>
      </c>
    </row>
    <row r="194" spans="1:17" ht="14" customHeight="1" x14ac:dyDescent="0.15">
      <c r="A194" s="453"/>
      <c r="B194" s="451" t="s">
        <v>2956</v>
      </c>
      <c r="C194" s="451" t="s">
        <v>674</v>
      </c>
      <c r="D194" s="451" t="s">
        <v>2957</v>
      </c>
      <c r="E194" s="378" t="s">
        <v>1866</v>
      </c>
      <c r="F194" s="460" t="s">
        <v>2958</v>
      </c>
      <c r="G194" s="464">
        <v>38091</v>
      </c>
      <c r="H194" s="226" t="str">
        <f t="shared" si="6"/>
        <v>u18</v>
      </c>
      <c r="I194" s="453">
        <v>990787238</v>
      </c>
      <c r="J194" s="457" t="s">
        <v>2933</v>
      </c>
      <c r="K194" s="461" t="s">
        <v>2959</v>
      </c>
      <c r="L194" s="905" t="s">
        <v>3702</v>
      </c>
      <c r="M194" s="460"/>
      <c r="N194" s="451"/>
      <c r="O194" s="453"/>
      <c r="P194" s="451" t="s">
        <v>2935</v>
      </c>
      <c r="Q194" s="452">
        <v>13</v>
      </c>
    </row>
    <row r="195" spans="1:17" ht="14" customHeight="1" x14ac:dyDescent="0.2">
      <c r="A195" s="826"/>
      <c r="B195" s="804" t="s">
        <v>679</v>
      </c>
      <c r="C195" s="804" t="s">
        <v>3634</v>
      </c>
      <c r="D195" s="804" t="s">
        <v>1280</v>
      </c>
      <c r="E195" s="806" t="s">
        <v>1866</v>
      </c>
      <c r="F195" s="807" t="s">
        <v>3635</v>
      </c>
      <c r="G195" s="841">
        <v>37539</v>
      </c>
      <c r="H195" s="809" t="str">
        <f t="shared" si="6"/>
        <v>u20</v>
      </c>
      <c r="I195" s="807">
        <v>983010242</v>
      </c>
      <c r="J195" s="830" t="s">
        <v>3636</v>
      </c>
      <c r="K195" s="804" t="s">
        <v>3637</v>
      </c>
      <c r="L195" s="882">
        <v>200</v>
      </c>
      <c r="M195" s="945"/>
      <c r="N195" s="945"/>
      <c r="O195" s="945"/>
      <c r="P195" s="804" t="s">
        <v>3612</v>
      </c>
      <c r="Q195" s="869">
        <v>4</v>
      </c>
    </row>
    <row r="196" spans="1:17" ht="14" customHeight="1" x14ac:dyDescent="0.2">
      <c r="A196" s="826"/>
      <c r="B196" s="804" t="s">
        <v>679</v>
      </c>
      <c r="C196" s="804" t="s">
        <v>3634</v>
      </c>
      <c r="D196" s="804" t="s">
        <v>1280</v>
      </c>
      <c r="E196" s="806" t="s">
        <v>1866</v>
      </c>
      <c r="F196" s="807" t="s">
        <v>3635</v>
      </c>
      <c r="G196" s="841">
        <v>37539</v>
      </c>
      <c r="H196" s="809" t="str">
        <f t="shared" si="6"/>
        <v>u20</v>
      </c>
      <c r="I196" s="807">
        <v>983010242</v>
      </c>
      <c r="J196" s="830" t="s">
        <v>3636</v>
      </c>
      <c r="K196" s="1061" t="s">
        <v>3637</v>
      </c>
      <c r="L196" s="814">
        <v>400</v>
      </c>
      <c r="M196" s="807"/>
      <c r="N196" s="807"/>
      <c r="O196" s="807"/>
      <c r="P196" s="804" t="s">
        <v>3612</v>
      </c>
      <c r="Q196" s="869">
        <v>4</v>
      </c>
    </row>
    <row r="197" spans="1:17" ht="14" customHeight="1" x14ac:dyDescent="0.15">
      <c r="A197" s="453"/>
      <c r="B197" s="470" t="s">
        <v>2830</v>
      </c>
      <c r="C197" s="470" t="s">
        <v>2615</v>
      </c>
      <c r="D197" s="470" t="s">
        <v>2831</v>
      </c>
      <c r="E197" s="378" t="s">
        <v>1862</v>
      </c>
      <c r="F197" s="471" t="s">
        <v>2832</v>
      </c>
      <c r="G197" s="514">
        <v>37907</v>
      </c>
      <c r="H197" s="226" t="str">
        <f t="shared" si="6"/>
        <v>u20</v>
      </c>
      <c r="I197" s="471" t="s">
        <v>2833</v>
      </c>
      <c r="J197" s="472" t="s">
        <v>2834</v>
      </c>
      <c r="K197" s="470" t="s">
        <v>2835</v>
      </c>
      <c r="L197" s="899">
        <v>200</v>
      </c>
      <c r="M197" s="471" t="s">
        <v>2838</v>
      </c>
      <c r="N197" s="473">
        <v>44275</v>
      </c>
      <c r="O197" s="470" t="s">
        <v>2839</v>
      </c>
      <c r="P197" s="451" t="s">
        <v>2742</v>
      </c>
      <c r="Q197" s="452">
        <v>13</v>
      </c>
    </row>
    <row r="198" spans="1:17" ht="14" customHeight="1" x14ac:dyDescent="0.15">
      <c r="A198" s="453"/>
      <c r="B198" s="470" t="s">
        <v>2830</v>
      </c>
      <c r="C198" s="470" t="s">
        <v>2615</v>
      </c>
      <c r="D198" s="470" t="s">
        <v>2831</v>
      </c>
      <c r="E198" s="378" t="s">
        <v>1862</v>
      </c>
      <c r="F198" s="471" t="s">
        <v>2832</v>
      </c>
      <c r="G198" s="514">
        <v>37907</v>
      </c>
      <c r="H198" s="226" t="str">
        <f t="shared" si="6"/>
        <v>u20</v>
      </c>
      <c r="I198" s="471" t="s">
        <v>2833</v>
      </c>
      <c r="J198" s="472" t="s">
        <v>2834</v>
      </c>
      <c r="K198" s="470" t="s">
        <v>2835</v>
      </c>
      <c r="L198" s="883">
        <v>100</v>
      </c>
      <c r="M198" s="1064" t="s">
        <v>2836</v>
      </c>
      <c r="N198" s="473">
        <v>43897</v>
      </c>
      <c r="O198" s="470" t="s">
        <v>2837</v>
      </c>
      <c r="P198" s="451" t="s">
        <v>2742</v>
      </c>
      <c r="Q198" s="452">
        <v>13</v>
      </c>
    </row>
    <row r="199" spans="1:17" s="614" customFormat="1" ht="14" customHeight="1" x14ac:dyDescent="0.2">
      <c r="A199" s="826"/>
      <c r="B199" s="831" t="s">
        <v>3613</v>
      </c>
      <c r="C199" s="831" t="s">
        <v>2992</v>
      </c>
      <c r="D199" s="831" t="s">
        <v>582</v>
      </c>
      <c r="E199" s="806" t="s">
        <v>1862</v>
      </c>
      <c r="F199" s="828" t="s">
        <v>3614</v>
      </c>
      <c r="G199" s="829">
        <v>38224</v>
      </c>
      <c r="H199" s="809" t="str">
        <f t="shared" si="6"/>
        <v>u18</v>
      </c>
      <c r="I199" s="828">
        <v>983217034</v>
      </c>
      <c r="J199" s="832" t="s">
        <v>3615</v>
      </c>
      <c r="K199" s="846" t="s">
        <v>3616</v>
      </c>
      <c r="L199" s="882">
        <v>100</v>
      </c>
      <c r="M199" s="833"/>
      <c r="N199" s="833"/>
      <c r="O199" s="833"/>
      <c r="P199" s="831" t="s">
        <v>3612</v>
      </c>
      <c r="Q199" s="864">
        <v>4</v>
      </c>
    </row>
    <row r="200" spans="1:17" ht="14" customHeight="1" x14ac:dyDescent="0.2">
      <c r="A200" s="223"/>
      <c r="B200" s="371" t="s">
        <v>924</v>
      </c>
      <c r="C200" s="371" t="s">
        <v>1140</v>
      </c>
      <c r="D200" s="371" t="s">
        <v>2019</v>
      </c>
      <c r="E200" s="378" t="s">
        <v>1866</v>
      </c>
      <c r="F200" s="225" t="s">
        <v>2020</v>
      </c>
      <c r="G200" s="346">
        <v>37737</v>
      </c>
      <c r="H200" s="226" t="str">
        <f t="shared" si="6"/>
        <v>u20</v>
      </c>
      <c r="I200" s="225" t="s">
        <v>2021</v>
      </c>
      <c r="J200" s="377" t="s">
        <v>2022</v>
      </c>
      <c r="K200" s="225" t="s">
        <v>2023</v>
      </c>
      <c r="L200" s="899">
        <v>200</v>
      </c>
      <c r="M200" s="372" t="s">
        <v>2025</v>
      </c>
      <c r="N200" s="393">
        <v>44450</v>
      </c>
      <c r="O200" s="225" t="s">
        <v>2009</v>
      </c>
      <c r="P200" s="224" t="s">
        <v>2007</v>
      </c>
      <c r="Q200" s="524">
        <v>13</v>
      </c>
    </row>
    <row r="201" spans="1:17" s="614" customFormat="1" ht="14" customHeight="1" x14ac:dyDescent="0.2">
      <c r="A201" s="223"/>
      <c r="B201" s="224" t="s">
        <v>924</v>
      </c>
      <c r="C201" s="224" t="s">
        <v>1140</v>
      </c>
      <c r="D201" s="224" t="s">
        <v>2019</v>
      </c>
      <c r="E201" s="378" t="s">
        <v>1866</v>
      </c>
      <c r="F201" s="225" t="s">
        <v>2020</v>
      </c>
      <c r="G201" s="346">
        <v>37736</v>
      </c>
      <c r="H201" s="226" t="str">
        <f t="shared" si="6"/>
        <v>u20</v>
      </c>
      <c r="I201" s="225" t="s">
        <v>2021</v>
      </c>
      <c r="J201" s="377" t="s">
        <v>2022</v>
      </c>
      <c r="K201" s="225" t="s">
        <v>2023</v>
      </c>
      <c r="L201" s="883">
        <v>100</v>
      </c>
      <c r="M201" s="225" t="s">
        <v>1522</v>
      </c>
      <c r="N201" s="346">
        <v>43904</v>
      </c>
      <c r="O201" s="225" t="s">
        <v>2024</v>
      </c>
      <c r="P201" s="224" t="s">
        <v>2007</v>
      </c>
      <c r="Q201" s="378">
        <v>13</v>
      </c>
    </row>
    <row r="202" spans="1:17" ht="14" customHeight="1" x14ac:dyDescent="0.2">
      <c r="A202" s="223"/>
      <c r="B202" s="224" t="s">
        <v>924</v>
      </c>
      <c r="C202" s="224" t="s">
        <v>1140</v>
      </c>
      <c r="D202" s="224" t="s">
        <v>2019</v>
      </c>
      <c r="E202" s="378" t="s">
        <v>1866</v>
      </c>
      <c r="F202" s="225" t="s">
        <v>2020</v>
      </c>
      <c r="G202" s="346">
        <v>37736</v>
      </c>
      <c r="H202" s="226" t="str">
        <f t="shared" si="6"/>
        <v>u20</v>
      </c>
      <c r="I202" s="225" t="s">
        <v>2021</v>
      </c>
      <c r="J202" s="377" t="s">
        <v>2022</v>
      </c>
      <c r="K202" s="225" t="s">
        <v>2023</v>
      </c>
      <c r="L202" s="899" t="s">
        <v>2035</v>
      </c>
      <c r="M202" s="225"/>
      <c r="N202" s="225"/>
      <c r="O202" s="225"/>
      <c r="P202" s="224" t="s">
        <v>2007</v>
      </c>
      <c r="Q202" s="863">
        <v>13</v>
      </c>
    </row>
    <row r="203" spans="1:17" ht="14" customHeight="1" x14ac:dyDescent="0.15">
      <c r="A203" s="460"/>
      <c r="B203" s="456" t="s">
        <v>924</v>
      </c>
      <c r="C203" s="456" t="s">
        <v>3106</v>
      </c>
      <c r="D203" s="456" t="s">
        <v>3107</v>
      </c>
      <c r="E203" s="378" t="s">
        <v>1866</v>
      </c>
      <c r="F203" s="460" t="s">
        <v>3108</v>
      </c>
      <c r="G203" s="462">
        <v>35131</v>
      </c>
      <c r="H203" s="226" t="str">
        <f t="shared" si="6"/>
        <v>adulto</v>
      </c>
      <c r="I203" s="460">
        <v>930504250</v>
      </c>
      <c r="J203" s="459" t="s">
        <v>3109</v>
      </c>
      <c r="K203" s="461" t="s">
        <v>3110</v>
      </c>
      <c r="L203" s="603" t="s">
        <v>1856</v>
      </c>
      <c r="M203" s="460"/>
      <c r="N203" s="460"/>
      <c r="O203" s="460"/>
      <c r="P203" s="461" t="s">
        <v>3111</v>
      </c>
      <c r="Q203" s="459">
        <v>13</v>
      </c>
    </row>
    <row r="204" spans="1:17" ht="14" customHeight="1" x14ac:dyDescent="0.15">
      <c r="A204" s="552"/>
      <c r="B204" s="542" t="s">
        <v>3279</v>
      </c>
      <c r="C204" s="542" t="s">
        <v>1007</v>
      </c>
      <c r="D204" s="542" t="s">
        <v>745</v>
      </c>
      <c r="E204" s="378" t="s">
        <v>1862</v>
      </c>
      <c r="F204" s="550" t="s">
        <v>1009</v>
      </c>
      <c r="G204" s="544">
        <v>37273</v>
      </c>
      <c r="H204" s="252" t="str">
        <f t="shared" si="6"/>
        <v>u20</v>
      </c>
      <c r="I204" s="552" t="s">
        <v>3280</v>
      </c>
      <c r="J204" s="548" t="s">
        <v>3281</v>
      </c>
      <c r="K204" s="906" t="s">
        <v>3282</v>
      </c>
      <c r="L204" s="344" t="s">
        <v>1017</v>
      </c>
      <c r="M204" s="550" t="s">
        <v>3283</v>
      </c>
      <c r="N204" s="545"/>
      <c r="O204" s="545"/>
      <c r="P204" s="560" t="s">
        <v>3268</v>
      </c>
      <c r="Q204" s="1031">
        <v>16</v>
      </c>
    </row>
    <row r="205" spans="1:17" ht="14" customHeight="1" x14ac:dyDescent="0.2">
      <c r="A205" s="223"/>
      <c r="B205" s="224" t="s">
        <v>3793</v>
      </c>
      <c r="C205" s="224" t="s">
        <v>3794</v>
      </c>
      <c r="D205" s="224" t="s">
        <v>1402</v>
      </c>
      <c r="E205" s="378" t="s">
        <v>1866</v>
      </c>
      <c r="F205" s="225" t="s">
        <v>3795</v>
      </c>
      <c r="G205" s="538">
        <v>38121</v>
      </c>
      <c r="H205" s="226" t="str">
        <f t="shared" ref="H205:H236" si="7">+IF(G205&lt;DATE(2002,1,1),"adulto",IF(G205&lt;DATE(2004,1,1),"u20",IF(G205&lt;DATE(2006,1,1),"u18",IF(G205&lt;DATE(2008,1,1),"u16","-"))))</f>
        <v>u18</v>
      </c>
      <c r="I205" s="225">
        <v>957928767</v>
      </c>
      <c r="J205" s="377">
        <v>15</v>
      </c>
      <c r="K205" s="579" t="s">
        <v>3796</v>
      </c>
      <c r="L205" s="349" t="s">
        <v>1864</v>
      </c>
      <c r="M205" s="535"/>
      <c r="N205" s="225"/>
      <c r="O205" s="225"/>
      <c r="P205" s="228" t="s">
        <v>3797</v>
      </c>
      <c r="Q205" s="378">
        <v>15</v>
      </c>
    </row>
    <row r="206" spans="1:17" ht="14" customHeight="1" x14ac:dyDescent="0.2">
      <c r="A206" s="223"/>
      <c r="B206" s="223" t="s">
        <v>3450</v>
      </c>
      <c r="C206" s="223" t="s">
        <v>3451</v>
      </c>
      <c r="D206" s="223" t="s">
        <v>3452</v>
      </c>
      <c r="E206" s="378" t="s">
        <v>1866</v>
      </c>
      <c r="F206" s="223" t="s">
        <v>3453</v>
      </c>
      <c r="G206" s="538">
        <v>37961</v>
      </c>
      <c r="H206" s="226" t="str">
        <f t="shared" si="7"/>
        <v>u20</v>
      </c>
      <c r="I206" s="223">
        <v>961782988</v>
      </c>
      <c r="J206" s="566" t="s">
        <v>3454</v>
      </c>
      <c r="K206" s="338" t="s">
        <v>3455</v>
      </c>
      <c r="L206" s="883">
        <v>200</v>
      </c>
      <c r="M206" s="225" t="s">
        <v>3456</v>
      </c>
      <c r="N206" s="538">
        <v>43883</v>
      </c>
      <c r="O206" s="223" t="s">
        <v>3457</v>
      </c>
      <c r="P206" s="223" t="s">
        <v>3449</v>
      </c>
      <c r="Q206" s="378">
        <v>9</v>
      </c>
    </row>
    <row r="207" spans="1:17" ht="14" customHeight="1" x14ac:dyDescent="0.2">
      <c r="A207" s="223"/>
      <c r="B207" s="223" t="s">
        <v>3450</v>
      </c>
      <c r="C207" s="223" t="s">
        <v>3451</v>
      </c>
      <c r="D207" s="223" t="s">
        <v>3452</v>
      </c>
      <c r="E207" s="378" t="s">
        <v>1866</v>
      </c>
      <c r="F207" s="223" t="s">
        <v>3453</v>
      </c>
      <c r="G207" s="538">
        <v>37961</v>
      </c>
      <c r="H207" s="226" t="str">
        <f t="shared" si="7"/>
        <v>u20</v>
      </c>
      <c r="I207" s="223">
        <v>961782988</v>
      </c>
      <c r="J207" s="566" t="s">
        <v>3454</v>
      </c>
      <c r="K207" s="223" t="s">
        <v>3455</v>
      </c>
      <c r="L207" s="899">
        <v>100</v>
      </c>
      <c r="M207" s="225" t="s">
        <v>2333</v>
      </c>
      <c r="N207" s="538">
        <v>44429</v>
      </c>
      <c r="O207" s="223" t="s">
        <v>3448</v>
      </c>
      <c r="P207" s="223" t="s">
        <v>3449</v>
      </c>
      <c r="Q207" s="378">
        <v>9</v>
      </c>
    </row>
    <row r="208" spans="1:17" ht="14" customHeight="1" x14ac:dyDescent="0.2">
      <c r="A208" s="223"/>
      <c r="B208" s="563" t="s">
        <v>3422</v>
      </c>
      <c r="C208" s="563" t="s">
        <v>3423</v>
      </c>
      <c r="D208" s="563" t="s">
        <v>3424</v>
      </c>
      <c r="E208" s="378" t="s">
        <v>1866</v>
      </c>
      <c r="F208" s="563" t="s">
        <v>3425</v>
      </c>
      <c r="G208" s="565">
        <v>38649</v>
      </c>
      <c r="H208" s="226" t="str">
        <f t="shared" si="7"/>
        <v>u18</v>
      </c>
      <c r="I208" s="563" t="s">
        <v>3426</v>
      </c>
      <c r="J208" s="564" t="s">
        <v>3427</v>
      </c>
      <c r="K208" s="563" t="s">
        <v>3428</v>
      </c>
      <c r="L208" s="898">
        <v>1500</v>
      </c>
      <c r="M208" s="372" t="s">
        <v>3868</v>
      </c>
      <c r="N208" s="565">
        <v>44443</v>
      </c>
      <c r="O208" s="563" t="s">
        <v>3429</v>
      </c>
      <c r="P208" s="563" t="s">
        <v>3409</v>
      </c>
      <c r="Q208" s="524">
        <v>9</v>
      </c>
    </row>
    <row r="209" spans="1:17" ht="14" customHeight="1" x14ac:dyDescent="0.2">
      <c r="A209" s="223"/>
      <c r="B209" s="224" t="s">
        <v>734</v>
      </c>
      <c r="C209" s="224" t="s">
        <v>734</v>
      </c>
      <c r="D209" s="224" t="s">
        <v>735</v>
      </c>
      <c r="E209" s="378" t="s">
        <v>1866</v>
      </c>
      <c r="F209" s="578" t="s">
        <v>3776</v>
      </c>
      <c r="G209" s="346">
        <v>37655</v>
      </c>
      <c r="H209" s="226" t="str">
        <f t="shared" si="7"/>
        <v>u20</v>
      </c>
      <c r="I209" s="225">
        <v>973810446</v>
      </c>
      <c r="J209" s="223"/>
      <c r="K209" s="8" t="s">
        <v>3777</v>
      </c>
      <c r="L209" s="894">
        <v>1500</v>
      </c>
      <c r="M209" s="577" t="s">
        <v>3779</v>
      </c>
      <c r="N209" s="242"/>
      <c r="O209" s="242"/>
      <c r="P209" s="228" t="s">
        <v>3778</v>
      </c>
      <c r="Q209" s="874">
        <v>8</v>
      </c>
    </row>
    <row r="210" spans="1:17" ht="14" customHeight="1" x14ac:dyDescent="0.2">
      <c r="A210" s="223"/>
      <c r="B210" s="224" t="s">
        <v>734</v>
      </c>
      <c r="C210" s="224" t="s">
        <v>734</v>
      </c>
      <c r="D210" s="224" t="s">
        <v>735</v>
      </c>
      <c r="E210" s="378" t="s">
        <v>1866</v>
      </c>
      <c r="F210" s="578" t="s">
        <v>3776</v>
      </c>
      <c r="G210" s="346">
        <v>37654</v>
      </c>
      <c r="H210" s="226" t="str">
        <f t="shared" si="7"/>
        <v>u20</v>
      </c>
      <c r="I210" s="225">
        <v>973810446</v>
      </c>
      <c r="J210" s="223"/>
      <c r="K210" s="82" t="s">
        <v>3777</v>
      </c>
      <c r="L210" s="12">
        <v>800</v>
      </c>
      <c r="M210" s="577" t="s">
        <v>1640</v>
      </c>
      <c r="N210" s="778"/>
      <c r="O210" s="778"/>
      <c r="P210" s="228" t="s">
        <v>3778</v>
      </c>
      <c r="Q210" s="874">
        <v>8</v>
      </c>
    </row>
    <row r="211" spans="1:17" ht="14" customHeight="1" x14ac:dyDescent="0.15">
      <c r="A211" s="853"/>
      <c r="B211" s="854" t="s">
        <v>734</v>
      </c>
      <c r="C211" s="854" t="s">
        <v>2946</v>
      </c>
      <c r="D211" s="854" t="s">
        <v>2947</v>
      </c>
      <c r="E211" s="806" t="s">
        <v>1866</v>
      </c>
      <c r="F211" s="853" t="s">
        <v>2948</v>
      </c>
      <c r="G211" s="855">
        <v>38422</v>
      </c>
      <c r="H211" s="809" t="str">
        <f t="shared" si="7"/>
        <v>u18</v>
      </c>
      <c r="I211" s="853">
        <v>990787238</v>
      </c>
      <c r="J211" s="857" t="s">
        <v>2933</v>
      </c>
      <c r="K211" s="982" t="s">
        <v>2949</v>
      </c>
      <c r="L211" s="851" t="s">
        <v>1876</v>
      </c>
      <c r="M211" s="854"/>
      <c r="N211" s="854"/>
      <c r="O211" s="853"/>
      <c r="P211" s="854" t="s">
        <v>2935</v>
      </c>
      <c r="Q211" s="859">
        <v>13</v>
      </c>
    </row>
    <row r="212" spans="1:17" ht="14" customHeight="1" x14ac:dyDescent="0.15">
      <c r="A212" s="453"/>
      <c r="B212" s="451" t="s">
        <v>734</v>
      </c>
      <c r="C212" s="451" t="s">
        <v>2946</v>
      </c>
      <c r="D212" s="451" t="s">
        <v>2947</v>
      </c>
      <c r="E212" s="378" t="s">
        <v>1866</v>
      </c>
      <c r="F212" s="453" t="s">
        <v>2948</v>
      </c>
      <c r="G212" s="464">
        <v>38422</v>
      </c>
      <c r="H212" s="226" t="str">
        <f t="shared" si="7"/>
        <v>u18</v>
      </c>
      <c r="I212" s="453">
        <v>990787238</v>
      </c>
      <c r="J212" s="457" t="s">
        <v>2933</v>
      </c>
      <c r="K212" s="461" t="s">
        <v>2949</v>
      </c>
      <c r="L212" s="898">
        <v>1500</v>
      </c>
      <c r="M212" s="460" t="s">
        <v>3864</v>
      </c>
      <c r="N212" s="451"/>
      <c r="O212" s="453"/>
      <c r="P212" s="451" t="s">
        <v>2935</v>
      </c>
      <c r="Q212" s="452">
        <v>13</v>
      </c>
    </row>
    <row r="213" spans="1:17" ht="14" customHeight="1" x14ac:dyDescent="0.2">
      <c r="A213" s="223"/>
      <c r="B213" s="224" t="s">
        <v>1936</v>
      </c>
      <c r="C213" s="224" t="s">
        <v>924</v>
      </c>
      <c r="D213" s="224" t="s">
        <v>1402</v>
      </c>
      <c r="E213" s="378" t="s">
        <v>1866</v>
      </c>
      <c r="F213" s="376" t="s">
        <v>1937</v>
      </c>
      <c r="G213" s="346">
        <v>37811</v>
      </c>
      <c r="H213" s="226" t="str">
        <f t="shared" si="7"/>
        <v>u20</v>
      </c>
      <c r="I213" s="225">
        <v>959714671</v>
      </c>
      <c r="J213" s="364" t="s">
        <v>1938</v>
      </c>
      <c r="K213" s="363" t="s">
        <v>1939</v>
      </c>
      <c r="L213" s="225">
        <v>400</v>
      </c>
      <c r="M213" s="225" t="s">
        <v>1942</v>
      </c>
      <c r="N213" s="374">
        <v>44405</v>
      </c>
      <c r="O213" s="406" t="s">
        <v>1941</v>
      </c>
      <c r="P213" s="224" t="s">
        <v>1911</v>
      </c>
      <c r="Q213" s="524">
        <v>6</v>
      </c>
    </row>
    <row r="214" spans="1:17" ht="14" customHeight="1" x14ac:dyDescent="0.2">
      <c r="A214" s="223"/>
      <c r="B214" s="224" t="s">
        <v>1936</v>
      </c>
      <c r="C214" s="224" t="s">
        <v>924</v>
      </c>
      <c r="D214" s="224" t="s">
        <v>1402</v>
      </c>
      <c r="E214" s="378" t="s">
        <v>1866</v>
      </c>
      <c r="F214" s="362" t="s">
        <v>1937</v>
      </c>
      <c r="G214" s="387">
        <v>37811</v>
      </c>
      <c r="H214" s="226" t="str">
        <f t="shared" si="7"/>
        <v>u20</v>
      </c>
      <c r="I214" s="8">
        <v>959714671</v>
      </c>
      <c r="J214" s="364" t="s">
        <v>1938</v>
      </c>
      <c r="K214" s="363" t="s">
        <v>1939</v>
      </c>
      <c r="L214" s="883">
        <v>200</v>
      </c>
      <c r="M214" s="447" t="s">
        <v>1940</v>
      </c>
      <c r="N214" s="374">
        <v>44404</v>
      </c>
      <c r="O214" s="366" t="s">
        <v>1941</v>
      </c>
      <c r="P214" s="224" t="s">
        <v>1911</v>
      </c>
      <c r="Q214" s="378">
        <v>6</v>
      </c>
    </row>
    <row r="215" spans="1:17" ht="14" customHeight="1" x14ac:dyDescent="0.2">
      <c r="A215" s="223"/>
      <c r="B215" s="224" t="s">
        <v>1936</v>
      </c>
      <c r="C215" s="224" t="s">
        <v>924</v>
      </c>
      <c r="D215" s="224" t="s">
        <v>1402</v>
      </c>
      <c r="E215" s="378" t="s">
        <v>1866</v>
      </c>
      <c r="F215" s="362" t="s">
        <v>1937</v>
      </c>
      <c r="G215" s="387">
        <v>37811</v>
      </c>
      <c r="H215" s="226" t="str">
        <f t="shared" si="7"/>
        <v>u20</v>
      </c>
      <c r="I215" s="8">
        <v>959714671</v>
      </c>
      <c r="J215" s="364" t="s">
        <v>1938</v>
      </c>
      <c r="K215" s="363" t="s">
        <v>1939</v>
      </c>
      <c r="L215" s="883">
        <v>200</v>
      </c>
      <c r="M215" s="447" t="s">
        <v>1940</v>
      </c>
      <c r="N215" s="374">
        <v>44404</v>
      </c>
      <c r="O215" s="406" t="s">
        <v>1941</v>
      </c>
      <c r="P215" s="224" t="s">
        <v>1911</v>
      </c>
      <c r="Q215" s="524">
        <v>6</v>
      </c>
    </row>
    <row r="216" spans="1:17" ht="14" customHeight="1" x14ac:dyDescent="0.15">
      <c r="A216" s="223"/>
      <c r="B216" s="224" t="s">
        <v>2078</v>
      </c>
      <c r="C216" s="224" t="s">
        <v>2079</v>
      </c>
      <c r="D216" s="224" t="s">
        <v>2080</v>
      </c>
      <c r="E216" s="378" t="s">
        <v>1866</v>
      </c>
      <c r="F216" s="225" t="s">
        <v>2081</v>
      </c>
      <c r="G216" s="346">
        <v>25612</v>
      </c>
      <c r="H216" s="226" t="str">
        <f t="shared" si="7"/>
        <v>adulto</v>
      </c>
      <c r="I216" s="225" t="s">
        <v>2070</v>
      </c>
      <c r="J216" s="395" t="s">
        <v>2057</v>
      </c>
      <c r="K216" s="224" t="s">
        <v>2082</v>
      </c>
      <c r="L216" s="378" t="s">
        <v>1856</v>
      </c>
      <c r="M216" s="225"/>
      <c r="N216" s="346"/>
      <c r="O216" s="224"/>
      <c r="P216" s="224" t="s">
        <v>2051</v>
      </c>
      <c r="Q216" s="524">
        <v>7</v>
      </c>
    </row>
    <row r="217" spans="1:17" ht="14" customHeight="1" x14ac:dyDescent="0.2">
      <c r="A217" s="223"/>
      <c r="B217" s="409" t="s">
        <v>2573</v>
      </c>
      <c r="C217" s="410" t="s">
        <v>679</v>
      </c>
      <c r="D217" s="410" t="s">
        <v>2574</v>
      </c>
      <c r="E217" s="378" t="s">
        <v>1866</v>
      </c>
      <c r="F217" s="447" t="s">
        <v>2575</v>
      </c>
      <c r="G217" s="394">
        <v>33703</v>
      </c>
      <c r="H217" s="226" t="str">
        <f t="shared" si="7"/>
        <v>adulto</v>
      </c>
      <c r="I217" s="243" t="s">
        <v>2576</v>
      </c>
      <c r="J217" s="448" t="s">
        <v>2577</v>
      </c>
      <c r="K217" s="412" t="s">
        <v>2578</v>
      </c>
      <c r="L217" s="378" t="s">
        <v>1856</v>
      </c>
      <c r="M217" s="225"/>
      <c r="N217" s="535"/>
      <c r="O217" s="535"/>
      <c r="P217" s="224" t="s">
        <v>2344</v>
      </c>
      <c r="Q217" s="861">
        <v>5</v>
      </c>
    </row>
    <row r="218" spans="1:17" ht="14" customHeight="1" x14ac:dyDescent="0.15">
      <c r="A218" s="453"/>
      <c r="B218" s="450" t="s">
        <v>2973</v>
      </c>
      <c r="C218" s="450" t="s">
        <v>2974</v>
      </c>
      <c r="D218" s="450" t="s">
        <v>2975</v>
      </c>
      <c r="E218" s="378" t="s">
        <v>1866</v>
      </c>
      <c r="F218" s="460" t="s">
        <v>2976</v>
      </c>
      <c r="G218" s="464">
        <v>37798</v>
      </c>
      <c r="H218" s="226" t="str">
        <f t="shared" si="7"/>
        <v>u20</v>
      </c>
      <c r="I218" s="453">
        <v>990787238</v>
      </c>
      <c r="J218" s="457" t="s">
        <v>2977</v>
      </c>
      <c r="K218" s="451" t="s">
        <v>2978</v>
      </c>
      <c r="L218" s="225">
        <v>400</v>
      </c>
      <c r="M218" s="453" t="s">
        <v>3857</v>
      </c>
      <c r="N218" s="451"/>
      <c r="O218" s="453"/>
      <c r="P218" s="451" t="s">
        <v>2935</v>
      </c>
      <c r="Q218" s="452">
        <v>13</v>
      </c>
    </row>
    <row r="219" spans="1:17" ht="14" customHeight="1" x14ac:dyDescent="0.15">
      <c r="A219" s="453"/>
      <c r="B219" s="450" t="s">
        <v>2973</v>
      </c>
      <c r="C219" s="450" t="s">
        <v>2974</v>
      </c>
      <c r="D219" s="450" t="s">
        <v>2975</v>
      </c>
      <c r="E219" s="378" t="s">
        <v>1866</v>
      </c>
      <c r="F219" s="460" t="s">
        <v>2976</v>
      </c>
      <c r="G219" s="464">
        <v>37798</v>
      </c>
      <c r="H219" s="226" t="str">
        <f t="shared" si="7"/>
        <v>u20</v>
      </c>
      <c r="I219" s="453">
        <v>990787238</v>
      </c>
      <c r="J219" s="457" t="s">
        <v>2977</v>
      </c>
      <c r="K219" s="451" t="s">
        <v>2978</v>
      </c>
      <c r="L219" s="883">
        <v>200</v>
      </c>
      <c r="M219" s="727" t="s">
        <v>3851</v>
      </c>
      <c r="N219" s="451"/>
      <c r="O219" s="453"/>
      <c r="P219" s="451" t="s">
        <v>2935</v>
      </c>
      <c r="Q219" s="452">
        <v>13</v>
      </c>
    </row>
    <row r="220" spans="1:17" ht="14" customHeight="1" x14ac:dyDescent="0.15">
      <c r="A220" s="453"/>
      <c r="B220" s="450" t="s">
        <v>2973</v>
      </c>
      <c r="C220" s="677" t="s">
        <v>2974</v>
      </c>
      <c r="D220" s="450" t="s">
        <v>2975</v>
      </c>
      <c r="E220" s="378" t="s">
        <v>1866</v>
      </c>
      <c r="F220" s="460" t="s">
        <v>2976</v>
      </c>
      <c r="G220" s="464">
        <v>37798</v>
      </c>
      <c r="H220" s="226" t="str">
        <f t="shared" si="7"/>
        <v>u20</v>
      </c>
      <c r="I220" s="712">
        <v>990787238</v>
      </c>
      <c r="J220" s="689" t="s">
        <v>2977</v>
      </c>
      <c r="K220" s="641" t="s">
        <v>2978</v>
      </c>
      <c r="L220" s="899" t="s">
        <v>2035</v>
      </c>
      <c r="M220" s="503"/>
      <c r="N220" s="451"/>
      <c r="O220" s="453"/>
      <c r="P220" s="451" t="s">
        <v>2935</v>
      </c>
      <c r="Q220" s="452">
        <v>13</v>
      </c>
    </row>
    <row r="221" spans="1:17" ht="14" customHeight="1" x14ac:dyDescent="0.15">
      <c r="A221" s="453"/>
      <c r="B221" s="450" t="s">
        <v>2973</v>
      </c>
      <c r="C221" s="677" t="s">
        <v>2974</v>
      </c>
      <c r="D221" s="450" t="s">
        <v>2975</v>
      </c>
      <c r="E221" s="378" t="s">
        <v>1866</v>
      </c>
      <c r="F221" s="460" t="s">
        <v>2976</v>
      </c>
      <c r="G221" s="464">
        <v>37798</v>
      </c>
      <c r="H221" s="226" t="str">
        <f t="shared" si="7"/>
        <v>u20</v>
      </c>
      <c r="I221" s="712">
        <v>990787238</v>
      </c>
      <c r="J221" s="689" t="s">
        <v>2977</v>
      </c>
      <c r="K221" s="984" t="s">
        <v>2978</v>
      </c>
      <c r="L221" s="900" t="s">
        <v>3702</v>
      </c>
      <c r="M221" s="503"/>
      <c r="N221" s="726"/>
      <c r="O221" s="453"/>
      <c r="P221" s="451" t="s">
        <v>2935</v>
      </c>
      <c r="Q221" s="452">
        <v>13</v>
      </c>
    </row>
    <row r="222" spans="1:17" s="813" customFormat="1" ht="14" customHeight="1" x14ac:dyDescent="0.15">
      <c r="A222" s="453"/>
      <c r="B222" s="488" t="s">
        <v>2840</v>
      </c>
      <c r="C222" s="499" t="s">
        <v>2841</v>
      </c>
      <c r="D222" s="488" t="s">
        <v>201</v>
      </c>
      <c r="E222" s="378" t="s">
        <v>1866</v>
      </c>
      <c r="F222" s="489" t="s">
        <v>2842</v>
      </c>
      <c r="G222" s="517">
        <v>37805</v>
      </c>
      <c r="H222" s="226" t="str">
        <f t="shared" si="7"/>
        <v>u20</v>
      </c>
      <c r="I222" s="974" t="s">
        <v>2843</v>
      </c>
      <c r="J222" s="975" t="s">
        <v>2844</v>
      </c>
      <c r="K222" s="500" t="s">
        <v>2845</v>
      </c>
      <c r="L222" s="225">
        <v>400</v>
      </c>
      <c r="M222" s="482" t="s">
        <v>2846</v>
      </c>
      <c r="N222" s="484">
        <v>44446</v>
      </c>
      <c r="O222" s="480" t="s">
        <v>2847</v>
      </c>
      <c r="P222" s="451" t="s">
        <v>2762</v>
      </c>
      <c r="Q222" s="490">
        <v>13</v>
      </c>
    </row>
    <row r="223" spans="1:17" ht="14" customHeight="1" x14ac:dyDescent="0.2">
      <c r="A223" s="223"/>
      <c r="B223" s="242" t="s">
        <v>3674</v>
      </c>
      <c r="C223" s="573" t="s">
        <v>1145</v>
      </c>
      <c r="D223" s="242" t="s">
        <v>3675</v>
      </c>
      <c r="E223" s="378" t="s">
        <v>1866</v>
      </c>
      <c r="F223" s="243" t="s">
        <v>1236</v>
      </c>
      <c r="G223" s="394">
        <v>37568</v>
      </c>
      <c r="H223" s="226" t="str">
        <f t="shared" si="7"/>
        <v>u20</v>
      </c>
      <c r="I223" s="687" t="s">
        <v>3676</v>
      </c>
      <c r="J223" s="660" t="s">
        <v>3677</v>
      </c>
      <c r="K223" s="1015" t="s">
        <v>3678</v>
      </c>
      <c r="L223" s="225">
        <v>400</v>
      </c>
      <c r="M223" s="225" t="s">
        <v>3682</v>
      </c>
      <c r="N223" s="802">
        <v>44454</v>
      </c>
      <c r="O223" s="225" t="s">
        <v>3683</v>
      </c>
      <c r="P223" s="224" t="s">
        <v>3681</v>
      </c>
      <c r="Q223" s="378">
        <v>8</v>
      </c>
    </row>
    <row r="224" spans="1:17" ht="14" customHeight="1" x14ac:dyDescent="0.2">
      <c r="A224" s="223"/>
      <c r="B224" s="242" t="s">
        <v>3674</v>
      </c>
      <c r="C224" s="242" t="s">
        <v>1145</v>
      </c>
      <c r="D224" s="242" t="s">
        <v>3675</v>
      </c>
      <c r="E224" s="378" t="s">
        <v>1866</v>
      </c>
      <c r="F224" s="243" t="s">
        <v>1236</v>
      </c>
      <c r="G224" s="394">
        <v>37568</v>
      </c>
      <c r="H224" s="226" t="str">
        <f t="shared" si="7"/>
        <v>u20</v>
      </c>
      <c r="I224" s="687" t="s">
        <v>3676</v>
      </c>
      <c r="J224" s="660" t="s">
        <v>3677</v>
      </c>
      <c r="K224" s="623" t="s">
        <v>3678</v>
      </c>
      <c r="L224" s="883">
        <v>200</v>
      </c>
      <c r="M224" s="225" t="s">
        <v>3679</v>
      </c>
      <c r="N224" s="346">
        <v>44450</v>
      </c>
      <c r="O224" s="225" t="s">
        <v>3680</v>
      </c>
      <c r="P224" s="224" t="s">
        <v>3681</v>
      </c>
      <c r="Q224" s="378">
        <v>8</v>
      </c>
    </row>
    <row r="225" spans="1:17" ht="14" customHeight="1" x14ac:dyDescent="0.2">
      <c r="A225" s="223"/>
      <c r="B225" s="375" t="s">
        <v>3674</v>
      </c>
      <c r="C225" s="375" t="s">
        <v>1352</v>
      </c>
      <c r="D225" s="375" t="s">
        <v>3698</v>
      </c>
      <c r="E225" s="378" t="s">
        <v>1866</v>
      </c>
      <c r="F225" s="225" t="s">
        <v>508</v>
      </c>
      <c r="G225" s="346">
        <v>38238</v>
      </c>
      <c r="H225" s="226" t="str">
        <f t="shared" si="7"/>
        <v>u18</v>
      </c>
      <c r="I225" s="687" t="s">
        <v>508</v>
      </c>
      <c r="J225" s="660" t="s">
        <v>3699</v>
      </c>
      <c r="K225" s="623" t="s">
        <v>3700</v>
      </c>
      <c r="L225" s="12">
        <v>800</v>
      </c>
      <c r="M225" s="225" t="s">
        <v>3701</v>
      </c>
      <c r="N225" s="346">
        <v>44444</v>
      </c>
      <c r="O225" s="225" t="s">
        <v>3683</v>
      </c>
      <c r="P225" s="224" t="s">
        <v>3681</v>
      </c>
      <c r="Q225" s="861">
        <v>8</v>
      </c>
    </row>
    <row r="226" spans="1:17" ht="14" customHeight="1" x14ac:dyDescent="0.2">
      <c r="A226" s="223"/>
      <c r="B226" s="242" t="s">
        <v>3674</v>
      </c>
      <c r="C226" s="242" t="s">
        <v>1145</v>
      </c>
      <c r="D226" s="242" t="s">
        <v>3675</v>
      </c>
      <c r="E226" s="378" t="s">
        <v>1866</v>
      </c>
      <c r="F226" s="243" t="s">
        <v>1236</v>
      </c>
      <c r="G226" s="394">
        <v>37568</v>
      </c>
      <c r="H226" s="226" t="str">
        <f t="shared" si="7"/>
        <v>u20</v>
      </c>
      <c r="I226" s="687" t="s">
        <v>3676</v>
      </c>
      <c r="J226" s="660" t="s">
        <v>3677</v>
      </c>
      <c r="K226" s="623" t="s">
        <v>3678</v>
      </c>
      <c r="L226" s="900" t="s">
        <v>3702</v>
      </c>
      <c r="M226" s="225"/>
      <c r="N226" s="225"/>
      <c r="O226" s="225"/>
      <c r="P226" s="224" t="s">
        <v>3681</v>
      </c>
      <c r="Q226" s="861">
        <v>8</v>
      </c>
    </row>
    <row r="227" spans="1:17" ht="14" customHeight="1" x14ac:dyDescent="0.2">
      <c r="A227" s="223"/>
      <c r="B227" s="375" t="s">
        <v>3674</v>
      </c>
      <c r="C227" s="375" t="s">
        <v>1352</v>
      </c>
      <c r="D227" s="375" t="s">
        <v>3698</v>
      </c>
      <c r="E227" s="378" t="s">
        <v>1866</v>
      </c>
      <c r="F227" s="225" t="s">
        <v>508</v>
      </c>
      <c r="G227" s="346">
        <v>38238</v>
      </c>
      <c r="H227" s="226" t="str">
        <f t="shared" si="7"/>
        <v>u18</v>
      </c>
      <c r="I227" s="687" t="s">
        <v>508</v>
      </c>
      <c r="J227" s="660" t="s">
        <v>3699</v>
      </c>
      <c r="K227" s="623" t="s">
        <v>3700</v>
      </c>
      <c r="L227" s="900" t="s">
        <v>3702</v>
      </c>
      <c r="M227" s="225"/>
      <c r="N227" s="225"/>
      <c r="O227" s="225"/>
      <c r="P227" s="224" t="s">
        <v>3681</v>
      </c>
      <c r="Q227" s="861">
        <v>8</v>
      </c>
    </row>
    <row r="228" spans="1:17" ht="14" customHeight="1" x14ac:dyDescent="0.2">
      <c r="A228" s="803"/>
      <c r="B228" s="803" t="s">
        <v>758</v>
      </c>
      <c r="C228" s="803" t="s">
        <v>3036</v>
      </c>
      <c r="D228" s="803" t="s">
        <v>3037</v>
      </c>
      <c r="E228" s="806" t="s">
        <v>1862</v>
      </c>
      <c r="F228" s="814" t="s">
        <v>3038</v>
      </c>
      <c r="G228" s="808">
        <v>37267</v>
      </c>
      <c r="H228" s="809" t="str">
        <f t="shared" si="7"/>
        <v>u20</v>
      </c>
      <c r="I228" s="810">
        <v>997141810</v>
      </c>
      <c r="J228" s="1010" t="s">
        <v>3039</v>
      </c>
      <c r="K228" s="881" t="s">
        <v>3040</v>
      </c>
      <c r="L228" s="814" t="s">
        <v>1877</v>
      </c>
      <c r="M228" s="814"/>
      <c r="N228" s="814"/>
      <c r="O228" s="814"/>
      <c r="P228" s="812" t="s">
        <v>3041</v>
      </c>
      <c r="Q228" s="860">
        <v>1</v>
      </c>
    </row>
    <row r="229" spans="1:17" ht="14" customHeight="1" x14ac:dyDescent="0.2">
      <c r="A229" s="803"/>
      <c r="B229" s="803" t="s">
        <v>758</v>
      </c>
      <c r="C229" s="803" t="s">
        <v>3036</v>
      </c>
      <c r="D229" s="803" t="s">
        <v>3037</v>
      </c>
      <c r="E229" s="806" t="s">
        <v>1862</v>
      </c>
      <c r="F229" s="814" t="s">
        <v>3038</v>
      </c>
      <c r="G229" s="808">
        <v>37267</v>
      </c>
      <c r="H229" s="809" t="str">
        <f t="shared" si="7"/>
        <v>u20</v>
      </c>
      <c r="I229" s="810">
        <v>997141810</v>
      </c>
      <c r="J229" s="1010" t="s">
        <v>3039</v>
      </c>
      <c r="K229" s="881" t="s">
        <v>3040</v>
      </c>
      <c r="L229" s="814">
        <v>400</v>
      </c>
      <c r="M229" s="814"/>
      <c r="N229" s="814"/>
      <c r="O229" s="814"/>
      <c r="P229" s="812" t="s">
        <v>3041</v>
      </c>
      <c r="Q229" s="860">
        <v>1</v>
      </c>
    </row>
    <row r="230" spans="1:17" ht="14" customHeight="1" x14ac:dyDescent="0.2">
      <c r="A230" s="803"/>
      <c r="B230" s="803" t="s">
        <v>758</v>
      </c>
      <c r="C230" s="803" t="s">
        <v>3036</v>
      </c>
      <c r="D230" s="803" t="s">
        <v>3037</v>
      </c>
      <c r="E230" s="806" t="s">
        <v>1862</v>
      </c>
      <c r="F230" s="814" t="s">
        <v>3038</v>
      </c>
      <c r="G230" s="808">
        <v>37267</v>
      </c>
      <c r="H230" s="809" t="str">
        <f t="shared" si="7"/>
        <v>u20</v>
      </c>
      <c r="I230" s="821">
        <v>997141810</v>
      </c>
      <c r="J230" s="822" t="s">
        <v>3039</v>
      </c>
      <c r="K230" s="814" t="s">
        <v>3040</v>
      </c>
      <c r="L230" s="882">
        <v>200</v>
      </c>
      <c r="M230" s="814"/>
      <c r="N230" s="808"/>
      <c r="O230" s="814"/>
      <c r="P230" s="812" t="s">
        <v>3041</v>
      </c>
      <c r="Q230" s="860">
        <v>1</v>
      </c>
    </row>
    <row r="231" spans="1:17" ht="14" customHeight="1" x14ac:dyDescent="0.2">
      <c r="A231" s="826"/>
      <c r="B231" s="831" t="s">
        <v>862</v>
      </c>
      <c r="C231" s="831" t="s">
        <v>2096</v>
      </c>
      <c r="D231" s="831" t="s">
        <v>3601</v>
      </c>
      <c r="E231" s="806" t="s">
        <v>1862</v>
      </c>
      <c r="F231" s="828" t="s">
        <v>3602</v>
      </c>
      <c r="G231" s="829">
        <v>38201</v>
      </c>
      <c r="H231" s="809" t="str">
        <f t="shared" si="7"/>
        <v>u18</v>
      </c>
      <c r="I231" s="835">
        <v>982541607</v>
      </c>
      <c r="J231" s="940" t="s">
        <v>3603</v>
      </c>
      <c r="K231" s="831" t="s">
        <v>3575</v>
      </c>
      <c r="L231" s="939" t="s">
        <v>1052</v>
      </c>
      <c r="M231" s="828">
        <v>4</v>
      </c>
      <c r="N231" s="838">
        <v>44449</v>
      </c>
      <c r="O231" s="831" t="s">
        <v>3549</v>
      </c>
      <c r="P231" s="804" t="s">
        <v>3577</v>
      </c>
      <c r="Q231" s="864">
        <v>4</v>
      </c>
    </row>
    <row r="232" spans="1:17" ht="14" customHeight="1" x14ac:dyDescent="0.2">
      <c r="A232" s="826"/>
      <c r="B232" s="826" t="s">
        <v>862</v>
      </c>
      <c r="C232" s="826" t="s">
        <v>2096</v>
      </c>
      <c r="D232" s="826" t="s">
        <v>3601</v>
      </c>
      <c r="E232" s="806" t="s">
        <v>1862</v>
      </c>
      <c r="F232" s="828" t="s">
        <v>3602</v>
      </c>
      <c r="G232" s="829">
        <v>38201</v>
      </c>
      <c r="H232" s="809" t="str">
        <f t="shared" si="7"/>
        <v>u18</v>
      </c>
      <c r="I232" s="835">
        <v>982541607</v>
      </c>
      <c r="J232" s="831" t="s">
        <v>3603</v>
      </c>
      <c r="K232" s="831" t="s">
        <v>3575</v>
      </c>
      <c r="L232" s="882">
        <v>100</v>
      </c>
      <c r="M232" s="828"/>
      <c r="N232" s="818"/>
      <c r="O232" s="828"/>
      <c r="P232" s="804" t="s">
        <v>3577</v>
      </c>
      <c r="Q232" s="864">
        <v>4</v>
      </c>
    </row>
    <row r="233" spans="1:17" ht="14" customHeight="1" x14ac:dyDescent="0.2">
      <c r="A233" s="223"/>
      <c r="B233" s="224" t="s">
        <v>1950</v>
      </c>
      <c r="C233" s="224" t="s">
        <v>1951</v>
      </c>
      <c r="D233" s="224" t="s">
        <v>1402</v>
      </c>
      <c r="E233" s="378" t="s">
        <v>1866</v>
      </c>
      <c r="F233" s="225" t="s">
        <v>1952</v>
      </c>
      <c r="G233" s="346">
        <v>37857</v>
      </c>
      <c r="H233" s="226" t="str">
        <f t="shared" si="7"/>
        <v>u20</v>
      </c>
      <c r="I233" s="627">
        <v>90698637</v>
      </c>
      <c r="J233" s="364" t="s">
        <v>1953</v>
      </c>
      <c r="K233" s="379" t="s">
        <v>1954</v>
      </c>
      <c r="L233" s="883">
        <v>200</v>
      </c>
      <c r="M233" s="447" t="s">
        <v>1956</v>
      </c>
      <c r="N233" s="374">
        <v>44407</v>
      </c>
      <c r="O233" s="406" t="s">
        <v>1941</v>
      </c>
      <c r="P233" s="224" t="s">
        <v>1911</v>
      </c>
      <c r="Q233" s="524">
        <v>6</v>
      </c>
    </row>
    <row r="234" spans="1:17" ht="14" customHeight="1" x14ac:dyDescent="0.2">
      <c r="A234" s="223"/>
      <c r="B234" s="224" t="s">
        <v>1950</v>
      </c>
      <c r="C234" s="224" t="s">
        <v>1951</v>
      </c>
      <c r="D234" s="224" t="s">
        <v>1402</v>
      </c>
      <c r="E234" s="378" t="s">
        <v>1866</v>
      </c>
      <c r="F234" s="368" t="s">
        <v>1952</v>
      </c>
      <c r="G234" s="387">
        <v>37857</v>
      </c>
      <c r="H234" s="226" t="str">
        <f t="shared" si="7"/>
        <v>u20</v>
      </c>
      <c r="I234" s="722">
        <v>90698637</v>
      </c>
      <c r="J234" s="364" t="s">
        <v>1953</v>
      </c>
      <c r="K234" s="379" t="s">
        <v>1954</v>
      </c>
      <c r="L234" s="883">
        <v>100</v>
      </c>
      <c r="M234" s="447" t="s">
        <v>1955</v>
      </c>
      <c r="N234" s="374">
        <v>44414</v>
      </c>
      <c r="O234" s="366" t="s">
        <v>1930</v>
      </c>
      <c r="P234" s="224" t="s">
        <v>1911</v>
      </c>
      <c r="Q234" s="524">
        <v>6</v>
      </c>
    </row>
    <row r="235" spans="1:17" ht="14" customHeight="1" x14ac:dyDescent="0.2">
      <c r="A235" s="223"/>
      <c r="B235" s="224" t="s">
        <v>1950</v>
      </c>
      <c r="C235" s="224" t="s">
        <v>1951</v>
      </c>
      <c r="D235" s="224" t="s">
        <v>1402</v>
      </c>
      <c r="E235" s="378" t="s">
        <v>1866</v>
      </c>
      <c r="F235" s="368" t="s">
        <v>1952</v>
      </c>
      <c r="G235" s="387">
        <v>37857</v>
      </c>
      <c r="H235" s="226" t="str">
        <f t="shared" si="7"/>
        <v>u20</v>
      </c>
      <c r="I235" s="722">
        <v>90698637</v>
      </c>
      <c r="J235" s="364" t="s">
        <v>1953</v>
      </c>
      <c r="K235" s="379" t="s">
        <v>1954</v>
      </c>
      <c r="L235" s="883">
        <v>100</v>
      </c>
      <c r="M235" s="447" t="s">
        <v>1955</v>
      </c>
      <c r="N235" s="374">
        <v>44414</v>
      </c>
      <c r="O235" s="406" t="s">
        <v>1930</v>
      </c>
      <c r="P235" s="224" t="s">
        <v>1911</v>
      </c>
      <c r="Q235" s="524">
        <v>6</v>
      </c>
    </row>
    <row r="236" spans="1:17" ht="14" customHeight="1" x14ac:dyDescent="0.15">
      <c r="A236" s="853"/>
      <c r="B236" s="854" t="s">
        <v>2950</v>
      </c>
      <c r="C236" s="854" t="s">
        <v>2951</v>
      </c>
      <c r="D236" s="854" t="s">
        <v>2952</v>
      </c>
      <c r="E236" s="806" t="s">
        <v>1866</v>
      </c>
      <c r="F236" s="853" t="s">
        <v>2953</v>
      </c>
      <c r="G236" s="855">
        <v>37989</v>
      </c>
      <c r="H236" s="809" t="str">
        <f t="shared" si="7"/>
        <v>u18</v>
      </c>
      <c r="I236" s="1005">
        <v>990787238</v>
      </c>
      <c r="J236" s="857" t="s">
        <v>2933</v>
      </c>
      <c r="K236" s="982" t="s">
        <v>2954</v>
      </c>
      <c r="L236" s="851" t="s">
        <v>1876</v>
      </c>
      <c r="M236" s="854"/>
      <c r="N236" s="854"/>
      <c r="O236" s="853"/>
      <c r="P236" s="854" t="s">
        <v>2935</v>
      </c>
      <c r="Q236" s="859">
        <v>13</v>
      </c>
    </row>
    <row r="237" spans="1:17" ht="14" customHeight="1" x14ac:dyDescent="0.15">
      <c r="A237" s="453"/>
      <c r="B237" s="451" t="s">
        <v>2950</v>
      </c>
      <c r="C237" s="451" t="s">
        <v>2951</v>
      </c>
      <c r="D237" s="451" t="s">
        <v>2952</v>
      </c>
      <c r="E237" s="378" t="s">
        <v>1866</v>
      </c>
      <c r="F237" s="453" t="s">
        <v>2953</v>
      </c>
      <c r="G237" s="464">
        <v>37989</v>
      </c>
      <c r="H237" s="226" t="str">
        <f t="shared" ref="H237:H266" si="8">+IF(G237&lt;DATE(2002,1,1),"adulto",IF(G237&lt;DATE(2004,1,1),"u20",IF(G237&lt;DATE(2006,1,1),"u18",IF(G237&lt;DATE(2008,1,1),"u16","-"))))</f>
        <v>u18</v>
      </c>
      <c r="I237" s="453">
        <v>990787238</v>
      </c>
      <c r="J237" s="457" t="s">
        <v>2933</v>
      </c>
      <c r="K237" s="461" t="s">
        <v>2954</v>
      </c>
      <c r="L237" s="898">
        <v>1500</v>
      </c>
      <c r="M237" s="460" t="s">
        <v>3756</v>
      </c>
      <c r="N237" s="451" t="s">
        <v>2955</v>
      </c>
      <c r="O237" s="453"/>
      <c r="P237" s="451" t="s">
        <v>2935</v>
      </c>
      <c r="Q237" s="452">
        <v>13</v>
      </c>
    </row>
    <row r="238" spans="1:17" ht="14" customHeight="1" x14ac:dyDescent="0.15">
      <c r="A238" s="450"/>
      <c r="B238" s="451" t="s">
        <v>201</v>
      </c>
      <c r="C238" s="451" t="s">
        <v>679</v>
      </c>
      <c r="D238" s="451" t="s">
        <v>2650</v>
      </c>
      <c r="E238" s="378" t="s">
        <v>1866</v>
      </c>
      <c r="F238" s="453" t="s">
        <v>2651</v>
      </c>
      <c r="G238" s="464">
        <v>37547</v>
      </c>
      <c r="H238" s="226" t="str">
        <f t="shared" si="8"/>
        <v>u20</v>
      </c>
      <c r="I238" s="453" t="s">
        <v>2652</v>
      </c>
      <c r="J238" s="457" t="s">
        <v>2653</v>
      </c>
      <c r="K238" s="451" t="s">
        <v>2654</v>
      </c>
      <c r="L238" s="904" t="s">
        <v>1864</v>
      </c>
      <c r="M238" s="458">
        <v>5476</v>
      </c>
      <c r="N238" s="455">
        <v>44435</v>
      </c>
      <c r="O238" s="451" t="s">
        <v>2655</v>
      </c>
      <c r="P238" s="456" t="s">
        <v>2604</v>
      </c>
      <c r="Q238" s="452">
        <v>13</v>
      </c>
    </row>
    <row r="239" spans="1:17" ht="14" customHeight="1" x14ac:dyDescent="0.2">
      <c r="A239" s="615"/>
      <c r="B239" s="631" t="s">
        <v>687</v>
      </c>
      <c r="C239" s="631" t="s">
        <v>606</v>
      </c>
      <c r="D239" s="631" t="s">
        <v>3628</v>
      </c>
      <c r="E239" s="378" t="s">
        <v>1866</v>
      </c>
      <c r="F239" s="750" t="s">
        <v>3629</v>
      </c>
      <c r="G239" s="753">
        <v>37347</v>
      </c>
      <c r="H239" s="226" t="str">
        <f t="shared" si="8"/>
        <v>u20</v>
      </c>
      <c r="I239" s="750">
        <v>986803840</v>
      </c>
      <c r="J239" s="758" t="s">
        <v>3630</v>
      </c>
      <c r="K239" s="923" t="s">
        <v>3631</v>
      </c>
      <c r="L239" s="349" t="s">
        <v>1739</v>
      </c>
      <c r="M239" s="750" t="s">
        <v>3632</v>
      </c>
      <c r="N239" s="630">
        <v>44253</v>
      </c>
      <c r="O239" s="631" t="s">
        <v>3633</v>
      </c>
      <c r="P239" s="631" t="s">
        <v>3612</v>
      </c>
      <c r="Q239" s="867">
        <v>4</v>
      </c>
    </row>
    <row r="240" spans="1:17" ht="14" customHeight="1" x14ac:dyDescent="0.15">
      <c r="A240" s="223"/>
      <c r="B240" s="431" t="s">
        <v>2395</v>
      </c>
      <c r="C240" s="431" t="s">
        <v>1025</v>
      </c>
      <c r="D240" s="680" t="s">
        <v>2396</v>
      </c>
      <c r="E240" s="378" t="s">
        <v>1866</v>
      </c>
      <c r="F240" s="426" t="s">
        <v>2397</v>
      </c>
      <c r="G240" s="427">
        <v>37440</v>
      </c>
      <c r="H240" s="226" t="str">
        <f t="shared" si="8"/>
        <v>u20</v>
      </c>
      <c r="I240" s="659" t="s">
        <v>2398</v>
      </c>
      <c r="J240" s="428" t="s">
        <v>2399</v>
      </c>
      <c r="K240" s="430" t="s">
        <v>2400</v>
      </c>
      <c r="L240" s="915">
        <v>200</v>
      </c>
      <c r="M240" s="418" t="s">
        <v>2402</v>
      </c>
      <c r="N240" s="422">
        <v>44420</v>
      </c>
      <c r="O240" s="423" t="s">
        <v>2371</v>
      </c>
      <c r="P240" s="424" t="s">
        <v>2362</v>
      </c>
      <c r="Q240" s="378">
        <v>5</v>
      </c>
    </row>
    <row r="241" spans="1:17" ht="14" customHeight="1" x14ac:dyDescent="0.2">
      <c r="A241" s="223"/>
      <c r="B241" s="431" t="s">
        <v>2395</v>
      </c>
      <c r="C241" s="431" t="s">
        <v>1025</v>
      </c>
      <c r="D241" s="680" t="s">
        <v>2396</v>
      </c>
      <c r="E241" s="378" t="s">
        <v>1866</v>
      </c>
      <c r="F241" s="426" t="s">
        <v>2397</v>
      </c>
      <c r="G241" s="427">
        <v>37440</v>
      </c>
      <c r="H241" s="226" t="str">
        <f t="shared" si="8"/>
        <v>u20</v>
      </c>
      <c r="I241" s="659" t="s">
        <v>2398</v>
      </c>
      <c r="J241" s="428" t="s">
        <v>2399</v>
      </c>
      <c r="K241" s="421" t="s">
        <v>2400</v>
      </c>
      <c r="L241" s="883">
        <v>100</v>
      </c>
      <c r="M241" s="418" t="s">
        <v>2401</v>
      </c>
      <c r="N241" s="422">
        <v>44420</v>
      </c>
      <c r="O241" s="423" t="s">
        <v>2371</v>
      </c>
      <c r="P241" s="424" t="s">
        <v>2362</v>
      </c>
      <c r="Q241" s="861">
        <v>5</v>
      </c>
    </row>
    <row r="242" spans="1:17" s="392" customFormat="1" ht="14" customHeight="1" x14ac:dyDescent="0.15">
      <c r="A242" s="223"/>
      <c r="B242" s="224" t="s">
        <v>2151</v>
      </c>
      <c r="C242" s="224" t="s">
        <v>2152</v>
      </c>
      <c r="D242" s="224" t="s">
        <v>2153</v>
      </c>
      <c r="E242" s="378" t="s">
        <v>1866</v>
      </c>
      <c r="F242" s="225" t="s">
        <v>2154</v>
      </c>
      <c r="G242" s="346"/>
      <c r="H242" s="226" t="str">
        <f t="shared" si="8"/>
        <v>adulto</v>
      </c>
      <c r="I242" s="225"/>
      <c r="J242" s="224" t="s">
        <v>2132</v>
      </c>
      <c r="K242" s="224" t="s">
        <v>2133</v>
      </c>
      <c r="L242" s="605" t="s">
        <v>1856</v>
      </c>
      <c r="M242" s="225"/>
      <c r="N242" s="346"/>
      <c r="O242" s="224"/>
      <c r="P242" s="224" t="s">
        <v>2134</v>
      </c>
      <c r="Q242" s="876">
        <v>7</v>
      </c>
    </row>
    <row r="243" spans="1:17" s="392" customFormat="1" ht="14" customHeight="1" x14ac:dyDescent="0.2">
      <c r="A243" s="803"/>
      <c r="B243" s="803" t="s">
        <v>636</v>
      </c>
      <c r="C243" s="803" t="s">
        <v>623</v>
      </c>
      <c r="D243" s="803" t="s">
        <v>988</v>
      </c>
      <c r="E243" s="806" t="s">
        <v>1862</v>
      </c>
      <c r="F243" s="814" t="s">
        <v>1005</v>
      </c>
      <c r="G243" s="808">
        <v>37679</v>
      </c>
      <c r="H243" s="809" t="str">
        <f t="shared" si="8"/>
        <v>u20</v>
      </c>
      <c r="I243" s="814">
        <v>957934869</v>
      </c>
      <c r="J243" s="931" t="s">
        <v>3651</v>
      </c>
      <c r="K243" s="814" t="s">
        <v>3652</v>
      </c>
      <c r="L243" s="932" t="s">
        <v>1017</v>
      </c>
      <c r="M243" s="933">
        <v>44346</v>
      </c>
      <c r="N243" s="934">
        <v>44375</v>
      </c>
      <c r="O243" s="814" t="s">
        <v>3653</v>
      </c>
      <c r="P243" s="817" t="s">
        <v>3654</v>
      </c>
      <c r="Q243" s="806">
        <v>8</v>
      </c>
    </row>
    <row r="244" spans="1:17" s="392" customFormat="1" ht="14" customHeight="1" x14ac:dyDescent="0.15">
      <c r="A244" s="453"/>
      <c r="B244" s="451" t="s">
        <v>2941</v>
      </c>
      <c r="C244" s="451" t="s">
        <v>2942</v>
      </c>
      <c r="D244" s="451" t="s">
        <v>2943</v>
      </c>
      <c r="E244" s="378" t="s">
        <v>1862</v>
      </c>
      <c r="F244" s="453" t="s">
        <v>2944</v>
      </c>
      <c r="G244" s="464">
        <v>38225</v>
      </c>
      <c r="H244" s="226" t="str">
        <f t="shared" si="8"/>
        <v>u18</v>
      </c>
      <c r="I244" s="453">
        <v>990787238</v>
      </c>
      <c r="J244" s="457" t="s">
        <v>2933</v>
      </c>
      <c r="K244" s="461" t="s">
        <v>2945</v>
      </c>
      <c r="L244" s="894">
        <v>1500</v>
      </c>
      <c r="M244" s="460" t="s">
        <v>3841</v>
      </c>
      <c r="N244" s="451"/>
      <c r="O244" s="466" t="s">
        <v>3836</v>
      </c>
      <c r="P244" s="451" t="s">
        <v>2935</v>
      </c>
      <c r="Q244" s="649">
        <v>13</v>
      </c>
    </row>
    <row r="245" spans="1:17" ht="14" customHeight="1" x14ac:dyDescent="0.2">
      <c r="A245" s="453"/>
      <c r="B245" s="451" t="s">
        <v>2941</v>
      </c>
      <c r="C245" s="451" t="s">
        <v>2942</v>
      </c>
      <c r="D245" s="451" t="s">
        <v>2943</v>
      </c>
      <c r="E245" s="378" t="s">
        <v>1862</v>
      </c>
      <c r="F245" s="453" t="s">
        <v>2944</v>
      </c>
      <c r="G245" s="464">
        <v>38225</v>
      </c>
      <c r="H245" s="226" t="str">
        <f t="shared" si="8"/>
        <v>u18</v>
      </c>
      <c r="I245" s="453">
        <v>990787238</v>
      </c>
      <c r="J245" s="457" t="s">
        <v>2933</v>
      </c>
      <c r="K245" s="461" t="s">
        <v>2945</v>
      </c>
      <c r="L245" s="12">
        <v>800</v>
      </c>
      <c r="M245" s="460" t="s">
        <v>3838</v>
      </c>
      <c r="N245" s="451"/>
      <c r="O245" s="453" t="s">
        <v>3836</v>
      </c>
      <c r="P245" s="451" t="s">
        <v>2935</v>
      </c>
      <c r="Q245" s="452">
        <v>13</v>
      </c>
    </row>
    <row r="246" spans="1:17" ht="14" customHeight="1" x14ac:dyDescent="0.15">
      <c r="A246" s="453"/>
      <c r="B246" s="451" t="s">
        <v>2941</v>
      </c>
      <c r="C246" s="451" t="s">
        <v>2942</v>
      </c>
      <c r="D246" s="451" t="s">
        <v>2943</v>
      </c>
      <c r="E246" s="378" t="s">
        <v>1862</v>
      </c>
      <c r="F246" s="453" t="s">
        <v>2944</v>
      </c>
      <c r="G246" s="464">
        <v>38225</v>
      </c>
      <c r="H246" s="226" t="str">
        <f t="shared" si="8"/>
        <v>u18</v>
      </c>
      <c r="I246" s="453">
        <v>990787238</v>
      </c>
      <c r="J246" s="457" t="s">
        <v>2933</v>
      </c>
      <c r="K246" s="461" t="s">
        <v>2945</v>
      </c>
      <c r="L246" s="900" t="s">
        <v>3702</v>
      </c>
      <c r="M246" s="460"/>
      <c r="N246" s="451"/>
      <c r="O246" s="453"/>
      <c r="P246" s="451" t="s">
        <v>2935</v>
      </c>
      <c r="Q246" s="452">
        <v>13</v>
      </c>
    </row>
    <row r="247" spans="1:17" ht="14" customHeight="1" x14ac:dyDescent="0.15">
      <c r="A247" s="803"/>
      <c r="B247" s="803" t="s">
        <v>3746</v>
      </c>
      <c r="C247" s="803" t="s">
        <v>676</v>
      </c>
      <c r="D247" s="803" t="s">
        <v>3750</v>
      </c>
      <c r="E247" s="806" t="s">
        <v>1862</v>
      </c>
      <c r="F247" s="814" t="s">
        <v>349</v>
      </c>
      <c r="G247" s="808">
        <v>38632</v>
      </c>
      <c r="H247" s="809" t="str">
        <f t="shared" si="8"/>
        <v>u18</v>
      </c>
      <c r="I247" s="963" t="s">
        <v>3747</v>
      </c>
      <c r="J247" s="964" t="s">
        <v>3748</v>
      </c>
      <c r="K247" s="964" t="s">
        <v>3749</v>
      </c>
      <c r="L247" s="889">
        <v>200</v>
      </c>
      <c r="M247" s="814" t="s">
        <v>3751</v>
      </c>
      <c r="N247" s="808">
        <v>44454</v>
      </c>
      <c r="O247" s="814" t="s">
        <v>3719</v>
      </c>
      <c r="P247" s="812" t="s">
        <v>3710</v>
      </c>
      <c r="Q247" s="806">
        <v>8</v>
      </c>
    </row>
    <row r="248" spans="1:17" ht="14" customHeight="1" x14ac:dyDescent="0.15">
      <c r="A248" s="223"/>
      <c r="B248" s="223" t="s">
        <v>3746</v>
      </c>
      <c r="C248" s="223" t="s">
        <v>676</v>
      </c>
      <c r="D248" s="223" t="s">
        <v>2130</v>
      </c>
      <c r="E248" s="378" t="s">
        <v>1862</v>
      </c>
      <c r="F248" s="225" t="s">
        <v>349</v>
      </c>
      <c r="G248" s="346">
        <v>38632</v>
      </c>
      <c r="H248" s="226" t="str">
        <f t="shared" si="8"/>
        <v>u18</v>
      </c>
      <c r="I248" s="575" t="s">
        <v>3747</v>
      </c>
      <c r="J248" s="576" t="s">
        <v>3748</v>
      </c>
      <c r="K248" s="576" t="s">
        <v>3749</v>
      </c>
      <c r="L248" s="883">
        <v>100</v>
      </c>
      <c r="M248" s="225" t="s">
        <v>3013</v>
      </c>
      <c r="N248" s="346">
        <v>44454</v>
      </c>
      <c r="O248" s="225" t="s">
        <v>3719</v>
      </c>
      <c r="P248" s="224" t="s">
        <v>3710</v>
      </c>
      <c r="Q248" s="378">
        <v>8</v>
      </c>
    </row>
    <row r="249" spans="1:17" ht="14" customHeight="1" x14ac:dyDescent="0.2">
      <c r="A249" s="803"/>
      <c r="B249" s="812" t="s">
        <v>1978</v>
      </c>
      <c r="C249" s="812" t="s">
        <v>1979</v>
      </c>
      <c r="D249" s="812" t="s">
        <v>1986</v>
      </c>
      <c r="E249" s="806" t="s">
        <v>1866</v>
      </c>
      <c r="F249" s="814" t="s">
        <v>1987</v>
      </c>
      <c r="G249" s="808">
        <v>38685</v>
      </c>
      <c r="H249" s="809" t="str">
        <f t="shared" si="8"/>
        <v>u18</v>
      </c>
      <c r="I249" s="814">
        <v>944968550</v>
      </c>
      <c r="J249" s="938" t="s">
        <v>1988</v>
      </c>
      <c r="K249" s="803" t="s">
        <v>1983</v>
      </c>
      <c r="L249" s="953" t="s">
        <v>1052</v>
      </c>
      <c r="M249" s="814" t="s">
        <v>3880</v>
      </c>
      <c r="N249" s="947">
        <v>44435</v>
      </c>
      <c r="O249" s="936" t="s">
        <v>1989</v>
      </c>
      <c r="P249" s="936" t="s">
        <v>1985</v>
      </c>
      <c r="Q249" s="806">
        <v>14</v>
      </c>
    </row>
    <row r="250" spans="1:17" ht="14" customHeight="1" x14ac:dyDescent="0.2">
      <c r="A250" s="223"/>
      <c r="B250" s="224" t="s">
        <v>1978</v>
      </c>
      <c r="C250" s="224" t="s">
        <v>1979</v>
      </c>
      <c r="D250" s="224" t="s">
        <v>1980</v>
      </c>
      <c r="E250" s="378" t="s">
        <v>1866</v>
      </c>
      <c r="F250" s="225" t="s">
        <v>1981</v>
      </c>
      <c r="G250" s="346">
        <v>38176</v>
      </c>
      <c r="H250" s="226" t="str">
        <f t="shared" si="8"/>
        <v>u18</v>
      </c>
      <c r="I250" s="225">
        <v>942818660</v>
      </c>
      <c r="J250" s="389" t="s">
        <v>1982</v>
      </c>
      <c r="K250" s="223" t="s">
        <v>1983</v>
      </c>
      <c r="L250" s="225">
        <v>400</v>
      </c>
      <c r="M250" s="225" t="s">
        <v>3856</v>
      </c>
      <c r="N250" s="390">
        <v>44358</v>
      </c>
      <c r="O250" s="229" t="s">
        <v>1984</v>
      </c>
      <c r="P250" s="229" t="s">
        <v>1985</v>
      </c>
      <c r="Q250" s="378">
        <v>14</v>
      </c>
    </row>
    <row r="251" spans="1:17" s="614" customFormat="1" ht="14" customHeight="1" x14ac:dyDescent="0.2">
      <c r="A251" s="223"/>
      <c r="B251" s="224" t="s">
        <v>1978</v>
      </c>
      <c r="C251" s="224" t="s">
        <v>1979</v>
      </c>
      <c r="D251" s="224" t="s">
        <v>1986</v>
      </c>
      <c r="E251" s="378" t="s">
        <v>1866</v>
      </c>
      <c r="F251" s="225" t="s">
        <v>1987</v>
      </c>
      <c r="G251" s="346">
        <v>38685</v>
      </c>
      <c r="H251" s="226" t="str">
        <f t="shared" si="8"/>
        <v>u18</v>
      </c>
      <c r="I251" s="225">
        <v>944968550</v>
      </c>
      <c r="J251" s="389" t="s">
        <v>1988</v>
      </c>
      <c r="K251" s="223" t="s">
        <v>1983</v>
      </c>
      <c r="L251" s="522" t="s">
        <v>990</v>
      </c>
      <c r="M251" s="225" t="s">
        <v>3875</v>
      </c>
      <c r="N251" s="391">
        <v>44455</v>
      </c>
      <c r="O251" s="225" t="s">
        <v>1990</v>
      </c>
      <c r="P251" s="224" t="s">
        <v>1985</v>
      </c>
      <c r="Q251" s="378">
        <v>14</v>
      </c>
    </row>
    <row r="252" spans="1:17" ht="14" customHeight="1" x14ac:dyDescent="0.15">
      <c r="A252" s="453"/>
      <c r="B252" s="451" t="s">
        <v>2848</v>
      </c>
      <c r="C252" s="451" t="s">
        <v>2849</v>
      </c>
      <c r="D252" s="451" t="s">
        <v>119</v>
      </c>
      <c r="E252" s="378" t="s">
        <v>1866</v>
      </c>
      <c r="F252" s="453" t="s">
        <v>2850</v>
      </c>
      <c r="G252" s="464">
        <v>37354</v>
      </c>
      <c r="H252" s="226" t="str">
        <f t="shared" si="8"/>
        <v>u20</v>
      </c>
      <c r="I252" s="453" t="s">
        <v>2851</v>
      </c>
      <c r="J252" s="457" t="s">
        <v>2852</v>
      </c>
      <c r="K252" s="451" t="s">
        <v>2853</v>
      </c>
      <c r="L252" s="349" t="s">
        <v>1815</v>
      </c>
      <c r="M252" s="453" t="s">
        <v>2854</v>
      </c>
      <c r="N252" s="469">
        <v>44306</v>
      </c>
      <c r="O252" s="451" t="s">
        <v>2855</v>
      </c>
      <c r="P252" s="451" t="s">
        <v>2742</v>
      </c>
      <c r="Q252" s="452">
        <v>13</v>
      </c>
    </row>
    <row r="253" spans="1:17" ht="14" customHeight="1" x14ac:dyDescent="0.15">
      <c r="A253" s="552"/>
      <c r="B253" s="542" t="s">
        <v>3284</v>
      </c>
      <c r="C253" s="542" t="s">
        <v>730</v>
      </c>
      <c r="D253" s="542" t="s">
        <v>3285</v>
      </c>
      <c r="E253" s="378" t="s">
        <v>1862</v>
      </c>
      <c r="F253" s="550" t="s">
        <v>3286</v>
      </c>
      <c r="G253" s="544">
        <v>37965</v>
      </c>
      <c r="H253" s="252" t="str">
        <f t="shared" si="8"/>
        <v>u20</v>
      </c>
      <c r="I253" s="552" t="s">
        <v>3287</v>
      </c>
      <c r="J253" s="548" t="s">
        <v>3288</v>
      </c>
      <c r="K253" s="557" t="s">
        <v>3289</v>
      </c>
      <c r="L253" s="344" t="s">
        <v>1017</v>
      </c>
      <c r="M253" s="550" t="s">
        <v>3290</v>
      </c>
      <c r="N253" s="545"/>
      <c r="O253" s="545"/>
      <c r="P253" s="560" t="s">
        <v>3268</v>
      </c>
      <c r="Q253" s="1031">
        <v>16</v>
      </c>
    </row>
    <row r="254" spans="1:17" ht="14" customHeight="1" x14ac:dyDescent="0.15">
      <c r="A254" s="453"/>
      <c r="B254" s="451" t="s">
        <v>2856</v>
      </c>
      <c r="C254" s="451" t="s">
        <v>2857</v>
      </c>
      <c r="D254" s="451" t="s">
        <v>2858</v>
      </c>
      <c r="E254" s="378" t="s">
        <v>1862</v>
      </c>
      <c r="F254" s="453" t="s">
        <v>2859</v>
      </c>
      <c r="G254" s="464">
        <v>38121</v>
      </c>
      <c r="H254" s="226" t="str">
        <f t="shared" si="8"/>
        <v>u18</v>
      </c>
      <c r="I254" s="453" t="s">
        <v>2860</v>
      </c>
      <c r="J254" s="457" t="s">
        <v>2861</v>
      </c>
      <c r="K254" s="451" t="s">
        <v>2862</v>
      </c>
      <c r="L254" s="349" t="s">
        <v>1815</v>
      </c>
      <c r="M254" s="491" t="s">
        <v>221</v>
      </c>
      <c r="N254" s="469">
        <v>44344</v>
      </c>
      <c r="O254" s="451" t="s">
        <v>2863</v>
      </c>
      <c r="P254" s="451" t="s">
        <v>2742</v>
      </c>
      <c r="Q254" s="452">
        <v>13</v>
      </c>
    </row>
    <row r="255" spans="1:17" ht="14" customHeight="1" x14ac:dyDescent="0.2">
      <c r="A255" s="223"/>
      <c r="B255" s="242" t="s">
        <v>581</v>
      </c>
      <c r="C255" s="242" t="s">
        <v>118</v>
      </c>
      <c r="D255" s="242" t="s">
        <v>3364</v>
      </c>
      <c r="E255" s="378" t="s">
        <v>1862</v>
      </c>
      <c r="F255" s="243" t="s">
        <v>3365</v>
      </c>
      <c r="G255" s="394">
        <v>37300</v>
      </c>
      <c r="H255" s="226" t="str">
        <f t="shared" si="8"/>
        <v>u20</v>
      </c>
      <c r="I255" s="225" t="s">
        <v>3366</v>
      </c>
      <c r="J255" s="377" t="s">
        <v>3367</v>
      </c>
      <c r="K255" s="225" t="s">
        <v>3368</v>
      </c>
      <c r="L255" s="225" t="s">
        <v>1877</v>
      </c>
      <c r="M255" s="225" t="s">
        <v>3369</v>
      </c>
      <c r="N255" s="346">
        <v>44307</v>
      </c>
      <c r="O255" s="225" t="s">
        <v>3370</v>
      </c>
      <c r="P255" s="224" t="s">
        <v>3371</v>
      </c>
      <c r="Q255" s="378">
        <v>2</v>
      </c>
    </row>
    <row r="256" spans="1:17" s="614" customFormat="1" ht="14" customHeight="1" x14ac:dyDescent="0.2">
      <c r="A256" s="223"/>
      <c r="B256" s="224" t="s">
        <v>581</v>
      </c>
      <c r="C256" s="224" t="s">
        <v>118</v>
      </c>
      <c r="D256" s="224" t="s">
        <v>3364</v>
      </c>
      <c r="E256" s="378" t="s">
        <v>1862</v>
      </c>
      <c r="F256" s="243" t="s">
        <v>3365</v>
      </c>
      <c r="G256" s="394">
        <v>37300</v>
      </c>
      <c r="H256" s="226" t="str">
        <f t="shared" si="8"/>
        <v>u20</v>
      </c>
      <c r="I256" s="225" t="s">
        <v>3366</v>
      </c>
      <c r="J256" s="377" t="s">
        <v>3367</v>
      </c>
      <c r="K256" s="225" t="s">
        <v>3368</v>
      </c>
      <c r="L256" s="225">
        <v>400</v>
      </c>
      <c r="M256" s="552" t="s">
        <v>3372</v>
      </c>
      <c r="N256" s="346">
        <v>44450</v>
      </c>
      <c r="O256" s="225" t="s">
        <v>3373</v>
      </c>
      <c r="P256" s="224" t="s">
        <v>3371</v>
      </c>
      <c r="Q256" s="378">
        <v>2</v>
      </c>
    </row>
    <row r="257" spans="1:17" ht="14" customHeight="1" x14ac:dyDescent="0.2">
      <c r="A257" s="803"/>
      <c r="B257" s="942" t="s">
        <v>3211</v>
      </c>
      <c r="C257" s="942" t="s">
        <v>3216</v>
      </c>
      <c r="D257" s="942" t="s">
        <v>3217</v>
      </c>
      <c r="E257" s="806" t="s">
        <v>1866</v>
      </c>
      <c r="F257" s="942" t="s">
        <v>3218</v>
      </c>
      <c r="G257" s="943" t="s">
        <v>3194</v>
      </c>
      <c r="H257" s="809" t="str">
        <f t="shared" si="8"/>
        <v>-</v>
      </c>
      <c r="I257" s="812">
        <v>957923914</v>
      </c>
      <c r="J257" s="815" t="s">
        <v>3219</v>
      </c>
      <c r="K257" s="942" t="s">
        <v>3220</v>
      </c>
      <c r="L257" s="939" t="s">
        <v>1052</v>
      </c>
      <c r="M257" s="814" t="s">
        <v>3339</v>
      </c>
      <c r="N257" s="812"/>
      <c r="O257" s="812" t="s">
        <v>3363</v>
      </c>
      <c r="P257" s="942" t="s">
        <v>3197</v>
      </c>
      <c r="Q257" s="806">
        <v>3</v>
      </c>
    </row>
    <row r="258" spans="1:17" ht="14" customHeight="1" x14ac:dyDescent="0.15">
      <c r="A258" s="223"/>
      <c r="B258" s="224" t="s">
        <v>49</v>
      </c>
      <c r="C258" s="224" t="s">
        <v>257</v>
      </c>
      <c r="D258" s="224" t="s">
        <v>3152</v>
      </c>
      <c r="E258" s="378" t="s">
        <v>1866</v>
      </c>
      <c r="F258" s="225" t="s">
        <v>3153</v>
      </c>
      <c r="G258" s="346">
        <v>37937</v>
      </c>
      <c r="H258" s="226" t="str">
        <f t="shared" si="8"/>
        <v>u20</v>
      </c>
      <c r="I258" s="225">
        <v>966877131</v>
      </c>
      <c r="J258" s="223" t="s">
        <v>3154</v>
      </c>
      <c r="K258" s="223" t="s">
        <v>3155</v>
      </c>
      <c r="L258" s="344" t="s">
        <v>1032</v>
      </c>
      <c r="M258" s="225" t="s">
        <v>3329</v>
      </c>
      <c r="N258" s="538">
        <v>44455</v>
      </c>
      <c r="O258" s="223" t="s">
        <v>3355</v>
      </c>
      <c r="P258" s="228" t="s">
        <v>3140</v>
      </c>
      <c r="Q258" s="863">
        <v>3</v>
      </c>
    </row>
    <row r="259" spans="1:17" ht="14" customHeight="1" x14ac:dyDescent="0.15">
      <c r="A259" s="453"/>
      <c r="B259" s="451" t="s">
        <v>581</v>
      </c>
      <c r="C259" s="451" t="s">
        <v>700</v>
      </c>
      <c r="D259" s="451" t="s">
        <v>1242</v>
      </c>
      <c r="E259" s="378" t="s">
        <v>1866</v>
      </c>
      <c r="F259" s="453" t="s">
        <v>2932</v>
      </c>
      <c r="G259" s="464">
        <v>38001</v>
      </c>
      <c r="H259" s="226" t="str">
        <f t="shared" si="8"/>
        <v>u18</v>
      </c>
      <c r="I259" s="453">
        <v>990787238</v>
      </c>
      <c r="J259" s="457" t="s">
        <v>2933</v>
      </c>
      <c r="K259" s="451" t="s">
        <v>2934</v>
      </c>
      <c r="L259" s="522" t="s">
        <v>990</v>
      </c>
      <c r="M259" s="453" t="s">
        <v>3874</v>
      </c>
      <c r="N259" s="451"/>
      <c r="O259" s="451" t="s">
        <v>3873</v>
      </c>
      <c r="P259" s="451" t="s">
        <v>2935</v>
      </c>
      <c r="Q259" s="452">
        <v>13</v>
      </c>
    </row>
    <row r="260" spans="1:17" ht="14" customHeight="1" x14ac:dyDescent="0.15">
      <c r="A260" s="453"/>
      <c r="B260" s="451" t="s">
        <v>581</v>
      </c>
      <c r="C260" s="451" t="s">
        <v>700</v>
      </c>
      <c r="D260" s="451" t="s">
        <v>1242</v>
      </c>
      <c r="E260" s="378" t="s">
        <v>1866</v>
      </c>
      <c r="F260" s="453" t="s">
        <v>2932</v>
      </c>
      <c r="G260" s="464">
        <v>38001</v>
      </c>
      <c r="H260" s="226" t="str">
        <f t="shared" si="8"/>
        <v>u18</v>
      </c>
      <c r="I260" s="453">
        <v>990787238</v>
      </c>
      <c r="J260" s="457" t="s">
        <v>2933</v>
      </c>
      <c r="K260" s="451" t="s">
        <v>2934</v>
      </c>
      <c r="L260" s="765" t="s">
        <v>974</v>
      </c>
      <c r="M260" s="453" t="s">
        <v>1540</v>
      </c>
      <c r="N260" s="451"/>
      <c r="O260" s="451" t="s">
        <v>3873</v>
      </c>
      <c r="P260" s="451" t="s">
        <v>2935</v>
      </c>
      <c r="Q260" s="452">
        <v>13</v>
      </c>
    </row>
    <row r="261" spans="1:17" ht="14" customHeight="1" x14ac:dyDescent="0.2">
      <c r="A261" s="223"/>
      <c r="B261" s="375" t="s">
        <v>581</v>
      </c>
      <c r="C261" s="375" t="s">
        <v>730</v>
      </c>
      <c r="D261" s="375" t="s">
        <v>139</v>
      </c>
      <c r="E261" s="378" t="s">
        <v>1866</v>
      </c>
      <c r="F261" s="225" t="s">
        <v>3814</v>
      </c>
      <c r="G261" s="346"/>
      <c r="H261" s="226" t="str">
        <f t="shared" si="8"/>
        <v>adulto</v>
      </c>
      <c r="I261" s="225">
        <v>9</v>
      </c>
      <c r="J261" s="582" t="s">
        <v>3815</v>
      </c>
      <c r="K261" s="223" t="s">
        <v>3816</v>
      </c>
      <c r="L261" s="378" t="s">
        <v>1856</v>
      </c>
      <c r="M261" s="225"/>
      <c r="N261" s="225"/>
      <c r="O261" s="225"/>
      <c r="P261" s="228" t="s">
        <v>3797</v>
      </c>
      <c r="Q261" s="861">
        <v>15</v>
      </c>
    </row>
    <row r="262" spans="1:17" ht="14" customHeight="1" x14ac:dyDescent="0.15">
      <c r="A262" s="453"/>
      <c r="B262" s="501" t="s">
        <v>581</v>
      </c>
      <c r="C262" s="501" t="s">
        <v>607</v>
      </c>
      <c r="D262" s="501" t="s">
        <v>2965</v>
      </c>
      <c r="E262" s="378" t="s">
        <v>1862</v>
      </c>
      <c r="F262" s="502" t="s">
        <v>2966</v>
      </c>
      <c r="G262" s="519">
        <v>37515</v>
      </c>
      <c r="H262" s="226" t="str">
        <f t="shared" si="8"/>
        <v>u20</v>
      </c>
      <c r="I262" s="453">
        <v>990787238</v>
      </c>
      <c r="J262" s="493" t="s">
        <v>2967</v>
      </c>
      <c r="K262" s="501" t="s">
        <v>2968</v>
      </c>
      <c r="L262" s="893">
        <v>1500</v>
      </c>
      <c r="M262" s="453" t="s">
        <v>3842</v>
      </c>
      <c r="N262" s="451"/>
      <c r="O262" s="453"/>
      <c r="P262" s="451" t="s">
        <v>2935</v>
      </c>
      <c r="Q262" s="452">
        <v>13</v>
      </c>
    </row>
    <row r="263" spans="1:17" ht="14" customHeight="1" x14ac:dyDescent="0.15">
      <c r="A263" s="453"/>
      <c r="B263" s="501" t="s">
        <v>581</v>
      </c>
      <c r="C263" s="501" t="s">
        <v>607</v>
      </c>
      <c r="D263" s="501" t="s">
        <v>2965</v>
      </c>
      <c r="E263" s="378" t="s">
        <v>1862</v>
      </c>
      <c r="F263" s="502" t="s">
        <v>2966</v>
      </c>
      <c r="G263" s="519">
        <v>37515</v>
      </c>
      <c r="H263" s="226" t="str">
        <f t="shared" si="8"/>
        <v>u20</v>
      </c>
      <c r="I263" s="453">
        <v>990787238</v>
      </c>
      <c r="J263" s="493" t="s">
        <v>2967</v>
      </c>
      <c r="K263" s="501" t="s">
        <v>2968</v>
      </c>
      <c r="L263" s="908">
        <v>3000</v>
      </c>
      <c r="M263" s="466" t="s">
        <v>3576</v>
      </c>
      <c r="N263" s="451"/>
      <c r="O263" s="453"/>
      <c r="P263" s="451" t="s">
        <v>2935</v>
      </c>
      <c r="Q263" s="452">
        <v>13</v>
      </c>
    </row>
    <row r="264" spans="1:17" ht="14" customHeight="1" x14ac:dyDescent="0.15">
      <c r="A264" s="453"/>
      <c r="B264" s="501" t="s">
        <v>581</v>
      </c>
      <c r="C264" s="501" t="s">
        <v>607</v>
      </c>
      <c r="D264" s="501" t="s">
        <v>2965</v>
      </c>
      <c r="E264" s="378" t="s">
        <v>1862</v>
      </c>
      <c r="F264" s="502" t="s">
        <v>2966</v>
      </c>
      <c r="G264" s="519">
        <v>37515</v>
      </c>
      <c r="H264" s="226" t="str">
        <f t="shared" si="8"/>
        <v>u20</v>
      </c>
      <c r="I264" s="453">
        <v>990787238</v>
      </c>
      <c r="J264" s="493" t="s">
        <v>2967</v>
      </c>
      <c r="K264" s="501" t="s">
        <v>2968</v>
      </c>
      <c r="L264" s="901" t="s">
        <v>3702</v>
      </c>
      <c r="M264" s="460"/>
      <c r="N264" s="460"/>
      <c r="O264" s="460"/>
      <c r="P264" s="451" t="s">
        <v>2935</v>
      </c>
      <c r="Q264" s="452">
        <v>13</v>
      </c>
    </row>
    <row r="265" spans="1:17" ht="14" customHeight="1" x14ac:dyDescent="0.15">
      <c r="A265" s="223"/>
      <c r="B265" s="224" t="s">
        <v>1227</v>
      </c>
      <c r="C265" s="224" t="s">
        <v>1127</v>
      </c>
      <c r="D265" s="224" t="s">
        <v>2204</v>
      </c>
      <c r="E265" s="378" t="s">
        <v>1866</v>
      </c>
      <c r="F265" s="622" t="s">
        <v>2205</v>
      </c>
      <c r="G265" s="346">
        <v>37646</v>
      </c>
      <c r="H265" s="226" t="str">
        <f t="shared" si="8"/>
        <v>u20</v>
      </c>
      <c r="I265" s="225">
        <v>934375882</v>
      </c>
      <c r="J265" s="224" t="s">
        <v>2184</v>
      </c>
      <c r="K265" s="599" t="s">
        <v>2185</v>
      </c>
      <c r="L265" s="396" t="s">
        <v>1876</v>
      </c>
      <c r="M265" s="225" t="s">
        <v>2207</v>
      </c>
      <c r="N265" s="346">
        <v>43904</v>
      </c>
      <c r="O265" s="224" t="s">
        <v>2208</v>
      </c>
      <c r="P265" s="224" t="s">
        <v>823</v>
      </c>
      <c r="Q265" s="524">
        <v>7</v>
      </c>
    </row>
    <row r="266" spans="1:17" ht="14" customHeight="1" x14ac:dyDescent="0.15">
      <c r="A266" s="223"/>
      <c r="B266" s="224" t="s">
        <v>1227</v>
      </c>
      <c r="C266" s="224" t="s">
        <v>1127</v>
      </c>
      <c r="D266" s="224" t="s">
        <v>2204</v>
      </c>
      <c r="E266" s="378" t="s">
        <v>1866</v>
      </c>
      <c r="F266" s="622" t="s">
        <v>2205</v>
      </c>
      <c r="G266" s="346">
        <v>37646</v>
      </c>
      <c r="H266" s="226" t="str">
        <f t="shared" si="8"/>
        <v>u20</v>
      </c>
      <c r="I266" s="225">
        <v>934375882</v>
      </c>
      <c r="J266" s="224" t="s">
        <v>2184</v>
      </c>
      <c r="K266" s="224" t="s">
        <v>2185</v>
      </c>
      <c r="L266" s="602" t="s">
        <v>1877</v>
      </c>
      <c r="M266" s="225" t="s">
        <v>2206</v>
      </c>
      <c r="N266" s="346">
        <v>44436</v>
      </c>
      <c r="O266" s="224" t="s">
        <v>2201</v>
      </c>
      <c r="P266" s="224" t="s">
        <v>823</v>
      </c>
      <c r="Q266" s="524">
        <v>7</v>
      </c>
    </row>
    <row r="267" spans="1:17" ht="14" customHeight="1" x14ac:dyDescent="0.15">
      <c r="A267" s="450"/>
      <c r="B267" s="451" t="s">
        <v>1227</v>
      </c>
      <c r="C267" s="451" t="s">
        <v>2712</v>
      </c>
      <c r="D267" s="451" t="s">
        <v>2713</v>
      </c>
      <c r="E267" s="378" t="s">
        <v>1866</v>
      </c>
      <c r="F267" s="453" t="s">
        <v>2714</v>
      </c>
      <c r="G267" s="464"/>
      <c r="H267" s="226" t="str">
        <f t="shared" ref="H267:H298" si="9">+IF(G267&lt;DATE(2002,1,1),"adulto",IF(G267&lt;DATE(2004,1,1),"u20",IF(G267&lt;DATE(2006,1,1),"u18",IF(G267&lt;DATE(2008,1,1),"u16","-"))))</f>
        <v>adulto</v>
      </c>
      <c r="I267" s="453" t="s">
        <v>2715</v>
      </c>
      <c r="J267" s="457" t="s">
        <v>2716</v>
      </c>
      <c r="K267" s="451" t="s">
        <v>2717</v>
      </c>
      <c r="L267" s="378" t="s">
        <v>1856</v>
      </c>
      <c r="M267" s="451"/>
      <c r="N267" s="455"/>
      <c r="O267" s="451"/>
      <c r="P267" s="456" t="s">
        <v>2604</v>
      </c>
      <c r="Q267" s="452">
        <v>13</v>
      </c>
    </row>
    <row r="268" spans="1:17" ht="14" customHeight="1" x14ac:dyDescent="0.2">
      <c r="A268" s="223"/>
      <c r="B268" s="224" t="s">
        <v>3394</v>
      </c>
      <c r="C268" s="224" t="s">
        <v>1033</v>
      </c>
      <c r="D268" s="224" t="s">
        <v>3395</v>
      </c>
      <c r="E268" s="378" t="s">
        <v>1862</v>
      </c>
      <c r="F268" s="225" t="s">
        <v>3396</v>
      </c>
      <c r="G268" s="346">
        <v>37890</v>
      </c>
      <c r="H268" s="226" t="str">
        <f t="shared" si="9"/>
        <v>u20</v>
      </c>
      <c r="I268" s="225">
        <v>951992029</v>
      </c>
      <c r="J268" s="377" t="s">
        <v>3385</v>
      </c>
      <c r="K268" s="225" t="s">
        <v>3397</v>
      </c>
      <c r="L268" s="896">
        <v>800</v>
      </c>
      <c r="M268" s="225" t="s">
        <v>3840</v>
      </c>
      <c r="N268" s="346">
        <v>44429</v>
      </c>
      <c r="O268" s="225" t="s">
        <v>3388</v>
      </c>
      <c r="P268" s="224" t="s">
        <v>3389</v>
      </c>
      <c r="Q268" s="861">
        <v>2</v>
      </c>
    </row>
    <row r="269" spans="1:17" ht="14" customHeight="1" x14ac:dyDescent="0.2">
      <c r="A269" s="223"/>
      <c r="B269" s="224" t="s">
        <v>3394</v>
      </c>
      <c r="C269" s="224" t="s">
        <v>1033</v>
      </c>
      <c r="D269" s="224" t="s">
        <v>3395</v>
      </c>
      <c r="E269" s="378" t="s">
        <v>1862</v>
      </c>
      <c r="F269" s="368" t="s">
        <v>3396</v>
      </c>
      <c r="G269" s="346">
        <v>37890</v>
      </c>
      <c r="H269" s="226" t="str">
        <f t="shared" si="9"/>
        <v>u20</v>
      </c>
      <c r="I269" s="225">
        <v>951992029</v>
      </c>
      <c r="J269" s="377" t="s">
        <v>3385</v>
      </c>
      <c r="K269" s="225" t="s">
        <v>3397</v>
      </c>
      <c r="L269" s="225">
        <v>400</v>
      </c>
      <c r="M269" s="552" t="s">
        <v>3398</v>
      </c>
      <c r="N269" s="346">
        <v>44429</v>
      </c>
      <c r="O269" s="225" t="s">
        <v>3388</v>
      </c>
      <c r="P269" s="224" t="s">
        <v>3389</v>
      </c>
      <c r="Q269" s="861">
        <v>2</v>
      </c>
    </row>
    <row r="270" spans="1:17" ht="14" customHeight="1" x14ac:dyDescent="0.2">
      <c r="A270" s="223"/>
      <c r="B270" s="223" t="s">
        <v>200</v>
      </c>
      <c r="C270" s="223" t="s">
        <v>2053</v>
      </c>
      <c r="D270" s="223" t="s">
        <v>2246</v>
      </c>
      <c r="E270" s="378" t="s">
        <v>1862</v>
      </c>
      <c r="F270" s="225" t="s">
        <v>2247</v>
      </c>
      <c r="G270" s="346">
        <v>37563</v>
      </c>
      <c r="H270" s="226" t="str">
        <f t="shared" si="9"/>
        <v>u20</v>
      </c>
      <c r="I270" s="225">
        <v>945387197</v>
      </c>
      <c r="J270" s="377" t="s">
        <v>2248</v>
      </c>
      <c r="K270" s="225" t="s">
        <v>2249</v>
      </c>
      <c r="L270" s="885">
        <v>200</v>
      </c>
      <c r="M270" s="225" t="s">
        <v>2325</v>
      </c>
      <c r="N270" s="346">
        <v>43791</v>
      </c>
      <c r="O270" s="225" t="s">
        <v>2252</v>
      </c>
      <c r="P270" s="224" t="s">
        <v>2251</v>
      </c>
      <c r="Q270" s="378">
        <v>6</v>
      </c>
    </row>
    <row r="271" spans="1:17" ht="14" customHeight="1" x14ac:dyDescent="0.2">
      <c r="A271" s="223"/>
      <c r="B271" s="224" t="s">
        <v>200</v>
      </c>
      <c r="C271" s="224" t="s">
        <v>2053</v>
      </c>
      <c r="D271" s="224" t="s">
        <v>2246</v>
      </c>
      <c r="E271" s="378" t="s">
        <v>1862</v>
      </c>
      <c r="F271" s="225" t="s">
        <v>2247</v>
      </c>
      <c r="G271" s="346">
        <v>37563</v>
      </c>
      <c r="H271" s="226" t="str">
        <f t="shared" si="9"/>
        <v>u20</v>
      </c>
      <c r="I271" s="225">
        <v>945387197</v>
      </c>
      <c r="J271" s="377" t="s">
        <v>2248</v>
      </c>
      <c r="K271" s="225" t="s">
        <v>2249</v>
      </c>
      <c r="L271" s="883">
        <v>100</v>
      </c>
      <c r="M271" s="225" t="s">
        <v>2324</v>
      </c>
      <c r="N271" s="346">
        <v>44414</v>
      </c>
      <c r="O271" s="225" t="s">
        <v>2250</v>
      </c>
      <c r="P271" s="224" t="s">
        <v>2251</v>
      </c>
      <c r="Q271" s="378">
        <v>6</v>
      </c>
    </row>
    <row r="272" spans="1:17" ht="14" customHeight="1" x14ac:dyDescent="0.15">
      <c r="A272" s="223"/>
      <c r="B272" s="223" t="s">
        <v>200</v>
      </c>
      <c r="C272" s="223" t="s">
        <v>707</v>
      </c>
      <c r="D272" s="223" t="s">
        <v>3730</v>
      </c>
      <c r="E272" s="378" t="s">
        <v>1862</v>
      </c>
      <c r="F272" s="225" t="s">
        <v>3731</v>
      </c>
      <c r="G272" s="346">
        <v>37501</v>
      </c>
      <c r="H272" s="226" t="str">
        <f t="shared" si="9"/>
        <v>u20</v>
      </c>
      <c r="I272" s="575" t="s">
        <v>3732</v>
      </c>
      <c r="J272" s="576" t="s">
        <v>3733</v>
      </c>
      <c r="K272" s="576" t="s">
        <v>3734</v>
      </c>
      <c r="L272" s="885">
        <v>200</v>
      </c>
      <c r="M272" s="225" t="s">
        <v>3735</v>
      </c>
      <c r="N272" s="346">
        <v>44454</v>
      </c>
      <c r="O272" s="225" t="s">
        <v>3719</v>
      </c>
      <c r="P272" s="224" t="s">
        <v>3710</v>
      </c>
      <c r="Q272" s="378">
        <v>8</v>
      </c>
    </row>
    <row r="273" spans="1:17" s="655" customFormat="1" ht="14" customHeight="1" x14ac:dyDescent="0.15">
      <c r="A273" s="223"/>
      <c r="B273" s="223" t="s">
        <v>200</v>
      </c>
      <c r="C273" s="223" t="s">
        <v>707</v>
      </c>
      <c r="D273" s="223" t="s">
        <v>3730</v>
      </c>
      <c r="E273" s="378" t="s">
        <v>1862</v>
      </c>
      <c r="F273" s="225" t="s">
        <v>538</v>
      </c>
      <c r="G273" s="346">
        <v>37501</v>
      </c>
      <c r="H273" s="226" t="str">
        <f t="shared" si="9"/>
        <v>u20</v>
      </c>
      <c r="I273" s="575" t="s">
        <v>3732</v>
      </c>
      <c r="J273" s="576" t="s">
        <v>3733</v>
      </c>
      <c r="K273" s="576" t="s">
        <v>3734</v>
      </c>
      <c r="L273" s="225">
        <v>400</v>
      </c>
      <c r="M273" s="552" t="s">
        <v>3736</v>
      </c>
      <c r="N273" s="346">
        <v>44454</v>
      </c>
      <c r="O273" s="225" t="s">
        <v>3719</v>
      </c>
      <c r="P273" s="224" t="s">
        <v>3710</v>
      </c>
      <c r="Q273" s="378">
        <v>8</v>
      </c>
    </row>
    <row r="274" spans="1:17" ht="14" customHeight="1" x14ac:dyDescent="0.2">
      <c r="A274" s="223"/>
      <c r="B274" s="242" t="s">
        <v>200</v>
      </c>
      <c r="C274" s="242" t="s">
        <v>3486</v>
      </c>
      <c r="D274" s="242" t="s">
        <v>3487</v>
      </c>
      <c r="E274" s="378" t="s">
        <v>1862</v>
      </c>
      <c r="F274" s="223" t="s">
        <v>3488</v>
      </c>
      <c r="G274" s="538">
        <v>38377</v>
      </c>
      <c r="H274" s="226" t="str">
        <f t="shared" si="9"/>
        <v>u18</v>
      </c>
      <c r="I274" s="223" t="s">
        <v>3489</v>
      </c>
      <c r="J274" s="561" t="s">
        <v>3490</v>
      </c>
      <c r="K274" s="223" t="s">
        <v>3491</v>
      </c>
      <c r="L274" s="908">
        <v>3000</v>
      </c>
      <c r="M274" s="225" t="s">
        <v>3492</v>
      </c>
      <c r="N274" s="538">
        <v>44444</v>
      </c>
      <c r="O274" s="223" t="s">
        <v>3493</v>
      </c>
      <c r="P274" s="223" t="s">
        <v>3494</v>
      </c>
      <c r="Q274" s="378">
        <v>9</v>
      </c>
    </row>
    <row r="275" spans="1:17" ht="14" customHeight="1" x14ac:dyDescent="0.2">
      <c r="A275" s="826"/>
      <c r="B275" s="959" t="s">
        <v>2993</v>
      </c>
      <c r="C275" s="959" t="s">
        <v>2139</v>
      </c>
      <c r="D275" s="959" t="s">
        <v>3591</v>
      </c>
      <c r="E275" s="806" t="s">
        <v>1866</v>
      </c>
      <c r="F275" s="960" t="s">
        <v>3592</v>
      </c>
      <c r="G275" s="961">
        <v>38654</v>
      </c>
      <c r="H275" s="809" t="str">
        <f t="shared" si="9"/>
        <v>u18</v>
      </c>
      <c r="I275" s="960">
        <v>956714263</v>
      </c>
      <c r="J275" s="959" t="s">
        <v>3588</v>
      </c>
      <c r="K275" s="1060" t="s">
        <v>3575</v>
      </c>
      <c r="L275" s="882">
        <v>200</v>
      </c>
      <c r="M275" s="828" t="s">
        <v>3595</v>
      </c>
      <c r="N275" s="838">
        <v>44449</v>
      </c>
      <c r="O275" s="831" t="s">
        <v>3549</v>
      </c>
      <c r="P275" s="804" t="s">
        <v>3577</v>
      </c>
      <c r="Q275" s="864">
        <v>4</v>
      </c>
    </row>
    <row r="276" spans="1:17" ht="14" customHeight="1" x14ac:dyDescent="0.2">
      <c r="A276" s="826"/>
      <c r="B276" s="831" t="s">
        <v>2993</v>
      </c>
      <c r="C276" s="831" t="s">
        <v>1079</v>
      </c>
      <c r="D276" s="831" t="s">
        <v>3591</v>
      </c>
      <c r="E276" s="806" t="s">
        <v>1866</v>
      </c>
      <c r="F276" s="828" t="s">
        <v>3592</v>
      </c>
      <c r="G276" s="829">
        <v>38654</v>
      </c>
      <c r="H276" s="809" t="str">
        <f t="shared" si="9"/>
        <v>u18</v>
      </c>
      <c r="I276" s="828">
        <v>956714263</v>
      </c>
      <c r="J276" s="836" t="s">
        <v>3593</v>
      </c>
      <c r="K276" s="831" t="s">
        <v>3575</v>
      </c>
      <c r="L276" s="889">
        <v>100</v>
      </c>
      <c r="M276" s="828" t="s">
        <v>3594</v>
      </c>
      <c r="N276" s="838">
        <v>44449</v>
      </c>
      <c r="O276" s="831" t="s">
        <v>3549</v>
      </c>
      <c r="P276" s="804" t="s">
        <v>3577</v>
      </c>
      <c r="Q276" s="864">
        <v>4</v>
      </c>
    </row>
    <row r="277" spans="1:17" ht="14" customHeight="1" x14ac:dyDescent="0.2">
      <c r="A277" s="826"/>
      <c r="B277" s="804" t="s">
        <v>2993</v>
      </c>
      <c r="C277" s="804" t="s">
        <v>2139</v>
      </c>
      <c r="D277" s="804" t="s">
        <v>3591</v>
      </c>
      <c r="E277" s="806" t="s">
        <v>1866</v>
      </c>
      <c r="F277" s="807" t="s">
        <v>3592</v>
      </c>
      <c r="G277" s="841">
        <v>38654</v>
      </c>
      <c r="H277" s="809" t="str">
        <f t="shared" si="9"/>
        <v>u18</v>
      </c>
      <c r="I277" s="807">
        <v>956714263</v>
      </c>
      <c r="J277" s="830" t="s">
        <v>3588</v>
      </c>
      <c r="K277" s="804" t="s">
        <v>3575</v>
      </c>
      <c r="L277" s="939" t="s">
        <v>1052</v>
      </c>
      <c r="M277" s="828" t="s">
        <v>3596</v>
      </c>
      <c r="N277" s="838">
        <v>44449</v>
      </c>
      <c r="O277" s="804" t="s">
        <v>3549</v>
      </c>
      <c r="P277" s="804" t="s">
        <v>3577</v>
      </c>
      <c r="Q277" s="864">
        <v>4</v>
      </c>
    </row>
    <row r="278" spans="1:17" ht="14" customHeight="1" x14ac:dyDescent="0.15">
      <c r="A278" s="223"/>
      <c r="B278" s="563" t="s">
        <v>475</v>
      </c>
      <c r="C278" s="563" t="s">
        <v>200</v>
      </c>
      <c r="D278" s="563" t="s">
        <v>2477</v>
      </c>
      <c r="E278" s="378" t="s">
        <v>1866</v>
      </c>
      <c r="F278" s="569" t="s">
        <v>3465</v>
      </c>
      <c r="G278" s="408">
        <v>37321</v>
      </c>
      <c r="H278" s="226" t="str">
        <f t="shared" si="9"/>
        <v>u20</v>
      </c>
      <c r="I278" s="569">
        <v>972650666</v>
      </c>
      <c r="J278" s="569" t="s">
        <v>3466</v>
      </c>
      <c r="K278" s="569" t="s">
        <v>3467</v>
      </c>
      <c r="L278" s="771" t="s">
        <v>1032</v>
      </c>
      <c r="M278" s="225" t="s">
        <v>3879</v>
      </c>
      <c r="N278" s="223"/>
      <c r="O278" s="223"/>
      <c r="P278" s="223" t="s">
        <v>3449</v>
      </c>
      <c r="Q278" s="378">
        <v>9</v>
      </c>
    </row>
    <row r="279" spans="1:17" ht="14" customHeight="1" x14ac:dyDescent="0.15">
      <c r="A279" s="223"/>
      <c r="B279" s="563" t="s">
        <v>475</v>
      </c>
      <c r="C279" s="563" t="s">
        <v>200</v>
      </c>
      <c r="D279" s="563" t="s">
        <v>2477</v>
      </c>
      <c r="E279" s="378" t="s">
        <v>1866</v>
      </c>
      <c r="F279" s="569" t="s">
        <v>3465</v>
      </c>
      <c r="G279" s="408">
        <v>37321</v>
      </c>
      <c r="H279" s="226" t="str">
        <f t="shared" si="9"/>
        <v>u20</v>
      </c>
      <c r="I279" s="569">
        <v>972650666</v>
      </c>
      <c r="J279" s="569" t="s">
        <v>3466</v>
      </c>
      <c r="K279" s="569" t="s">
        <v>3467</v>
      </c>
      <c r="L279" s="604" t="s">
        <v>990</v>
      </c>
      <c r="M279" s="225" t="s">
        <v>3877</v>
      </c>
      <c r="N279" s="223"/>
      <c r="O279" s="223"/>
      <c r="P279" s="223" t="s">
        <v>3449</v>
      </c>
      <c r="Q279" s="378">
        <v>9</v>
      </c>
    </row>
    <row r="280" spans="1:17" ht="14" customHeight="1" x14ac:dyDescent="0.15">
      <c r="A280" s="223"/>
      <c r="B280" s="563" t="s">
        <v>475</v>
      </c>
      <c r="C280" s="563" t="s">
        <v>200</v>
      </c>
      <c r="D280" s="563" t="s">
        <v>2477</v>
      </c>
      <c r="E280" s="378" t="s">
        <v>1866</v>
      </c>
      <c r="F280" s="569" t="s">
        <v>3465</v>
      </c>
      <c r="G280" s="408">
        <v>37321</v>
      </c>
      <c r="H280" s="226" t="str">
        <f t="shared" si="9"/>
        <v>u20</v>
      </c>
      <c r="I280" s="569">
        <v>972650666</v>
      </c>
      <c r="J280" s="569" t="s">
        <v>3466</v>
      </c>
      <c r="K280" s="569" t="s">
        <v>3467</v>
      </c>
      <c r="L280" s="769" t="s">
        <v>974</v>
      </c>
      <c r="M280" s="372" t="s">
        <v>3468</v>
      </c>
      <c r="N280" s="565">
        <v>44361</v>
      </c>
      <c r="O280" s="563" t="s">
        <v>3469</v>
      </c>
      <c r="P280" s="223" t="s">
        <v>3449</v>
      </c>
      <c r="Q280" s="378">
        <v>9</v>
      </c>
    </row>
    <row r="281" spans="1:17" ht="14" customHeight="1" x14ac:dyDescent="0.2">
      <c r="A281" s="223"/>
      <c r="B281" s="224" t="s">
        <v>475</v>
      </c>
      <c r="C281" s="224" t="s">
        <v>3486</v>
      </c>
      <c r="D281" s="224" t="s">
        <v>3534</v>
      </c>
      <c r="E281" s="378" t="s">
        <v>1866</v>
      </c>
      <c r="F281" s="376" t="s">
        <v>3535</v>
      </c>
      <c r="G281" s="346">
        <v>37866</v>
      </c>
      <c r="H281" s="226" t="str">
        <f t="shared" si="9"/>
        <v>u20</v>
      </c>
      <c r="I281" s="225">
        <v>987521491</v>
      </c>
      <c r="J281" s="377" t="s">
        <v>3536</v>
      </c>
      <c r="K281" s="225" t="s">
        <v>3537</v>
      </c>
      <c r="L281" s="902" t="s">
        <v>1873</v>
      </c>
      <c r="M281" s="225" t="s">
        <v>3538</v>
      </c>
      <c r="N281" s="346">
        <v>44429</v>
      </c>
      <c r="O281" s="225" t="s">
        <v>3539</v>
      </c>
      <c r="P281" s="224" t="s">
        <v>3540</v>
      </c>
      <c r="Q281" s="861">
        <v>9</v>
      </c>
    </row>
    <row r="282" spans="1:17" ht="14" customHeight="1" x14ac:dyDescent="0.15">
      <c r="A282" s="223"/>
      <c r="B282" s="224" t="s">
        <v>2083</v>
      </c>
      <c r="C282" s="224" t="s">
        <v>2084</v>
      </c>
      <c r="D282" s="224" t="s">
        <v>2085</v>
      </c>
      <c r="E282" s="378" t="s">
        <v>1866</v>
      </c>
      <c r="F282" s="225" t="s">
        <v>2086</v>
      </c>
      <c r="G282" s="346">
        <v>23852</v>
      </c>
      <c r="H282" s="226" t="str">
        <f t="shared" si="9"/>
        <v>adulto</v>
      </c>
      <c r="I282" s="225" t="s">
        <v>2070</v>
      </c>
      <c r="J282" s="395" t="s">
        <v>2057</v>
      </c>
      <c r="K282" s="599" t="s">
        <v>2087</v>
      </c>
      <c r="L282" s="378" t="s">
        <v>1856</v>
      </c>
      <c r="M282" s="225"/>
      <c r="N282" s="346"/>
      <c r="O282" s="224"/>
      <c r="P282" s="224" t="s">
        <v>2051</v>
      </c>
      <c r="Q282" s="524">
        <v>7</v>
      </c>
    </row>
    <row r="283" spans="1:17" ht="14" customHeight="1" x14ac:dyDescent="0.15">
      <c r="A283" s="450"/>
      <c r="B283" s="451" t="s">
        <v>2683</v>
      </c>
      <c r="C283" s="451" t="s">
        <v>2684</v>
      </c>
      <c r="D283" s="451" t="s">
        <v>2685</v>
      </c>
      <c r="E283" s="378" t="s">
        <v>1866</v>
      </c>
      <c r="F283" s="453" t="s">
        <v>2686</v>
      </c>
      <c r="G283" s="464">
        <v>38120</v>
      </c>
      <c r="H283" s="226" t="str">
        <f t="shared" si="9"/>
        <v>u18</v>
      </c>
      <c r="I283" s="453">
        <v>952701929</v>
      </c>
      <c r="J283" s="457" t="s">
        <v>2687</v>
      </c>
      <c r="K283" s="451" t="s">
        <v>2688</v>
      </c>
      <c r="L283" s="904" t="s">
        <v>1052</v>
      </c>
      <c r="M283" s="453" t="s">
        <v>2689</v>
      </c>
      <c r="N283" s="455">
        <v>44443</v>
      </c>
      <c r="O283" s="451" t="s">
        <v>2690</v>
      </c>
      <c r="P283" s="456" t="s">
        <v>2604</v>
      </c>
      <c r="Q283" s="452">
        <v>13</v>
      </c>
    </row>
    <row r="284" spans="1:17" ht="14" customHeight="1" x14ac:dyDescent="0.15">
      <c r="A284" s="450"/>
      <c r="B284" s="451" t="s">
        <v>2683</v>
      </c>
      <c r="C284" s="451" t="s">
        <v>2684</v>
      </c>
      <c r="D284" s="451" t="s">
        <v>2685</v>
      </c>
      <c r="E284" s="378" t="s">
        <v>1866</v>
      </c>
      <c r="F284" s="453" t="s">
        <v>2686</v>
      </c>
      <c r="G284" s="464">
        <v>38120</v>
      </c>
      <c r="H284" s="226" t="str">
        <f t="shared" si="9"/>
        <v>u18</v>
      </c>
      <c r="I284" s="453">
        <v>952701929</v>
      </c>
      <c r="J284" s="457" t="s">
        <v>2687</v>
      </c>
      <c r="K284" s="451" t="s">
        <v>2688</v>
      </c>
      <c r="L284" s="902" t="s">
        <v>1739</v>
      </c>
      <c r="M284" s="453" t="s">
        <v>2186</v>
      </c>
      <c r="N284" s="456">
        <v>2019</v>
      </c>
      <c r="O284" s="451" t="s">
        <v>2691</v>
      </c>
      <c r="P284" s="456" t="s">
        <v>2604</v>
      </c>
      <c r="Q284" s="452">
        <v>13</v>
      </c>
    </row>
    <row r="285" spans="1:17" ht="14" customHeight="1" x14ac:dyDescent="0.2">
      <c r="A285" s="223"/>
      <c r="B285" s="242" t="s">
        <v>2026</v>
      </c>
      <c r="C285" s="242" t="s">
        <v>2027</v>
      </c>
      <c r="D285" s="242" t="s">
        <v>2028</v>
      </c>
      <c r="E285" s="378" t="s">
        <v>1866</v>
      </c>
      <c r="F285" s="243" t="s">
        <v>2029</v>
      </c>
      <c r="G285" s="394">
        <v>37635</v>
      </c>
      <c r="H285" s="226" t="str">
        <f t="shared" si="9"/>
        <v>u20</v>
      </c>
      <c r="I285" s="225">
        <v>984161774</v>
      </c>
      <c r="J285" s="377" t="s">
        <v>2030</v>
      </c>
      <c r="K285" s="225" t="s">
        <v>2031</v>
      </c>
      <c r="L285" s="883">
        <v>200</v>
      </c>
      <c r="M285" s="225" t="s">
        <v>2034</v>
      </c>
      <c r="N285" s="346">
        <v>44344</v>
      </c>
      <c r="O285" s="225" t="s">
        <v>2033</v>
      </c>
      <c r="P285" s="224" t="s">
        <v>2007</v>
      </c>
      <c r="Q285" s="863">
        <v>13</v>
      </c>
    </row>
    <row r="286" spans="1:17" ht="14" customHeight="1" x14ac:dyDescent="0.2">
      <c r="A286" s="223"/>
      <c r="B286" s="242" t="s">
        <v>2026</v>
      </c>
      <c r="C286" s="242" t="s">
        <v>2027</v>
      </c>
      <c r="D286" s="242" t="s">
        <v>2028</v>
      </c>
      <c r="E286" s="378" t="s">
        <v>1866</v>
      </c>
      <c r="F286" s="243" t="s">
        <v>2029</v>
      </c>
      <c r="G286" s="394">
        <v>37635</v>
      </c>
      <c r="H286" s="226" t="str">
        <f t="shared" si="9"/>
        <v>u20</v>
      </c>
      <c r="I286" s="225">
        <v>984161774</v>
      </c>
      <c r="J286" s="377" t="s">
        <v>2030</v>
      </c>
      <c r="K286" s="225" t="s">
        <v>2031</v>
      </c>
      <c r="L286" s="883">
        <v>100</v>
      </c>
      <c r="M286" s="225" t="s">
        <v>2032</v>
      </c>
      <c r="N286" s="346">
        <v>44344</v>
      </c>
      <c r="O286" s="225" t="s">
        <v>2033</v>
      </c>
      <c r="P286" s="224" t="s">
        <v>2007</v>
      </c>
      <c r="Q286" s="863">
        <v>13</v>
      </c>
    </row>
    <row r="287" spans="1:17" ht="14" customHeight="1" x14ac:dyDescent="0.2">
      <c r="A287" s="223"/>
      <c r="B287" s="242" t="s">
        <v>2026</v>
      </c>
      <c r="C287" s="242" t="s">
        <v>2027</v>
      </c>
      <c r="D287" s="242" t="s">
        <v>2028</v>
      </c>
      <c r="E287" s="378" t="s">
        <v>1866</v>
      </c>
      <c r="F287" s="243" t="s">
        <v>2029</v>
      </c>
      <c r="G287" s="394">
        <v>37635</v>
      </c>
      <c r="H287" s="226" t="str">
        <f t="shared" si="9"/>
        <v>u20</v>
      </c>
      <c r="I287" s="225">
        <v>984161774</v>
      </c>
      <c r="J287" s="377" t="s">
        <v>2030</v>
      </c>
      <c r="K287" s="225" t="s">
        <v>2031</v>
      </c>
      <c r="L287" s="899" t="s">
        <v>2035</v>
      </c>
      <c r="M287" s="225"/>
      <c r="N287" s="225"/>
      <c r="O287" s="225"/>
      <c r="P287" s="224" t="s">
        <v>2007</v>
      </c>
      <c r="Q287" s="863">
        <v>13</v>
      </c>
    </row>
    <row r="288" spans="1:17" ht="14" customHeight="1" x14ac:dyDescent="0.15">
      <c r="A288" s="552"/>
      <c r="B288" s="542" t="s">
        <v>3269</v>
      </c>
      <c r="C288" s="542" t="s">
        <v>1048</v>
      </c>
      <c r="D288" s="542" t="s">
        <v>1050</v>
      </c>
      <c r="E288" s="378" t="s">
        <v>1862</v>
      </c>
      <c r="F288" s="543" t="s">
        <v>1051</v>
      </c>
      <c r="G288" s="544">
        <v>37824</v>
      </c>
      <c r="H288" s="252" t="str">
        <f t="shared" si="9"/>
        <v>u20</v>
      </c>
      <c r="I288" s="552" t="s">
        <v>3270</v>
      </c>
      <c r="J288" s="548" t="s">
        <v>3271</v>
      </c>
      <c r="K288" s="557" t="s">
        <v>3272</v>
      </c>
      <c r="L288" s="344" t="s">
        <v>1032</v>
      </c>
      <c r="M288" s="550" t="s">
        <v>3273</v>
      </c>
      <c r="N288" s="545"/>
      <c r="O288" s="545"/>
      <c r="P288" s="560" t="s">
        <v>3268</v>
      </c>
      <c r="Q288" s="1031">
        <v>16</v>
      </c>
    </row>
    <row r="289" spans="1:17" s="614" customFormat="1" ht="14" customHeight="1" x14ac:dyDescent="0.15">
      <c r="A289" s="450"/>
      <c r="B289" s="451" t="s">
        <v>2633</v>
      </c>
      <c r="C289" s="451" t="s">
        <v>2634</v>
      </c>
      <c r="D289" s="451" t="s">
        <v>2635</v>
      </c>
      <c r="E289" s="378" t="s">
        <v>1866</v>
      </c>
      <c r="F289" s="453" t="s">
        <v>2636</v>
      </c>
      <c r="G289" s="464">
        <v>37382</v>
      </c>
      <c r="H289" s="226" t="str">
        <f t="shared" si="9"/>
        <v>u20</v>
      </c>
      <c r="I289" s="453" t="s">
        <v>2637</v>
      </c>
      <c r="J289" s="457" t="s">
        <v>2638</v>
      </c>
      <c r="K289" s="451" t="s">
        <v>2639</v>
      </c>
      <c r="L289" s="349" t="s">
        <v>1744</v>
      </c>
      <c r="M289" s="453" t="s">
        <v>2640</v>
      </c>
      <c r="N289" s="455">
        <v>43904</v>
      </c>
      <c r="O289" s="451" t="s">
        <v>2641</v>
      </c>
      <c r="P289" s="456" t="s">
        <v>2604</v>
      </c>
      <c r="Q289" s="452">
        <v>13</v>
      </c>
    </row>
    <row r="290" spans="1:17" ht="14" customHeight="1" x14ac:dyDescent="0.15">
      <c r="A290" s="453"/>
      <c r="B290" s="451" t="s">
        <v>707</v>
      </c>
      <c r="C290" s="451" t="s">
        <v>996</v>
      </c>
      <c r="D290" s="451" t="s">
        <v>2988</v>
      </c>
      <c r="E290" s="378" t="s">
        <v>1866</v>
      </c>
      <c r="F290" s="471" t="s">
        <v>2989</v>
      </c>
      <c r="G290" s="520">
        <v>37682</v>
      </c>
      <c r="H290" s="226" t="str">
        <f t="shared" si="9"/>
        <v>u20</v>
      </c>
      <c r="I290" s="686">
        <v>936375084</v>
      </c>
      <c r="J290" s="686" t="s">
        <v>2990</v>
      </c>
      <c r="K290" s="470" t="s">
        <v>2991</v>
      </c>
      <c r="L290" s="225">
        <v>400</v>
      </c>
      <c r="M290" s="453" t="s">
        <v>3855</v>
      </c>
      <c r="N290" s="451"/>
      <c r="O290" s="453"/>
      <c r="P290" s="451" t="s">
        <v>2935</v>
      </c>
      <c r="Q290" s="452">
        <v>13</v>
      </c>
    </row>
    <row r="291" spans="1:17" ht="14" customHeight="1" x14ac:dyDescent="0.15">
      <c r="A291" s="453"/>
      <c r="B291" s="451" t="s">
        <v>707</v>
      </c>
      <c r="C291" s="451" t="s">
        <v>996</v>
      </c>
      <c r="D291" s="451" t="s">
        <v>2988</v>
      </c>
      <c r="E291" s="378" t="s">
        <v>1866</v>
      </c>
      <c r="F291" s="471" t="s">
        <v>2989</v>
      </c>
      <c r="G291" s="520">
        <v>37682</v>
      </c>
      <c r="H291" s="226" t="str">
        <f t="shared" si="9"/>
        <v>u20</v>
      </c>
      <c r="I291" s="686">
        <v>936375084</v>
      </c>
      <c r="J291" s="686" t="s">
        <v>2990</v>
      </c>
      <c r="K291" s="470" t="s">
        <v>2991</v>
      </c>
      <c r="L291" s="887">
        <v>200</v>
      </c>
      <c r="M291" s="453" t="s">
        <v>3852</v>
      </c>
      <c r="N291" s="451"/>
      <c r="O291" s="453"/>
      <c r="P291" s="451" t="s">
        <v>2935</v>
      </c>
      <c r="Q291" s="452">
        <v>13</v>
      </c>
    </row>
    <row r="292" spans="1:17" ht="14" customHeight="1" x14ac:dyDescent="0.15">
      <c r="A292" s="453"/>
      <c r="B292" s="451" t="s">
        <v>707</v>
      </c>
      <c r="C292" s="451" t="s">
        <v>996</v>
      </c>
      <c r="D292" s="451" t="s">
        <v>2988</v>
      </c>
      <c r="E292" s="378" t="s">
        <v>1866</v>
      </c>
      <c r="F292" s="471" t="s">
        <v>2989</v>
      </c>
      <c r="G292" s="520">
        <v>37682</v>
      </c>
      <c r="H292" s="226" t="str">
        <f t="shared" si="9"/>
        <v>u20</v>
      </c>
      <c r="I292" s="686">
        <v>936375084</v>
      </c>
      <c r="J292" s="686" t="s">
        <v>2990</v>
      </c>
      <c r="K292" s="470" t="s">
        <v>2991</v>
      </c>
      <c r="L292" s="887" t="s">
        <v>2035</v>
      </c>
      <c r="M292" s="453"/>
      <c r="N292" s="451"/>
      <c r="O292" s="453"/>
      <c r="P292" s="451" t="s">
        <v>2935</v>
      </c>
      <c r="Q292" s="452">
        <v>13</v>
      </c>
    </row>
    <row r="293" spans="1:17" ht="14" customHeight="1" x14ac:dyDescent="0.15">
      <c r="A293" s="453"/>
      <c r="B293" s="451" t="s">
        <v>707</v>
      </c>
      <c r="C293" s="451" t="s">
        <v>996</v>
      </c>
      <c r="D293" s="451" t="s">
        <v>2988</v>
      </c>
      <c r="E293" s="378" t="s">
        <v>1866</v>
      </c>
      <c r="F293" s="471" t="s">
        <v>2989</v>
      </c>
      <c r="G293" s="520">
        <v>37682</v>
      </c>
      <c r="H293" s="226" t="str">
        <f t="shared" si="9"/>
        <v>u20</v>
      </c>
      <c r="I293" s="686">
        <v>936375084</v>
      </c>
      <c r="J293" s="686" t="s">
        <v>2990</v>
      </c>
      <c r="K293" s="470" t="s">
        <v>2991</v>
      </c>
      <c r="L293" s="900" t="s">
        <v>3702</v>
      </c>
      <c r="M293" s="453"/>
      <c r="N293" s="451"/>
      <c r="O293" s="453"/>
      <c r="P293" s="451" t="s">
        <v>2935</v>
      </c>
      <c r="Q293" s="452">
        <v>13</v>
      </c>
    </row>
    <row r="294" spans="1:17" ht="14" customHeight="1" x14ac:dyDescent="0.2">
      <c r="A294" s="223"/>
      <c r="B294" s="224" t="s">
        <v>707</v>
      </c>
      <c r="C294" s="224" t="s">
        <v>3798</v>
      </c>
      <c r="D294" s="224" t="s">
        <v>3799</v>
      </c>
      <c r="E294" s="378" t="s">
        <v>1866</v>
      </c>
      <c r="F294" s="8" t="s">
        <v>3795</v>
      </c>
      <c r="G294" s="10">
        <v>38297</v>
      </c>
      <c r="H294" s="226" t="str">
        <f t="shared" si="9"/>
        <v>u18</v>
      </c>
      <c r="I294" s="12">
        <v>976921554</v>
      </c>
      <c r="J294" s="580" t="s">
        <v>3789</v>
      </c>
      <c r="K294" s="223" t="s">
        <v>3800</v>
      </c>
      <c r="L294" s="897" t="s">
        <v>1873</v>
      </c>
      <c r="M294" s="225" t="s">
        <v>3870</v>
      </c>
      <c r="N294" s="346">
        <v>44366</v>
      </c>
      <c r="O294" s="223" t="s">
        <v>3801</v>
      </c>
      <c r="P294" s="228" t="s">
        <v>3792</v>
      </c>
      <c r="Q294" s="378">
        <v>15</v>
      </c>
    </row>
    <row r="295" spans="1:17" ht="14" customHeight="1" x14ac:dyDescent="0.2">
      <c r="A295" s="223"/>
      <c r="B295" s="371" t="s">
        <v>707</v>
      </c>
      <c r="C295" s="371" t="s">
        <v>3811</v>
      </c>
      <c r="D295" s="371" t="s">
        <v>3812</v>
      </c>
      <c r="E295" s="378" t="s">
        <v>1866</v>
      </c>
      <c r="F295" s="225" t="s">
        <v>3813</v>
      </c>
      <c r="G295" s="346"/>
      <c r="H295" s="226" t="str">
        <f t="shared" si="9"/>
        <v>adulto</v>
      </c>
      <c r="I295" s="225">
        <v>972160599</v>
      </c>
      <c r="J295" s="389" t="s">
        <v>3789</v>
      </c>
      <c r="K295" s="223" t="s">
        <v>3800</v>
      </c>
      <c r="L295" s="378" t="s">
        <v>1856</v>
      </c>
      <c r="M295" s="372"/>
      <c r="N295" s="372"/>
      <c r="O295" s="372"/>
      <c r="P295" s="581" t="s">
        <v>3792</v>
      </c>
      <c r="Q295" s="524">
        <v>15</v>
      </c>
    </row>
    <row r="296" spans="1:17" s="614" customFormat="1" ht="14" customHeight="1" x14ac:dyDescent="0.15">
      <c r="A296" s="853"/>
      <c r="B296" s="967" t="s">
        <v>2979</v>
      </c>
      <c r="C296" s="967" t="s">
        <v>2979</v>
      </c>
      <c r="D296" s="967" t="s">
        <v>2980</v>
      </c>
      <c r="E296" s="806" t="s">
        <v>1866</v>
      </c>
      <c r="F296" s="853" t="s">
        <v>2981</v>
      </c>
      <c r="G296" s="855">
        <v>38579</v>
      </c>
      <c r="H296" s="809" t="str">
        <f t="shared" si="9"/>
        <v>u18</v>
      </c>
      <c r="I296" s="853">
        <v>990787238</v>
      </c>
      <c r="J296" s="857" t="s">
        <v>2982</v>
      </c>
      <c r="K296" s="854" t="s">
        <v>2983</v>
      </c>
      <c r="L296" s="882">
        <v>200</v>
      </c>
      <c r="M296" s="853" t="s">
        <v>3849</v>
      </c>
      <c r="N296" s="854" t="s">
        <v>2984</v>
      </c>
      <c r="O296" s="853"/>
      <c r="P296" s="854" t="s">
        <v>2935</v>
      </c>
      <c r="Q296" s="859">
        <v>13</v>
      </c>
    </row>
    <row r="297" spans="1:17" ht="14" customHeight="1" x14ac:dyDescent="0.15">
      <c r="A297" s="453"/>
      <c r="B297" s="450" t="s">
        <v>2979</v>
      </c>
      <c r="C297" s="450" t="s">
        <v>2979</v>
      </c>
      <c r="D297" s="450" t="s">
        <v>2980</v>
      </c>
      <c r="E297" s="378" t="s">
        <v>1866</v>
      </c>
      <c r="F297" s="453" t="s">
        <v>2981</v>
      </c>
      <c r="G297" s="464">
        <v>38579</v>
      </c>
      <c r="H297" s="226" t="str">
        <f t="shared" si="9"/>
        <v>u18</v>
      </c>
      <c r="I297" s="453">
        <v>990787238</v>
      </c>
      <c r="J297" s="457" t="s">
        <v>2982</v>
      </c>
      <c r="K297" s="451" t="s">
        <v>2983</v>
      </c>
      <c r="L297" s="883">
        <v>100</v>
      </c>
      <c r="M297" s="453" t="s">
        <v>3848</v>
      </c>
      <c r="N297" s="460"/>
      <c r="O297" s="460"/>
      <c r="P297" s="451" t="s">
        <v>2935</v>
      </c>
      <c r="Q297" s="452">
        <v>13</v>
      </c>
    </row>
    <row r="298" spans="1:17" ht="14" customHeight="1" x14ac:dyDescent="0.15">
      <c r="A298" s="453"/>
      <c r="B298" s="450" t="s">
        <v>2979</v>
      </c>
      <c r="C298" s="450" t="s">
        <v>2979</v>
      </c>
      <c r="D298" s="450" t="s">
        <v>2980</v>
      </c>
      <c r="E298" s="378" t="s">
        <v>1866</v>
      </c>
      <c r="F298" s="453" t="s">
        <v>2981</v>
      </c>
      <c r="G298" s="464">
        <v>38579</v>
      </c>
      <c r="H298" s="226" t="str">
        <f t="shared" si="9"/>
        <v>u18</v>
      </c>
      <c r="I298" s="453">
        <v>990787238</v>
      </c>
      <c r="J298" s="457" t="s">
        <v>2982</v>
      </c>
      <c r="K298" s="451" t="s">
        <v>2983</v>
      </c>
      <c r="L298" s="883" t="s">
        <v>2035</v>
      </c>
      <c r="M298" s="460"/>
      <c r="N298" s="451"/>
      <c r="O298" s="453"/>
      <c r="P298" s="451" t="s">
        <v>2935</v>
      </c>
      <c r="Q298" s="452">
        <v>13</v>
      </c>
    </row>
    <row r="299" spans="1:17" ht="14" customHeight="1" x14ac:dyDescent="0.15">
      <c r="A299" s="223"/>
      <c r="B299" s="224" t="s">
        <v>2155</v>
      </c>
      <c r="C299" s="224" t="s">
        <v>2156</v>
      </c>
      <c r="D299" s="224" t="s">
        <v>2157</v>
      </c>
      <c r="E299" s="378" t="s">
        <v>1862</v>
      </c>
      <c r="F299" s="225" t="s">
        <v>2158</v>
      </c>
      <c r="G299" s="346">
        <v>37433</v>
      </c>
      <c r="H299" s="226" t="str">
        <f t="shared" ref="H299:H305" si="10">+IF(G299&lt;DATE(2002,1,1),"adulto",IF(G299&lt;DATE(2004,1,1),"u20",IF(G299&lt;DATE(2006,1,1),"u18",IF(G299&lt;DATE(2008,1,1),"u16","-"))))</f>
        <v>u20</v>
      </c>
      <c r="I299" s="225" t="s">
        <v>2159</v>
      </c>
      <c r="J299" s="224" t="s">
        <v>2160</v>
      </c>
      <c r="K299" s="224" t="s">
        <v>2161</v>
      </c>
      <c r="L299" s="602">
        <v>400</v>
      </c>
      <c r="M299" s="552" t="s">
        <v>2166</v>
      </c>
      <c r="N299" s="346"/>
      <c r="O299" s="224" t="s">
        <v>2167</v>
      </c>
      <c r="P299" s="224" t="s">
        <v>2163</v>
      </c>
      <c r="Q299" s="524">
        <v>7</v>
      </c>
    </row>
    <row r="300" spans="1:17" ht="14" customHeight="1" x14ac:dyDescent="0.15">
      <c r="A300" s="223"/>
      <c r="B300" s="224" t="s">
        <v>2155</v>
      </c>
      <c r="C300" s="224" t="s">
        <v>2156</v>
      </c>
      <c r="D300" s="224" t="s">
        <v>2157</v>
      </c>
      <c r="E300" s="378" t="s">
        <v>1862</v>
      </c>
      <c r="F300" s="225" t="s">
        <v>2158</v>
      </c>
      <c r="G300" s="346">
        <v>37433</v>
      </c>
      <c r="H300" s="226" t="str">
        <f t="shared" si="10"/>
        <v>u20</v>
      </c>
      <c r="I300" s="225" t="s">
        <v>2159</v>
      </c>
      <c r="J300" s="224" t="s">
        <v>2160</v>
      </c>
      <c r="K300" s="224" t="s">
        <v>2161</v>
      </c>
      <c r="L300" s="883">
        <v>200</v>
      </c>
      <c r="M300" s="225" t="s">
        <v>2164</v>
      </c>
      <c r="N300" s="346"/>
      <c r="O300" s="224" t="s">
        <v>2165</v>
      </c>
      <c r="P300" s="224" t="s">
        <v>2163</v>
      </c>
      <c r="Q300" s="524">
        <v>7</v>
      </c>
    </row>
    <row r="301" spans="1:17" ht="14" customHeight="1" x14ac:dyDescent="0.15">
      <c r="A301" s="223"/>
      <c r="B301" s="224" t="s">
        <v>2155</v>
      </c>
      <c r="C301" s="224" t="s">
        <v>2156</v>
      </c>
      <c r="D301" s="224" t="s">
        <v>2157</v>
      </c>
      <c r="E301" s="378" t="s">
        <v>1862</v>
      </c>
      <c r="F301" s="225" t="s">
        <v>2158</v>
      </c>
      <c r="G301" s="346">
        <v>37433</v>
      </c>
      <c r="H301" s="226" t="str">
        <f t="shared" si="10"/>
        <v>u20</v>
      </c>
      <c r="I301" s="225" t="s">
        <v>2159</v>
      </c>
      <c r="J301" s="224" t="s">
        <v>2160</v>
      </c>
      <c r="K301" s="224" t="s">
        <v>2161</v>
      </c>
      <c r="L301" s="883">
        <v>100</v>
      </c>
      <c r="M301" s="225" t="s">
        <v>1517</v>
      </c>
      <c r="N301" s="346"/>
      <c r="O301" s="224" t="s">
        <v>2162</v>
      </c>
      <c r="P301" s="224" t="s">
        <v>2163</v>
      </c>
      <c r="Q301" s="524">
        <v>7</v>
      </c>
    </row>
    <row r="302" spans="1:17" ht="14" customHeight="1" x14ac:dyDescent="0.2">
      <c r="A302" s="803"/>
      <c r="B302" s="812" t="s">
        <v>2552</v>
      </c>
      <c r="C302" s="812" t="s">
        <v>1078</v>
      </c>
      <c r="D302" s="812" t="s">
        <v>2553</v>
      </c>
      <c r="E302" s="806" t="s">
        <v>1866</v>
      </c>
      <c r="F302" s="814" t="s">
        <v>2554</v>
      </c>
      <c r="G302" s="808">
        <v>37808</v>
      </c>
      <c r="H302" s="809" t="str">
        <f t="shared" si="10"/>
        <v>u20</v>
      </c>
      <c r="I302" s="814" t="s">
        <v>2555</v>
      </c>
      <c r="J302" s="815" t="s">
        <v>2556</v>
      </c>
      <c r="K302" s="812" t="s">
        <v>2557</v>
      </c>
      <c r="L302" s="882">
        <v>100</v>
      </c>
      <c r="M302" s="814" t="s">
        <v>2558</v>
      </c>
      <c r="N302" s="925">
        <v>44443</v>
      </c>
      <c r="O302" s="926" t="s">
        <v>2455</v>
      </c>
      <c r="P302" s="812" t="s">
        <v>2510</v>
      </c>
      <c r="Q302" s="860">
        <v>5</v>
      </c>
    </row>
    <row r="303" spans="1:17" ht="14" customHeight="1" x14ac:dyDescent="0.2">
      <c r="A303" s="223"/>
      <c r="B303" s="776" t="s">
        <v>2552</v>
      </c>
      <c r="C303" s="776" t="s">
        <v>1078</v>
      </c>
      <c r="D303" s="776" t="s">
        <v>2553</v>
      </c>
      <c r="E303" s="378" t="s">
        <v>1866</v>
      </c>
      <c r="F303" s="665" t="s">
        <v>2554</v>
      </c>
      <c r="G303" s="407">
        <v>37808</v>
      </c>
      <c r="H303" s="226" t="str">
        <f t="shared" si="10"/>
        <v>u20</v>
      </c>
      <c r="I303" s="403" t="s">
        <v>2555</v>
      </c>
      <c r="J303" s="441" t="s">
        <v>2556</v>
      </c>
      <c r="K303" s="776" t="s">
        <v>2557</v>
      </c>
      <c r="L303" s="883">
        <v>200</v>
      </c>
      <c r="M303" s="623" t="s">
        <v>2559</v>
      </c>
      <c r="N303" s="433">
        <v>44422</v>
      </c>
      <c r="O303" s="228" t="s">
        <v>2497</v>
      </c>
      <c r="P303" s="402" t="s">
        <v>2510</v>
      </c>
      <c r="Q303" s="861">
        <v>5</v>
      </c>
    </row>
    <row r="304" spans="1:17" ht="14" customHeight="1" x14ac:dyDescent="0.2">
      <c r="A304" s="223"/>
      <c r="B304" s="746" t="s">
        <v>1078</v>
      </c>
      <c r="C304" s="746" t="s">
        <v>200</v>
      </c>
      <c r="D304" s="746" t="s">
        <v>1931</v>
      </c>
      <c r="E304" s="378" t="s">
        <v>1866</v>
      </c>
      <c r="F304" s="701" t="s">
        <v>1932</v>
      </c>
      <c r="G304" s="387">
        <v>37320</v>
      </c>
      <c r="H304" s="226" t="str">
        <f t="shared" si="10"/>
        <v>u20</v>
      </c>
      <c r="I304" s="8">
        <v>998679456</v>
      </c>
      <c r="J304" s="364" t="s">
        <v>1933</v>
      </c>
      <c r="K304" s="983" t="s">
        <v>1934</v>
      </c>
      <c r="L304" s="892">
        <v>5000</v>
      </c>
      <c r="M304" s="704" t="s">
        <v>1935</v>
      </c>
      <c r="N304" s="374">
        <v>43904</v>
      </c>
      <c r="O304" s="366" t="s">
        <v>1910</v>
      </c>
      <c r="P304" s="224" t="s">
        <v>1911</v>
      </c>
      <c r="Q304" s="861">
        <v>6</v>
      </c>
    </row>
    <row r="305" spans="1:17" ht="14" customHeight="1" x14ac:dyDescent="0.2">
      <c r="A305" s="223"/>
      <c r="B305" s="746" t="s">
        <v>1078</v>
      </c>
      <c r="C305" s="746" t="s">
        <v>200</v>
      </c>
      <c r="D305" s="746" t="s">
        <v>1931</v>
      </c>
      <c r="E305" s="378" t="s">
        <v>1866</v>
      </c>
      <c r="F305" s="701" t="s">
        <v>1932</v>
      </c>
      <c r="G305" s="387">
        <v>37320</v>
      </c>
      <c r="H305" s="226" t="str">
        <f t="shared" si="10"/>
        <v>u20</v>
      </c>
      <c r="I305" s="8">
        <v>998679456</v>
      </c>
      <c r="J305" s="364" t="s">
        <v>1933</v>
      </c>
      <c r="K305" s="983" t="s">
        <v>1934</v>
      </c>
      <c r="L305" s="892">
        <v>5000</v>
      </c>
      <c r="M305" s="704" t="s">
        <v>1935</v>
      </c>
      <c r="N305" s="374">
        <v>43904</v>
      </c>
      <c r="O305" s="406" t="s">
        <v>1910</v>
      </c>
      <c r="P305" s="224" t="s">
        <v>1911</v>
      </c>
      <c r="Q305" s="524">
        <v>6</v>
      </c>
    </row>
    <row r="306" spans="1:17" ht="14" customHeight="1" x14ac:dyDescent="0.2">
      <c r="A306" s="242"/>
      <c r="B306" s="573" t="s">
        <v>3896</v>
      </c>
      <c r="C306" s="573"/>
      <c r="D306" s="999" t="s">
        <v>3895</v>
      </c>
      <c r="E306" s="863" t="s">
        <v>1866</v>
      </c>
      <c r="F306" s="574" t="s">
        <v>3894</v>
      </c>
      <c r="G306" s="243"/>
      <c r="H306" s="242"/>
      <c r="I306" s="242"/>
      <c r="J306" s="242"/>
      <c r="K306" s="573"/>
      <c r="L306" s="378" t="s">
        <v>1856</v>
      </c>
      <c r="M306" s="573"/>
      <c r="N306" s="242"/>
      <c r="O306" s="242"/>
      <c r="P306" s="242"/>
      <c r="Q306" s="863">
        <v>13</v>
      </c>
    </row>
    <row r="307" spans="1:17" ht="14" customHeight="1" x14ac:dyDescent="0.15">
      <c r="A307" s="223"/>
      <c r="B307" s="617" t="s">
        <v>2112</v>
      </c>
      <c r="C307" s="617" t="s">
        <v>2113</v>
      </c>
      <c r="D307" s="617" t="s">
        <v>2114</v>
      </c>
      <c r="E307" s="378" t="s">
        <v>1862</v>
      </c>
      <c r="F307" s="623" t="s">
        <v>2115</v>
      </c>
      <c r="G307" s="647">
        <v>37631</v>
      </c>
      <c r="H307" s="226" t="str">
        <f t="shared" ref="H307:H331" si="11">+IF(G307&lt;DATE(2002,1,1),"adulto",IF(G307&lt;DATE(2004,1,1),"u20",IF(G307&lt;DATE(2006,1,1),"u18",IF(G307&lt;DATE(2008,1,1),"u16","-"))))</f>
        <v>u20</v>
      </c>
      <c r="I307" s="623">
        <v>999819337</v>
      </c>
      <c r="J307" s="782" t="s">
        <v>2116</v>
      </c>
      <c r="K307" s="617" t="s">
        <v>2117</v>
      </c>
      <c r="L307" s="893">
        <v>1500</v>
      </c>
      <c r="M307" s="623" t="s">
        <v>2118</v>
      </c>
      <c r="N307" s="647">
        <v>43533</v>
      </c>
      <c r="O307" s="617" t="s">
        <v>2119</v>
      </c>
      <c r="P307" s="617" t="s">
        <v>2109</v>
      </c>
      <c r="Q307" s="914">
        <v>7</v>
      </c>
    </row>
    <row r="308" spans="1:17" ht="14" customHeight="1" x14ac:dyDescent="0.15">
      <c r="A308" s="223"/>
      <c r="B308" s="224" t="s">
        <v>2112</v>
      </c>
      <c r="C308" s="224" t="s">
        <v>2113</v>
      </c>
      <c r="D308" s="224" t="s">
        <v>2114</v>
      </c>
      <c r="E308" s="378" t="s">
        <v>1862</v>
      </c>
      <c r="F308" s="623" t="s">
        <v>2115</v>
      </c>
      <c r="G308" s="346">
        <v>37631</v>
      </c>
      <c r="H308" s="226" t="str">
        <f t="shared" si="11"/>
        <v>u20</v>
      </c>
      <c r="I308" s="225">
        <v>999819337</v>
      </c>
      <c r="J308" s="395" t="s">
        <v>2116</v>
      </c>
      <c r="K308" s="224" t="s">
        <v>2117</v>
      </c>
      <c r="L308" s="396">
        <v>3000</v>
      </c>
      <c r="M308" s="535" t="s">
        <v>2120</v>
      </c>
      <c r="N308" s="346"/>
      <c r="O308" s="224"/>
      <c r="P308" s="224" t="s">
        <v>2109</v>
      </c>
      <c r="Q308" s="524">
        <v>7</v>
      </c>
    </row>
    <row r="309" spans="1:17" ht="14" customHeight="1" x14ac:dyDescent="0.15">
      <c r="A309" s="223"/>
      <c r="B309" s="224" t="s">
        <v>2112</v>
      </c>
      <c r="C309" s="224" t="s">
        <v>3114</v>
      </c>
      <c r="D309" s="224" t="s">
        <v>3115</v>
      </c>
      <c r="E309" s="378" t="s">
        <v>1866</v>
      </c>
      <c r="F309" s="623" t="s">
        <v>3116</v>
      </c>
      <c r="G309" s="346"/>
      <c r="H309" s="226" t="str">
        <f t="shared" si="11"/>
        <v>adulto</v>
      </c>
      <c r="I309" s="225">
        <v>973941269</v>
      </c>
      <c r="J309" s="224" t="s">
        <v>3117</v>
      </c>
      <c r="K309" s="224" t="s">
        <v>2117</v>
      </c>
      <c r="L309" s="378" t="s">
        <v>1856</v>
      </c>
      <c r="M309" s="225"/>
      <c r="N309" s="346"/>
      <c r="O309" s="224"/>
      <c r="P309" s="224" t="s">
        <v>2109</v>
      </c>
      <c r="Q309" s="524">
        <v>7</v>
      </c>
    </row>
    <row r="310" spans="1:17" ht="14" customHeight="1" x14ac:dyDescent="0.15">
      <c r="A310" s="223"/>
      <c r="B310" s="224" t="s">
        <v>3156</v>
      </c>
      <c r="C310" s="224" t="s">
        <v>516</v>
      </c>
      <c r="D310" s="224" t="s">
        <v>3157</v>
      </c>
      <c r="E310" s="378" t="s">
        <v>1866</v>
      </c>
      <c r="F310" s="623" t="s">
        <v>3158</v>
      </c>
      <c r="G310" s="346">
        <v>37971</v>
      </c>
      <c r="H310" s="226" t="str">
        <f t="shared" si="11"/>
        <v>u20</v>
      </c>
      <c r="I310" s="225">
        <v>979125384</v>
      </c>
      <c r="J310" s="223" t="s">
        <v>3159</v>
      </c>
      <c r="K310" s="242" t="s">
        <v>3160</v>
      </c>
      <c r="L310" s="344" t="s">
        <v>1032</v>
      </c>
      <c r="M310" s="243" t="s">
        <v>3330</v>
      </c>
      <c r="N310" s="257">
        <v>44455</v>
      </c>
      <c r="O310" s="242" t="s">
        <v>3355</v>
      </c>
      <c r="P310" s="228" t="s">
        <v>3140</v>
      </c>
      <c r="Q310" s="863">
        <v>3</v>
      </c>
    </row>
    <row r="311" spans="1:17" ht="14" customHeight="1" x14ac:dyDescent="0.2">
      <c r="A311" s="223"/>
      <c r="B311" s="224" t="s">
        <v>1923</v>
      </c>
      <c r="C311" s="224" t="s">
        <v>1689</v>
      </c>
      <c r="D311" s="224" t="s">
        <v>1924</v>
      </c>
      <c r="E311" s="378" t="s">
        <v>1866</v>
      </c>
      <c r="F311" s="701" t="s">
        <v>1925</v>
      </c>
      <c r="G311" s="388">
        <v>37847</v>
      </c>
      <c r="H311" s="226" t="str">
        <f t="shared" si="11"/>
        <v>u20</v>
      </c>
      <c r="I311" s="368">
        <v>944540020</v>
      </c>
      <c r="J311" s="364" t="s">
        <v>1926</v>
      </c>
      <c r="K311" s="363" t="s">
        <v>1927</v>
      </c>
      <c r="L311" s="894">
        <v>1500</v>
      </c>
      <c r="M311" s="447" t="s">
        <v>1928</v>
      </c>
      <c r="N311" s="365">
        <v>44263</v>
      </c>
      <c r="O311" s="366" t="s">
        <v>1922</v>
      </c>
      <c r="P311" s="224" t="s">
        <v>1911</v>
      </c>
      <c r="Q311" s="378">
        <v>6</v>
      </c>
    </row>
    <row r="312" spans="1:17" ht="14" customHeight="1" x14ac:dyDescent="0.2">
      <c r="A312" s="223"/>
      <c r="B312" s="224" t="s">
        <v>1923</v>
      </c>
      <c r="C312" s="224" t="s">
        <v>1689</v>
      </c>
      <c r="D312" s="224" t="s">
        <v>1924</v>
      </c>
      <c r="E312" s="378" t="s">
        <v>1866</v>
      </c>
      <c r="F312" s="701" t="s">
        <v>1925</v>
      </c>
      <c r="G312" s="388">
        <v>37847</v>
      </c>
      <c r="H312" s="226" t="str">
        <f t="shared" si="11"/>
        <v>u20</v>
      </c>
      <c r="I312" s="368">
        <v>944540020</v>
      </c>
      <c r="J312" s="364" t="s">
        <v>1926</v>
      </c>
      <c r="K312" s="363" t="s">
        <v>1927</v>
      </c>
      <c r="L312" s="894">
        <v>1500</v>
      </c>
      <c r="M312" s="447" t="s">
        <v>1928</v>
      </c>
      <c r="N312" s="405">
        <v>44414</v>
      </c>
      <c r="O312" s="406" t="s">
        <v>1922</v>
      </c>
      <c r="P312" s="224" t="s">
        <v>1911</v>
      </c>
      <c r="Q312" s="861">
        <v>6</v>
      </c>
    </row>
    <row r="313" spans="1:17" ht="14" customHeight="1" x14ac:dyDescent="0.2">
      <c r="A313" s="223"/>
      <c r="B313" s="371" t="s">
        <v>1923</v>
      </c>
      <c r="C313" s="371" t="s">
        <v>1689</v>
      </c>
      <c r="D313" s="371" t="s">
        <v>1924</v>
      </c>
      <c r="E313" s="378" t="s">
        <v>1866</v>
      </c>
      <c r="F313" s="621" t="s">
        <v>2296</v>
      </c>
      <c r="G313" s="393">
        <v>37847</v>
      </c>
      <c r="H313" s="226" t="str">
        <f t="shared" si="11"/>
        <v>u20</v>
      </c>
      <c r="I313" s="372">
        <v>944540020</v>
      </c>
      <c r="J313" s="364" t="s">
        <v>1926</v>
      </c>
      <c r="K313" s="363" t="s">
        <v>1927</v>
      </c>
      <c r="L313" s="892">
        <v>5000</v>
      </c>
      <c r="M313" s="447" t="s">
        <v>1929</v>
      </c>
      <c r="N313" s="374">
        <v>44414</v>
      </c>
      <c r="O313" s="406" t="s">
        <v>1930</v>
      </c>
      <c r="P313" s="224" t="s">
        <v>1911</v>
      </c>
      <c r="Q313" s="861">
        <v>16</v>
      </c>
    </row>
    <row r="314" spans="1:17" ht="14" customHeight="1" x14ac:dyDescent="0.15">
      <c r="A314" s="453">
        <v>6</v>
      </c>
      <c r="B314" s="474" t="s">
        <v>2864</v>
      </c>
      <c r="C314" s="474" t="s">
        <v>1036</v>
      </c>
      <c r="D314" s="474" t="s">
        <v>2865</v>
      </c>
      <c r="E314" s="378" t="s">
        <v>1866</v>
      </c>
      <c r="F314" s="619" t="s">
        <v>2866</v>
      </c>
      <c r="G314" s="515">
        <v>37702</v>
      </c>
      <c r="H314" s="226" t="str">
        <f t="shared" si="11"/>
        <v>u20</v>
      </c>
      <c r="I314" s="475" t="s">
        <v>2867</v>
      </c>
      <c r="J314" s="485" t="s">
        <v>2868</v>
      </c>
      <c r="K314" s="478" t="s">
        <v>2869</v>
      </c>
      <c r="L314" s="225">
        <v>400</v>
      </c>
      <c r="M314" s="475" t="s">
        <v>2871</v>
      </c>
      <c r="N314" s="492">
        <v>44450</v>
      </c>
      <c r="O314" s="474" t="s">
        <v>2872</v>
      </c>
      <c r="P314" s="451" t="s">
        <v>2762</v>
      </c>
      <c r="Q314" s="452">
        <v>13</v>
      </c>
    </row>
    <row r="315" spans="1:17" ht="14" customHeight="1" x14ac:dyDescent="0.15">
      <c r="A315" s="453"/>
      <c r="B315" s="474" t="s">
        <v>2864</v>
      </c>
      <c r="C315" s="474" t="s">
        <v>1036</v>
      </c>
      <c r="D315" s="474" t="s">
        <v>2865</v>
      </c>
      <c r="E315" s="378" t="s">
        <v>1866</v>
      </c>
      <c r="F315" s="619" t="s">
        <v>2866</v>
      </c>
      <c r="G315" s="515">
        <v>37702</v>
      </c>
      <c r="H315" s="226" t="str">
        <f t="shared" si="11"/>
        <v>u20</v>
      </c>
      <c r="I315" s="475" t="s">
        <v>2867</v>
      </c>
      <c r="J315" s="485" t="s">
        <v>2868</v>
      </c>
      <c r="K315" s="478" t="s">
        <v>2869</v>
      </c>
      <c r="L315" s="883">
        <v>200</v>
      </c>
      <c r="M315" s="475" t="s">
        <v>2870</v>
      </c>
      <c r="N315" s="492">
        <v>44344</v>
      </c>
      <c r="O315" s="474" t="s">
        <v>2761</v>
      </c>
      <c r="P315" s="451" t="s">
        <v>2762</v>
      </c>
      <c r="Q315" s="452">
        <v>13</v>
      </c>
    </row>
    <row r="316" spans="1:17" ht="14" customHeight="1" x14ac:dyDescent="0.2">
      <c r="A316" s="803"/>
      <c r="B316" s="812" t="s">
        <v>65</v>
      </c>
      <c r="C316" s="812" t="s">
        <v>2449</v>
      </c>
      <c r="D316" s="812" t="s">
        <v>885</v>
      </c>
      <c r="E316" s="806" t="s">
        <v>1862</v>
      </c>
      <c r="F316" s="881" t="s">
        <v>2450</v>
      </c>
      <c r="G316" s="808">
        <v>37684</v>
      </c>
      <c r="H316" s="809" t="str">
        <f t="shared" si="11"/>
        <v>u20</v>
      </c>
      <c r="I316" s="814" t="s">
        <v>2451</v>
      </c>
      <c r="J316" s="815" t="s">
        <v>2452</v>
      </c>
      <c r="K316" s="812" t="s">
        <v>2453</v>
      </c>
      <c r="L316" s="882">
        <v>5000</v>
      </c>
      <c r="M316" s="924" t="s">
        <v>2454</v>
      </c>
      <c r="N316" s="925">
        <v>44443</v>
      </c>
      <c r="O316" s="926" t="s">
        <v>2455</v>
      </c>
      <c r="P316" s="812" t="s">
        <v>2448</v>
      </c>
      <c r="Q316" s="806">
        <v>5</v>
      </c>
    </row>
    <row r="317" spans="1:17" ht="14" customHeight="1" x14ac:dyDescent="0.2">
      <c r="A317" s="223"/>
      <c r="B317" s="224" t="s">
        <v>3690</v>
      </c>
      <c r="C317" s="224" t="s">
        <v>3691</v>
      </c>
      <c r="D317" s="224" t="s">
        <v>3692</v>
      </c>
      <c r="E317" s="378" t="s">
        <v>1866</v>
      </c>
      <c r="F317" s="623" t="s">
        <v>1122</v>
      </c>
      <c r="G317" s="346">
        <v>37694</v>
      </c>
      <c r="H317" s="226" t="str">
        <f t="shared" si="11"/>
        <v>u20</v>
      </c>
      <c r="I317" s="225" t="s">
        <v>3693</v>
      </c>
      <c r="J317" s="377" t="s">
        <v>3694</v>
      </c>
      <c r="K317" s="225" t="s">
        <v>1443</v>
      </c>
      <c r="L317" s="885">
        <v>200</v>
      </c>
      <c r="M317" s="372" t="s">
        <v>3697</v>
      </c>
      <c r="N317" s="346">
        <v>44454</v>
      </c>
      <c r="O317" s="225" t="s">
        <v>3683</v>
      </c>
      <c r="P317" s="224" t="s">
        <v>3681</v>
      </c>
      <c r="Q317" s="524">
        <v>8</v>
      </c>
    </row>
    <row r="318" spans="1:17" ht="14" customHeight="1" x14ac:dyDescent="0.2">
      <c r="A318" s="223"/>
      <c r="B318" s="224" t="s">
        <v>3690</v>
      </c>
      <c r="C318" s="224" t="s">
        <v>3691</v>
      </c>
      <c r="D318" s="224" t="s">
        <v>3692</v>
      </c>
      <c r="E318" s="378" t="s">
        <v>1866</v>
      </c>
      <c r="F318" s="623" t="s">
        <v>1122</v>
      </c>
      <c r="G318" s="346">
        <v>37694</v>
      </c>
      <c r="H318" s="226" t="str">
        <f t="shared" si="11"/>
        <v>u20</v>
      </c>
      <c r="I318" s="225" t="s">
        <v>3693</v>
      </c>
      <c r="J318" s="377" t="s">
        <v>3694</v>
      </c>
      <c r="K318" s="225" t="s">
        <v>1443</v>
      </c>
      <c r="L318" s="883">
        <v>100</v>
      </c>
      <c r="M318" s="225" t="s">
        <v>3695</v>
      </c>
      <c r="N318" s="346">
        <v>44436</v>
      </c>
      <c r="O318" s="225" t="s">
        <v>3696</v>
      </c>
      <c r="P318" s="224" t="s">
        <v>3689</v>
      </c>
      <c r="Q318" s="378">
        <v>8</v>
      </c>
    </row>
    <row r="319" spans="1:17" ht="14" customHeight="1" x14ac:dyDescent="0.2">
      <c r="A319" s="223"/>
      <c r="B319" s="224" t="s">
        <v>3690</v>
      </c>
      <c r="C319" s="224" t="s">
        <v>3691</v>
      </c>
      <c r="D319" s="224" t="s">
        <v>3692</v>
      </c>
      <c r="E319" s="378" t="s">
        <v>1866</v>
      </c>
      <c r="F319" s="225" t="s">
        <v>1122</v>
      </c>
      <c r="G319" s="346">
        <v>37694</v>
      </c>
      <c r="H319" s="226" t="str">
        <f t="shared" si="11"/>
        <v>u20</v>
      </c>
      <c r="I319" s="225" t="s">
        <v>3693</v>
      </c>
      <c r="J319" s="377" t="s">
        <v>3694</v>
      </c>
      <c r="K319" s="225" t="s">
        <v>1443</v>
      </c>
      <c r="L319" s="900" t="s">
        <v>3702</v>
      </c>
      <c r="M319" s="225"/>
      <c r="N319" s="225"/>
      <c r="O319" s="225"/>
      <c r="P319" s="224" t="s">
        <v>3681</v>
      </c>
      <c r="Q319" s="861">
        <v>8</v>
      </c>
    </row>
    <row r="320" spans="1:17" ht="14" customHeight="1" x14ac:dyDescent="0.2">
      <c r="A320" s="826"/>
      <c r="B320" s="826" t="s">
        <v>3544</v>
      </c>
      <c r="C320" s="826" t="s">
        <v>730</v>
      </c>
      <c r="D320" s="826" t="s">
        <v>3545</v>
      </c>
      <c r="E320" s="806" t="s">
        <v>1866</v>
      </c>
      <c r="F320" s="828" t="s">
        <v>3546</v>
      </c>
      <c r="G320" s="829">
        <v>38219</v>
      </c>
      <c r="H320" s="809" t="str">
        <f t="shared" si="11"/>
        <v>u18</v>
      </c>
      <c r="I320" s="828">
        <v>956432782</v>
      </c>
      <c r="J320" s="836" t="s">
        <v>3547</v>
      </c>
      <c r="K320" s="831" t="s">
        <v>3548</v>
      </c>
      <c r="L320" s="888">
        <v>100</v>
      </c>
      <c r="M320" s="828" t="s">
        <v>1528</v>
      </c>
      <c r="N320" s="838">
        <v>44449</v>
      </c>
      <c r="O320" s="831" t="s">
        <v>3549</v>
      </c>
      <c r="P320" s="831" t="s">
        <v>3550</v>
      </c>
      <c r="Q320" s="868">
        <v>4</v>
      </c>
    </row>
    <row r="321" spans="1:17" ht="14" customHeight="1" x14ac:dyDescent="0.2">
      <c r="A321" s="826"/>
      <c r="B321" s="831" t="s">
        <v>3544</v>
      </c>
      <c r="C321" s="831" t="s">
        <v>730</v>
      </c>
      <c r="D321" s="831" t="s">
        <v>3545</v>
      </c>
      <c r="E321" s="806" t="s">
        <v>1866</v>
      </c>
      <c r="F321" s="828" t="s">
        <v>3546</v>
      </c>
      <c r="G321" s="829">
        <v>38219</v>
      </c>
      <c r="H321" s="809" t="str">
        <f t="shared" si="11"/>
        <v>u18</v>
      </c>
      <c r="I321" s="828">
        <v>956432782</v>
      </c>
      <c r="J321" s="836" t="s">
        <v>3551</v>
      </c>
      <c r="K321" s="831" t="s">
        <v>3548</v>
      </c>
      <c r="L321" s="882">
        <v>200</v>
      </c>
      <c r="M321" s="828"/>
      <c r="N321" s="828"/>
      <c r="O321" s="828"/>
      <c r="P321" s="831" t="s">
        <v>3550</v>
      </c>
      <c r="Q321" s="992">
        <v>4</v>
      </c>
    </row>
    <row r="322" spans="1:17" ht="14" customHeight="1" x14ac:dyDescent="0.15">
      <c r="A322" s="450"/>
      <c r="B322" s="451" t="s">
        <v>2705</v>
      </c>
      <c r="C322" s="451" t="s">
        <v>2706</v>
      </c>
      <c r="D322" s="451" t="s">
        <v>2707</v>
      </c>
      <c r="E322" s="378" t="s">
        <v>1866</v>
      </c>
      <c r="F322" s="453" t="s">
        <v>2708</v>
      </c>
      <c r="G322" s="464"/>
      <c r="H322" s="226" t="str">
        <f t="shared" si="11"/>
        <v>adulto</v>
      </c>
      <c r="I322" s="453" t="s">
        <v>2709</v>
      </c>
      <c r="J322" s="457" t="s">
        <v>2710</v>
      </c>
      <c r="K322" s="451" t="s">
        <v>2711</v>
      </c>
      <c r="L322" s="770" t="s">
        <v>1856</v>
      </c>
      <c r="M322" s="451"/>
      <c r="N322" s="455"/>
      <c r="O322" s="451"/>
      <c r="P322" s="456" t="s">
        <v>2604</v>
      </c>
      <c r="Q322" s="632">
        <v>13</v>
      </c>
    </row>
    <row r="323" spans="1:17" ht="14" customHeight="1" x14ac:dyDescent="0.2">
      <c r="A323" s="223"/>
      <c r="B323" s="610" t="s">
        <v>3210</v>
      </c>
      <c r="C323" s="610" t="s">
        <v>3211</v>
      </c>
      <c r="D323" s="610" t="s">
        <v>3212</v>
      </c>
      <c r="E323" s="378" t="s">
        <v>1866</v>
      </c>
      <c r="F323" s="610" t="s">
        <v>3213</v>
      </c>
      <c r="G323" s="536">
        <v>37982</v>
      </c>
      <c r="H323" s="226" t="str">
        <f t="shared" si="11"/>
        <v>u20</v>
      </c>
      <c r="I323" s="224">
        <v>932920603</v>
      </c>
      <c r="J323" s="540" t="s">
        <v>3214</v>
      </c>
      <c r="K323" s="610" t="s">
        <v>3215</v>
      </c>
      <c r="L323" s="887">
        <v>200</v>
      </c>
      <c r="M323" s="225" t="s">
        <v>3346</v>
      </c>
      <c r="N323" s="224"/>
      <c r="O323" s="224" t="s">
        <v>3362</v>
      </c>
      <c r="P323" s="610" t="s">
        <v>3197</v>
      </c>
      <c r="Q323" s="991">
        <v>3</v>
      </c>
    </row>
    <row r="324" spans="1:17" ht="14" customHeight="1" x14ac:dyDescent="0.2">
      <c r="A324" s="223"/>
      <c r="B324" s="610" t="s">
        <v>3210</v>
      </c>
      <c r="C324" s="610" t="s">
        <v>3211</v>
      </c>
      <c r="D324" s="610" t="s">
        <v>3212</v>
      </c>
      <c r="E324" s="378" t="s">
        <v>1866</v>
      </c>
      <c r="F324" s="610" t="s">
        <v>3213</v>
      </c>
      <c r="G324" s="536">
        <v>37982</v>
      </c>
      <c r="H324" s="226" t="str">
        <f t="shared" si="11"/>
        <v>u20</v>
      </c>
      <c r="I324" s="224">
        <v>932920603</v>
      </c>
      <c r="J324" s="540" t="s">
        <v>3214</v>
      </c>
      <c r="K324" s="610" t="s">
        <v>3215</v>
      </c>
      <c r="L324" s="883">
        <v>100</v>
      </c>
      <c r="M324" s="225" t="s">
        <v>3338</v>
      </c>
      <c r="N324" s="224"/>
      <c r="O324" s="224" t="s">
        <v>3362</v>
      </c>
      <c r="P324" s="610" t="s">
        <v>3197</v>
      </c>
      <c r="Q324" s="991">
        <v>3</v>
      </c>
    </row>
    <row r="325" spans="1:17" ht="14" customHeight="1" x14ac:dyDescent="0.2">
      <c r="A325" s="223"/>
      <c r="B325" s="693" t="s">
        <v>2423</v>
      </c>
      <c r="C325" s="693" t="s">
        <v>2424</v>
      </c>
      <c r="D325" s="693" t="s">
        <v>2425</v>
      </c>
      <c r="E325" s="378" t="s">
        <v>1866</v>
      </c>
      <c r="F325" s="523" t="s">
        <v>2426</v>
      </c>
      <c r="G325" s="346">
        <v>37452</v>
      </c>
      <c r="H325" s="226" t="str">
        <f t="shared" si="11"/>
        <v>u20</v>
      </c>
      <c r="I325" s="523" t="s">
        <v>2427</v>
      </c>
      <c r="J325" s="696" t="s">
        <v>2428</v>
      </c>
      <c r="K325" s="698" t="s">
        <v>2429</v>
      </c>
      <c r="L325" s="883">
        <v>200</v>
      </c>
      <c r="M325" s="523" t="s">
        <v>2431</v>
      </c>
      <c r="N325" s="433">
        <v>44358</v>
      </c>
      <c r="O325" s="228" t="s">
        <v>2414</v>
      </c>
      <c r="P325" s="693" t="s">
        <v>2412</v>
      </c>
      <c r="Q325" s="995">
        <v>5</v>
      </c>
    </row>
    <row r="326" spans="1:17" ht="14" customHeight="1" x14ac:dyDescent="0.2">
      <c r="A326" s="223"/>
      <c r="B326" s="693" t="s">
        <v>2423</v>
      </c>
      <c r="C326" s="693" t="s">
        <v>2424</v>
      </c>
      <c r="D326" s="693" t="s">
        <v>2425</v>
      </c>
      <c r="E326" s="378" t="s">
        <v>1866</v>
      </c>
      <c r="F326" s="523" t="s">
        <v>2426</v>
      </c>
      <c r="G326" s="346">
        <v>37452</v>
      </c>
      <c r="H326" s="226" t="str">
        <f t="shared" si="11"/>
        <v>u20</v>
      </c>
      <c r="I326" s="523" t="s">
        <v>2427</v>
      </c>
      <c r="J326" s="696" t="s">
        <v>2428</v>
      </c>
      <c r="K326" s="698" t="s">
        <v>2429</v>
      </c>
      <c r="L326" s="883">
        <v>100</v>
      </c>
      <c r="M326" s="523" t="s">
        <v>2430</v>
      </c>
      <c r="N326" s="433">
        <v>44358</v>
      </c>
      <c r="O326" s="228" t="s">
        <v>2414</v>
      </c>
      <c r="P326" s="693" t="s">
        <v>2412</v>
      </c>
      <c r="Q326" s="801">
        <v>5</v>
      </c>
    </row>
    <row r="327" spans="1:17" s="813" customFormat="1" ht="14" customHeight="1" x14ac:dyDescent="0.2">
      <c r="A327" s="803"/>
      <c r="B327" s="803" t="s">
        <v>1689</v>
      </c>
      <c r="C327" s="803" t="s">
        <v>751</v>
      </c>
      <c r="D327" s="803" t="s">
        <v>2443</v>
      </c>
      <c r="E327" s="806" t="s">
        <v>1862</v>
      </c>
      <c r="F327" s="814" t="s">
        <v>2444</v>
      </c>
      <c r="G327" s="808">
        <v>38494</v>
      </c>
      <c r="H327" s="809" t="str">
        <f t="shared" si="11"/>
        <v>u18</v>
      </c>
      <c r="I327" s="814" t="s">
        <v>2445</v>
      </c>
      <c r="J327" s="815" t="s">
        <v>2446</v>
      </c>
      <c r="K327" s="812" t="s">
        <v>2447</v>
      </c>
      <c r="L327" s="816" t="s">
        <v>974</v>
      </c>
      <c r="M327" s="814" t="s">
        <v>3882</v>
      </c>
      <c r="N327" s="808"/>
      <c r="O327" s="820" t="s">
        <v>2442</v>
      </c>
      <c r="P327" s="812" t="s">
        <v>2448</v>
      </c>
      <c r="Q327" s="994">
        <v>5</v>
      </c>
    </row>
    <row r="328" spans="1:17" ht="14" customHeight="1" x14ac:dyDescent="0.2">
      <c r="A328" s="803"/>
      <c r="B328" s="812" t="s">
        <v>2253</v>
      </c>
      <c r="C328" s="812" t="s">
        <v>2266</v>
      </c>
      <c r="D328" s="812" t="s">
        <v>2267</v>
      </c>
      <c r="E328" s="806" t="s">
        <v>1862</v>
      </c>
      <c r="F328" s="814" t="s">
        <v>2268</v>
      </c>
      <c r="G328" s="808">
        <v>37292</v>
      </c>
      <c r="H328" s="809" t="str">
        <f t="shared" si="11"/>
        <v>u20</v>
      </c>
      <c r="I328" s="814">
        <v>954065064</v>
      </c>
      <c r="J328" s="822" t="s">
        <v>2269</v>
      </c>
      <c r="K328" s="825" t="s">
        <v>2270</v>
      </c>
      <c r="L328" s="816" t="s">
        <v>990</v>
      </c>
      <c r="M328" s="814" t="s">
        <v>2331</v>
      </c>
      <c r="N328" s="808">
        <v>44355</v>
      </c>
      <c r="O328" s="814" t="s">
        <v>1958</v>
      </c>
      <c r="P328" s="812" t="s">
        <v>2251</v>
      </c>
      <c r="Q328" s="996">
        <v>6</v>
      </c>
    </row>
    <row r="329" spans="1:17" ht="14" customHeight="1" x14ac:dyDescent="0.2">
      <c r="A329" s="223"/>
      <c r="B329" s="224" t="s">
        <v>2253</v>
      </c>
      <c r="C329" s="224" t="s">
        <v>2266</v>
      </c>
      <c r="D329" s="224" t="s">
        <v>2267</v>
      </c>
      <c r="E329" s="378" t="s">
        <v>1862</v>
      </c>
      <c r="F329" s="376" t="s">
        <v>2268</v>
      </c>
      <c r="G329" s="346">
        <v>37292</v>
      </c>
      <c r="H329" s="226" t="str">
        <f t="shared" si="11"/>
        <v>u20</v>
      </c>
      <c r="I329" s="225">
        <v>954065064</v>
      </c>
      <c r="J329" s="377" t="s">
        <v>2269</v>
      </c>
      <c r="K329" s="225" t="s">
        <v>2270</v>
      </c>
      <c r="L329" s="344" t="s">
        <v>1017</v>
      </c>
      <c r="M329" s="225" t="s">
        <v>2330</v>
      </c>
      <c r="N329" s="346">
        <v>44355</v>
      </c>
      <c r="O329" s="225" t="s">
        <v>1958</v>
      </c>
      <c r="P329" s="224" t="s">
        <v>2251</v>
      </c>
      <c r="Q329" s="995">
        <v>6</v>
      </c>
    </row>
    <row r="330" spans="1:17" s="614" customFormat="1" ht="14" customHeight="1" x14ac:dyDescent="0.2">
      <c r="A330" s="223"/>
      <c r="B330" s="224" t="s">
        <v>2253</v>
      </c>
      <c r="C330" s="224" t="s">
        <v>2266</v>
      </c>
      <c r="D330" s="224" t="s">
        <v>2267</v>
      </c>
      <c r="E330" s="378" t="s">
        <v>1862</v>
      </c>
      <c r="F330" s="225" t="s">
        <v>2268</v>
      </c>
      <c r="G330" s="346">
        <v>37292</v>
      </c>
      <c r="H330" s="226" t="str">
        <f t="shared" si="11"/>
        <v>u20</v>
      </c>
      <c r="I330" s="225">
        <v>954065064</v>
      </c>
      <c r="J330" s="377" t="s">
        <v>2269</v>
      </c>
      <c r="K330" s="225" t="s">
        <v>2270</v>
      </c>
      <c r="L330" s="765" t="s">
        <v>974</v>
      </c>
      <c r="M330" s="225" t="s">
        <v>2329</v>
      </c>
      <c r="N330" s="346">
        <v>44355</v>
      </c>
      <c r="O330" s="225" t="s">
        <v>1958</v>
      </c>
      <c r="P330" s="224" t="s">
        <v>2251</v>
      </c>
      <c r="Q330" s="995">
        <v>6</v>
      </c>
    </row>
    <row r="331" spans="1:17" ht="14" customHeight="1" x14ac:dyDescent="0.2">
      <c r="A331" s="223"/>
      <c r="B331" s="224" t="s">
        <v>2253</v>
      </c>
      <c r="C331" s="224" t="s">
        <v>2254</v>
      </c>
      <c r="D331" s="224" t="s">
        <v>2255</v>
      </c>
      <c r="E331" s="378" t="s">
        <v>1862</v>
      </c>
      <c r="F331" s="225" t="s">
        <v>2256</v>
      </c>
      <c r="G331" s="346">
        <v>37823</v>
      </c>
      <c r="H331" s="226" t="str">
        <f t="shared" si="11"/>
        <v>u20</v>
      </c>
      <c r="I331" s="225">
        <v>966122907</v>
      </c>
      <c r="J331" s="377" t="s">
        <v>2257</v>
      </c>
      <c r="K331" s="370" t="s">
        <v>2258</v>
      </c>
      <c r="L331" s="349" t="s">
        <v>1873</v>
      </c>
      <c r="M331" s="225" t="s">
        <v>2326</v>
      </c>
      <c r="N331" s="346">
        <v>44364</v>
      </c>
      <c r="O331" s="225" t="s">
        <v>2259</v>
      </c>
      <c r="P331" s="224" t="s">
        <v>2251</v>
      </c>
      <c r="Q331" s="801">
        <v>6</v>
      </c>
    </row>
    <row r="332" spans="1:17" ht="14" customHeight="1" x14ac:dyDescent="0.2">
      <c r="A332" s="223"/>
      <c r="B332" s="224" t="s">
        <v>3899</v>
      </c>
      <c r="C332" s="224" t="s">
        <v>3803</v>
      </c>
      <c r="D332" s="224" t="s">
        <v>3900</v>
      </c>
      <c r="E332" s="378" t="s">
        <v>1862</v>
      </c>
      <c r="F332" s="225" t="s">
        <v>3901</v>
      </c>
      <c r="G332" s="226">
        <v>38272</v>
      </c>
      <c r="H332" s="226" t="s">
        <v>3902</v>
      </c>
      <c r="I332" s="225">
        <v>973093101</v>
      </c>
      <c r="J332" s="389" t="s">
        <v>3903</v>
      </c>
      <c r="K332" s="223" t="s">
        <v>3904</v>
      </c>
      <c r="L332" s="343">
        <v>200</v>
      </c>
      <c r="M332" s="224">
        <v>27.32</v>
      </c>
      <c r="N332" s="228"/>
      <c r="O332" s="242"/>
      <c r="P332" s="228" t="s">
        <v>3905</v>
      </c>
      <c r="Q332" s="991">
        <v>3</v>
      </c>
    </row>
    <row r="333" spans="1:17" ht="14" customHeight="1" x14ac:dyDescent="0.2">
      <c r="A333" s="223"/>
      <c r="B333" s="617" t="s">
        <v>3899</v>
      </c>
      <c r="C333" s="617" t="s">
        <v>3803</v>
      </c>
      <c r="D333" s="617" t="s">
        <v>3900</v>
      </c>
      <c r="E333" s="378" t="s">
        <v>1862</v>
      </c>
      <c r="F333" s="623" t="s">
        <v>3901</v>
      </c>
      <c r="G333" s="226">
        <v>38272</v>
      </c>
      <c r="H333" s="226" t="s">
        <v>3902</v>
      </c>
      <c r="I333" s="225">
        <v>973093101</v>
      </c>
      <c r="J333" s="389" t="s">
        <v>3903</v>
      </c>
      <c r="K333" s="616" t="s">
        <v>3904</v>
      </c>
      <c r="L333" s="225">
        <v>400</v>
      </c>
      <c r="M333" s="224">
        <v>1.03</v>
      </c>
      <c r="N333" s="228"/>
      <c r="O333" s="242"/>
      <c r="P333" s="789" t="s">
        <v>3905</v>
      </c>
      <c r="Q333" s="991">
        <v>3</v>
      </c>
    </row>
    <row r="334" spans="1:17" ht="14" customHeight="1" x14ac:dyDescent="0.2">
      <c r="A334" s="671"/>
      <c r="B334" s="399" t="s">
        <v>2235</v>
      </c>
      <c r="C334" s="399" t="s">
        <v>2236</v>
      </c>
      <c r="D334" s="399" t="s">
        <v>2237</v>
      </c>
      <c r="E334" s="378" t="s">
        <v>1862</v>
      </c>
      <c r="F334" s="398" t="s">
        <v>2238</v>
      </c>
      <c r="G334" s="672">
        <v>37624</v>
      </c>
      <c r="H334" s="226" t="str">
        <f t="shared" ref="H334:H365" si="12">+IF(G334&lt;DATE(2002,1,1),"adulto",IF(G334&lt;DATE(2004,1,1),"u20",IF(G334&lt;DATE(2006,1,1),"u18",IF(G334&lt;DATE(2008,1,1),"u16","-"))))</f>
        <v>u20</v>
      </c>
      <c r="I334" s="622">
        <v>942858630</v>
      </c>
      <c r="J334" s="674" t="s">
        <v>2239</v>
      </c>
      <c r="K334" s="398" t="s">
        <v>2240</v>
      </c>
      <c r="L334" s="765" t="s">
        <v>974</v>
      </c>
      <c r="M334" s="622" t="s">
        <v>2244</v>
      </c>
      <c r="N334" s="622" t="s">
        <v>2241</v>
      </c>
      <c r="O334" s="622" t="s">
        <v>2242</v>
      </c>
      <c r="P334" s="1077" t="s">
        <v>2243</v>
      </c>
      <c r="Q334" s="1032">
        <v>13</v>
      </c>
    </row>
    <row r="335" spans="1:17" ht="14" customHeight="1" x14ac:dyDescent="0.15">
      <c r="A335" s="482"/>
      <c r="B335" s="500" t="s">
        <v>2235</v>
      </c>
      <c r="C335" s="500" t="s">
        <v>2236</v>
      </c>
      <c r="D335" s="500" t="s">
        <v>2237</v>
      </c>
      <c r="E335" s="378" t="s">
        <v>1862</v>
      </c>
      <c r="F335" s="498" t="s">
        <v>2238</v>
      </c>
      <c r="G335" s="516">
        <v>37624</v>
      </c>
      <c r="H335" s="226" t="str">
        <f t="shared" si="12"/>
        <v>u20</v>
      </c>
      <c r="I335" s="482">
        <v>942858630</v>
      </c>
      <c r="J335" s="675" t="s">
        <v>2239</v>
      </c>
      <c r="K335" s="500" t="s">
        <v>2240</v>
      </c>
      <c r="L335" s="765" t="s">
        <v>974</v>
      </c>
      <c r="M335" s="482" t="s">
        <v>2244</v>
      </c>
      <c r="N335" s="482" t="s">
        <v>2241</v>
      </c>
      <c r="O335" s="480" t="s">
        <v>2242</v>
      </c>
      <c r="P335" s="796" t="s">
        <v>2243</v>
      </c>
      <c r="Q335" s="800">
        <v>13</v>
      </c>
    </row>
    <row r="336" spans="1:17" ht="14" customHeight="1" x14ac:dyDescent="0.2">
      <c r="A336" s="1038"/>
      <c r="B336" s="1041" t="s">
        <v>3585</v>
      </c>
      <c r="C336" s="1041" t="s">
        <v>2139</v>
      </c>
      <c r="D336" s="1041" t="s">
        <v>3586</v>
      </c>
      <c r="E336" s="850" t="s">
        <v>1866</v>
      </c>
      <c r="F336" s="1044" t="s">
        <v>3587</v>
      </c>
      <c r="G336" s="1047">
        <v>38345</v>
      </c>
      <c r="H336" s="1004" t="str">
        <f t="shared" si="12"/>
        <v>u18</v>
      </c>
      <c r="I336" s="1051">
        <v>959747380</v>
      </c>
      <c r="J336" s="1055" t="s">
        <v>3588</v>
      </c>
      <c r="K336" s="1041" t="s">
        <v>3575</v>
      </c>
      <c r="L336" s="910">
        <v>200</v>
      </c>
      <c r="M336" s="1051" t="s">
        <v>3589</v>
      </c>
      <c r="N336" s="1069">
        <v>44449</v>
      </c>
      <c r="O336" s="1073" t="s">
        <v>3549</v>
      </c>
      <c r="P336" s="1025" t="s">
        <v>3577</v>
      </c>
      <c r="Q336" s="1083">
        <v>4</v>
      </c>
    </row>
    <row r="337" spans="1:17" s="242" customFormat="1" ht="14" customHeight="1" x14ac:dyDescent="0.2">
      <c r="A337" s="826"/>
      <c r="B337" s="826" t="s">
        <v>3585</v>
      </c>
      <c r="C337" s="826" t="s">
        <v>2139</v>
      </c>
      <c r="D337" s="826" t="s">
        <v>3586</v>
      </c>
      <c r="E337" s="806" t="s">
        <v>1866</v>
      </c>
      <c r="F337" s="828" t="s">
        <v>3587</v>
      </c>
      <c r="G337" s="829">
        <v>38345</v>
      </c>
      <c r="H337" s="809" t="str">
        <f t="shared" si="12"/>
        <v>u18</v>
      </c>
      <c r="I337" s="828">
        <v>959747380</v>
      </c>
      <c r="J337" s="831" t="s">
        <v>3588</v>
      </c>
      <c r="K337" s="831" t="s">
        <v>3575</v>
      </c>
      <c r="L337" s="882">
        <v>100</v>
      </c>
      <c r="M337" s="828" t="s">
        <v>1761</v>
      </c>
      <c r="N337" s="838">
        <v>44449</v>
      </c>
      <c r="O337" s="831" t="s">
        <v>3549</v>
      </c>
      <c r="P337" s="804" t="s">
        <v>3577</v>
      </c>
      <c r="Q337" s="864">
        <v>4</v>
      </c>
    </row>
    <row r="338" spans="1:17" ht="14" customHeight="1" x14ac:dyDescent="0.2">
      <c r="A338" s="1040"/>
      <c r="B338" s="1042" t="s">
        <v>3585</v>
      </c>
      <c r="C338" s="1042" t="s">
        <v>2139</v>
      </c>
      <c r="D338" s="1042" t="s">
        <v>3586</v>
      </c>
      <c r="E338" s="823" t="s">
        <v>1866</v>
      </c>
      <c r="F338" s="1045" t="s">
        <v>3587</v>
      </c>
      <c r="G338" s="843">
        <v>38345</v>
      </c>
      <c r="H338" s="1035" t="str">
        <f t="shared" si="12"/>
        <v>u18</v>
      </c>
      <c r="I338" s="837">
        <v>959747380</v>
      </c>
      <c r="J338" s="1056" t="s">
        <v>3588</v>
      </c>
      <c r="K338" s="1042" t="s">
        <v>3575</v>
      </c>
      <c r="L338" s="946" t="s">
        <v>1052</v>
      </c>
      <c r="M338" s="837" t="s">
        <v>3590</v>
      </c>
      <c r="N338" s="1070">
        <v>44449</v>
      </c>
      <c r="O338" s="1075" t="s">
        <v>3549</v>
      </c>
      <c r="P338" s="1079" t="s">
        <v>3577</v>
      </c>
      <c r="Q338" s="1085">
        <v>4</v>
      </c>
    </row>
    <row r="339" spans="1:17" ht="14" customHeight="1" x14ac:dyDescent="0.2">
      <c r="A339" s="803"/>
      <c r="B339" s="811" t="s">
        <v>3764</v>
      </c>
      <c r="C339" s="811" t="s">
        <v>64</v>
      </c>
      <c r="D339" s="811" t="s">
        <v>3765</v>
      </c>
      <c r="E339" s="806" t="s">
        <v>1862</v>
      </c>
      <c r="F339" s="881" t="s">
        <v>3766</v>
      </c>
      <c r="G339" s="808">
        <v>37523</v>
      </c>
      <c r="H339" s="809" t="str">
        <f t="shared" si="12"/>
        <v>u20</v>
      </c>
      <c r="I339" s="814">
        <v>953122700</v>
      </c>
      <c r="J339" s="822" t="s">
        <v>3767</v>
      </c>
      <c r="K339" s="881" t="s">
        <v>3759</v>
      </c>
      <c r="L339" s="882">
        <v>200</v>
      </c>
      <c r="M339" s="814" t="s">
        <v>3768</v>
      </c>
      <c r="N339" s="814"/>
      <c r="O339" s="814" t="s">
        <v>3761</v>
      </c>
      <c r="P339" s="1024" t="s">
        <v>3762</v>
      </c>
      <c r="Q339" s="994">
        <v>8</v>
      </c>
    </row>
    <row r="340" spans="1:17" s="614" customFormat="1" ht="14" customHeight="1" x14ac:dyDescent="0.2">
      <c r="A340" s="223"/>
      <c r="B340" s="616" t="s">
        <v>3764</v>
      </c>
      <c r="C340" s="616" t="s">
        <v>64</v>
      </c>
      <c r="D340" s="616" t="s">
        <v>3765</v>
      </c>
      <c r="E340" s="378" t="s">
        <v>1862</v>
      </c>
      <c r="F340" s="623" t="s">
        <v>3769</v>
      </c>
      <c r="G340" s="346">
        <v>37523</v>
      </c>
      <c r="H340" s="226" t="str">
        <f t="shared" si="12"/>
        <v>u20</v>
      </c>
      <c r="I340" s="225">
        <v>953122700</v>
      </c>
      <c r="J340" s="377" t="s">
        <v>3767</v>
      </c>
      <c r="K340" s="623" t="s">
        <v>3759</v>
      </c>
      <c r="L340" s="225">
        <v>400</v>
      </c>
      <c r="M340" s="552" t="s">
        <v>3770</v>
      </c>
      <c r="N340" s="346">
        <v>44454</v>
      </c>
      <c r="O340" s="225" t="s">
        <v>3761</v>
      </c>
      <c r="P340" s="345" t="s">
        <v>3762</v>
      </c>
      <c r="Q340" s="801">
        <v>8</v>
      </c>
    </row>
    <row r="341" spans="1:17" ht="14" customHeight="1" x14ac:dyDescent="0.15">
      <c r="A341" s="453"/>
      <c r="B341" s="641" t="s">
        <v>613</v>
      </c>
      <c r="C341" s="641" t="s">
        <v>2213</v>
      </c>
      <c r="D341" s="641" t="s">
        <v>2873</v>
      </c>
      <c r="E341" s="378" t="s">
        <v>1862</v>
      </c>
      <c r="F341" s="635" t="s">
        <v>2874</v>
      </c>
      <c r="G341" s="464">
        <v>37887</v>
      </c>
      <c r="H341" s="226" t="str">
        <f t="shared" si="12"/>
        <v>u20</v>
      </c>
      <c r="I341" s="453" t="s">
        <v>2875</v>
      </c>
      <c r="J341" s="468" t="s">
        <v>2876</v>
      </c>
      <c r="K341" s="641" t="s">
        <v>2877</v>
      </c>
      <c r="L341" s="522" t="s">
        <v>990</v>
      </c>
      <c r="M341" s="453" t="s">
        <v>1680</v>
      </c>
      <c r="N341" s="469">
        <v>44506</v>
      </c>
      <c r="O341" s="451" t="s">
        <v>2744</v>
      </c>
      <c r="P341" s="644" t="s">
        <v>2742</v>
      </c>
      <c r="Q341" s="1036">
        <v>13</v>
      </c>
    </row>
    <row r="342" spans="1:17" ht="14" customHeight="1" x14ac:dyDescent="0.2">
      <c r="A342" s="803"/>
      <c r="B342" s="811" t="s">
        <v>2475</v>
      </c>
      <c r="C342" s="811" t="s">
        <v>2476</v>
      </c>
      <c r="D342" s="811" t="s">
        <v>2477</v>
      </c>
      <c r="E342" s="806" t="s">
        <v>1866</v>
      </c>
      <c r="F342" s="881" t="s">
        <v>2478</v>
      </c>
      <c r="G342" s="808">
        <v>38394</v>
      </c>
      <c r="H342" s="809" t="str">
        <f t="shared" si="12"/>
        <v>u18</v>
      </c>
      <c r="I342" s="814" t="s">
        <v>2479</v>
      </c>
      <c r="J342" s="938" t="s">
        <v>2469</v>
      </c>
      <c r="K342" s="811" t="s">
        <v>2480</v>
      </c>
      <c r="L342" s="939" t="s">
        <v>1052</v>
      </c>
      <c r="M342" s="814" t="s">
        <v>2483</v>
      </c>
      <c r="N342" s="925">
        <v>43745</v>
      </c>
      <c r="O342" s="817" t="s">
        <v>2484</v>
      </c>
      <c r="P342" s="1024" t="s">
        <v>2472</v>
      </c>
      <c r="Q342" s="996">
        <v>5</v>
      </c>
    </row>
    <row r="343" spans="1:17" s="614" customFormat="1" ht="14" customHeight="1" x14ac:dyDescent="0.2">
      <c r="A343" s="223"/>
      <c r="B343" s="617" t="s">
        <v>2475</v>
      </c>
      <c r="C343" s="617" t="s">
        <v>2476</v>
      </c>
      <c r="D343" s="617" t="s">
        <v>2477</v>
      </c>
      <c r="E343" s="378" t="s">
        <v>1866</v>
      </c>
      <c r="F343" s="623" t="s">
        <v>2478</v>
      </c>
      <c r="G343" s="346">
        <v>38394</v>
      </c>
      <c r="H343" s="226" t="str">
        <f t="shared" si="12"/>
        <v>u18</v>
      </c>
      <c r="I343" s="225" t="s">
        <v>2479</v>
      </c>
      <c r="J343" s="7" t="s">
        <v>2469</v>
      </c>
      <c r="K343" s="690" t="s">
        <v>2480</v>
      </c>
      <c r="L343" s="883">
        <v>200</v>
      </c>
      <c r="M343" s="225" t="s">
        <v>2482</v>
      </c>
      <c r="N343" s="433">
        <v>44444</v>
      </c>
      <c r="O343" s="352" t="s">
        <v>2465</v>
      </c>
      <c r="P343" s="345" t="s">
        <v>2472</v>
      </c>
      <c r="Q343" s="995">
        <v>5</v>
      </c>
    </row>
    <row r="344" spans="1:17" ht="14" customHeight="1" x14ac:dyDescent="0.2">
      <c r="A344" s="223"/>
      <c r="B344" s="224" t="s">
        <v>2475</v>
      </c>
      <c r="C344" s="224" t="s">
        <v>2476</v>
      </c>
      <c r="D344" s="224" t="s">
        <v>2477</v>
      </c>
      <c r="E344" s="378" t="s">
        <v>1866</v>
      </c>
      <c r="F344" s="225" t="s">
        <v>2478</v>
      </c>
      <c r="G344" s="346">
        <v>38394</v>
      </c>
      <c r="H344" s="226" t="str">
        <f t="shared" si="12"/>
        <v>u18</v>
      </c>
      <c r="I344" s="225" t="s">
        <v>2479</v>
      </c>
      <c r="J344" s="7" t="s">
        <v>2469</v>
      </c>
      <c r="K344" s="316" t="s">
        <v>2480</v>
      </c>
      <c r="L344" s="899">
        <v>100</v>
      </c>
      <c r="M344" s="225" t="s">
        <v>2481</v>
      </c>
      <c r="N344" s="433">
        <v>44450</v>
      </c>
      <c r="O344" s="415" t="s">
        <v>2343</v>
      </c>
      <c r="P344" s="224" t="s">
        <v>2472</v>
      </c>
      <c r="Q344" s="995">
        <v>5</v>
      </c>
    </row>
    <row r="345" spans="1:17" ht="14" customHeight="1" x14ac:dyDescent="0.15">
      <c r="A345" s="453"/>
      <c r="B345" s="470" t="s">
        <v>2878</v>
      </c>
      <c r="C345" s="470" t="s">
        <v>2879</v>
      </c>
      <c r="D345" s="470" t="s">
        <v>2880</v>
      </c>
      <c r="E345" s="378" t="s">
        <v>1862</v>
      </c>
      <c r="F345" s="471" t="s">
        <v>2881</v>
      </c>
      <c r="G345" s="514">
        <v>38180</v>
      </c>
      <c r="H345" s="226" t="str">
        <f t="shared" si="12"/>
        <v>u18</v>
      </c>
      <c r="I345" s="471" t="s">
        <v>2882</v>
      </c>
      <c r="J345" s="472" t="s">
        <v>2883</v>
      </c>
      <c r="K345" s="470" t="s">
        <v>2884</v>
      </c>
      <c r="L345" s="768" t="s">
        <v>1880</v>
      </c>
      <c r="M345" s="471" t="s">
        <v>2885</v>
      </c>
      <c r="N345" s="473">
        <v>44429</v>
      </c>
      <c r="O345" s="470" t="s">
        <v>2820</v>
      </c>
      <c r="P345" s="451" t="s">
        <v>2742</v>
      </c>
      <c r="Q345" s="632">
        <v>13</v>
      </c>
    </row>
    <row r="346" spans="1:17" ht="14" customHeight="1" x14ac:dyDescent="0.2">
      <c r="A346" s="615"/>
      <c r="B346" s="618" t="s">
        <v>3130</v>
      </c>
      <c r="C346" s="615" t="s">
        <v>1396</v>
      </c>
      <c r="D346" s="618" t="s">
        <v>3597</v>
      </c>
      <c r="E346" s="378" t="s">
        <v>1862</v>
      </c>
      <c r="F346" s="620" t="s">
        <v>3598</v>
      </c>
      <c r="G346" s="624">
        <v>38466</v>
      </c>
      <c r="H346" s="226" t="str">
        <f t="shared" si="12"/>
        <v>u18</v>
      </c>
      <c r="I346" s="626">
        <v>953493970</v>
      </c>
      <c r="J346" s="628" t="s">
        <v>3599</v>
      </c>
      <c r="K346" s="618" t="s">
        <v>3575</v>
      </c>
      <c r="L346" s="887">
        <v>200</v>
      </c>
      <c r="M346" s="626" t="s">
        <v>3600</v>
      </c>
      <c r="N346" s="630">
        <v>44449</v>
      </c>
      <c r="O346" s="618" t="s">
        <v>3549</v>
      </c>
      <c r="P346" s="631" t="s">
        <v>3577</v>
      </c>
      <c r="Q346" s="1027">
        <v>4</v>
      </c>
    </row>
    <row r="347" spans="1:17" ht="14" customHeight="1" x14ac:dyDescent="0.2">
      <c r="A347" s="615"/>
      <c r="B347" s="618" t="s">
        <v>3130</v>
      </c>
      <c r="C347" s="615" t="s">
        <v>1396</v>
      </c>
      <c r="D347" s="618" t="s">
        <v>3597</v>
      </c>
      <c r="E347" s="378" t="s">
        <v>1862</v>
      </c>
      <c r="F347" s="620" t="s">
        <v>3598</v>
      </c>
      <c r="G347" s="624">
        <v>38466</v>
      </c>
      <c r="H347" s="226" t="str">
        <f t="shared" si="12"/>
        <v>u18</v>
      </c>
      <c r="I347" s="626">
        <v>953493970</v>
      </c>
      <c r="J347" s="628" t="s">
        <v>3599</v>
      </c>
      <c r="K347" s="618" t="s">
        <v>3575</v>
      </c>
      <c r="L347" s="887">
        <v>100</v>
      </c>
      <c r="M347" s="626" t="s">
        <v>3319</v>
      </c>
      <c r="N347" s="630">
        <v>44449</v>
      </c>
      <c r="O347" s="618" t="s">
        <v>3549</v>
      </c>
      <c r="P347" s="631" t="s">
        <v>3577</v>
      </c>
      <c r="Q347" s="1027">
        <v>4</v>
      </c>
    </row>
    <row r="348" spans="1:17" ht="14" customHeight="1" x14ac:dyDescent="0.2">
      <c r="A348" s="826"/>
      <c r="B348" s="949" t="s">
        <v>3130</v>
      </c>
      <c r="C348" s="948" t="s">
        <v>1396</v>
      </c>
      <c r="D348" s="949" t="s">
        <v>3597</v>
      </c>
      <c r="E348" s="806" t="s">
        <v>1862</v>
      </c>
      <c r="F348" s="1043" t="s">
        <v>3598</v>
      </c>
      <c r="G348" s="951">
        <v>38466</v>
      </c>
      <c r="H348" s="809" t="str">
        <f t="shared" si="12"/>
        <v>u18</v>
      </c>
      <c r="I348" s="950">
        <v>953493970</v>
      </c>
      <c r="J348" s="952" t="s">
        <v>3599</v>
      </c>
      <c r="K348" s="949" t="s">
        <v>3575</v>
      </c>
      <c r="L348" s="814">
        <v>400</v>
      </c>
      <c r="M348" s="950"/>
      <c r="N348" s="1068"/>
      <c r="O348" s="950"/>
      <c r="P348" s="805" t="s">
        <v>3577</v>
      </c>
      <c r="Q348" s="1082">
        <v>4</v>
      </c>
    </row>
    <row r="349" spans="1:17" ht="14" customHeight="1" x14ac:dyDescent="0.2">
      <c r="A349" s="223"/>
      <c r="B349" s="970" t="s">
        <v>2386</v>
      </c>
      <c r="C349" s="970" t="s">
        <v>2387</v>
      </c>
      <c r="D349" s="970" t="s">
        <v>2388</v>
      </c>
      <c r="E349" s="378" t="s">
        <v>1866</v>
      </c>
      <c r="F349" s="664" t="s">
        <v>2389</v>
      </c>
      <c r="G349" s="780">
        <v>37639</v>
      </c>
      <c r="H349" s="226" t="str">
        <f t="shared" si="12"/>
        <v>u20</v>
      </c>
      <c r="I349" s="781" t="s">
        <v>2390</v>
      </c>
      <c r="J349" s="705" t="s">
        <v>2391</v>
      </c>
      <c r="K349" s="706" t="s">
        <v>2392</v>
      </c>
      <c r="L349" s="225">
        <v>400</v>
      </c>
      <c r="M349" s="747" t="s">
        <v>2393</v>
      </c>
      <c r="N349" s="786"/>
      <c r="O349" s="787"/>
      <c r="P349" s="788" t="s">
        <v>2362</v>
      </c>
      <c r="Q349" s="1081">
        <v>5</v>
      </c>
    </row>
    <row r="350" spans="1:17" ht="14" customHeight="1" x14ac:dyDescent="0.15">
      <c r="A350" s="223"/>
      <c r="B350" s="431" t="s">
        <v>2386</v>
      </c>
      <c r="C350" s="431" t="s">
        <v>2387</v>
      </c>
      <c r="D350" s="431" t="s">
        <v>2388</v>
      </c>
      <c r="E350" s="378" t="s">
        <v>1866</v>
      </c>
      <c r="F350" s="426" t="s">
        <v>2389</v>
      </c>
      <c r="G350" s="427">
        <v>37639</v>
      </c>
      <c r="H350" s="226" t="str">
        <f t="shared" si="12"/>
        <v>u20</v>
      </c>
      <c r="I350" s="659" t="s">
        <v>2390</v>
      </c>
      <c r="J350" s="428" t="s">
        <v>2391</v>
      </c>
      <c r="K350" s="430" t="s">
        <v>2392</v>
      </c>
      <c r="L350" s="902" t="s">
        <v>1739</v>
      </c>
      <c r="M350" s="418" t="s">
        <v>2394</v>
      </c>
      <c r="N350" s="422">
        <v>44420</v>
      </c>
      <c r="O350" s="423" t="s">
        <v>2371</v>
      </c>
      <c r="P350" s="424" t="s">
        <v>2362</v>
      </c>
      <c r="Q350" s="801">
        <v>5</v>
      </c>
    </row>
    <row r="351" spans="1:17" s="547" customFormat="1" ht="14" customHeight="1" x14ac:dyDescent="0.2">
      <c r="A351" s="1037"/>
      <c r="B351" s="812" t="s">
        <v>3183</v>
      </c>
      <c r="C351" s="812" t="s">
        <v>3184</v>
      </c>
      <c r="D351" s="812" t="s">
        <v>3185</v>
      </c>
      <c r="E351" s="806" t="s">
        <v>1862</v>
      </c>
      <c r="F351" s="814" t="s">
        <v>3186</v>
      </c>
      <c r="G351" s="808">
        <v>38011</v>
      </c>
      <c r="H351" s="809" t="str">
        <f t="shared" si="12"/>
        <v>u18</v>
      </c>
      <c r="I351" s="1050">
        <v>56932064924</v>
      </c>
      <c r="J351" s="1054" t="s">
        <v>3187</v>
      </c>
      <c r="K351" s="1059" t="s">
        <v>3188</v>
      </c>
      <c r="L351" s="939" t="s">
        <v>1052</v>
      </c>
      <c r="M351" s="814" t="s">
        <v>3352</v>
      </c>
      <c r="N351" s="812" t="s">
        <v>3350</v>
      </c>
      <c r="O351" s="812" t="s">
        <v>3359</v>
      </c>
      <c r="P351" s="1078" t="s">
        <v>3189</v>
      </c>
      <c r="Q351" s="823">
        <v>3</v>
      </c>
    </row>
    <row r="352" spans="1:17" s="547" customFormat="1" ht="14" customHeight="1" x14ac:dyDescent="0.2">
      <c r="A352" s="338"/>
      <c r="B352" s="224" t="s">
        <v>3183</v>
      </c>
      <c r="C352" s="224" t="s">
        <v>3184</v>
      </c>
      <c r="D352" s="224" t="s">
        <v>3185</v>
      </c>
      <c r="E352" s="378" t="s">
        <v>1862</v>
      </c>
      <c r="F352" s="225" t="s">
        <v>3186</v>
      </c>
      <c r="G352" s="346">
        <v>38011</v>
      </c>
      <c r="H352" s="226" t="str">
        <f t="shared" si="12"/>
        <v>u18</v>
      </c>
      <c r="I352" s="370">
        <v>56932064924</v>
      </c>
      <c r="J352" s="389" t="s">
        <v>3187</v>
      </c>
      <c r="K352" s="239" t="s">
        <v>3188</v>
      </c>
      <c r="L352" s="883">
        <v>100</v>
      </c>
      <c r="M352" s="225" t="s">
        <v>3335</v>
      </c>
      <c r="N352" s="539">
        <v>44442</v>
      </c>
      <c r="O352" s="224" t="s">
        <v>3358</v>
      </c>
      <c r="P352" s="775" t="s">
        <v>3189</v>
      </c>
      <c r="Q352" s="863">
        <v>3</v>
      </c>
    </row>
    <row r="353" spans="1:17" s="547" customFormat="1" ht="14" customHeight="1" x14ac:dyDescent="0.2">
      <c r="A353" s="968"/>
      <c r="B353" s="812" t="s">
        <v>2456</v>
      </c>
      <c r="C353" s="812" t="s">
        <v>689</v>
      </c>
      <c r="D353" s="812" t="s">
        <v>2457</v>
      </c>
      <c r="E353" s="806" t="s">
        <v>1866</v>
      </c>
      <c r="F353" s="814" t="s">
        <v>2458</v>
      </c>
      <c r="G353" s="808">
        <v>38579</v>
      </c>
      <c r="H353" s="809" t="str">
        <f t="shared" si="12"/>
        <v>u18</v>
      </c>
      <c r="I353" s="891" t="s">
        <v>2459</v>
      </c>
      <c r="J353" s="1057" t="s">
        <v>2460</v>
      </c>
      <c r="K353" s="1024" t="s">
        <v>2461</v>
      </c>
      <c r="L353" s="882">
        <v>5000</v>
      </c>
      <c r="M353" s="814" t="s">
        <v>2441</v>
      </c>
      <c r="N353" s="806"/>
      <c r="O353" s="820" t="s">
        <v>2442</v>
      </c>
      <c r="P353" s="990" t="s">
        <v>2462</v>
      </c>
      <c r="Q353" s="806">
        <v>5</v>
      </c>
    </row>
    <row r="354" spans="1:17" s="547" customFormat="1" ht="14" customHeight="1" x14ac:dyDescent="0.2">
      <c r="A354" s="338"/>
      <c r="B354" s="316" t="s">
        <v>2456</v>
      </c>
      <c r="C354" s="316" t="s">
        <v>689</v>
      </c>
      <c r="D354" s="316" t="s">
        <v>2457</v>
      </c>
      <c r="E354" s="378" t="s">
        <v>1866</v>
      </c>
      <c r="F354" s="243" t="s">
        <v>2458</v>
      </c>
      <c r="G354" s="394">
        <v>38579</v>
      </c>
      <c r="H354" s="226" t="str">
        <f t="shared" si="12"/>
        <v>u18</v>
      </c>
      <c r="I354" s="1049" t="s">
        <v>2459</v>
      </c>
      <c r="J354" s="434" t="s">
        <v>2460</v>
      </c>
      <c r="K354" s="777" t="s">
        <v>2463</v>
      </c>
      <c r="L354" s="894">
        <v>1500</v>
      </c>
      <c r="M354" s="243" t="s">
        <v>2464</v>
      </c>
      <c r="N354" s="435">
        <v>44441</v>
      </c>
      <c r="O354" s="352" t="s">
        <v>2465</v>
      </c>
      <c r="P354" s="1016" t="s">
        <v>2462</v>
      </c>
      <c r="Q354" s="863">
        <v>5</v>
      </c>
    </row>
    <row r="355" spans="1:17" s="614" customFormat="1" ht="14" customHeight="1" x14ac:dyDescent="0.15">
      <c r="A355" s="968"/>
      <c r="B355" s="803" t="s">
        <v>3737</v>
      </c>
      <c r="C355" s="803" t="s">
        <v>2313</v>
      </c>
      <c r="D355" s="803" t="s">
        <v>3738</v>
      </c>
      <c r="E355" s="806" t="s">
        <v>1866</v>
      </c>
      <c r="F355" s="814" t="s">
        <v>3739</v>
      </c>
      <c r="G355" s="808">
        <v>38187</v>
      </c>
      <c r="H355" s="809" t="str">
        <f t="shared" si="12"/>
        <v>u18</v>
      </c>
      <c r="I355" s="1006" t="s">
        <v>3740</v>
      </c>
      <c r="J355" s="964" t="s">
        <v>3741</v>
      </c>
      <c r="K355" s="1014" t="s">
        <v>3742</v>
      </c>
      <c r="L355" s="814">
        <v>400</v>
      </c>
      <c r="M355" s="814" t="s">
        <v>3743</v>
      </c>
      <c r="N355" s="808">
        <v>44454</v>
      </c>
      <c r="O355" s="814" t="s">
        <v>3719</v>
      </c>
      <c r="P355" s="990" t="s">
        <v>3710</v>
      </c>
      <c r="Q355" s="806">
        <v>8</v>
      </c>
    </row>
    <row r="356" spans="1:17" s="614" customFormat="1" ht="14" customHeight="1" x14ac:dyDescent="0.15">
      <c r="A356" s="338"/>
      <c r="B356" s="223" t="s">
        <v>3737</v>
      </c>
      <c r="C356" s="223" t="s">
        <v>2313</v>
      </c>
      <c r="D356" s="223" t="s">
        <v>3738</v>
      </c>
      <c r="E356" s="378" t="s">
        <v>1866</v>
      </c>
      <c r="F356" s="225" t="s">
        <v>3739</v>
      </c>
      <c r="G356" s="346">
        <v>38187</v>
      </c>
      <c r="H356" s="226" t="str">
        <f t="shared" si="12"/>
        <v>u18</v>
      </c>
      <c r="I356" s="728" t="s">
        <v>3740</v>
      </c>
      <c r="J356" s="576" t="s">
        <v>3741</v>
      </c>
      <c r="K356" s="763" t="s">
        <v>3742</v>
      </c>
      <c r="L356" s="225" t="s">
        <v>1877</v>
      </c>
      <c r="M356" s="225" t="s">
        <v>1897</v>
      </c>
      <c r="N356" s="225" t="s">
        <v>3744</v>
      </c>
      <c r="O356" s="225" t="s">
        <v>3745</v>
      </c>
      <c r="P356" s="774" t="s">
        <v>3710</v>
      </c>
      <c r="Q356" s="378">
        <v>8</v>
      </c>
    </row>
    <row r="357" spans="1:17" s="614" customFormat="1" ht="14" customHeight="1" x14ac:dyDescent="0.2">
      <c r="A357" s="790"/>
      <c r="B357" s="618" t="s">
        <v>580</v>
      </c>
      <c r="C357" s="618" t="s">
        <v>3552</v>
      </c>
      <c r="D357" s="618" t="s">
        <v>3553</v>
      </c>
      <c r="E357" s="378" t="s">
        <v>1866</v>
      </c>
      <c r="F357" s="626" t="s">
        <v>3554</v>
      </c>
      <c r="G357" s="624">
        <v>32577</v>
      </c>
      <c r="H357" s="226" t="str">
        <f t="shared" si="12"/>
        <v>adulto</v>
      </c>
      <c r="I357" s="793">
        <v>994487869</v>
      </c>
      <c r="J357" s="688" t="s">
        <v>3555</v>
      </c>
      <c r="K357" s="912" t="s">
        <v>3548</v>
      </c>
      <c r="L357" s="378" t="s">
        <v>1856</v>
      </c>
      <c r="M357" s="626"/>
      <c r="N357" s="626" t="s">
        <v>3556</v>
      </c>
      <c r="O357" s="626"/>
      <c r="P357" s="980" t="s">
        <v>3550</v>
      </c>
      <c r="Q357" s="865">
        <v>4</v>
      </c>
    </row>
    <row r="358" spans="1:17" s="547" customFormat="1" ht="14" customHeight="1" x14ac:dyDescent="0.2">
      <c r="A358" s="968"/>
      <c r="B358" s="812" t="s">
        <v>2073</v>
      </c>
      <c r="C358" s="812" t="s">
        <v>634</v>
      </c>
      <c r="D358" s="812" t="s">
        <v>2537</v>
      </c>
      <c r="E358" s="806" t="s">
        <v>1866</v>
      </c>
      <c r="F358" s="814" t="s">
        <v>2538</v>
      </c>
      <c r="G358" s="808">
        <v>37984</v>
      </c>
      <c r="H358" s="809" t="str">
        <f t="shared" si="12"/>
        <v>u20</v>
      </c>
      <c r="I358" s="814" t="s">
        <v>2539</v>
      </c>
      <c r="J358" s="815" t="s">
        <v>2540</v>
      </c>
      <c r="K358" s="812" t="s">
        <v>2541</v>
      </c>
      <c r="L358" s="882">
        <v>5000</v>
      </c>
      <c r="M358" s="909" t="s">
        <v>2542</v>
      </c>
      <c r="N358" s="1066">
        <v>44443</v>
      </c>
      <c r="O358" s="1072" t="s">
        <v>2455</v>
      </c>
      <c r="P358" s="812" t="s">
        <v>2510</v>
      </c>
      <c r="Q358" s="860">
        <v>5</v>
      </c>
    </row>
    <row r="359" spans="1:17" s="614" customFormat="1" ht="14" customHeight="1" x14ac:dyDescent="0.15">
      <c r="A359" s="676"/>
      <c r="B359" s="653" t="s">
        <v>2073</v>
      </c>
      <c r="C359" s="653" t="s">
        <v>2074</v>
      </c>
      <c r="D359" s="653" t="s">
        <v>2075</v>
      </c>
      <c r="E359" s="611" t="s">
        <v>1866</v>
      </c>
      <c r="F359" s="651" t="s">
        <v>2076</v>
      </c>
      <c r="G359" s="652">
        <v>38808</v>
      </c>
      <c r="H359" s="612" t="str">
        <f t="shared" si="12"/>
        <v>u16</v>
      </c>
      <c r="I359" s="651" t="s">
        <v>2070</v>
      </c>
      <c r="J359" s="668" t="s">
        <v>2057</v>
      </c>
      <c r="K359" s="653" t="s">
        <v>2049</v>
      </c>
      <c r="L359" s="613" t="s">
        <v>974</v>
      </c>
      <c r="M359" s="651"/>
      <c r="N359" s="651"/>
      <c r="O359" s="653"/>
      <c r="P359" s="653" t="s">
        <v>2051</v>
      </c>
      <c r="Q359" s="858">
        <v>7</v>
      </c>
    </row>
    <row r="360" spans="1:17" s="547" customFormat="1" ht="14" customHeight="1" x14ac:dyDescent="0.2">
      <c r="A360" s="338"/>
      <c r="B360" s="223" t="s">
        <v>2073</v>
      </c>
      <c r="C360" s="223" t="s">
        <v>634</v>
      </c>
      <c r="D360" s="223" t="s">
        <v>2537</v>
      </c>
      <c r="E360" s="378" t="s">
        <v>1866</v>
      </c>
      <c r="F360" s="225" t="s">
        <v>2543</v>
      </c>
      <c r="G360" s="346">
        <v>37984</v>
      </c>
      <c r="H360" s="226" t="str">
        <f t="shared" si="12"/>
        <v>u20</v>
      </c>
      <c r="I360" s="225" t="s">
        <v>2539</v>
      </c>
      <c r="J360" s="397" t="s">
        <v>2540</v>
      </c>
      <c r="K360" s="224" t="s">
        <v>2541</v>
      </c>
      <c r="L360" s="884">
        <v>10000</v>
      </c>
      <c r="M360" s="225" t="s">
        <v>2441</v>
      </c>
      <c r="N360" s="225"/>
      <c r="O360" s="228" t="s">
        <v>2442</v>
      </c>
      <c r="P360" s="224" t="s">
        <v>2510</v>
      </c>
      <c r="Q360" s="861">
        <v>5</v>
      </c>
    </row>
    <row r="361" spans="1:17" s="614" customFormat="1" ht="14" customHeight="1" x14ac:dyDescent="0.15">
      <c r="A361" s="676"/>
      <c r="B361" s="653" t="s">
        <v>2073</v>
      </c>
      <c r="C361" s="653" t="s">
        <v>2074</v>
      </c>
      <c r="D361" s="653" t="s">
        <v>2075</v>
      </c>
      <c r="E361" s="611" t="s">
        <v>1866</v>
      </c>
      <c r="F361" s="651" t="s">
        <v>2076</v>
      </c>
      <c r="G361" s="652">
        <v>38808</v>
      </c>
      <c r="H361" s="612" t="str">
        <f t="shared" si="12"/>
        <v>u16</v>
      </c>
      <c r="I361" s="651" t="s">
        <v>2070</v>
      </c>
      <c r="J361" s="668" t="s">
        <v>2057</v>
      </c>
      <c r="K361" s="653" t="s">
        <v>2049</v>
      </c>
      <c r="L361" s="670" t="s">
        <v>1017</v>
      </c>
      <c r="M361" s="651" t="s">
        <v>2077</v>
      </c>
      <c r="N361" s="652">
        <v>44436</v>
      </c>
      <c r="O361" s="653" t="s">
        <v>1958</v>
      </c>
      <c r="P361" s="653" t="s">
        <v>2051</v>
      </c>
      <c r="Q361" s="858">
        <v>7</v>
      </c>
    </row>
    <row r="362" spans="1:17" s="547" customFormat="1" ht="14" customHeight="1" x14ac:dyDescent="0.15">
      <c r="A362" s="853"/>
      <c r="B362" s="854" t="s">
        <v>3007</v>
      </c>
      <c r="C362" s="854" t="s">
        <v>172</v>
      </c>
      <c r="D362" s="854" t="s">
        <v>3008</v>
      </c>
      <c r="E362" s="806" t="s">
        <v>1862</v>
      </c>
      <c r="F362" s="853" t="s">
        <v>3009</v>
      </c>
      <c r="G362" s="965">
        <v>37490</v>
      </c>
      <c r="H362" s="809" t="str">
        <f t="shared" si="12"/>
        <v>u20</v>
      </c>
      <c r="I362" s="856" t="s">
        <v>3010</v>
      </c>
      <c r="J362" s="857" t="s">
        <v>3011</v>
      </c>
      <c r="K362" s="1062" t="s">
        <v>3012</v>
      </c>
      <c r="L362" s="910">
        <v>200</v>
      </c>
      <c r="M362" s="1065" t="s">
        <v>3014</v>
      </c>
      <c r="N362" s="1065">
        <v>2021</v>
      </c>
      <c r="O362" s="1065"/>
      <c r="P362" s="854" t="s">
        <v>2935</v>
      </c>
      <c r="Q362" s="859">
        <v>13</v>
      </c>
    </row>
    <row r="363" spans="1:17" ht="14" customHeight="1" x14ac:dyDescent="0.15">
      <c r="A363" s="453"/>
      <c r="B363" s="451" t="s">
        <v>3007</v>
      </c>
      <c r="C363" s="451" t="s">
        <v>172</v>
      </c>
      <c r="D363" s="451" t="s">
        <v>3008</v>
      </c>
      <c r="E363" s="378" t="s">
        <v>1862</v>
      </c>
      <c r="F363" s="453" t="s">
        <v>3009</v>
      </c>
      <c r="G363" s="521">
        <v>37490</v>
      </c>
      <c r="H363" s="226" t="str">
        <f t="shared" si="12"/>
        <v>u20</v>
      </c>
      <c r="I363" s="453" t="s">
        <v>3010</v>
      </c>
      <c r="J363" s="457" t="s">
        <v>3011</v>
      </c>
      <c r="K363" s="451" t="s">
        <v>3012</v>
      </c>
      <c r="L363" s="883">
        <v>100</v>
      </c>
      <c r="M363" s="453" t="s">
        <v>3013</v>
      </c>
      <c r="N363" s="512">
        <v>44440</v>
      </c>
      <c r="O363" s="453" t="s">
        <v>3005</v>
      </c>
      <c r="P363" s="451" t="s">
        <v>2935</v>
      </c>
      <c r="Q363" s="452">
        <v>13</v>
      </c>
    </row>
    <row r="364" spans="1:17" ht="14" customHeight="1" x14ac:dyDescent="0.15">
      <c r="A364" s="453"/>
      <c r="B364" s="451" t="s">
        <v>3007</v>
      </c>
      <c r="C364" s="451" t="s">
        <v>172</v>
      </c>
      <c r="D364" s="451" t="s">
        <v>3008</v>
      </c>
      <c r="E364" s="378" t="s">
        <v>1862</v>
      </c>
      <c r="F364" s="453" t="s">
        <v>3009</v>
      </c>
      <c r="G364" s="521">
        <v>37490</v>
      </c>
      <c r="H364" s="226" t="str">
        <f t="shared" si="12"/>
        <v>u20</v>
      </c>
      <c r="I364" s="453" t="s">
        <v>3010</v>
      </c>
      <c r="J364" s="457" t="s">
        <v>3011</v>
      </c>
      <c r="K364" s="451" t="s">
        <v>3012</v>
      </c>
      <c r="L364" s="900" t="s">
        <v>3702</v>
      </c>
      <c r="M364" s="453"/>
      <c r="N364" s="453"/>
      <c r="O364" s="453"/>
      <c r="P364" s="451" t="s">
        <v>2935</v>
      </c>
      <c r="Q364" s="452">
        <v>13</v>
      </c>
    </row>
    <row r="365" spans="1:17" ht="14" customHeight="1" x14ac:dyDescent="0.15">
      <c r="A365" s="223"/>
      <c r="B365" s="224" t="s">
        <v>2088</v>
      </c>
      <c r="C365" s="224" t="s">
        <v>2089</v>
      </c>
      <c r="D365" s="224" t="s">
        <v>2090</v>
      </c>
      <c r="E365" s="378" t="s">
        <v>1866</v>
      </c>
      <c r="F365" s="225" t="s">
        <v>2091</v>
      </c>
      <c r="G365" s="346">
        <v>44319</v>
      </c>
      <c r="H365" s="226" t="str">
        <f t="shared" si="12"/>
        <v>-</v>
      </c>
      <c r="I365" s="225" t="s">
        <v>2070</v>
      </c>
      <c r="J365" s="395" t="s">
        <v>2057</v>
      </c>
      <c r="K365" s="224" t="s">
        <v>2092</v>
      </c>
      <c r="L365" s="378" t="s">
        <v>1856</v>
      </c>
      <c r="M365" s="225"/>
      <c r="N365" s="346"/>
      <c r="O365" s="224"/>
      <c r="P365" s="224" t="s">
        <v>2051</v>
      </c>
      <c r="Q365" s="524">
        <v>7</v>
      </c>
    </row>
    <row r="366" spans="1:17" ht="14" customHeight="1" x14ac:dyDescent="0.15">
      <c r="A366" s="803"/>
      <c r="B366" s="812" t="s">
        <v>2102</v>
      </c>
      <c r="C366" s="812" t="s">
        <v>2103</v>
      </c>
      <c r="D366" s="812" t="s">
        <v>2104</v>
      </c>
      <c r="E366" s="806" t="s">
        <v>1866</v>
      </c>
      <c r="F366" s="814" t="s">
        <v>2105</v>
      </c>
      <c r="G366" s="808">
        <v>38044</v>
      </c>
      <c r="H366" s="809" t="str">
        <f t="shared" ref="H366:H397" si="13">+IF(G366&lt;DATE(2002,1,1),"adulto",IF(G366&lt;DATE(2004,1,1),"u20",IF(G366&lt;DATE(2006,1,1),"u18",IF(G366&lt;DATE(2008,1,1),"u16","-"))))</f>
        <v>u18</v>
      </c>
      <c r="I366" s="814">
        <v>983602985</v>
      </c>
      <c r="J366" s="845" t="s">
        <v>2106</v>
      </c>
      <c r="K366" s="812" t="s">
        <v>2110</v>
      </c>
      <c r="L366" s="882">
        <v>200</v>
      </c>
      <c r="M366" s="814" t="s">
        <v>2111</v>
      </c>
      <c r="N366" s="808"/>
      <c r="O366" s="812"/>
      <c r="P366" s="812" t="s">
        <v>2109</v>
      </c>
      <c r="Q366" s="869">
        <v>7</v>
      </c>
    </row>
    <row r="367" spans="1:17" ht="14" customHeight="1" x14ac:dyDescent="0.15">
      <c r="A367" s="803"/>
      <c r="B367" s="812" t="s">
        <v>2102</v>
      </c>
      <c r="C367" s="812" t="s">
        <v>2103</v>
      </c>
      <c r="D367" s="812" t="s">
        <v>2104</v>
      </c>
      <c r="E367" s="806" t="s">
        <v>1866</v>
      </c>
      <c r="F367" s="814" t="s">
        <v>2105</v>
      </c>
      <c r="G367" s="808">
        <v>38044</v>
      </c>
      <c r="H367" s="809" t="str">
        <f t="shared" si="13"/>
        <v>u18</v>
      </c>
      <c r="I367" s="814">
        <v>983602985</v>
      </c>
      <c r="J367" s="812" t="s">
        <v>2106</v>
      </c>
      <c r="K367" s="812" t="s">
        <v>2110</v>
      </c>
      <c r="L367" s="939" t="s">
        <v>1052</v>
      </c>
      <c r="M367" s="814" t="s">
        <v>2121</v>
      </c>
      <c r="N367" s="808">
        <v>44386</v>
      </c>
      <c r="O367" s="812" t="s">
        <v>2122</v>
      </c>
      <c r="P367" s="812" t="s">
        <v>2109</v>
      </c>
      <c r="Q367" s="869">
        <v>7</v>
      </c>
    </row>
    <row r="368" spans="1:17" ht="14" customHeight="1" x14ac:dyDescent="0.15">
      <c r="A368" s="223"/>
      <c r="B368" s="224" t="s">
        <v>2102</v>
      </c>
      <c r="C368" s="224" t="s">
        <v>2103</v>
      </c>
      <c r="D368" s="224" t="s">
        <v>2104</v>
      </c>
      <c r="E368" s="378" t="s">
        <v>1866</v>
      </c>
      <c r="F368" s="225" t="s">
        <v>2105</v>
      </c>
      <c r="G368" s="346">
        <v>38044</v>
      </c>
      <c r="H368" s="226" t="str">
        <f t="shared" si="13"/>
        <v>u18</v>
      </c>
      <c r="I368" s="225">
        <v>983602985</v>
      </c>
      <c r="J368" s="395" t="s">
        <v>2106</v>
      </c>
      <c r="K368" s="224" t="s">
        <v>2107</v>
      </c>
      <c r="L368" s="883">
        <v>100</v>
      </c>
      <c r="M368" s="225" t="s">
        <v>2108</v>
      </c>
      <c r="N368" s="346">
        <v>44270</v>
      </c>
      <c r="O368" s="224" t="s">
        <v>1958</v>
      </c>
      <c r="P368" s="224" t="s">
        <v>2109</v>
      </c>
      <c r="Q368" s="524">
        <v>7</v>
      </c>
    </row>
    <row r="369" spans="1:17" ht="14" customHeight="1" x14ac:dyDescent="0.2">
      <c r="A369" s="223"/>
      <c r="B369" s="224" t="s">
        <v>2074</v>
      </c>
      <c r="C369" s="224" t="s">
        <v>730</v>
      </c>
      <c r="D369" s="224" t="s">
        <v>2319</v>
      </c>
      <c r="E369" s="378" t="s">
        <v>1866</v>
      </c>
      <c r="F369" s="225" t="s">
        <v>2320</v>
      </c>
      <c r="G369" s="346">
        <v>18692</v>
      </c>
      <c r="H369" s="226" t="str">
        <f t="shared" si="13"/>
        <v>adulto</v>
      </c>
      <c r="I369" s="225">
        <v>994580121</v>
      </c>
      <c r="J369" s="377" t="s">
        <v>2321</v>
      </c>
      <c r="K369" s="225" t="s">
        <v>2322</v>
      </c>
      <c r="L369" s="522" t="s">
        <v>1857</v>
      </c>
      <c r="M369" s="225"/>
      <c r="N369" s="225" t="s">
        <v>2303</v>
      </c>
      <c r="O369" s="225"/>
      <c r="P369" s="224" t="s">
        <v>2323</v>
      </c>
      <c r="Q369" s="605"/>
    </row>
    <row r="370" spans="1:17" ht="14" customHeight="1" x14ac:dyDescent="0.15">
      <c r="A370" s="223"/>
      <c r="B370" s="568" t="s">
        <v>3470</v>
      </c>
      <c r="C370" s="569" t="s">
        <v>1436</v>
      </c>
      <c r="D370" s="568" t="s">
        <v>3471</v>
      </c>
      <c r="E370" s="378" t="s">
        <v>1866</v>
      </c>
      <c r="F370" s="569" t="s">
        <v>3472</v>
      </c>
      <c r="G370" s="408">
        <v>38398</v>
      </c>
      <c r="H370" s="226" t="str">
        <f t="shared" si="13"/>
        <v>u18</v>
      </c>
      <c r="I370" s="568">
        <v>946572964</v>
      </c>
      <c r="J370" s="568" t="s">
        <v>3473</v>
      </c>
      <c r="K370" s="568" t="s">
        <v>3474</v>
      </c>
      <c r="L370" s="344" t="s">
        <v>1032</v>
      </c>
      <c r="M370" s="225" t="s">
        <v>3475</v>
      </c>
      <c r="N370" s="538">
        <v>44386</v>
      </c>
      <c r="O370" s="223" t="s">
        <v>3476</v>
      </c>
      <c r="P370" s="223" t="s">
        <v>3449</v>
      </c>
      <c r="Q370" s="378">
        <v>9</v>
      </c>
    </row>
    <row r="371" spans="1:17" ht="14" customHeight="1" x14ac:dyDescent="0.2">
      <c r="A371" s="223"/>
      <c r="B371" s="224" t="s">
        <v>1003</v>
      </c>
      <c r="C371" s="224" t="s">
        <v>3135</v>
      </c>
      <c r="D371" s="224" t="s">
        <v>3136</v>
      </c>
      <c r="E371" s="378" t="s">
        <v>1866</v>
      </c>
      <c r="F371" s="225" t="s">
        <v>3137</v>
      </c>
      <c r="G371" s="346">
        <v>37584</v>
      </c>
      <c r="H371" s="226" t="str">
        <f t="shared" si="13"/>
        <v>u20</v>
      </c>
      <c r="I371" s="225">
        <v>949499415</v>
      </c>
      <c r="J371" s="389" t="s">
        <v>3138</v>
      </c>
      <c r="K371" s="223" t="s">
        <v>3139</v>
      </c>
      <c r="L371" s="771" t="s">
        <v>1032</v>
      </c>
      <c r="M371" s="376" t="s">
        <v>3326</v>
      </c>
      <c r="N371" s="537">
        <v>44351</v>
      </c>
      <c r="O371" s="533" t="s">
        <v>3355</v>
      </c>
      <c r="P371" s="228" t="s">
        <v>3140</v>
      </c>
      <c r="Q371" s="863">
        <v>3</v>
      </c>
    </row>
    <row r="372" spans="1:17" ht="14" customHeight="1" x14ac:dyDescent="0.2">
      <c r="A372" s="223"/>
      <c r="B372" s="224" t="s">
        <v>1998</v>
      </c>
      <c r="C372" s="224" t="s">
        <v>1999</v>
      </c>
      <c r="D372" s="224" t="s">
        <v>2000</v>
      </c>
      <c r="E372" s="378" t="s">
        <v>1866</v>
      </c>
      <c r="F372" s="243" t="s">
        <v>2001</v>
      </c>
      <c r="G372" s="346">
        <v>38168</v>
      </c>
      <c r="H372" s="226" t="str">
        <f t="shared" si="13"/>
        <v>u18</v>
      </c>
      <c r="I372" s="225" t="s">
        <v>2002</v>
      </c>
      <c r="J372" s="377" t="s">
        <v>2003</v>
      </c>
      <c r="K372" s="225" t="s">
        <v>2004</v>
      </c>
      <c r="L372" s="343">
        <v>400</v>
      </c>
      <c r="M372" s="225" t="s">
        <v>2008</v>
      </c>
      <c r="N372" s="346">
        <v>44450</v>
      </c>
      <c r="O372" s="225" t="s">
        <v>2009</v>
      </c>
      <c r="P372" s="224" t="s">
        <v>2007</v>
      </c>
      <c r="Q372" s="378">
        <v>13</v>
      </c>
    </row>
    <row r="373" spans="1:17" ht="14" customHeight="1" x14ac:dyDescent="0.2">
      <c r="A373" s="223"/>
      <c r="B373" s="242" t="s">
        <v>1998</v>
      </c>
      <c r="C373" s="242" t="s">
        <v>1999</v>
      </c>
      <c r="D373" s="242" t="s">
        <v>2000</v>
      </c>
      <c r="E373" s="378" t="s">
        <v>1866</v>
      </c>
      <c r="F373" s="243" t="s">
        <v>2001</v>
      </c>
      <c r="G373" s="394">
        <v>38168</v>
      </c>
      <c r="H373" s="226" t="str">
        <f t="shared" si="13"/>
        <v>u18</v>
      </c>
      <c r="I373" s="225" t="s">
        <v>2002</v>
      </c>
      <c r="J373" s="377" t="s">
        <v>2003</v>
      </c>
      <c r="K373" s="225" t="s">
        <v>2004</v>
      </c>
      <c r="L373" s="883">
        <v>200</v>
      </c>
      <c r="M373" s="225" t="s">
        <v>2005</v>
      </c>
      <c r="N373" s="346">
        <v>44444</v>
      </c>
      <c r="O373" s="225" t="s">
        <v>2006</v>
      </c>
      <c r="P373" s="224" t="s">
        <v>2007</v>
      </c>
      <c r="Q373" s="378">
        <v>13</v>
      </c>
    </row>
    <row r="374" spans="1:17" ht="14" customHeight="1" x14ac:dyDescent="0.2">
      <c r="A374" s="223"/>
      <c r="B374" s="242" t="s">
        <v>1998</v>
      </c>
      <c r="C374" s="242" t="s">
        <v>1999</v>
      </c>
      <c r="D374" s="242" t="s">
        <v>2000</v>
      </c>
      <c r="E374" s="378" t="s">
        <v>1866</v>
      </c>
      <c r="F374" s="243" t="s">
        <v>2001</v>
      </c>
      <c r="G374" s="394">
        <v>38168</v>
      </c>
      <c r="H374" s="226" t="str">
        <f t="shared" si="13"/>
        <v>u18</v>
      </c>
      <c r="I374" s="225" t="s">
        <v>2002</v>
      </c>
      <c r="J374" s="377" t="s">
        <v>2003</v>
      </c>
      <c r="K374" s="847" t="s">
        <v>2004</v>
      </c>
      <c r="L374" s="887" t="s">
        <v>2035</v>
      </c>
      <c r="M374" s="225"/>
      <c r="N374" s="225"/>
      <c r="O374" s="225"/>
      <c r="P374" s="224" t="s">
        <v>2007</v>
      </c>
      <c r="Q374" s="863">
        <v>13</v>
      </c>
    </row>
    <row r="375" spans="1:17" ht="14" customHeight="1" x14ac:dyDescent="0.2">
      <c r="A375" s="378"/>
      <c r="B375" s="584" t="s">
        <v>3824</v>
      </c>
      <c r="C375" s="584" t="s">
        <v>3825</v>
      </c>
      <c r="D375" s="584" t="s">
        <v>2625</v>
      </c>
      <c r="E375" s="378" t="s">
        <v>1866</v>
      </c>
      <c r="F375" s="585" t="s">
        <v>3826</v>
      </c>
      <c r="G375" s="590">
        <v>37710</v>
      </c>
      <c r="H375" s="226" t="str">
        <f t="shared" si="13"/>
        <v>u20</v>
      </c>
      <c r="I375" s="587" t="s">
        <v>3827</v>
      </c>
      <c r="J375" s="588" t="s">
        <v>3828</v>
      </c>
      <c r="K375" s="1058" t="s">
        <v>3829</v>
      </c>
      <c r="L375" s="225">
        <v>400</v>
      </c>
      <c r="M375" s="587" t="s">
        <v>3830</v>
      </c>
      <c r="N375" s="589">
        <v>44274</v>
      </c>
      <c r="O375" s="584" t="s">
        <v>3831</v>
      </c>
      <c r="P375" s="224" t="s">
        <v>2742</v>
      </c>
      <c r="Q375" s="378">
        <v>13</v>
      </c>
    </row>
    <row r="376" spans="1:17" ht="14" customHeight="1" x14ac:dyDescent="0.2">
      <c r="A376" s="223"/>
      <c r="B376" s="223" t="s">
        <v>3515</v>
      </c>
      <c r="C376" s="223" t="s">
        <v>3516</v>
      </c>
      <c r="D376" s="223" t="s">
        <v>3517</v>
      </c>
      <c r="E376" s="378" t="s">
        <v>1866</v>
      </c>
      <c r="F376" s="223" t="s">
        <v>3518</v>
      </c>
      <c r="G376" s="538">
        <v>28253</v>
      </c>
      <c r="H376" s="226" t="str">
        <f t="shared" si="13"/>
        <v>adulto</v>
      </c>
      <c r="I376" s="223" t="s">
        <v>3519</v>
      </c>
      <c r="J376" s="561" t="s">
        <v>3520</v>
      </c>
      <c r="K376" s="223" t="s">
        <v>3521</v>
      </c>
      <c r="L376" s="605" t="s">
        <v>1856</v>
      </c>
      <c r="M376" s="223"/>
      <c r="N376" s="223"/>
      <c r="O376" s="223"/>
      <c r="P376" s="223" t="s">
        <v>3494</v>
      </c>
      <c r="Q376" s="861">
        <v>9</v>
      </c>
    </row>
    <row r="377" spans="1:17" ht="14" customHeight="1" x14ac:dyDescent="0.2">
      <c r="A377" s="223"/>
      <c r="B377" s="371" t="s">
        <v>2583</v>
      </c>
      <c r="C377" s="371" t="s">
        <v>2584</v>
      </c>
      <c r="D377" s="371" t="s">
        <v>2585</v>
      </c>
      <c r="E377" s="378" t="s">
        <v>1866</v>
      </c>
      <c r="F377" s="372" t="s">
        <v>2586</v>
      </c>
      <c r="G377" s="393">
        <v>22121</v>
      </c>
      <c r="H377" s="226" t="str">
        <f t="shared" si="13"/>
        <v>adulto</v>
      </c>
      <c r="I377" s="372" t="s">
        <v>2587</v>
      </c>
      <c r="J377" s="397" t="s">
        <v>2588</v>
      </c>
      <c r="K377" s="981" t="s">
        <v>2589</v>
      </c>
      <c r="L377" s="378" t="s">
        <v>1856</v>
      </c>
      <c r="M377" s="372"/>
      <c r="N377" s="372"/>
      <c r="O377" s="372"/>
      <c r="P377" s="371" t="s">
        <v>2590</v>
      </c>
      <c r="Q377" s="861">
        <v>5</v>
      </c>
    </row>
    <row r="378" spans="1:17" ht="14" customHeight="1" x14ac:dyDescent="0.15">
      <c r="A378" s="223"/>
      <c r="B378" s="224" t="s">
        <v>2139</v>
      </c>
      <c r="C378" s="224" t="s">
        <v>2143</v>
      </c>
      <c r="D378" s="224" t="s">
        <v>2144</v>
      </c>
      <c r="E378" s="378" t="s">
        <v>1866</v>
      </c>
      <c r="F378" s="225" t="s">
        <v>2145</v>
      </c>
      <c r="G378" s="346">
        <v>37746</v>
      </c>
      <c r="H378" s="226" t="str">
        <f t="shared" si="13"/>
        <v>u20</v>
      </c>
      <c r="I378" s="225"/>
      <c r="J378" s="224" t="s">
        <v>2132</v>
      </c>
      <c r="K378" s="224" t="s">
        <v>2133</v>
      </c>
      <c r="L378" s="225" t="s">
        <v>1877</v>
      </c>
      <c r="M378" s="225" t="s">
        <v>2146</v>
      </c>
      <c r="N378" s="346"/>
      <c r="O378" s="224"/>
      <c r="P378" s="224" t="s">
        <v>2134</v>
      </c>
      <c r="Q378" s="524">
        <v>7</v>
      </c>
    </row>
    <row r="379" spans="1:17" ht="14" customHeight="1" x14ac:dyDescent="0.2">
      <c r="A379" s="223"/>
      <c r="B379" s="224" t="s">
        <v>3684</v>
      </c>
      <c r="C379" s="224" t="s">
        <v>1007</v>
      </c>
      <c r="D379" s="224" t="s">
        <v>3685</v>
      </c>
      <c r="E379" s="378" t="s">
        <v>1866</v>
      </c>
      <c r="F379" s="225" t="s">
        <v>1093</v>
      </c>
      <c r="G379" s="346">
        <v>37838</v>
      </c>
      <c r="H379" s="226" t="str">
        <f t="shared" si="13"/>
        <v>u20</v>
      </c>
      <c r="I379" s="225" t="s">
        <v>3686</v>
      </c>
      <c r="J379" s="377" t="s">
        <v>3687</v>
      </c>
      <c r="K379" s="225" t="s">
        <v>3678</v>
      </c>
      <c r="L379" s="883">
        <v>200</v>
      </c>
      <c r="M379" s="225" t="s">
        <v>3688</v>
      </c>
      <c r="N379" s="346">
        <v>44450</v>
      </c>
      <c r="O379" s="225" t="s">
        <v>3680</v>
      </c>
      <c r="P379" s="224" t="s">
        <v>3689</v>
      </c>
      <c r="Q379" s="378">
        <v>8</v>
      </c>
    </row>
    <row r="380" spans="1:17" ht="14" customHeight="1" x14ac:dyDescent="0.2">
      <c r="A380" s="223"/>
      <c r="B380" s="224" t="s">
        <v>3684</v>
      </c>
      <c r="C380" s="224" t="s">
        <v>1007</v>
      </c>
      <c r="D380" s="224" t="s">
        <v>3685</v>
      </c>
      <c r="E380" s="378" t="s">
        <v>1866</v>
      </c>
      <c r="F380" s="225" t="s">
        <v>1093</v>
      </c>
      <c r="G380" s="346">
        <v>37838</v>
      </c>
      <c r="H380" s="226" t="str">
        <f t="shared" si="13"/>
        <v>u20</v>
      </c>
      <c r="I380" s="225" t="s">
        <v>3686</v>
      </c>
      <c r="J380" s="377" t="s">
        <v>3687</v>
      </c>
      <c r="K380" s="225" t="s">
        <v>3678</v>
      </c>
      <c r="L380" s="883">
        <v>100</v>
      </c>
      <c r="M380" s="225" t="s">
        <v>1516</v>
      </c>
      <c r="N380" s="346">
        <v>44454</v>
      </c>
      <c r="O380" s="225" t="s">
        <v>3683</v>
      </c>
      <c r="P380" s="224" t="s">
        <v>3681</v>
      </c>
      <c r="Q380" s="378">
        <v>8</v>
      </c>
    </row>
    <row r="381" spans="1:17" s="614" customFormat="1" ht="14" customHeight="1" x14ac:dyDescent="0.2">
      <c r="A381" s="223"/>
      <c r="B381" s="224" t="s">
        <v>3684</v>
      </c>
      <c r="C381" s="224" t="s">
        <v>1007</v>
      </c>
      <c r="D381" s="224" t="s">
        <v>3685</v>
      </c>
      <c r="E381" s="378" t="s">
        <v>1866</v>
      </c>
      <c r="F381" s="225" t="s">
        <v>1093</v>
      </c>
      <c r="G381" s="346">
        <v>37838</v>
      </c>
      <c r="H381" s="226" t="str">
        <f t="shared" si="13"/>
        <v>u20</v>
      </c>
      <c r="I381" s="225" t="s">
        <v>3686</v>
      </c>
      <c r="J381" s="377" t="s">
        <v>3687</v>
      </c>
      <c r="K381" s="225" t="s">
        <v>3678</v>
      </c>
      <c r="L381" s="900" t="s">
        <v>3702</v>
      </c>
      <c r="M381" s="225"/>
      <c r="N381" s="225"/>
      <c r="O381" s="225"/>
      <c r="P381" s="224" t="s">
        <v>3681</v>
      </c>
      <c r="Q381" s="861">
        <v>8</v>
      </c>
    </row>
    <row r="382" spans="1:17" ht="14" customHeight="1" x14ac:dyDescent="0.15">
      <c r="A382" s="453"/>
      <c r="B382" s="456" t="s">
        <v>2997</v>
      </c>
      <c r="C382" s="456" t="s">
        <v>2998</v>
      </c>
      <c r="D382" s="456" t="s">
        <v>2999</v>
      </c>
      <c r="E382" s="378" t="s">
        <v>1866</v>
      </c>
      <c r="F382" s="460" t="s">
        <v>3000</v>
      </c>
      <c r="G382" s="520">
        <v>37319</v>
      </c>
      <c r="H382" s="226" t="str">
        <f t="shared" si="13"/>
        <v>u20</v>
      </c>
      <c r="I382" s="453" t="s">
        <v>3001</v>
      </c>
      <c r="J382" s="457" t="s">
        <v>3002</v>
      </c>
      <c r="K382" s="451" t="s">
        <v>3003</v>
      </c>
      <c r="L382" s="225">
        <v>400</v>
      </c>
      <c r="M382" s="453" t="s">
        <v>3004</v>
      </c>
      <c r="N382" s="464">
        <v>44440</v>
      </c>
      <c r="O382" s="453" t="s">
        <v>3005</v>
      </c>
      <c r="P382" s="451" t="s">
        <v>2935</v>
      </c>
      <c r="Q382" s="452">
        <v>13</v>
      </c>
    </row>
    <row r="383" spans="1:17" ht="14" customHeight="1" x14ac:dyDescent="0.15">
      <c r="A383" s="453"/>
      <c r="B383" s="456" t="s">
        <v>2997</v>
      </c>
      <c r="C383" s="456" t="s">
        <v>2998</v>
      </c>
      <c r="D383" s="456" t="s">
        <v>2999</v>
      </c>
      <c r="E383" s="378" t="s">
        <v>1866</v>
      </c>
      <c r="F383" s="682" t="s">
        <v>3000</v>
      </c>
      <c r="G383" s="752">
        <v>37319</v>
      </c>
      <c r="H383" s="226" t="str">
        <f t="shared" si="13"/>
        <v>u20</v>
      </c>
      <c r="I383" s="635" t="s">
        <v>3001</v>
      </c>
      <c r="J383" s="689" t="s">
        <v>3002</v>
      </c>
      <c r="K383" s="641" t="s">
        <v>3003</v>
      </c>
      <c r="L383" s="885">
        <v>200</v>
      </c>
      <c r="M383" s="453" t="s">
        <v>2331</v>
      </c>
      <c r="N383" s="512">
        <v>44348</v>
      </c>
      <c r="O383" s="453" t="s">
        <v>3006</v>
      </c>
      <c r="P383" s="451" t="s">
        <v>2935</v>
      </c>
      <c r="Q383" s="452">
        <v>13</v>
      </c>
    </row>
    <row r="384" spans="1:17" ht="14" customHeight="1" x14ac:dyDescent="0.15">
      <c r="A384" s="453"/>
      <c r="B384" s="456" t="s">
        <v>2997</v>
      </c>
      <c r="C384" s="456" t="s">
        <v>2998</v>
      </c>
      <c r="D384" s="456" t="s">
        <v>2999</v>
      </c>
      <c r="E384" s="378" t="s">
        <v>1866</v>
      </c>
      <c r="F384" s="682" t="s">
        <v>3000</v>
      </c>
      <c r="G384" s="752">
        <v>37319</v>
      </c>
      <c r="H384" s="226" t="str">
        <f t="shared" si="13"/>
        <v>u20</v>
      </c>
      <c r="I384" s="635" t="s">
        <v>3001</v>
      </c>
      <c r="J384" s="689" t="s">
        <v>3002</v>
      </c>
      <c r="K384" s="641" t="s">
        <v>3003</v>
      </c>
      <c r="L384" s="883" t="s">
        <v>2035</v>
      </c>
      <c r="M384" s="453"/>
      <c r="N384" s="453"/>
      <c r="O384" s="453"/>
      <c r="P384" s="451" t="s">
        <v>2935</v>
      </c>
      <c r="Q384" s="452">
        <v>13</v>
      </c>
    </row>
    <row r="385" spans="1:17" ht="14" customHeight="1" x14ac:dyDescent="0.15">
      <c r="A385" s="453"/>
      <c r="B385" s="456" t="s">
        <v>2997</v>
      </c>
      <c r="C385" s="456" t="s">
        <v>2998</v>
      </c>
      <c r="D385" s="456" t="s">
        <v>2999</v>
      </c>
      <c r="E385" s="378" t="s">
        <v>1866</v>
      </c>
      <c r="F385" s="682" t="s">
        <v>3000</v>
      </c>
      <c r="G385" s="752">
        <v>37319</v>
      </c>
      <c r="H385" s="226" t="str">
        <f t="shared" si="13"/>
        <v>u20</v>
      </c>
      <c r="I385" s="635" t="s">
        <v>3001</v>
      </c>
      <c r="J385" s="689" t="s">
        <v>3002</v>
      </c>
      <c r="K385" s="641" t="s">
        <v>3003</v>
      </c>
      <c r="L385" s="900" t="s">
        <v>3702</v>
      </c>
      <c r="M385" s="453"/>
      <c r="N385" s="453"/>
      <c r="O385" s="453"/>
      <c r="P385" s="451" t="s">
        <v>2935</v>
      </c>
      <c r="Q385" s="452">
        <v>13</v>
      </c>
    </row>
    <row r="386" spans="1:17" ht="14" customHeight="1" x14ac:dyDescent="0.2">
      <c r="A386" s="450"/>
      <c r="B386" s="916" t="s">
        <v>1079</v>
      </c>
      <c r="C386" s="916" t="s">
        <v>758</v>
      </c>
      <c r="D386" s="917" t="s">
        <v>2674</v>
      </c>
      <c r="E386" s="378" t="s">
        <v>1862</v>
      </c>
      <c r="F386" s="918" t="s">
        <v>2675</v>
      </c>
      <c r="G386" s="919">
        <v>37260</v>
      </c>
      <c r="H386" s="226" t="str">
        <f t="shared" si="13"/>
        <v>u20</v>
      </c>
      <c r="I386" s="920" t="s">
        <v>2676</v>
      </c>
      <c r="J386" s="921" t="s">
        <v>2677</v>
      </c>
      <c r="K386" s="922" t="s">
        <v>2678</v>
      </c>
      <c r="L386" s="12">
        <v>800</v>
      </c>
      <c r="M386" s="791" t="s">
        <v>2682</v>
      </c>
      <c r="N386" s="455">
        <v>44450</v>
      </c>
      <c r="O386" s="451" t="s">
        <v>2663</v>
      </c>
      <c r="P386" s="456" t="s">
        <v>2604</v>
      </c>
      <c r="Q386" s="452">
        <v>13</v>
      </c>
    </row>
    <row r="387" spans="1:17" ht="14" customHeight="1" x14ac:dyDescent="0.2">
      <c r="A387" s="223" t="s">
        <v>3124</v>
      </c>
      <c r="B387" s="224" t="s">
        <v>1079</v>
      </c>
      <c r="C387" s="224" t="s">
        <v>1396</v>
      </c>
      <c r="D387" s="224" t="s">
        <v>3125</v>
      </c>
      <c r="E387" s="378" t="s">
        <v>1866</v>
      </c>
      <c r="F387" s="225" t="s">
        <v>3126</v>
      </c>
      <c r="G387" s="346">
        <v>37854</v>
      </c>
      <c r="H387" s="226" t="str">
        <f t="shared" si="13"/>
        <v>u20</v>
      </c>
      <c r="I387" s="225">
        <v>994614119</v>
      </c>
      <c r="J387" s="389"/>
      <c r="K387" s="223" t="s">
        <v>3127</v>
      </c>
      <c r="L387" s="522" t="s">
        <v>990</v>
      </c>
      <c r="M387" s="225" t="s">
        <v>3878</v>
      </c>
      <c r="N387" s="536">
        <v>44455</v>
      </c>
      <c r="O387" s="224" t="s">
        <v>3353</v>
      </c>
      <c r="P387" s="228" t="s">
        <v>3128</v>
      </c>
      <c r="Q387" s="863">
        <v>3</v>
      </c>
    </row>
    <row r="388" spans="1:17" ht="14" customHeight="1" x14ac:dyDescent="0.2">
      <c r="A388" s="223"/>
      <c r="B388" s="224" t="s">
        <v>1079</v>
      </c>
      <c r="C388" s="224" t="s">
        <v>1396</v>
      </c>
      <c r="D388" s="224" t="s">
        <v>3125</v>
      </c>
      <c r="E388" s="378" t="s">
        <v>1866</v>
      </c>
      <c r="F388" s="225" t="s">
        <v>3126</v>
      </c>
      <c r="G388" s="346">
        <v>37854</v>
      </c>
      <c r="H388" s="226" t="str">
        <f t="shared" si="13"/>
        <v>u20</v>
      </c>
      <c r="I388" s="225">
        <v>994614119</v>
      </c>
      <c r="J388" s="1052"/>
      <c r="K388" s="223" t="s">
        <v>3127</v>
      </c>
      <c r="L388" s="769" t="s">
        <v>974</v>
      </c>
      <c r="M388" s="225" t="s">
        <v>3325</v>
      </c>
      <c r="N388" s="536">
        <v>44453</v>
      </c>
      <c r="O388" s="224" t="s">
        <v>3354</v>
      </c>
      <c r="P388" s="228" t="s">
        <v>3128</v>
      </c>
      <c r="Q388" s="863">
        <v>3</v>
      </c>
    </row>
    <row r="389" spans="1:17" ht="14" customHeight="1" x14ac:dyDescent="0.15">
      <c r="A389" s="450"/>
      <c r="B389" s="451" t="s">
        <v>1079</v>
      </c>
      <c r="C389" s="451" t="s">
        <v>758</v>
      </c>
      <c r="D389" s="451" t="s">
        <v>2674</v>
      </c>
      <c r="E389" s="378" t="s">
        <v>1862</v>
      </c>
      <c r="F389" s="453" t="s">
        <v>2675</v>
      </c>
      <c r="G389" s="464">
        <v>37260</v>
      </c>
      <c r="H389" s="226" t="str">
        <f t="shared" si="13"/>
        <v>u20</v>
      </c>
      <c r="I389" s="453" t="s">
        <v>2676</v>
      </c>
      <c r="J389" s="457" t="s">
        <v>2677</v>
      </c>
      <c r="K389" s="451" t="s">
        <v>2678</v>
      </c>
      <c r="L389" s="225">
        <v>400</v>
      </c>
      <c r="M389" s="772" t="s">
        <v>2679</v>
      </c>
      <c r="N389" s="455" t="s">
        <v>2680</v>
      </c>
      <c r="O389" s="451" t="s">
        <v>2681</v>
      </c>
      <c r="P389" s="456" t="s">
        <v>2604</v>
      </c>
      <c r="Q389" s="452">
        <v>13</v>
      </c>
    </row>
    <row r="390" spans="1:17" ht="14" customHeight="1" x14ac:dyDescent="0.2">
      <c r="A390" s="826"/>
      <c r="B390" s="831" t="s">
        <v>1895</v>
      </c>
      <c r="C390" s="831" t="s">
        <v>971</v>
      </c>
      <c r="D390" s="831" t="s">
        <v>3608</v>
      </c>
      <c r="E390" s="806" t="s">
        <v>1862</v>
      </c>
      <c r="F390" s="828" t="s">
        <v>3609</v>
      </c>
      <c r="G390" s="829">
        <v>37728</v>
      </c>
      <c r="H390" s="809" t="str">
        <f t="shared" si="13"/>
        <v>u20</v>
      </c>
      <c r="I390" s="828">
        <v>975713663</v>
      </c>
      <c r="J390" s="832" t="s">
        <v>3610</v>
      </c>
      <c r="K390" s="846" t="s">
        <v>3611</v>
      </c>
      <c r="L390" s="888">
        <v>100</v>
      </c>
      <c r="M390" s="833"/>
      <c r="N390" s="833"/>
      <c r="O390" s="834"/>
      <c r="P390" s="831" t="s">
        <v>3612</v>
      </c>
      <c r="Q390" s="864">
        <v>4</v>
      </c>
    </row>
    <row r="391" spans="1:17" ht="14" customHeight="1" x14ac:dyDescent="0.2">
      <c r="A391" s="826"/>
      <c r="B391" s="831" t="s">
        <v>1895</v>
      </c>
      <c r="C391" s="831" t="s">
        <v>971</v>
      </c>
      <c r="D391" s="831" t="s">
        <v>3608</v>
      </c>
      <c r="E391" s="806" t="s">
        <v>1862</v>
      </c>
      <c r="F391" s="828" t="s">
        <v>3609</v>
      </c>
      <c r="G391" s="829">
        <v>37728</v>
      </c>
      <c r="H391" s="809" t="str">
        <f t="shared" si="13"/>
        <v>u20</v>
      </c>
      <c r="I391" s="828">
        <v>975713663</v>
      </c>
      <c r="J391" s="832" t="s">
        <v>3610</v>
      </c>
      <c r="K391" s="846" t="s">
        <v>3611</v>
      </c>
      <c r="L391" s="882">
        <v>200</v>
      </c>
      <c r="M391" s="833"/>
      <c r="N391" s="838"/>
      <c r="O391" s="839"/>
      <c r="P391" s="831" t="s">
        <v>3612</v>
      </c>
      <c r="Q391" s="864">
        <v>4</v>
      </c>
    </row>
    <row r="392" spans="1:17" ht="14" customHeight="1" x14ac:dyDescent="0.2">
      <c r="A392" s="803"/>
      <c r="B392" s="803" t="s">
        <v>1895</v>
      </c>
      <c r="C392" s="803" t="s">
        <v>3374</v>
      </c>
      <c r="D392" s="803" t="s">
        <v>3375</v>
      </c>
      <c r="E392" s="806" t="s">
        <v>1866</v>
      </c>
      <c r="F392" s="814" t="s">
        <v>3376</v>
      </c>
      <c r="G392" s="808">
        <v>37404</v>
      </c>
      <c r="H392" s="809" t="str">
        <f t="shared" si="13"/>
        <v>u20</v>
      </c>
      <c r="I392" s="814" t="s">
        <v>3377</v>
      </c>
      <c r="J392" s="822" t="s">
        <v>3367</v>
      </c>
      <c r="K392" s="814" t="s">
        <v>3378</v>
      </c>
      <c r="L392" s="814">
        <v>400</v>
      </c>
      <c r="M392" s="814" t="s">
        <v>2613</v>
      </c>
      <c r="N392" s="808">
        <v>44429</v>
      </c>
      <c r="O392" s="814" t="s">
        <v>3381</v>
      </c>
      <c r="P392" s="812" t="s">
        <v>3371</v>
      </c>
      <c r="Q392" s="806">
        <v>2</v>
      </c>
    </row>
    <row r="393" spans="1:17" ht="14" customHeight="1" x14ac:dyDescent="0.2">
      <c r="A393" s="223"/>
      <c r="B393" s="223" t="s">
        <v>1895</v>
      </c>
      <c r="C393" s="223" t="s">
        <v>3374</v>
      </c>
      <c r="D393" s="223" t="s">
        <v>3375</v>
      </c>
      <c r="E393" s="378" t="s">
        <v>1866</v>
      </c>
      <c r="F393" s="225" t="s">
        <v>3376</v>
      </c>
      <c r="G393" s="346">
        <v>37404</v>
      </c>
      <c r="H393" s="226" t="str">
        <f t="shared" si="13"/>
        <v>u20</v>
      </c>
      <c r="I393" s="225" t="s">
        <v>3377</v>
      </c>
      <c r="J393" s="377" t="s">
        <v>3367</v>
      </c>
      <c r="K393" s="225" t="s">
        <v>3378</v>
      </c>
      <c r="L393" s="885">
        <v>100</v>
      </c>
      <c r="M393" s="225" t="s">
        <v>1955</v>
      </c>
      <c r="N393" s="346">
        <v>44429</v>
      </c>
      <c r="O393" s="225" t="s">
        <v>3381</v>
      </c>
      <c r="P393" s="224" t="s">
        <v>3371</v>
      </c>
      <c r="Q393" s="378">
        <v>2</v>
      </c>
    </row>
    <row r="394" spans="1:17" s="614" customFormat="1" ht="14" customHeight="1" x14ac:dyDescent="0.2">
      <c r="A394" s="223"/>
      <c r="B394" s="224" t="s">
        <v>1895</v>
      </c>
      <c r="C394" s="224" t="s">
        <v>3374</v>
      </c>
      <c r="D394" s="224" t="s">
        <v>3375</v>
      </c>
      <c r="E394" s="378" t="s">
        <v>1866</v>
      </c>
      <c r="F394" s="225" t="s">
        <v>3376</v>
      </c>
      <c r="G394" s="346">
        <v>37404</v>
      </c>
      <c r="H394" s="226" t="str">
        <f t="shared" si="13"/>
        <v>u20</v>
      </c>
      <c r="I394" s="225" t="s">
        <v>3377</v>
      </c>
      <c r="J394" s="377" t="s">
        <v>3367</v>
      </c>
      <c r="K394" s="225" t="s">
        <v>3378</v>
      </c>
      <c r="L394" s="623" t="s">
        <v>1877</v>
      </c>
      <c r="M394" s="225" t="s">
        <v>3379</v>
      </c>
      <c r="N394" s="346">
        <v>43793</v>
      </c>
      <c r="O394" s="225" t="s">
        <v>3380</v>
      </c>
      <c r="P394" s="224" t="s">
        <v>3371</v>
      </c>
      <c r="Q394" s="378">
        <v>2</v>
      </c>
    </row>
    <row r="395" spans="1:17" ht="14" customHeight="1" x14ac:dyDescent="0.2">
      <c r="A395" s="671"/>
      <c r="B395" s="646" t="s">
        <v>1895</v>
      </c>
      <c r="C395" s="646" t="s">
        <v>1079</v>
      </c>
      <c r="D395" s="646" t="s">
        <v>2222</v>
      </c>
      <c r="E395" s="378" t="s">
        <v>1866</v>
      </c>
      <c r="F395" s="622" t="s">
        <v>2223</v>
      </c>
      <c r="G395" s="672">
        <v>37277</v>
      </c>
      <c r="H395" s="226" t="str">
        <f t="shared" si="13"/>
        <v>u20</v>
      </c>
      <c r="I395" s="622" t="s">
        <v>2224</v>
      </c>
      <c r="J395" s="731" t="s">
        <v>2225</v>
      </c>
      <c r="K395" s="622" t="s">
        <v>2231</v>
      </c>
      <c r="L395" s="895">
        <v>10000</v>
      </c>
      <c r="M395" s="622" t="s">
        <v>2232</v>
      </c>
      <c r="N395" s="622" t="s">
        <v>2233</v>
      </c>
      <c r="O395" s="622" t="s">
        <v>2234</v>
      </c>
      <c r="P395" s="646" t="s">
        <v>2230</v>
      </c>
      <c r="Q395" s="1087">
        <v>13</v>
      </c>
    </row>
    <row r="396" spans="1:17" ht="14" customHeight="1" x14ac:dyDescent="0.15">
      <c r="A396" s="482"/>
      <c r="B396" s="480" t="s">
        <v>1895</v>
      </c>
      <c r="C396" s="480" t="s">
        <v>1079</v>
      </c>
      <c r="D396" s="480" t="s">
        <v>2222</v>
      </c>
      <c r="E396" s="378" t="s">
        <v>1866</v>
      </c>
      <c r="F396" s="482" t="s">
        <v>2223</v>
      </c>
      <c r="G396" s="517">
        <v>37277</v>
      </c>
      <c r="H396" s="226" t="str">
        <f t="shared" si="13"/>
        <v>u20</v>
      </c>
      <c r="I396" s="482" t="s">
        <v>2224</v>
      </c>
      <c r="J396" s="483" t="s">
        <v>2920</v>
      </c>
      <c r="K396" s="480" t="s">
        <v>2921</v>
      </c>
      <c r="L396" s="884">
        <v>10000</v>
      </c>
      <c r="M396" s="482" t="s">
        <v>2232</v>
      </c>
      <c r="N396" s="482" t="s">
        <v>2233</v>
      </c>
      <c r="O396" s="480" t="s">
        <v>2922</v>
      </c>
      <c r="P396" s="480" t="s">
        <v>2243</v>
      </c>
      <c r="Q396" s="481">
        <v>13</v>
      </c>
    </row>
    <row r="397" spans="1:17" ht="14" customHeight="1" x14ac:dyDescent="0.2">
      <c r="A397" s="671"/>
      <c r="B397" s="694" t="s">
        <v>1895</v>
      </c>
      <c r="C397" s="694" t="s">
        <v>1079</v>
      </c>
      <c r="D397" s="694" t="s">
        <v>2222</v>
      </c>
      <c r="E397" s="378" t="s">
        <v>1866</v>
      </c>
      <c r="F397" s="432" t="s">
        <v>2223</v>
      </c>
      <c r="G397" s="730">
        <v>37277</v>
      </c>
      <c r="H397" s="226" t="str">
        <f t="shared" si="13"/>
        <v>u20</v>
      </c>
      <c r="I397" s="622" t="s">
        <v>2224</v>
      </c>
      <c r="J397" s="731" t="s">
        <v>2225</v>
      </c>
      <c r="K397" s="795" t="s">
        <v>2226</v>
      </c>
      <c r="L397" s="892">
        <v>5000</v>
      </c>
      <c r="M397" s="622" t="s">
        <v>2227</v>
      </c>
      <c r="N397" s="672" t="s">
        <v>2228</v>
      </c>
      <c r="O397" s="622" t="s">
        <v>2229</v>
      </c>
      <c r="P397" s="646" t="s">
        <v>2230</v>
      </c>
      <c r="Q397" s="875">
        <v>13</v>
      </c>
    </row>
    <row r="398" spans="1:17" ht="14" customHeight="1" x14ac:dyDescent="0.15">
      <c r="A398" s="482"/>
      <c r="B398" s="488" t="s">
        <v>1895</v>
      </c>
      <c r="C398" s="488" t="s">
        <v>1079</v>
      </c>
      <c r="D398" s="488" t="s">
        <v>2222</v>
      </c>
      <c r="E398" s="378" t="s">
        <v>1866</v>
      </c>
      <c r="F398" s="489" t="s">
        <v>2223</v>
      </c>
      <c r="G398" s="517">
        <v>37277</v>
      </c>
      <c r="H398" s="226" t="str">
        <f t="shared" ref="H398:H427" si="14">+IF(G398&lt;DATE(2002,1,1),"adulto",IF(G398&lt;DATE(2004,1,1),"u20",IF(G398&lt;DATE(2006,1,1),"u18",IF(G398&lt;DATE(2008,1,1),"u16","-"))))</f>
        <v>u20</v>
      </c>
      <c r="I398" s="482" t="s">
        <v>2224</v>
      </c>
      <c r="J398" s="483" t="s">
        <v>2920</v>
      </c>
      <c r="K398" s="480" t="s">
        <v>2921</v>
      </c>
      <c r="L398" s="892">
        <v>5000</v>
      </c>
      <c r="M398" s="482" t="s">
        <v>2227</v>
      </c>
      <c r="N398" s="516" t="s">
        <v>2228</v>
      </c>
      <c r="O398" s="480" t="s">
        <v>2922</v>
      </c>
      <c r="P398" s="480" t="s">
        <v>2243</v>
      </c>
      <c r="Q398" s="481">
        <v>13</v>
      </c>
    </row>
    <row r="399" spans="1:17" ht="14" customHeight="1" x14ac:dyDescent="0.15">
      <c r="A399" s="453"/>
      <c r="B399" s="470" t="s">
        <v>2886</v>
      </c>
      <c r="C399" s="470" t="s">
        <v>2519</v>
      </c>
      <c r="D399" s="470" t="s">
        <v>877</v>
      </c>
      <c r="E399" s="378" t="s">
        <v>1862</v>
      </c>
      <c r="F399" s="471" t="s">
        <v>2887</v>
      </c>
      <c r="G399" s="514">
        <v>37484</v>
      </c>
      <c r="H399" s="226" t="str">
        <f t="shared" si="14"/>
        <v>u20</v>
      </c>
      <c r="I399" s="471" t="s">
        <v>2888</v>
      </c>
      <c r="J399" s="493" t="s">
        <v>2889</v>
      </c>
      <c r="K399" s="470" t="s">
        <v>2890</v>
      </c>
      <c r="L399" s="349" t="s">
        <v>1052</v>
      </c>
      <c r="M399" s="471" t="s">
        <v>2891</v>
      </c>
      <c r="N399" s="473">
        <v>43897</v>
      </c>
      <c r="O399" s="470" t="s">
        <v>2892</v>
      </c>
      <c r="P399" s="451" t="s">
        <v>2742</v>
      </c>
      <c r="Q399" s="452">
        <v>13</v>
      </c>
    </row>
    <row r="400" spans="1:17" ht="14" customHeight="1" x14ac:dyDescent="0.2">
      <c r="A400" s="223"/>
      <c r="B400" s="242" t="s">
        <v>2432</v>
      </c>
      <c r="C400" s="242" t="s">
        <v>3442</v>
      </c>
      <c r="D400" s="242" t="s">
        <v>3443</v>
      </c>
      <c r="E400" s="378" t="s">
        <v>1866</v>
      </c>
      <c r="F400" s="243" t="s">
        <v>3444</v>
      </c>
      <c r="G400" s="394">
        <v>37370</v>
      </c>
      <c r="H400" s="226" t="str">
        <f t="shared" si="14"/>
        <v>u20</v>
      </c>
      <c r="I400" s="225">
        <v>940863477</v>
      </c>
      <c r="J400" s="572" t="s">
        <v>3445</v>
      </c>
      <c r="K400" s="225" t="s">
        <v>3446</v>
      </c>
      <c r="L400" s="883">
        <v>200</v>
      </c>
      <c r="M400" s="225" t="s">
        <v>3853</v>
      </c>
      <c r="N400" s="346" t="s">
        <v>2245</v>
      </c>
      <c r="O400" s="225" t="s">
        <v>2245</v>
      </c>
      <c r="P400" s="224" t="s">
        <v>3449</v>
      </c>
      <c r="Q400" s="378">
        <v>9</v>
      </c>
    </row>
    <row r="401" spans="1:17" ht="14" customHeight="1" x14ac:dyDescent="0.2">
      <c r="A401" s="223"/>
      <c r="B401" s="242" t="s">
        <v>2432</v>
      </c>
      <c r="C401" s="242" t="s">
        <v>3442</v>
      </c>
      <c r="D401" s="242" t="s">
        <v>3443</v>
      </c>
      <c r="E401" s="378" t="s">
        <v>1866</v>
      </c>
      <c r="F401" s="242" t="s">
        <v>3444</v>
      </c>
      <c r="G401" s="257">
        <v>37370</v>
      </c>
      <c r="H401" s="226" t="str">
        <f t="shared" si="14"/>
        <v>u20</v>
      </c>
      <c r="I401" s="223">
        <v>940863477</v>
      </c>
      <c r="J401" s="566" t="s">
        <v>3445</v>
      </c>
      <c r="K401" s="223" t="s">
        <v>3446</v>
      </c>
      <c r="L401" s="883">
        <v>100</v>
      </c>
      <c r="M401" s="225" t="s">
        <v>3447</v>
      </c>
      <c r="N401" s="538">
        <v>44429</v>
      </c>
      <c r="O401" s="223" t="s">
        <v>3448</v>
      </c>
      <c r="P401" s="223" t="s">
        <v>3449</v>
      </c>
      <c r="Q401" s="378">
        <v>9</v>
      </c>
    </row>
    <row r="402" spans="1:17" ht="14" customHeight="1" x14ac:dyDescent="0.2">
      <c r="A402" s="616"/>
      <c r="B402" s="617" t="s">
        <v>2403</v>
      </c>
      <c r="C402" s="617" t="s">
        <v>2404</v>
      </c>
      <c r="D402" s="617" t="s">
        <v>2405</v>
      </c>
      <c r="E402" s="378" t="s">
        <v>1866</v>
      </c>
      <c r="F402" s="623" t="s">
        <v>2406</v>
      </c>
      <c r="G402" s="647">
        <v>37723</v>
      </c>
      <c r="H402" s="226" t="str">
        <f t="shared" si="14"/>
        <v>u20</v>
      </c>
      <c r="I402" s="623" t="s">
        <v>2407</v>
      </c>
      <c r="J402" s="673" t="s">
        <v>2408</v>
      </c>
      <c r="K402" s="617" t="s">
        <v>2409</v>
      </c>
      <c r="L402" s="225">
        <v>400</v>
      </c>
      <c r="M402" s="623" t="s">
        <v>2413</v>
      </c>
      <c r="N402" s="691">
        <v>44358</v>
      </c>
      <c r="O402" s="692" t="s">
        <v>2414</v>
      </c>
      <c r="P402" s="678" t="s">
        <v>2412</v>
      </c>
      <c r="Q402" s="770">
        <v>5</v>
      </c>
    </row>
    <row r="403" spans="1:17" ht="14" customHeight="1" x14ac:dyDescent="0.2">
      <c r="A403" s="616"/>
      <c r="B403" s="617" t="s">
        <v>2403</v>
      </c>
      <c r="C403" s="617" t="s">
        <v>2404</v>
      </c>
      <c r="D403" s="617" t="s">
        <v>2405</v>
      </c>
      <c r="E403" s="378" t="s">
        <v>1866</v>
      </c>
      <c r="F403" s="623" t="s">
        <v>2406</v>
      </c>
      <c r="G403" s="647">
        <v>37723</v>
      </c>
      <c r="H403" s="226" t="str">
        <f t="shared" si="14"/>
        <v>u20</v>
      </c>
      <c r="I403" s="623" t="s">
        <v>2407</v>
      </c>
      <c r="J403" s="673" t="s">
        <v>2408</v>
      </c>
      <c r="K403" s="617" t="s">
        <v>2409</v>
      </c>
      <c r="L403" s="883">
        <v>200</v>
      </c>
      <c r="M403" s="623" t="s">
        <v>2410</v>
      </c>
      <c r="N403" s="691">
        <v>44453</v>
      </c>
      <c r="O403" s="692" t="s">
        <v>2411</v>
      </c>
      <c r="P403" s="678" t="s">
        <v>2412</v>
      </c>
      <c r="Q403" s="870">
        <v>5</v>
      </c>
    </row>
    <row r="404" spans="1:17" ht="14" customHeight="1" x14ac:dyDescent="0.2">
      <c r="A404" s="616"/>
      <c r="B404" s="749" t="s">
        <v>871</v>
      </c>
      <c r="C404" s="617" t="s">
        <v>1895</v>
      </c>
      <c r="D404" s="617" t="s">
        <v>1894</v>
      </c>
      <c r="E404" s="378" t="s">
        <v>1862</v>
      </c>
      <c r="F404" s="749" t="s">
        <v>1903</v>
      </c>
      <c r="G404" s="751">
        <v>38315</v>
      </c>
      <c r="H404" s="226" t="str">
        <f t="shared" si="14"/>
        <v>u18</v>
      </c>
      <c r="I404" s="623"/>
      <c r="J404" s="1039"/>
      <c r="K404" s="616"/>
      <c r="L404" s="887">
        <v>200</v>
      </c>
      <c r="M404" s="798" t="s">
        <v>1898</v>
      </c>
      <c r="N404" s="647"/>
      <c r="O404" s="798"/>
      <c r="P404" s="617" t="s">
        <v>3832</v>
      </c>
      <c r="Q404" s="770">
        <v>13</v>
      </c>
    </row>
    <row r="405" spans="1:17" ht="14" customHeight="1" x14ac:dyDescent="0.2">
      <c r="A405" s="616"/>
      <c r="B405" s="749" t="s">
        <v>871</v>
      </c>
      <c r="C405" s="617" t="s">
        <v>1895</v>
      </c>
      <c r="D405" s="617" t="s">
        <v>1894</v>
      </c>
      <c r="E405" s="378" t="s">
        <v>1862</v>
      </c>
      <c r="F405" s="749" t="s">
        <v>1903</v>
      </c>
      <c r="G405" s="751">
        <v>38315</v>
      </c>
      <c r="H405" s="226" t="str">
        <f t="shared" si="14"/>
        <v>u18</v>
      </c>
      <c r="I405" s="623"/>
      <c r="J405" s="1039"/>
      <c r="K405" s="616"/>
      <c r="L405" s="225">
        <v>400</v>
      </c>
      <c r="M405" s="797" t="s">
        <v>1899</v>
      </c>
      <c r="N405" s="647"/>
      <c r="O405" s="798"/>
      <c r="P405" s="617" t="s">
        <v>3832</v>
      </c>
      <c r="Q405" s="770">
        <v>13</v>
      </c>
    </row>
    <row r="406" spans="1:17" ht="14" customHeight="1" x14ac:dyDescent="0.2">
      <c r="A406" s="616"/>
      <c r="B406" s="573" t="s">
        <v>3481</v>
      </c>
      <c r="C406" s="573" t="s">
        <v>1079</v>
      </c>
      <c r="D406" s="573" t="s">
        <v>3482</v>
      </c>
      <c r="E406" s="378" t="s">
        <v>1866</v>
      </c>
      <c r="F406" s="573" t="s">
        <v>3483</v>
      </c>
      <c r="G406" s="972">
        <v>30240</v>
      </c>
      <c r="H406" s="226" t="str">
        <f t="shared" si="14"/>
        <v>adulto</v>
      </c>
      <c r="I406" s="573">
        <v>978382723</v>
      </c>
      <c r="J406" s="573" t="s">
        <v>3484</v>
      </c>
      <c r="K406" s="573" t="s">
        <v>3485</v>
      </c>
      <c r="L406" s="378" t="s">
        <v>1856</v>
      </c>
      <c r="M406" s="616"/>
      <c r="N406" s="616"/>
      <c r="O406" s="616"/>
      <c r="P406" s="616" t="s">
        <v>1709</v>
      </c>
      <c r="Q406" s="870">
        <v>9</v>
      </c>
    </row>
    <row r="407" spans="1:17" ht="14" customHeight="1" x14ac:dyDescent="0.2">
      <c r="A407" s="770"/>
      <c r="B407" s="617" t="s">
        <v>2992</v>
      </c>
      <c r="C407" s="617" t="s">
        <v>3817</v>
      </c>
      <c r="D407" s="617" t="s">
        <v>2873</v>
      </c>
      <c r="E407" s="378" t="s">
        <v>1862</v>
      </c>
      <c r="F407" s="623" t="s">
        <v>3818</v>
      </c>
      <c r="G407" s="647">
        <v>38054</v>
      </c>
      <c r="H407" s="226" t="str">
        <f t="shared" si="14"/>
        <v>u18</v>
      </c>
      <c r="I407" s="623" t="s">
        <v>3819</v>
      </c>
      <c r="J407" s="697" t="s">
        <v>3820</v>
      </c>
      <c r="K407" s="617" t="s">
        <v>3821</v>
      </c>
      <c r="L407" s="907" t="s">
        <v>1880</v>
      </c>
      <c r="M407" s="623" t="s">
        <v>3822</v>
      </c>
      <c r="N407" s="1022">
        <v>44429</v>
      </c>
      <c r="O407" s="617" t="s">
        <v>3823</v>
      </c>
      <c r="P407" s="617" t="s">
        <v>2742</v>
      </c>
      <c r="Q407" s="770">
        <v>13</v>
      </c>
    </row>
    <row r="408" spans="1:17" ht="14" customHeight="1" x14ac:dyDescent="0.15">
      <c r="A408" s="635"/>
      <c r="B408" s="641" t="s">
        <v>2992</v>
      </c>
      <c r="C408" s="641" t="s">
        <v>2993</v>
      </c>
      <c r="D408" s="641" t="s">
        <v>119</v>
      </c>
      <c r="E408" s="378" t="s">
        <v>1866</v>
      </c>
      <c r="F408" s="748" t="s">
        <v>2994</v>
      </c>
      <c r="G408" s="685">
        <v>37969</v>
      </c>
      <c r="H408" s="226" t="str">
        <f t="shared" si="14"/>
        <v>u20</v>
      </c>
      <c r="I408" s="508">
        <v>994795496</v>
      </c>
      <c r="J408" s="510" t="s">
        <v>2995</v>
      </c>
      <c r="K408" s="509" t="s">
        <v>2996</v>
      </c>
      <c r="L408" s="883">
        <v>200</v>
      </c>
      <c r="M408" s="635" t="s">
        <v>3850</v>
      </c>
      <c r="N408" s="635"/>
      <c r="O408" s="635"/>
      <c r="P408" s="641" t="s">
        <v>2935</v>
      </c>
      <c r="Q408" s="645">
        <v>13</v>
      </c>
    </row>
    <row r="409" spans="1:17" ht="14" customHeight="1" x14ac:dyDescent="0.15">
      <c r="A409" s="635"/>
      <c r="B409" s="641" t="s">
        <v>2992</v>
      </c>
      <c r="C409" s="641" t="s">
        <v>2993</v>
      </c>
      <c r="D409" s="641" t="s">
        <v>119</v>
      </c>
      <c r="E409" s="378" t="s">
        <v>1866</v>
      </c>
      <c r="F409" s="748" t="s">
        <v>2994</v>
      </c>
      <c r="G409" s="685">
        <v>37969</v>
      </c>
      <c r="H409" s="226" t="str">
        <f t="shared" si="14"/>
        <v>u20</v>
      </c>
      <c r="I409" s="508">
        <v>994795496</v>
      </c>
      <c r="J409" s="510" t="s">
        <v>2995</v>
      </c>
      <c r="K409" s="509" t="s">
        <v>2996</v>
      </c>
      <c r="L409" s="883">
        <v>100</v>
      </c>
      <c r="M409" s="635" t="s">
        <v>2401</v>
      </c>
      <c r="N409" s="635"/>
      <c r="O409" s="635"/>
      <c r="P409" s="641" t="s">
        <v>2935</v>
      </c>
      <c r="Q409" s="913">
        <v>13</v>
      </c>
    </row>
    <row r="410" spans="1:17" s="614" customFormat="1" ht="14" customHeight="1" x14ac:dyDescent="0.15">
      <c r="A410" s="635"/>
      <c r="B410" s="641" t="s">
        <v>2992</v>
      </c>
      <c r="C410" s="641" t="s">
        <v>2993</v>
      </c>
      <c r="D410" s="641" t="s">
        <v>119</v>
      </c>
      <c r="E410" s="378" t="s">
        <v>1866</v>
      </c>
      <c r="F410" s="748" t="s">
        <v>2994</v>
      </c>
      <c r="G410" s="685">
        <v>37969</v>
      </c>
      <c r="H410" s="226" t="str">
        <f t="shared" si="14"/>
        <v>u20</v>
      </c>
      <c r="I410" s="508">
        <v>994795496</v>
      </c>
      <c r="J410" s="510" t="s">
        <v>2995</v>
      </c>
      <c r="K410" s="509" t="s">
        <v>2996</v>
      </c>
      <c r="L410" s="885" t="s">
        <v>2035</v>
      </c>
      <c r="M410" s="635"/>
      <c r="N410" s="773"/>
      <c r="O410" s="773"/>
      <c r="P410" s="641" t="s">
        <v>2935</v>
      </c>
      <c r="Q410" s="645">
        <v>13</v>
      </c>
    </row>
    <row r="411" spans="1:17" ht="14" customHeight="1" x14ac:dyDescent="0.15">
      <c r="A411" s="635"/>
      <c r="B411" s="641" t="s">
        <v>2992</v>
      </c>
      <c r="C411" s="641" t="s">
        <v>2993</v>
      </c>
      <c r="D411" s="641" t="s">
        <v>119</v>
      </c>
      <c r="E411" s="378" t="s">
        <v>1866</v>
      </c>
      <c r="F411" s="748" t="s">
        <v>2994</v>
      </c>
      <c r="G411" s="685">
        <v>37969</v>
      </c>
      <c r="H411" s="226" t="str">
        <f t="shared" si="14"/>
        <v>u20</v>
      </c>
      <c r="I411" s="508">
        <v>994795496</v>
      </c>
      <c r="J411" s="510" t="s">
        <v>2995</v>
      </c>
      <c r="K411" s="509" t="s">
        <v>2996</v>
      </c>
      <c r="L411" s="900" t="s">
        <v>3702</v>
      </c>
      <c r="M411" s="635"/>
      <c r="N411" s="773"/>
      <c r="O411" s="773"/>
      <c r="P411" s="641" t="s">
        <v>2935</v>
      </c>
      <c r="Q411" s="645">
        <v>13</v>
      </c>
    </row>
    <row r="412" spans="1:17" ht="14" customHeight="1" x14ac:dyDescent="0.15">
      <c r="A412" s="677"/>
      <c r="B412" s="641" t="s">
        <v>2726</v>
      </c>
      <c r="C412" s="641" t="s">
        <v>2727</v>
      </c>
      <c r="D412" s="641" t="s">
        <v>2728</v>
      </c>
      <c r="E412" s="378" t="s">
        <v>1866</v>
      </c>
      <c r="F412" s="635" t="s">
        <v>2729</v>
      </c>
      <c r="G412" s="683"/>
      <c r="H412" s="226" t="str">
        <f t="shared" si="14"/>
        <v>adulto</v>
      </c>
      <c r="I412" s="635" t="s">
        <v>2730</v>
      </c>
      <c r="J412" s="689" t="s">
        <v>2731</v>
      </c>
      <c r="K412" s="762" t="s">
        <v>2732</v>
      </c>
      <c r="L412" s="378" t="s">
        <v>1856</v>
      </c>
      <c r="M412" s="641"/>
      <c r="N412" s="734"/>
      <c r="O412" s="641"/>
      <c r="P412" s="679" t="s">
        <v>2604</v>
      </c>
      <c r="Q412" s="645">
        <v>13</v>
      </c>
    </row>
    <row r="413" spans="1:17" ht="14" customHeight="1" x14ac:dyDescent="0.2">
      <c r="A413" s="616"/>
      <c r="B413" s="616" t="s">
        <v>747</v>
      </c>
      <c r="C413" s="616" t="s">
        <v>2485</v>
      </c>
      <c r="D413" s="616" t="s">
        <v>2486</v>
      </c>
      <c r="E413" s="378" t="s">
        <v>1866</v>
      </c>
      <c r="F413" s="623" t="s">
        <v>2487</v>
      </c>
      <c r="G413" s="647">
        <v>38029</v>
      </c>
      <c r="H413" s="226" t="str">
        <f t="shared" si="14"/>
        <v>u18</v>
      </c>
      <c r="I413" s="623" t="s">
        <v>2488</v>
      </c>
      <c r="J413" s="723" t="s">
        <v>2469</v>
      </c>
      <c r="K413" s="690" t="s">
        <v>2489</v>
      </c>
      <c r="L413" s="883">
        <v>200</v>
      </c>
      <c r="M413" s="623" t="s">
        <v>2490</v>
      </c>
      <c r="N413" s="691">
        <v>44444</v>
      </c>
      <c r="O413" s="987" t="s">
        <v>2465</v>
      </c>
      <c r="P413" s="617" t="s">
        <v>2472</v>
      </c>
      <c r="Q413" s="870">
        <v>5</v>
      </c>
    </row>
    <row r="414" spans="1:17" s="614" customFormat="1" ht="14" customHeight="1" x14ac:dyDescent="0.2">
      <c r="A414" s="616"/>
      <c r="B414" s="616" t="s">
        <v>747</v>
      </c>
      <c r="C414" s="616" t="s">
        <v>2485</v>
      </c>
      <c r="D414" s="616" t="s">
        <v>2486</v>
      </c>
      <c r="E414" s="378" t="s">
        <v>1866</v>
      </c>
      <c r="F414" s="623" t="s">
        <v>2487</v>
      </c>
      <c r="G414" s="647">
        <v>38029</v>
      </c>
      <c r="H414" s="226" t="str">
        <f t="shared" si="14"/>
        <v>u18</v>
      </c>
      <c r="I414" s="623" t="s">
        <v>2488</v>
      </c>
      <c r="J414" s="723" t="s">
        <v>2469</v>
      </c>
      <c r="K414" s="690" t="s">
        <v>2489</v>
      </c>
      <c r="L414" s="883">
        <v>100</v>
      </c>
      <c r="M414" s="623" t="s">
        <v>1514</v>
      </c>
      <c r="N414" s="691">
        <v>44443</v>
      </c>
      <c r="O414" s="987" t="s">
        <v>2465</v>
      </c>
      <c r="P414" s="617" t="s">
        <v>2472</v>
      </c>
      <c r="Q414" s="870">
        <v>5</v>
      </c>
    </row>
    <row r="415" spans="1:17" ht="14" customHeight="1" x14ac:dyDescent="0.15">
      <c r="A415" s="881"/>
      <c r="B415" s="879" t="s">
        <v>1033</v>
      </c>
      <c r="C415" s="879" t="s">
        <v>715</v>
      </c>
      <c r="D415" s="879" t="s">
        <v>1008</v>
      </c>
      <c r="E415" s="806" t="s">
        <v>1862</v>
      </c>
      <c r="F415" s="890" t="s">
        <v>3291</v>
      </c>
      <c r="G415" s="1003">
        <v>38186</v>
      </c>
      <c r="H415" s="809" t="str">
        <f t="shared" si="14"/>
        <v>u18</v>
      </c>
      <c r="I415" s="881" t="s">
        <v>3292</v>
      </c>
      <c r="J415" s="1013" t="s">
        <v>3293</v>
      </c>
      <c r="K415" s="1017" t="s">
        <v>3294</v>
      </c>
      <c r="L415" s="932" t="s">
        <v>1017</v>
      </c>
      <c r="M415" s="890" t="s">
        <v>1682</v>
      </c>
      <c r="N415" s="1023"/>
      <c r="O415" s="1023"/>
      <c r="P415" s="1026" t="s">
        <v>3268</v>
      </c>
      <c r="Q415" s="1029">
        <v>16</v>
      </c>
    </row>
    <row r="416" spans="1:17" s="614" customFormat="1" ht="14" customHeight="1" x14ac:dyDescent="0.2">
      <c r="A416" s="616"/>
      <c r="B416" s="637" t="s">
        <v>1033</v>
      </c>
      <c r="C416" s="637" t="s">
        <v>2345</v>
      </c>
      <c r="D416" s="637" t="s">
        <v>2346</v>
      </c>
      <c r="E416" s="378" t="s">
        <v>1862</v>
      </c>
      <c r="F416" s="1000" t="s">
        <v>2347</v>
      </c>
      <c r="G416" s="638">
        <v>37952</v>
      </c>
      <c r="H416" s="226" t="str">
        <f t="shared" si="14"/>
        <v>u20</v>
      </c>
      <c r="I416" s="1008" t="s">
        <v>2348</v>
      </c>
      <c r="J416" s="1012" t="s">
        <v>2349</v>
      </c>
      <c r="K416" s="640" t="s">
        <v>2350</v>
      </c>
      <c r="L416" s="225">
        <v>400</v>
      </c>
      <c r="M416" s="1021" t="s">
        <v>2351</v>
      </c>
      <c r="N416" s="642">
        <v>44443</v>
      </c>
      <c r="O416" s="643" t="s">
        <v>2352</v>
      </c>
      <c r="P416" s="617" t="s">
        <v>2344</v>
      </c>
      <c r="Q416" s="770">
        <v>5</v>
      </c>
    </row>
    <row r="417" spans="1:17" ht="14" customHeight="1" x14ac:dyDescent="0.2">
      <c r="A417" s="616"/>
      <c r="B417" s="573" t="s">
        <v>1033</v>
      </c>
      <c r="C417" s="573" t="s">
        <v>1352</v>
      </c>
      <c r="D417" s="573" t="s">
        <v>3522</v>
      </c>
      <c r="E417" s="378" t="s">
        <v>1862</v>
      </c>
      <c r="F417" s="573" t="s">
        <v>3523</v>
      </c>
      <c r="G417" s="695">
        <v>37975</v>
      </c>
      <c r="H417" s="226" t="str">
        <f t="shared" si="14"/>
        <v>u20</v>
      </c>
      <c r="I417" s="616">
        <v>954073291</v>
      </c>
      <c r="J417" s="760" t="s">
        <v>3524</v>
      </c>
      <c r="K417" s="616" t="s">
        <v>3525</v>
      </c>
      <c r="L417" s="12">
        <v>800</v>
      </c>
      <c r="M417" s="623" t="s">
        <v>3837</v>
      </c>
      <c r="N417" s="625">
        <v>44415</v>
      </c>
      <c r="O417" s="616" t="s">
        <v>1958</v>
      </c>
      <c r="P417" s="616" t="s">
        <v>3526</v>
      </c>
      <c r="Q417" s="770">
        <v>9</v>
      </c>
    </row>
    <row r="418" spans="1:17" ht="14" customHeight="1" x14ac:dyDescent="0.15">
      <c r="A418" s="616"/>
      <c r="B418" s="573" t="s">
        <v>1033</v>
      </c>
      <c r="C418" s="573" t="s">
        <v>1352</v>
      </c>
      <c r="D418" s="573" t="s">
        <v>3522</v>
      </c>
      <c r="E418" s="378" t="s">
        <v>1862</v>
      </c>
      <c r="F418" s="573" t="s">
        <v>3523</v>
      </c>
      <c r="G418" s="695">
        <v>37975</v>
      </c>
      <c r="H418" s="226" t="str">
        <f t="shared" si="14"/>
        <v>u20</v>
      </c>
      <c r="I418" s="616">
        <v>954073291</v>
      </c>
      <c r="J418" s="760" t="s">
        <v>3524</v>
      </c>
      <c r="K418" s="616" t="s">
        <v>3525</v>
      </c>
      <c r="L418" s="892">
        <v>5000</v>
      </c>
      <c r="M418" s="623" t="s">
        <v>3844</v>
      </c>
      <c r="N418" s="625">
        <v>43892</v>
      </c>
      <c r="O418" s="616" t="s">
        <v>1958</v>
      </c>
      <c r="P418" s="616" t="s">
        <v>3526</v>
      </c>
      <c r="Q418" s="770">
        <v>9</v>
      </c>
    </row>
    <row r="419" spans="1:17" s="392" customFormat="1" ht="14" customHeight="1" x14ac:dyDescent="0.2">
      <c r="A419" s="929"/>
      <c r="B419" s="879" t="s">
        <v>152</v>
      </c>
      <c r="C419" s="879" t="s">
        <v>2432</v>
      </c>
      <c r="D419" s="879" t="s">
        <v>2433</v>
      </c>
      <c r="E419" s="806" t="s">
        <v>1866</v>
      </c>
      <c r="F419" s="881" t="s">
        <v>2434</v>
      </c>
      <c r="G419" s="930">
        <v>37452</v>
      </c>
      <c r="H419" s="809" t="str">
        <f t="shared" si="14"/>
        <v>u20</v>
      </c>
      <c r="I419" s="881" t="s">
        <v>2435</v>
      </c>
      <c r="J419" s="978" t="s">
        <v>2436</v>
      </c>
      <c r="K419" s="811" t="s">
        <v>2437</v>
      </c>
      <c r="L419" s="882">
        <v>200</v>
      </c>
      <c r="M419" s="890" t="s">
        <v>2441</v>
      </c>
      <c r="N419" s="1071"/>
      <c r="O419" s="988" t="s">
        <v>2442</v>
      </c>
      <c r="P419" s="811" t="s">
        <v>2440</v>
      </c>
      <c r="Q419" s="849">
        <v>5</v>
      </c>
    </row>
    <row r="420" spans="1:17" s="614" customFormat="1" ht="14" customHeight="1" x14ac:dyDescent="0.2">
      <c r="A420" s="616"/>
      <c r="B420" s="636" t="s">
        <v>152</v>
      </c>
      <c r="C420" s="637" t="s">
        <v>2432</v>
      </c>
      <c r="D420" s="637" t="s">
        <v>2433</v>
      </c>
      <c r="E420" s="378" t="s">
        <v>1866</v>
      </c>
      <c r="F420" s="574" t="s">
        <v>2434</v>
      </c>
      <c r="G420" s="647">
        <v>37452</v>
      </c>
      <c r="H420" s="226" t="str">
        <f t="shared" si="14"/>
        <v>u20</v>
      </c>
      <c r="I420" s="574" t="s">
        <v>2435</v>
      </c>
      <c r="J420" s="977" t="s">
        <v>2436</v>
      </c>
      <c r="K420" s="640" t="s">
        <v>2437</v>
      </c>
      <c r="L420" s="413" t="s">
        <v>1874</v>
      </c>
      <c r="M420" s="903" t="s">
        <v>2438</v>
      </c>
      <c r="N420" s="1067">
        <v>43746</v>
      </c>
      <c r="O420" s="643" t="s">
        <v>2439</v>
      </c>
      <c r="P420" s="617" t="s">
        <v>2440</v>
      </c>
      <c r="Q420" s="870">
        <v>5</v>
      </c>
    </row>
    <row r="421" spans="1:17" s="614" customFormat="1" ht="14" customHeight="1" x14ac:dyDescent="0.15">
      <c r="A421" s="616"/>
      <c r="B421" s="616" t="s">
        <v>152</v>
      </c>
      <c r="C421" s="616" t="s">
        <v>2353</v>
      </c>
      <c r="D421" s="616" t="s">
        <v>1298</v>
      </c>
      <c r="E421" s="378" t="s">
        <v>1866</v>
      </c>
      <c r="F421" s="623" t="s">
        <v>3752</v>
      </c>
      <c r="G421" s="647">
        <v>38385</v>
      </c>
      <c r="H421" s="226" t="str">
        <f t="shared" si="14"/>
        <v>u18</v>
      </c>
      <c r="I421" s="732" t="s">
        <v>3753</v>
      </c>
      <c r="J421" s="648" t="s">
        <v>3754</v>
      </c>
      <c r="K421" s="648" t="s">
        <v>3755</v>
      </c>
      <c r="L421" s="894">
        <v>1500</v>
      </c>
      <c r="M421" s="623" t="s">
        <v>3756</v>
      </c>
      <c r="N421" s="647">
        <v>44454</v>
      </c>
      <c r="O421" s="623" t="s">
        <v>3757</v>
      </c>
      <c r="P421" s="617" t="s">
        <v>3710</v>
      </c>
      <c r="Q421" s="770">
        <v>8</v>
      </c>
    </row>
    <row r="422" spans="1:17" ht="14" customHeight="1" x14ac:dyDescent="0.2">
      <c r="A422" s="682"/>
      <c r="B422" s="969" t="s">
        <v>152</v>
      </c>
      <c r="C422" s="969" t="s">
        <v>490</v>
      </c>
      <c r="D422" s="969" t="s">
        <v>1298</v>
      </c>
      <c r="E422" s="378" t="s">
        <v>1866</v>
      </c>
      <c r="F422" s="971" t="s">
        <v>3100</v>
      </c>
      <c r="G422" s="973">
        <v>38000</v>
      </c>
      <c r="H422" s="226" t="str">
        <f t="shared" si="14"/>
        <v>u18</v>
      </c>
      <c r="I422" s="718">
        <v>954033135</v>
      </c>
      <c r="J422" s="717" t="s">
        <v>3101</v>
      </c>
      <c r="K422" s="718" t="s">
        <v>3102</v>
      </c>
      <c r="L422" s="602">
        <v>400</v>
      </c>
      <c r="M422" s="718" t="s">
        <v>3858</v>
      </c>
      <c r="N422" s="986">
        <v>44266</v>
      </c>
      <c r="O422" s="718" t="s">
        <v>3103</v>
      </c>
      <c r="P422" s="989" t="s">
        <v>3104</v>
      </c>
      <c r="Q422" s="993">
        <v>13</v>
      </c>
    </row>
    <row r="423" spans="1:17" s="614" customFormat="1" ht="14" customHeight="1" x14ac:dyDescent="0.2">
      <c r="A423" s="682"/>
      <c r="B423" s="969" t="s">
        <v>152</v>
      </c>
      <c r="C423" s="969" t="s">
        <v>490</v>
      </c>
      <c r="D423" s="969" t="s">
        <v>1298</v>
      </c>
      <c r="E423" s="378" t="s">
        <v>1866</v>
      </c>
      <c r="F423" s="971" t="s">
        <v>3100</v>
      </c>
      <c r="G423" s="973">
        <v>38000</v>
      </c>
      <c r="H423" s="226" t="str">
        <f t="shared" si="14"/>
        <v>u18</v>
      </c>
      <c r="I423" s="718">
        <v>954033135</v>
      </c>
      <c r="J423" s="717" t="s">
        <v>3101</v>
      </c>
      <c r="K423" s="718" t="s">
        <v>3102</v>
      </c>
      <c r="L423" s="12">
        <v>800</v>
      </c>
      <c r="M423" s="718" t="s">
        <v>3862</v>
      </c>
      <c r="N423" s="986">
        <v>43332</v>
      </c>
      <c r="O423" s="718" t="s">
        <v>3105</v>
      </c>
      <c r="P423" s="989" t="s">
        <v>3104</v>
      </c>
      <c r="Q423" s="993">
        <v>13</v>
      </c>
    </row>
    <row r="424" spans="1:17" s="392" customFormat="1" ht="14" customHeight="1" x14ac:dyDescent="0.2">
      <c r="A424" s="616"/>
      <c r="B424" s="616" t="s">
        <v>3410</v>
      </c>
      <c r="C424" s="616" t="s">
        <v>1033</v>
      </c>
      <c r="D424" s="616" t="s">
        <v>3411</v>
      </c>
      <c r="E424" s="378" t="s">
        <v>1862</v>
      </c>
      <c r="F424" s="616" t="s">
        <v>3412</v>
      </c>
      <c r="G424" s="625">
        <v>38131</v>
      </c>
      <c r="H424" s="226" t="str">
        <f t="shared" si="14"/>
        <v>u18</v>
      </c>
      <c r="I424" s="616" t="s">
        <v>3413</v>
      </c>
      <c r="J424" s="629" t="s">
        <v>3414</v>
      </c>
      <c r="K424" s="979" t="s">
        <v>3415</v>
      </c>
      <c r="L424" s="883">
        <v>200</v>
      </c>
      <c r="M424" s="623" t="s">
        <v>3835</v>
      </c>
      <c r="N424" s="625">
        <v>44444</v>
      </c>
      <c r="O424" s="616" t="s">
        <v>3408</v>
      </c>
      <c r="P424" s="616" t="s">
        <v>3409</v>
      </c>
      <c r="Q424" s="770">
        <v>9</v>
      </c>
    </row>
    <row r="425" spans="1:17" s="614" customFormat="1" ht="14" customHeight="1" x14ac:dyDescent="0.2">
      <c r="A425" s="616"/>
      <c r="B425" s="616" t="s">
        <v>3410</v>
      </c>
      <c r="C425" s="616" t="s">
        <v>1033</v>
      </c>
      <c r="D425" s="616" t="s">
        <v>3411</v>
      </c>
      <c r="E425" s="378" t="s">
        <v>1862</v>
      </c>
      <c r="F425" s="616" t="s">
        <v>3412</v>
      </c>
      <c r="G425" s="625">
        <v>38131</v>
      </c>
      <c r="H425" s="226" t="str">
        <f t="shared" si="14"/>
        <v>u18</v>
      </c>
      <c r="I425" s="616" t="s">
        <v>3413</v>
      </c>
      <c r="J425" s="629" t="s">
        <v>3414</v>
      </c>
      <c r="K425" s="979" t="s">
        <v>3415</v>
      </c>
      <c r="L425" s="883">
        <v>100</v>
      </c>
      <c r="M425" s="623" t="s">
        <v>1492</v>
      </c>
      <c r="N425" s="625">
        <v>44450</v>
      </c>
      <c r="O425" s="616" t="s">
        <v>3416</v>
      </c>
      <c r="P425" s="616" t="s">
        <v>3409</v>
      </c>
      <c r="Q425" s="770">
        <v>9</v>
      </c>
    </row>
    <row r="426" spans="1:17" ht="14" customHeight="1" x14ac:dyDescent="0.2">
      <c r="A426" s="616"/>
      <c r="B426" s="746" t="s">
        <v>2036</v>
      </c>
      <c r="C426" s="746" t="s">
        <v>2037</v>
      </c>
      <c r="D426" s="746" t="s">
        <v>2038</v>
      </c>
      <c r="E426" s="378" t="s">
        <v>1866</v>
      </c>
      <c r="F426" s="623" t="s">
        <v>2039</v>
      </c>
      <c r="G426" s="647">
        <v>31158</v>
      </c>
      <c r="H426" s="226" t="str">
        <f t="shared" si="14"/>
        <v>adulto</v>
      </c>
      <c r="I426" s="623" t="s">
        <v>2040</v>
      </c>
      <c r="J426" s="660" t="s">
        <v>2041</v>
      </c>
      <c r="K426" s="623" t="s">
        <v>2042</v>
      </c>
      <c r="L426" s="378" t="s">
        <v>1856</v>
      </c>
      <c r="M426" s="623"/>
      <c r="N426" s="623" t="s">
        <v>2043</v>
      </c>
      <c r="O426" s="623"/>
      <c r="P426" s="617" t="s">
        <v>2007</v>
      </c>
      <c r="Q426" s="878">
        <v>13</v>
      </c>
    </row>
    <row r="427" spans="1:17" s="655" customFormat="1" ht="14" customHeight="1" x14ac:dyDescent="0.2">
      <c r="A427" s="616"/>
      <c r="B427" s="617" t="s">
        <v>3141</v>
      </c>
      <c r="C427" s="617" t="s">
        <v>3142</v>
      </c>
      <c r="D427" s="617" t="s">
        <v>3143</v>
      </c>
      <c r="E427" s="378" t="s">
        <v>1866</v>
      </c>
      <c r="F427" s="623" t="s">
        <v>3144</v>
      </c>
      <c r="G427" s="647">
        <v>37851</v>
      </c>
      <c r="H427" s="226" t="str">
        <f t="shared" si="14"/>
        <v>u20</v>
      </c>
      <c r="I427" s="623">
        <v>948445066</v>
      </c>
      <c r="J427" s="736" t="s">
        <v>3145</v>
      </c>
      <c r="K427" s="616" t="s">
        <v>3146</v>
      </c>
      <c r="L427" s="344" t="s">
        <v>1032</v>
      </c>
      <c r="M427" s="623" t="s">
        <v>3327</v>
      </c>
      <c r="N427" s="647">
        <v>44452</v>
      </c>
      <c r="O427" s="623" t="s">
        <v>3355</v>
      </c>
      <c r="P427" s="692" t="s">
        <v>3140</v>
      </c>
      <c r="Q427" s="878">
        <v>3</v>
      </c>
    </row>
    <row r="428" spans="1:17" s="614" customFormat="1" ht="14" customHeight="1" x14ac:dyDescent="0.2">
      <c r="A428" s="616"/>
      <c r="B428" s="617" t="s">
        <v>2415</v>
      </c>
      <c r="C428" s="617" t="s">
        <v>2416</v>
      </c>
      <c r="D428" s="617" t="s">
        <v>2417</v>
      </c>
      <c r="E428" s="378" t="s">
        <v>1866</v>
      </c>
      <c r="F428" s="623" t="s">
        <v>2418</v>
      </c>
      <c r="G428" s="647">
        <v>38295</v>
      </c>
      <c r="H428" s="226" t="str">
        <f t="shared" ref="H428:H458" si="15">+IF(G428&lt;DATE(2002,1,1),"adulto",IF(G428&lt;DATE(2004,1,1),"u20",IF(G428&lt;DATE(2006,1,1),"u18",IF(G428&lt;DATE(2008,1,1),"u16","-"))))</f>
        <v>u18</v>
      </c>
      <c r="I428" s="623" t="s">
        <v>2419</v>
      </c>
      <c r="J428" s="673" t="s">
        <v>2420</v>
      </c>
      <c r="K428" s="617" t="s">
        <v>2421</v>
      </c>
      <c r="L428" s="225" t="s">
        <v>1877</v>
      </c>
      <c r="M428" s="623" t="s">
        <v>3872</v>
      </c>
      <c r="N428" s="691">
        <v>44450</v>
      </c>
      <c r="O428" s="692" t="s">
        <v>2422</v>
      </c>
      <c r="P428" s="678" t="s">
        <v>2412</v>
      </c>
      <c r="Q428" s="870">
        <v>5</v>
      </c>
    </row>
    <row r="429" spans="1:17" s="392" customFormat="1" ht="14" customHeight="1" x14ac:dyDescent="0.2">
      <c r="A429" s="616"/>
      <c r="B429" s="616" t="s">
        <v>3510</v>
      </c>
      <c r="C429" s="616" t="s">
        <v>1169</v>
      </c>
      <c r="D429" s="616" t="s">
        <v>2143</v>
      </c>
      <c r="E429" s="378" t="s">
        <v>1866</v>
      </c>
      <c r="F429" s="616" t="s">
        <v>1089</v>
      </c>
      <c r="G429" s="625">
        <v>37316</v>
      </c>
      <c r="H429" s="226" t="str">
        <f t="shared" si="15"/>
        <v>u20</v>
      </c>
      <c r="I429" s="616" t="s">
        <v>3511</v>
      </c>
      <c r="J429" s="629" t="s">
        <v>3512</v>
      </c>
      <c r="K429" s="616" t="s">
        <v>3513</v>
      </c>
      <c r="L429" s="765" t="s">
        <v>974</v>
      </c>
      <c r="M429" s="623" t="s">
        <v>3514</v>
      </c>
      <c r="N429" s="625">
        <v>43903</v>
      </c>
      <c r="O429" s="616" t="s">
        <v>3509</v>
      </c>
      <c r="P429" s="616" t="s">
        <v>3494</v>
      </c>
      <c r="Q429" s="770">
        <v>9</v>
      </c>
    </row>
    <row r="430" spans="1:17" ht="14" customHeight="1" x14ac:dyDescent="0.2">
      <c r="A430" s="616"/>
      <c r="B430" s="616" t="s">
        <v>3510</v>
      </c>
      <c r="C430" s="616" t="s">
        <v>1169</v>
      </c>
      <c r="D430" s="616" t="s">
        <v>2143</v>
      </c>
      <c r="E430" s="378" t="s">
        <v>1866</v>
      </c>
      <c r="F430" s="616" t="s">
        <v>1089</v>
      </c>
      <c r="G430" s="625">
        <v>37316</v>
      </c>
      <c r="H430" s="226" t="str">
        <f t="shared" si="15"/>
        <v>u20</v>
      </c>
      <c r="I430" s="616" t="s">
        <v>3511</v>
      </c>
      <c r="J430" s="629" t="s">
        <v>3512</v>
      </c>
      <c r="K430" s="616" t="s">
        <v>3513</v>
      </c>
      <c r="L430" s="769" t="s">
        <v>974</v>
      </c>
      <c r="M430" s="623" t="s">
        <v>3514</v>
      </c>
      <c r="N430" s="625">
        <v>43903</v>
      </c>
      <c r="O430" s="616" t="s">
        <v>3509</v>
      </c>
      <c r="P430" s="616" t="s">
        <v>3494</v>
      </c>
      <c r="Q430" s="770">
        <v>9</v>
      </c>
    </row>
    <row r="431" spans="1:17" ht="14" customHeight="1" x14ac:dyDescent="0.15">
      <c r="A431" s="635"/>
      <c r="B431" s="641" t="s">
        <v>188</v>
      </c>
      <c r="C431" s="504" t="s">
        <v>112</v>
      </c>
      <c r="D431" s="641" t="s">
        <v>1189</v>
      </c>
      <c r="E431" s="378" t="s">
        <v>1866</v>
      </c>
      <c r="F431" s="733" t="s">
        <v>2985</v>
      </c>
      <c r="G431" s="685">
        <v>37700</v>
      </c>
      <c r="H431" s="226" t="str">
        <f t="shared" si="15"/>
        <v>u20</v>
      </c>
      <c r="I431" s="506">
        <v>948459037</v>
      </c>
      <c r="J431" s="506" t="s">
        <v>2986</v>
      </c>
      <c r="K431" s="507" t="s">
        <v>2987</v>
      </c>
      <c r="L431" s="893">
        <v>1500</v>
      </c>
      <c r="M431" s="635" t="s">
        <v>3866</v>
      </c>
      <c r="N431" s="641"/>
      <c r="O431" s="635"/>
      <c r="P431" s="641" t="s">
        <v>2935</v>
      </c>
      <c r="Q431" s="645">
        <v>13</v>
      </c>
    </row>
    <row r="432" spans="1:17" ht="14" customHeight="1" x14ac:dyDescent="0.2">
      <c r="A432" s="635"/>
      <c r="B432" s="641" t="s">
        <v>188</v>
      </c>
      <c r="C432" s="504" t="s">
        <v>112</v>
      </c>
      <c r="D432" s="641" t="s">
        <v>1189</v>
      </c>
      <c r="E432" s="378" t="s">
        <v>1866</v>
      </c>
      <c r="F432" s="733" t="s">
        <v>2985</v>
      </c>
      <c r="G432" s="685">
        <v>37700</v>
      </c>
      <c r="H432" s="226" t="str">
        <f t="shared" si="15"/>
        <v>u20</v>
      </c>
      <c r="I432" s="506">
        <v>948459037</v>
      </c>
      <c r="J432" s="506" t="s">
        <v>2986</v>
      </c>
      <c r="K432" s="507" t="s">
        <v>2987</v>
      </c>
      <c r="L432" s="12">
        <v>800</v>
      </c>
      <c r="M432" s="792" t="s">
        <v>3861</v>
      </c>
      <c r="N432" s="682"/>
      <c r="O432" s="635"/>
      <c r="P432" s="641" t="s">
        <v>2935</v>
      </c>
      <c r="Q432" s="645">
        <v>13</v>
      </c>
    </row>
    <row r="433" spans="1:17" ht="14" customHeight="1" x14ac:dyDescent="0.15">
      <c r="A433" s="635"/>
      <c r="B433" s="451" t="s">
        <v>188</v>
      </c>
      <c r="C433" s="719" t="s">
        <v>112</v>
      </c>
      <c r="D433" s="451" t="s">
        <v>1189</v>
      </c>
      <c r="E433" s="378" t="s">
        <v>1866</v>
      </c>
      <c r="F433" s="505" t="s">
        <v>2985</v>
      </c>
      <c r="G433" s="462">
        <v>37700</v>
      </c>
      <c r="H433" s="226" t="str">
        <f t="shared" si="15"/>
        <v>u20</v>
      </c>
      <c r="I433" s="721">
        <v>948459037</v>
      </c>
      <c r="J433" s="721" t="s">
        <v>2986</v>
      </c>
      <c r="K433" s="724" t="s">
        <v>2987</v>
      </c>
      <c r="L433" s="396" t="s">
        <v>1876</v>
      </c>
      <c r="M433" s="453" t="s">
        <v>3871</v>
      </c>
      <c r="N433" s="451"/>
      <c r="O433" s="453"/>
      <c r="P433" s="451" t="s">
        <v>2935</v>
      </c>
      <c r="Q433" s="452">
        <v>13</v>
      </c>
    </row>
    <row r="434" spans="1:17" ht="14" customHeight="1" x14ac:dyDescent="0.15">
      <c r="A434" s="635"/>
      <c r="B434" s="451" t="s">
        <v>188</v>
      </c>
      <c r="C434" s="719" t="s">
        <v>112</v>
      </c>
      <c r="D434" s="451" t="s">
        <v>1189</v>
      </c>
      <c r="E434" s="378" t="s">
        <v>1866</v>
      </c>
      <c r="F434" s="505" t="s">
        <v>2985</v>
      </c>
      <c r="G434" s="462">
        <v>37700</v>
      </c>
      <c r="H434" s="226" t="str">
        <f t="shared" si="15"/>
        <v>u20</v>
      </c>
      <c r="I434" s="721">
        <v>948459037</v>
      </c>
      <c r="J434" s="721" t="s">
        <v>2986</v>
      </c>
      <c r="K434" s="729" t="s">
        <v>2987</v>
      </c>
      <c r="L434" s="900" t="s">
        <v>3702</v>
      </c>
      <c r="M434" s="460"/>
      <c r="N434" s="451"/>
      <c r="O434" s="453"/>
      <c r="P434" s="451" t="s">
        <v>2935</v>
      </c>
      <c r="Q434" s="452">
        <v>13</v>
      </c>
    </row>
    <row r="435" spans="1:17" ht="14" customHeight="1" x14ac:dyDescent="0.15">
      <c r="A435" s="223"/>
      <c r="B435" s="224" t="s">
        <v>2123</v>
      </c>
      <c r="C435" s="224" t="s">
        <v>2124</v>
      </c>
      <c r="D435" s="224" t="s">
        <v>2125</v>
      </c>
      <c r="E435" s="378" t="s">
        <v>1862</v>
      </c>
      <c r="F435" s="225" t="s">
        <v>2126</v>
      </c>
      <c r="G435" s="346">
        <v>38133</v>
      </c>
      <c r="H435" s="226" t="str">
        <f t="shared" si="15"/>
        <v>u18</v>
      </c>
      <c r="I435" s="225">
        <v>976571195</v>
      </c>
      <c r="J435" s="224" t="s">
        <v>2127</v>
      </c>
      <c r="K435" s="224" t="s">
        <v>2128</v>
      </c>
      <c r="L435" s="344" t="s">
        <v>1017</v>
      </c>
      <c r="M435" s="225" t="s">
        <v>2129</v>
      </c>
      <c r="N435" s="346"/>
      <c r="O435" s="224"/>
      <c r="P435" s="224" t="s">
        <v>2109</v>
      </c>
      <c r="Q435" s="524">
        <v>7</v>
      </c>
    </row>
    <row r="436" spans="1:17" ht="14" customHeight="1" x14ac:dyDescent="0.15">
      <c r="A436" s="453"/>
      <c r="B436" s="451" t="s">
        <v>2960</v>
      </c>
      <c r="C436" s="451" t="s">
        <v>2336</v>
      </c>
      <c r="D436" s="451" t="s">
        <v>2961</v>
      </c>
      <c r="E436" s="378" t="s">
        <v>1862</v>
      </c>
      <c r="F436" s="453" t="s">
        <v>2962</v>
      </c>
      <c r="G436" s="464">
        <v>37655</v>
      </c>
      <c r="H436" s="226" t="str">
        <f t="shared" si="15"/>
        <v>u20</v>
      </c>
      <c r="I436" s="453">
        <v>990787238</v>
      </c>
      <c r="J436" s="457" t="s">
        <v>2963</v>
      </c>
      <c r="K436" s="461" t="s">
        <v>2964</v>
      </c>
      <c r="L436" s="894">
        <v>1500</v>
      </c>
      <c r="M436" s="460" t="s">
        <v>3842</v>
      </c>
      <c r="N436" s="451"/>
      <c r="O436" s="453"/>
      <c r="P436" s="451" t="s">
        <v>2935</v>
      </c>
      <c r="Q436" s="452">
        <v>13</v>
      </c>
    </row>
    <row r="437" spans="1:17" ht="14" customHeight="1" x14ac:dyDescent="0.2">
      <c r="A437" s="453"/>
      <c r="B437" s="451" t="s">
        <v>2960</v>
      </c>
      <c r="C437" s="451" t="s">
        <v>2336</v>
      </c>
      <c r="D437" s="451" t="s">
        <v>2961</v>
      </c>
      <c r="E437" s="378" t="s">
        <v>1862</v>
      </c>
      <c r="F437" s="453" t="s">
        <v>2962</v>
      </c>
      <c r="G437" s="464">
        <v>37655</v>
      </c>
      <c r="H437" s="226" t="str">
        <f t="shared" si="15"/>
        <v>u20</v>
      </c>
      <c r="I437" s="453">
        <v>990787238</v>
      </c>
      <c r="J437" s="457" t="s">
        <v>2963</v>
      </c>
      <c r="K437" s="461" t="s">
        <v>2964</v>
      </c>
      <c r="L437" s="12">
        <v>800</v>
      </c>
      <c r="M437" s="460" t="s">
        <v>3838</v>
      </c>
      <c r="N437" s="451"/>
      <c r="O437" s="453"/>
      <c r="P437" s="451" t="s">
        <v>2935</v>
      </c>
      <c r="Q437" s="452">
        <v>13</v>
      </c>
    </row>
    <row r="438" spans="1:17" ht="14" customHeight="1" x14ac:dyDescent="0.2">
      <c r="A438" s="223"/>
      <c r="B438" s="224" t="s">
        <v>1914</v>
      </c>
      <c r="C438" s="224" t="s">
        <v>581</v>
      </c>
      <c r="D438" s="224" t="s">
        <v>1915</v>
      </c>
      <c r="E438" s="378" t="s">
        <v>1866</v>
      </c>
      <c r="F438" s="362" t="s">
        <v>1916</v>
      </c>
      <c r="G438" s="387">
        <v>37537</v>
      </c>
      <c r="H438" s="226" t="str">
        <f t="shared" si="15"/>
        <v>u20</v>
      </c>
      <c r="I438" s="368">
        <v>930776931</v>
      </c>
      <c r="J438" s="364" t="s">
        <v>1917</v>
      </c>
      <c r="K438" s="368" t="s">
        <v>1918</v>
      </c>
      <c r="L438" s="12">
        <v>800</v>
      </c>
      <c r="M438" s="447" t="s">
        <v>1919</v>
      </c>
      <c r="N438" s="365">
        <v>44414</v>
      </c>
      <c r="O438" s="366" t="s">
        <v>1920</v>
      </c>
      <c r="P438" s="224" t="s">
        <v>1911</v>
      </c>
      <c r="Q438" s="378">
        <v>6</v>
      </c>
    </row>
    <row r="439" spans="1:17" s="614" customFormat="1" ht="14" customHeight="1" x14ac:dyDescent="0.2">
      <c r="A439" s="223"/>
      <c r="B439" s="224" t="s">
        <v>1914</v>
      </c>
      <c r="C439" s="224" t="s">
        <v>581</v>
      </c>
      <c r="D439" s="224" t="s">
        <v>1915</v>
      </c>
      <c r="E439" s="378" t="s">
        <v>1866</v>
      </c>
      <c r="F439" s="362" t="s">
        <v>1916</v>
      </c>
      <c r="G439" s="387">
        <v>37537</v>
      </c>
      <c r="H439" s="226" t="str">
        <f t="shared" si="15"/>
        <v>u20</v>
      </c>
      <c r="I439" s="368">
        <v>930776931</v>
      </c>
      <c r="J439" s="364" t="s">
        <v>1917</v>
      </c>
      <c r="K439" s="368" t="s">
        <v>1918</v>
      </c>
      <c r="L439" s="19">
        <v>800</v>
      </c>
      <c r="M439" s="447" t="s">
        <v>1919</v>
      </c>
      <c r="N439" s="405">
        <v>44414</v>
      </c>
      <c r="O439" s="406" t="s">
        <v>1920</v>
      </c>
      <c r="P439" s="224" t="s">
        <v>1911</v>
      </c>
      <c r="Q439" s="524">
        <v>6</v>
      </c>
    </row>
    <row r="440" spans="1:17" ht="14" customHeight="1" x14ac:dyDescent="0.2">
      <c r="A440" s="223"/>
      <c r="B440" s="223" t="s">
        <v>1914</v>
      </c>
      <c r="C440" s="223" t="s">
        <v>581</v>
      </c>
      <c r="D440" s="223" t="s">
        <v>1915</v>
      </c>
      <c r="E440" s="378" t="s">
        <v>1866</v>
      </c>
      <c r="F440" s="225" t="s">
        <v>1916</v>
      </c>
      <c r="G440" s="346">
        <v>37537</v>
      </c>
      <c r="H440" s="226" t="str">
        <f t="shared" si="15"/>
        <v>u20</v>
      </c>
      <c r="I440" s="225">
        <v>930776931</v>
      </c>
      <c r="J440" s="364" t="s">
        <v>1917</v>
      </c>
      <c r="K440" s="367" t="s">
        <v>1918</v>
      </c>
      <c r="L440" s="894">
        <v>1500</v>
      </c>
      <c r="M440" s="447" t="s">
        <v>1921</v>
      </c>
      <c r="N440" s="405">
        <v>44414</v>
      </c>
      <c r="O440" s="406" t="s">
        <v>1922</v>
      </c>
      <c r="P440" s="224" t="s">
        <v>1911</v>
      </c>
      <c r="Q440" s="1080">
        <v>14</v>
      </c>
    </row>
    <row r="441" spans="1:17" ht="14" customHeight="1" x14ac:dyDescent="0.2">
      <c r="A441" s="223"/>
      <c r="B441" s="224" t="s">
        <v>1036</v>
      </c>
      <c r="C441" s="224" t="s">
        <v>2306</v>
      </c>
      <c r="D441" s="224" t="s">
        <v>2307</v>
      </c>
      <c r="E441" s="378" t="s">
        <v>1866</v>
      </c>
      <c r="F441" s="225" t="s">
        <v>2308</v>
      </c>
      <c r="G441" s="346">
        <v>23484</v>
      </c>
      <c r="H441" s="226" t="str">
        <f t="shared" si="15"/>
        <v>adulto</v>
      </c>
      <c r="I441" s="225">
        <v>997034953</v>
      </c>
      <c r="J441" s="377" t="s">
        <v>2309</v>
      </c>
      <c r="K441" s="225" t="s">
        <v>2310</v>
      </c>
      <c r="L441" s="378" t="s">
        <v>1856</v>
      </c>
      <c r="M441" s="225" t="s">
        <v>2245</v>
      </c>
      <c r="N441" s="225" t="s">
        <v>2303</v>
      </c>
      <c r="O441" s="225" t="s">
        <v>2311</v>
      </c>
      <c r="P441" s="224" t="s">
        <v>2305</v>
      </c>
      <c r="Q441" s="605">
        <v>6</v>
      </c>
    </row>
    <row r="442" spans="1:17" ht="14" customHeight="1" x14ac:dyDescent="0.15">
      <c r="A442" s="453"/>
      <c r="B442" s="451" t="s">
        <v>2893</v>
      </c>
      <c r="C442" s="451" t="s">
        <v>2894</v>
      </c>
      <c r="D442" s="451" t="s">
        <v>2806</v>
      </c>
      <c r="E442" s="378" t="s">
        <v>1862</v>
      </c>
      <c r="F442" s="453" t="s">
        <v>2895</v>
      </c>
      <c r="G442" s="464">
        <v>37725</v>
      </c>
      <c r="H442" s="226" t="str">
        <f t="shared" si="15"/>
        <v>u20</v>
      </c>
      <c r="I442" s="453" t="s">
        <v>2896</v>
      </c>
      <c r="J442" s="487" t="s">
        <v>2897</v>
      </c>
      <c r="K442" s="451" t="s">
        <v>2898</v>
      </c>
      <c r="L442" s="349" t="s">
        <v>1052</v>
      </c>
      <c r="M442" s="453" t="s">
        <v>2900</v>
      </c>
      <c r="N442" s="469">
        <v>44351</v>
      </c>
      <c r="O442" s="451" t="s">
        <v>2901</v>
      </c>
      <c r="P442" s="451" t="s">
        <v>2762</v>
      </c>
      <c r="Q442" s="649">
        <v>13</v>
      </c>
    </row>
    <row r="443" spans="1:17" s="813" customFormat="1" ht="14" customHeight="1" x14ac:dyDescent="0.15">
      <c r="A443" s="453"/>
      <c r="B443" s="451" t="s">
        <v>2893</v>
      </c>
      <c r="C443" s="451" t="s">
        <v>2894</v>
      </c>
      <c r="D443" s="451" t="s">
        <v>2806</v>
      </c>
      <c r="E443" s="378" t="s">
        <v>1862</v>
      </c>
      <c r="F443" s="453" t="s">
        <v>2895</v>
      </c>
      <c r="G443" s="464">
        <v>37725</v>
      </c>
      <c r="H443" s="226" t="str">
        <f t="shared" si="15"/>
        <v>u20</v>
      </c>
      <c r="I443" s="453" t="s">
        <v>2896</v>
      </c>
      <c r="J443" s="487" t="s">
        <v>2897</v>
      </c>
      <c r="K443" s="451" t="s">
        <v>2898</v>
      </c>
      <c r="L443" s="225" t="s">
        <v>1877</v>
      </c>
      <c r="M443" s="453" t="s">
        <v>2899</v>
      </c>
      <c r="N443" s="469">
        <v>44453</v>
      </c>
      <c r="O443" s="451" t="s">
        <v>2774</v>
      </c>
      <c r="P443" s="451" t="s">
        <v>2762</v>
      </c>
      <c r="Q443" s="649">
        <v>13</v>
      </c>
    </row>
    <row r="444" spans="1:17" ht="14" customHeight="1" x14ac:dyDescent="0.15">
      <c r="A444" s="615"/>
      <c r="B444" s="615" t="s">
        <v>3557</v>
      </c>
      <c r="C444" s="615" t="s">
        <v>3558</v>
      </c>
      <c r="D444" s="615" t="s">
        <v>3559</v>
      </c>
      <c r="E444" s="378" t="s">
        <v>1866</v>
      </c>
      <c r="F444" s="626" t="s">
        <v>3560</v>
      </c>
      <c r="G444" s="624">
        <v>37346</v>
      </c>
      <c r="H444" s="226" t="str">
        <f t="shared" si="15"/>
        <v>u20</v>
      </c>
      <c r="I444" s="626">
        <v>950429063</v>
      </c>
      <c r="J444" s="618" t="s">
        <v>3565</v>
      </c>
      <c r="K444" s="618" t="s">
        <v>3562</v>
      </c>
      <c r="L444" s="885">
        <v>200</v>
      </c>
      <c r="M444" s="626" t="s">
        <v>3566</v>
      </c>
      <c r="N444" s="630">
        <v>44437</v>
      </c>
      <c r="O444" s="618" t="s">
        <v>3564</v>
      </c>
      <c r="P444" s="618" t="s">
        <v>3550</v>
      </c>
      <c r="Q444" s="865">
        <v>4</v>
      </c>
    </row>
    <row r="445" spans="1:17" ht="14" customHeight="1" x14ac:dyDescent="0.2">
      <c r="A445" s="615"/>
      <c r="B445" s="618" t="s">
        <v>3557</v>
      </c>
      <c r="C445" s="618" t="s">
        <v>3558</v>
      </c>
      <c r="D445" s="618" t="s">
        <v>3559</v>
      </c>
      <c r="E445" s="378" t="s">
        <v>1866</v>
      </c>
      <c r="F445" s="626" t="s">
        <v>3560</v>
      </c>
      <c r="G445" s="624">
        <v>37346</v>
      </c>
      <c r="H445" s="226" t="str">
        <f t="shared" si="15"/>
        <v>u20</v>
      </c>
      <c r="I445" s="626">
        <v>950429063</v>
      </c>
      <c r="J445" s="688" t="s">
        <v>3561</v>
      </c>
      <c r="K445" s="618" t="s">
        <v>3562</v>
      </c>
      <c r="L445" s="885">
        <v>100</v>
      </c>
      <c r="M445" s="626" t="s">
        <v>3563</v>
      </c>
      <c r="N445" s="630">
        <v>44437</v>
      </c>
      <c r="O445" s="618" t="s">
        <v>3564</v>
      </c>
      <c r="P445" s="618" t="s">
        <v>3550</v>
      </c>
      <c r="Q445" s="865">
        <v>4</v>
      </c>
    </row>
    <row r="446" spans="1:17" ht="14" customHeight="1" x14ac:dyDescent="0.15">
      <c r="A446" s="803"/>
      <c r="B446" s="812" t="s">
        <v>1091</v>
      </c>
      <c r="C446" s="812" t="s">
        <v>3166</v>
      </c>
      <c r="D446" s="812" t="s">
        <v>3167</v>
      </c>
      <c r="E446" s="806" t="s">
        <v>1862</v>
      </c>
      <c r="F446" s="814" t="s">
        <v>3168</v>
      </c>
      <c r="G446" s="808">
        <v>37589</v>
      </c>
      <c r="H446" s="809" t="str">
        <f t="shared" si="15"/>
        <v>u20</v>
      </c>
      <c r="I446" s="814">
        <v>999064427</v>
      </c>
      <c r="J446" s="803" t="s">
        <v>3169</v>
      </c>
      <c r="K446" s="803" t="s">
        <v>3170</v>
      </c>
      <c r="L446" s="1019" t="s">
        <v>1032</v>
      </c>
      <c r="M446" s="814" t="s">
        <v>3332</v>
      </c>
      <c r="N446" s="808">
        <v>44455</v>
      </c>
      <c r="O446" s="814" t="s">
        <v>3355</v>
      </c>
      <c r="P446" s="817" t="s">
        <v>3140</v>
      </c>
      <c r="Q446" s="806">
        <v>3</v>
      </c>
    </row>
    <row r="447" spans="1:17" ht="14" customHeight="1" x14ac:dyDescent="0.15">
      <c r="A447" s="456"/>
      <c r="B447" s="451" t="s">
        <v>2692</v>
      </c>
      <c r="C447" s="451" t="s">
        <v>2045</v>
      </c>
      <c r="D447" s="451" t="s">
        <v>1924</v>
      </c>
      <c r="E447" s="378" t="s">
        <v>1866</v>
      </c>
      <c r="F447" s="453" t="s">
        <v>2693</v>
      </c>
      <c r="G447" s="464">
        <v>37601</v>
      </c>
      <c r="H447" s="226" t="str">
        <f t="shared" si="15"/>
        <v>u20</v>
      </c>
      <c r="I447" s="453">
        <v>942060993</v>
      </c>
      <c r="J447" s="457" t="s">
        <v>2694</v>
      </c>
      <c r="K447" s="451" t="s">
        <v>2695</v>
      </c>
      <c r="L447" s="899">
        <v>200</v>
      </c>
      <c r="M447" s="460" t="s">
        <v>2698</v>
      </c>
      <c r="N447" s="456">
        <v>2021</v>
      </c>
      <c r="O447" s="451" t="s">
        <v>2697</v>
      </c>
      <c r="P447" s="451" t="s">
        <v>2604</v>
      </c>
      <c r="Q447" s="452">
        <v>13</v>
      </c>
    </row>
    <row r="448" spans="1:17" ht="14" customHeight="1" x14ac:dyDescent="0.15">
      <c r="A448" s="450"/>
      <c r="B448" s="451" t="s">
        <v>2692</v>
      </c>
      <c r="C448" s="451" t="s">
        <v>2045</v>
      </c>
      <c r="D448" s="451" t="s">
        <v>1924</v>
      </c>
      <c r="E448" s="378" t="s">
        <v>1866</v>
      </c>
      <c r="F448" s="453" t="s">
        <v>2693</v>
      </c>
      <c r="G448" s="464">
        <v>37601</v>
      </c>
      <c r="H448" s="226" t="str">
        <f t="shared" si="15"/>
        <v>u20</v>
      </c>
      <c r="I448" s="453">
        <v>942060993</v>
      </c>
      <c r="J448" s="457" t="s">
        <v>2694</v>
      </c>
      <c r="K448" s="600" t="s">
        <v>2695</v>
      </c>
      <c r="L448" s="883">
        <v>100</v>
      </c>
      <c r="M448" s="453" t="s">
        <v>2696</v>
      </c>
      <c r="N448" s="456">
        <v>2021</v>
      </c>
      <c r="O448" s="451" t="s">
        <v>2697</v>
      </c>
      <c r="P448" s="451" t="s">
        <v>2604</v>
      </c>
      <c r="Q448" s="452">
        <v>13</v>
      </c>
    </row>
    <row r="449" spans="1:17" ht="14" customHeight="1" x14ac:dyDescent="0.2">
      <c r="A449" s="223"/>
      <c r="B449" s="224" t="s">
        <v>2312</v>
      </c>
      <c r="C449" s="224" t="s">
        <v>2313</v>
      </c>
      <c r="D449" s="224" t="s">
        <v>2314</v>
      </c>
      <c r="E449" s="378" t="s">
        <v>1866</v>
      </c>
      <c r="F449" s="225" t="s">
        <v>2315</v>
      </c>
      <c r="G449" s="346">
        <v>21200</v>
      </c>
      <c r="H449" s="226" t="str">
        <f t="shared" si="15"/>
        <v>adulto</v>
      </c>
      <c r="I449" s="225">
        <v>992204320</v>
      </c>
      <c r="J449" s="377" t="s">
        <v>2316</v>
      </c>
      <c r="K449" s="225" t="s">
        <v>2317</v>
      </c>
      <c r="L449" s="605" t="s">
        <v>1856</v>
      </c>
      <c r="M449" s="225" t="s">
        <v>2245</v>
      </c>
      <c r="N449" s="225" t="s">
        <v>2303</v>
      </c>
      <c r="O449" s="225"/>
      <c r="P449" s="224" t="s">
        <v>2318</v>
      </c>
      <c r="Q449" s="378"/>
    </row>
    <row r="450" spans="1:17" s="614" customFormat="1" ht="14" customHeight="1" x14ac:dyDescent="0.15">
      <c r="A450" s="223"/>
      <c r="B450" s="224" t="s">
        <v>858</v>
      </c>
      <c r="C450" s="224" t="s">
        <v>2192</v>
      </c>
      <c r="D450" s="224" t="s">
        <v>2193</v>
      </c>
      <c r="E450" s="378" t="s">
        <v>1862</v>
      </c>
      <c r="F450" s="622" t="s">
        <v>2194</v>
      </c>
      <c r="G450" s="346">
        <v>38461</v>
      </c>
      <c r="H450" s="226" t="str">
        <f t="shared" si="15"/>
        <v>u18</v>
      </c>
      <c r="I450" s="225">
        <v>934375882</v>
      </c>
      <c r="J450" s="224" t="s">
        <v>2184</v>
      </c>
      <c r="K450" s="224" t="s">
        <v>2185</v>
      </c>
      <c r="L450" s="883">
        <v>100</v>
      </c>
      <c r="M450" s="225" t="s">
        <v>2195</v>
      </c>
      <c r="N450" s="346">
        <v>44454</v>
      </c>
      <c r="O450" s="224" t="s">
        <v>2187</v>
      </c>
      <c r="P450" s="224" t="s">
        <v>823</v>
      </c>
      <c r="Q450" s="524">
        <v>7</v>
      </c>
    </row>
    <row r="451" spans="1:17" ht="14" customHeight="1" x14ac:dyDescent="0.15">
      <c r="A451" s="223"/>
      <c r="B451" s="224" t="s">
        <v>858</v>
      </c>
      <c r="C451" s="224" t="s">
        <v>2192</v>
      </c>
      <c r="D451" s="224" t="s">
        <v>2193</v>
      </c>
      <c r="E451" s="378" t="s">
        <v>1862</v>
      </c>
      <c r="F451" s="622" t="s">
        <v>2194</v>
      </c>
      <c r="G451" s="346">
        <v>38461</v>
      </c>
      <c r="H451" s="226" t="str">
        <f t="shared" si="15"/>
        <v>u18</v>
      </c>
      <c r="I451" s="225">
        <v>934375882</v>
      </c>
      <c r="J451" s="224" t="s">
        <v>2184</v>
      </c>
      <c r="K451" s="224" t="s">
        <v>2185</v>
      </c>
      <c r="L451" s="225">
        <v>400</v>
      </c>
      <c r="M451" s="552" t="s">
        <v>2196</v>
      </c>
      <c r="N451" s="346">
        <v>44454</v>
      </c>
      <c r="O451" s="224" t="s">
        <v>2187</v>
      </c>
      <c r="P451" s="224" t="s">
        <v>823</v>
      </c>
      <c r="Q451" s="524">
        <v>7</v>
      </c>
    </row>
    <row r="452" spans="1:17" s="614" customFormat="1" ht="14" customHeight="1" x14ac:dyDescent="0.2">
      <c r="A452" s="853"/>
      <c r="B452" s="803" t="s">
        <v>858</v>
      </c>
      <c r="C452" s="803" t="s">
        <v>3027</v>
      </c>
      <c r="D452" s="803" t="s">
        <v>1425</v>
      </c>
      <c r="E452" s="806" t="s">
        <v>1866</v>
      </c>
      <c r="F452" s="814" t="s">
        <v>3028</v>
      </c>
      <c r="G452" s="808">
        <v>37894</v>
      </c>
      <c r="H452" s="809" t="str">
        <f t="shared" si="15"/>
        <v>u20</v>
      </c>
      <c r="I452" s="814">
        <v>977983428</v>
      </c>
      <c r="J452" s="822" t="s">
        <v>3029</v>
      </c>
      <c r="K452" s="814" t="s">
        <v>3030</v>
      </c>
      <c r="L452" s="814">
        <v>400</v>
      </c>
      <c r="M452" s="814" t="s">
        <v>3031</v>
      </c>
      <c r="N452" s="808">
        <v>44443</v>
      </c>
      <c r="O452" s="814" t="s">
        <v>3032</v>
      </c>
      <c r="P452" s="812" t="s">
        <v>3033</v>
      </c>
      <c r="Q452" s="806">
        <v>13</v>
      </c>
    </row>
    <row r="453" spans="1:17" ht="14" customHeight="1" x14ac:dyDescent="0.2">
      <c r="A453" s="460"/>
      <c r="B453" s="224" t="s">
        <v>858</v>
      </c>
      <c r="C453" s="224" t="s">
        <v>3027</v>
      </c>
      <c r="D453" s="224" t="s">
        <v>1425</v>
      </c>
      <c r="E453" s="378" t="s">
        <v>1866</v>
      </c>
      <c r="F453" s="225" t="s">
        <v>3028</v>
      </c>
      <c r="G453" s="346">
        <v>37894</v>
      </c>
      <c r="H453" s="226" t="str">
        <f t="shared" si="15"/>
        <v>u20</v>
      </c>
      <c r="I453" s="225">
        <v>977983428</v>
      </c>
      <c r="J453" s="377" t="s">
        <v>3029</v>
      </c>
      <c r="K453" s="225" t="s">
        <v>3030</v>
      </c>
      <c r="L453" s="12">
        <v>800</v>
      </c>
      <c r="M453" s="225" t="s">
        <v>3034</v>
      </c>
      <c r="N453" s="346">
        <v>43904</v>
      </c>
      <c r="O453" s="225" t="s">
        <v>3035</v>
      </c>
      <c r="P453" s="224" t="s">
        <v>3033</v>
      </c>
      <c r="Q453" s="378">
        <v>13</v>
      </c>
    </row>
    <row r="454" spans="1:17" s="614" customFormat="1" ht="14" customHeight="1" x14ac:dyDescent="0.15">
      <c r="A454" s="453"/>
      <c r="B454" s="494" t="s">
        <v>2902</v>
      </c>
      <c r="C454" s="494" t="s">
        <v>2903</v>
      </c>
      <c r="D454" s="494" t="s">
        <v>2904</v>
      </c>
      <c r="E454" s="378" t="s">
        <v>1862</v>
      </c>
      <c r="F454" s="495" t="s">
        <v>2911</v>
      </c>
      <c r="G454" s="518">
        <v>38273</v>
      </c>
      <c r="H454" s="226" t="str">
        <f t="shared" si="15"/>
        <v>u18</v>
      </c>
      <c r="I454" s="495" t="s">
        <v>2906</v>
      </c>
      <c r="J454" s="483" t="s">
        <v>2907</v>
      </c>
      <c r="K454" s="451" t="s">
        <v>2908</v>
      </c>
      <c r="L454" s="349" t="s">
        <v>1052</v>
      </c>
      <c r="M454" s="495" t="s">
        <v>2912</v>
      </c>
      <c r="N454" s="496">
        <v>44450</v>
      </c>
      <c r="O454" s="497" t="s">
        <v>2910</v>
      </c>
      <c r="P454" s="451" t="s">
        <v>2742</v>
      </c>
      <c r="Q454" s="452">
        <v>13</v>
      </c>
    </row>
    <row r="455" spans="1:17" ht="14" customHeight="1" x14ac:dyDescent="0.15">
      <c r="A455" s="453"/>
      <c r="B455" s="494" t="s">
        <v>2902</v>
      </c>
      <c r="C455" s="494" t="s">
        <v>2903</v>
      </c>
      <c r="D455" s="494" t="s">
        <v>2904</v>
      </c>
      <c r="E455" s="378" t="s">
        <v>1862</v>
      </c>
      <c r="F455" s="495" t="s">
        <v>2905</v>
      </c>
      <c r="G455" s="518">
        <v>38273</v>
      </c>
      <c r="H455" s="226" t="str">
        <f t="shared" si="15"/>
        <v>u18</v>
      </c>
      <c r="I455" s="495" t="s">
        <v>2906</v>
      </c>
      <c r="J455" s="483" t="s">
        <v>2907</v>
      </c>
      <c r="K455" s="451" t="s">
        <v>2908</v>
      </c>
      <c r="L455" s="899">
        <v>100</v>
      </c>
      <c r="M455" s="495" t="s">
        <v>2909</v>
      </c>
      <c r="N455" s="496">
        <v>44450</v>
      </c>
      <c r="O455" s="497" t="s">
        <v>2910</v>
      </c>
      <c r="P455" s="451" t="s">
        <v>2742</v>
      </c>
      <c r="Q455" s="452">
        <v>13</v>
      </c>
    </row>
    <row r="456" spans="1:17" ht="14" customHeight="1" x14ac:dyDescent="0.15">
      <c r="A456" s="223"/>
      <c r="B456" s="431" t="s">
        <v>2379</v>
      </c>
      <c r="C456" s="431" t="s">
        <v>200</v>
      </c>
      <c r="D456" s="431" t="s">
        <v>2380</v>
      </c>
      <c r="E456" s="378" t="s">
        <v>1866</v>
      </c>
      <c r="F456" s="426" t="s">
        <v>2381</v>
      </c>
      <c r="G456" s="427">
        <v>37718</v>
      </c>
      <c r="H456" s="226" t="str">
        <f t="shared" si="15"/>
        <v>u20</v>
      </c>
      <c r="I456" s="659" t="s">
        <v>2382</v>
      </c>
      <c r="J456" s="428" t="s">
        <v>2383</v>
      </c>
      <c r="K456" s="430" t="s">
        <v>2384</v>
      </c>
      <c r="L456" s="895">
        <v>5000</v>
      </c>
      <c r="M456" s="418" t="s">
        <v>2385</v>
      </c>
      <c r="N456" s="422">
        <v>44420</v>
      </c>
      <c r="O456" s="423" t="s">
        <v>2371</v>
      </c>
      <c r="P456" s="424" t="s">
        <v>2362</v>
      </c>
      <c r="Q456" s="378">
        <v>5</v>
      </c>
    </row>
    <row r="457" spans="1:17" ht="14" customHeight="1" x14ac:dyDescent="0.15">
      <c r="A457" s="453"/>
      <c r="B457" s="451" t="s">
        <v>3021</v>
      </c>
      <c r="C457" s="451" t="s">
        <v>413</v>
      </c>
      <c r="D457" s="451" t="s">
        <v>3022</v>
      </c>
      <c r="E457" s="378" t="s">
        <v>1866</v>
      </c>
      <c r="F457" s="453" t="s">
        <v>3023</v>
      </c>
      <c r="G457" s="521">
        <v>37670</v>
      </c>
      <c r="H457" s="226" t="str">
        <f t="shared" si="15"/>
        <v>u20</v>
      </c>
      <c r="I457" s="453">
        <v>999356297</v>
      </c>
      <c r="J457" s="457" t="s">
        <v>3024</v>
      </c>
      <c r="K457" s="600" t="s">
        <v>3025</v>
      </c>
      <c r="L457" s="894">
        <v>1500</v>
      </c>
      <c r="M457" s="453" t="s">
        <v>3867</v>
      </c>
      <c r="N457" s="453">
        <v>2017</v>
      </c>
      <c r="O457" s="513"/>
      <c r="P457" s="451" t="s">
        <v>2935</v>
      </c>
      <c r="Q457" s="452">
        <v>13</v>
      </c>
    </row>
    <row r="458" spans="1:17" s="614" customFormat="1" ht="14" customHeight="1" x14ac:dyDescent="0.2">
      <c r="A458" s="453"/>
      <c r="B458" s="451" t="s">
        <v>3021</v>
      </c>
      <c r="C458" s="451" t="s">
        <v>413</v>
      </c>
      <c r="D458" s="451" t="s">
        <v>3022</v>
      </c>
      <c r="E458" s="378" t="s">
        <v>1866</v>
      </c>
      <c r="F458" s="453" t="s">
        <v>3023</v>
      </c>
      <c r="G458" s="521">
        <v>37670</v>
      </c>
      <c r="H458" s="226" t="str">
        <f t="shared" si="15"/>
        <v>u20</v>
      </c>
      <c r="I458" s="453">
        <v>999356297</v>
      </c>
      <c r="J458" s="457" t="s">
        <v>3024</v>
      </c>
      <c r="K458" s="451" t="s">
        <v>3025</v>
      </c>
      <c r="L458" s="73">
        <v>800</v>
      </c>
      <c r="M458" s="453" t="s">
        <v>3026</v>
      </c>
      <c r="N458" s="453">
        <v>2020</v>
      </c>
      <c r="O458" s="466"/>
      <c r="P458" s="451" t="s">
        <v>2935</v>
      </c>
      <c r="Q458" s="452">
        <v>13</v>
      </c>
    </row>
    <row r="459" spans="1:17" s="655" customFormat="1" ht="14" customHeight="1" x14ac:dyDescent="0.2">
      <c r="A459" s="223"/>
      <c r="B459" s="224" t="s">
        <v>2278</v>
      </c>
      <c r="C459" s="224" t="s">
        <v>2266</v>
      </c>
      <c r="D459" s="224" t="s">
        <v>2279</v>
      </c>
      <c r="E459" s="378" t="s">
        <v>1866</v>
      </c>
      <c r="F459" s="225" t="s">
        <v>2280</v>
      </c>
      <c r="G459" s="346">
        <v>38026</v>
      </c>
      <c r="H459" s="226" t="str">
        <f t="shared" ref="H459:H488" si="16">+IF(G459&lt;DATE(2002,1,1),"adulto",IF(G459&lt;DATE(2004,1,1),"u20",IF(G459&lt;DATE(2006,1,1),"u18",IF(G459&lt;DATE(2008,1,1),"u16","-"))))</f>
        <v>u18</v>
      </c>
      <c r="I459" s="225">
        <v>972333085</v>
      </c>
      <c r="J459" s="401" t="s">
        <v>2281</v>
      </c>
      <c r="K459" s="225" t="s">
        <v>2282</v>
      </c>
      <c r="L459" s="344" t="s">
        <v>1017</v>
      </c>
      <c r="M459" s="225" t="s">
        <v>2332</v>
      </c>
      <c r="N459" s="346">
        <v>44436</v>
      </c>
      <c r="O459" s="225" t="s">
        <v>2283</v>
      </c>
      <c r="P459" s="224" t="s">
        <v>2251</v>
      </c>
      <c r="Q459" s="861">
        <v>6</v>
      </c>
    </row>
    <row r="460" spans="1:17" s="614" customFormat="1" ht="14" customHeight="1" x14ac:dyDescent="0.15">
      <c r="A460" s="615"/>
      <c r="B460" s="615" t="s">
        <v>3617</v>
      </c>
      <c r="C460" s="615" t="s">
        <v>3618</v>
      </c>
      <c r="D460" s="615" t="s">
        <v>1034</v>
      </c>
      <c r="E460" s="378" t="s">
        <v>1862</v>
      </c>
      <c r="F460" s="626" t="s">
        <v>3619</v>
      </c>
      <c r="G460" s="624">
        <v>37888</v>
      </c>
      <c r="H460" s="226" t="str">
        <f t="shared" si="16"/>
        <v>u20</v>
      </c>
      <c r="I460" s="626">
        <v>992659347</v>
      </c>
      <c r="J460" s="618" t="s">
        <v>3620</v>
      </c>
      <c r="K460" s="618" t="s">
        <v>3621</v>
      </c>
      <c r="L460" s="883">
        <v>200</v>
      </c>
      <c r="M460" s="626" t="s">
        <v>3622</v>
      </c>
      <c r="N460" s="630">
        <v>44449</v>
      </c>
      <c r="O460" s="618" t="s">
        <v>3623</v>
      </c>
      <c r="P460" s="618" t="s">
        <v>3612</v>
      </c>
      <c r="Q460" s="865">
        <v>4</v>
      </c>
    </row>
    <row r="461" spans="1:17" ht="14" customHeight="1" x14ac:dyDescent="0.2">
      <c r="A461" s="615"/>
      <c r="B461" s="618" t="s">
        <v>3617</v>
      </c>
      <c r="C461" s="618" t="s">
        <v>3618</v>
      </c>
      <c r="D461" s="618" t="s">
        <v>3065</v>
      </c>
      <c r="E461" s="378" t="s">
        <v>1862</v>
      </c>
      <c r="F461" s="626" t="s">
        <v>3624</v>
      </c>
      <c r="G461" s="624">
        <v>37888</v>
      </c>
      <c r="H461" s="226" t="str">
        <f t="shared" si="16"/>
        <v>u20</v>
      </c>
      <c r="I461" s="626">
        <v>975148684</v>
      </c>
      <c r="J461" s="628" t="s">
        <v>3625</v>
      </c>
      <c r="K461" s="618" t="s">
        <v>3621</v>
      </c>
      <c r="L461" s="602">
        <v>400</v>
      </c>
      <c r="M461" s="662" t="s">
        <v>3626</v>
      </c>
      <c r="N461" s="630">
        <v>44437</v>
      </c>
      <c r="O461" s="618" t="s">
        <v>3627</v>
      </c>
      <c r="P461" s="618" t="s">
        <v>3612</v>
      </c>
      <c r="Q461" s="865">
        <v>4</v>
      </c>
    </row>
    <row r="462" spans="1:17" ht="14" customHeight="1" x14ac:dyDescent="0.15">
      <c r="A462" s="223"/>
      <c r="B462" s="224" t="s">
        <v>824</v>
      </c>
      <c r="C462" s="224" t="s">
        <v>2044</v>
      </c>
      <c r="D462" s="224" t="s">
        <v>826</v>
      </c>
      <c r="E462" s="378" t="s">
        <v>1862</v>
      </c>
      <c r="F462" s="622" t="s">
        <v>2183</v>
      </c>
      <c r="G462" s="346">
        <v>37957</v>
      </c>
      <c r="H462" s="226" t="str">
        <f t="shared" si="16"/>
        <v>u20</v>
      </c>
      <c r="I462" s="225">
        <v>934375882</v>
      </c>
      <c r="J462" s="224" t="s">
        <v>2184</v>
      </c>
      <c r="K462" s="599" t="s">
        <v>2185</v>
      </c>
      <c r="L462" s="883">
        <v>200</v>
      </c>
      <c r="M462" s="225" t="s">
        <v>2188</v>
      </c>
      <c r="N462" s="346">
        <v>44454</v>
      </c>
      <c r="O462" s="224" t="s">
        <v>2187</v>
      </c>
      <c r="P462" s="224" t="s">
        <v>823</v>
      </c>
      <c r="Q462" s="524">
        <v>7</v>
      </c>
    </row>
    <row r="463" spans="1:17" ht="14" customHeight="1" x14ac:dyDescent="0.2">
      <c r="A463" s="223"/>
      <c r="B463" s="224" t="s">
        <v>824</v>
      </c>
      <c r="C463" s="224" t="s">
        <v>2044</v>
      </c>
      <c r="D463" s="224" t="s">
        <v>826</v>
      </c>
      <c r="E463" s="378" t="s">
        <v>1862</v>
      </c>
      <c r="F463" s="622" t="s">
        <v>2183</v>
      </c>
      <c r="G463" s="346">
        <v>37957</v>
      </c>
      <c r="H463" s="226" t="str">
        <f t="shared" si="16"/>
        <v>u20</v>
      </c>
      <c r="I463" s="225">
        <v>934375882</v>
      </c>
      <c r="J463" s="224" t="s">
        <v>2184</v>
      </c>
      <c r="K463" s="224" t="s">
        <v>2185</v>
      </c>
      <c r="L463" s="899">
        <v>100</v>
      </c>
      <c r="M463" s="12" t="s">
        <v>2186</v>
      </c>
      <c r="N463" s="346">
        <v>44454</v>
      </c>
      <c r="O463" s="224" t="s">
        <v>2187</v>
      </c>
      <c r="P463" s="224" t="s">
        <v>823</v>
      </c>
      <c r="Q463" s="524">
        <v>7</v>
      </c>
    </row>
    <row r="464" spans="1:17" ht="14" customHeight="1" x14ac:dyDescent="0.15">
      <c r="A464" s="223"/>
      <c r="B464" s="223" t="s">
        <v>3527</v>
      </c>
      <c r="C464" s="223" t="s">
        <v>3528</v>
      </c>
      <c r="D464" s="223" t="s">
        <v>3529</v>
      </c>
      <c r="E464" s="378" t="s">
        <v>1862</v>
      </c>
      <c r="F464" s="223" t="s">
        <v>3530</v>
      </c>
      <c r="G464" s="538">
        <v>37689</v>
      </c>
      <c r="H464" s="226" t="str">
        <f t="shared" si="16"/>
        <v>u20</v>
      </c>
      <c r="I464" s="223">
        <v>944860287</v>
      </c>
      <c r="J464" s="571" t="s">
        <v>3531</v>
      </c>
      <c r="K464" s="338" t="s">
        <v>3532</v>
      </c>
      <c r="L464" s="349" t="s">
        <v>1873</v>
      </c>
      <c r="M464" s="225" t="s">
        <v>2326</v>
      </c>
      <c r="N464" s="538">
        <v>44415</v>
      </c>
      <c r="O464" s="223" t="s">
        <v>1958</v>
      </c>
      <c r="P464" s="223" t="s">
        <v>3533</v>
      </c>
      <c r="Q464" s="378">
        <v>9</v>
      </c>
    </row>
    <row r="465" spans="1:21" ht="14" customHeight="1" x14ac:dyDescent="0.2">
      <c r="A465" s="223"/>
      <c r="B465" s="610" t="s">
        <v>3221</v>
      </c>
      <c r="C465" s="610" t="s">
        <v>3222</v>
      </c>
      <c r="D465" s="610" t="s">
        <v>3223</v>
      </c>
      <c r="E465" s="378" t="s">
        <v>1866</v>
      </c>
      <c r="F465" s="610" t="s">
        <v>3224</v>
      </c>
      <c r="G465" s="536">
        <v>37997</v>
      </c>
      <c r="H465" s="226" t="str">
        <f t="shared" si="16"/>
        <v>u18</v>
      </c>
      <c r="I465" s="224">
        <v>962245600</v>
      </c>
      <c r="J465" s="540" t="s">
        <v>3225</v>
      </c>
      <c r="K465" s="610" t="s">
        <v>3226</v>
      </c>
      <c r="L465" s="899">
        <v>200</v>
      </c>
      <c r="M465" s="225" t="s">
        <v>3347</v>
      </c>
      <c r="N465" s="224"/>
      <c r="O465" s="224" t="s">
        <v>3360</v>
      </c>
      <c r="P465" s="610" t="s">
        <v>3197</v>
      </c>
      <c r="Q465" s="863">
        <v>3</v>
      </c>
    </row>
    <row r="466" spans="1:21" ht="14" customHeight="1" x14ac:dyDescent="0.2">
      <c r="A466" s="223"/>
      <c r="B466" s="610" t="s">
        <v>3221</v>
      </c>
      <c r="C466" s="610" t="s">
        <v>3222</v>
      </c>
      <c r="D466" s="610" t="s">
        <v>3223</v>
      </c>
      <c r="E466" s="378" t="s">
        <v>1866</v>
      </c>
      <c r="F466" s="610" t="s">
        <v>3224</v>
      </c>
      <c r="G466" s="536">
        <v>37997</v>
      </c>
      <c r="H466" s="226" t="str">
        <f t="shared" si="16"/>
        <v>u18</v>
      </c>
      <c r="I466" s="224">
        <v>962245600</v>
      </c>
      <c r="J466" s="540" t="s">
        <v>3225</v>
      </c>
      <c r="K466" s="610" t="s">
        <v>3226</v>
      </c>
      <c r="L466" s="883">
        <v>100</v>
      </c>
      <c r="M466" s="225" t="s">
        <v>3340</v>
      </c>
      <c r="N466" s="224"/>
      <c r="O466" s="224" t="s">
        <v>3360</v>
      </c>
      <c r="P466" s="610" t="s">
        <v>3197</v>
      </c>
      <c r="Q466" s="863">
        <v>3</v>
      </c>
    </row>
    <row r="467" spans="1:21" ht="14" customHeight="1" x14ac:dyDescent="0.15">
      <c r="A467" s="450"/>
      <c r="B467" s="451" t="s">
        <v>2642</v>
      </c>
      <c r="C467" s="451" t="s">
        <v>2643</v>
      </c>
      <c r="D467" s="451" t="s">
        <v>201</v>
      </c>
      <c r="E467" s="378" t="s">
        <v>1866</v>
      </c>
      <c r="F467" s="453" t="s">
        <v>2644</v>
      </c>
      <c r="G467" s="464">
        <v>37894</v>
      </c>
      <c r="H467" s="226" t="str">
        <f t="shared" si="16"/>
        <v>u20</v>
      </c>
      <c r="I467" s="453" t="s">
        <v>2645</v>
      </c>
      <c r="J467" s="976" t="s">
        <v>2646</v>
      </c>
      <c r="K467" s="451" t="s">
        <v>2647</v>
      </c>
      <c r="L467" s="349" t="s">
        <v>1815</v>
      </c>
      <c r="M467" s="453" t="s">
        <v>2648</v>
      </c>
      <c r="N467" s="455">
        <v>44351</v>
      </c>
      <c r="O467" s="451" t="s">
        <v>2649</v>
      </c>
      <c r="P467" s="456" t="s">
        <v>2604</v>
      </c>
      <c r="Q467" s="452">
        <v>13</v>
      </c>
    </row>
    <row r="468" spans="1:21" ht="14" customHeight="1" x14ac:dyDescent="0.15">
      <c r="A468" s="450"/>
      <c r="B468" s="451" t="s">
        <v>2642</v>
      </c>
      <c r="C468" s="451" t="s">
        <v>1241</v>
      </c>
      <c r="D468" s="451" t="s">
        <v>2723</v>
      </c>
      <c r="E468" s="378" t="s">
        <v>1866</v>
      </c>
      <c r="F468" s="453" t="s">
        <v>2724</v>
      </c>
      <c r="G468" s="464"/>
      <c r="H468" s="226" t="str">
        <f t="shared" si="16"/>
        <v>adulto</v>
      </c>
      <c r="I468" s="453" t="s">
        <v>2645</v>
      </c>
      <c r="J468" s="976" t="s">
        <v>2725</v>
      </c>
      <c r="K468" s="451" t="s">
        <v>2647</v>
      </c>
      <c r="L468" s="378" t="s">
        <v>1856</v>
      </c>
      <c r="M468" s="451"/>
      <c r="N468" s="455"/>
      <c r="O468" s="451"/>
      <c r="P468" s="456" t="s">
        <v>2604</v>
      </c>
      <c r="Q468" s="452">
        <v>13</v>
      </c>
    </row>
    <row r="469" spans="1:21" ht="14" customHeight="1" x14ac:dyDescent="0.2">
      <c r="A469" s="223"/>
      <c r="B469" s="610" t="s">
        <v>3204</v>
      </c>
      <c r="C469" s="610" t="s">
        <v>3205</v>
      </c>
      <c r="D469" s="610" t="s">
        <v>3206</v>
      </c>
      <c r="E469" s="378" t="s">
        <v>1862</v>
      </c>
      <c r="F469" s="610" t="s">
        <v>3207</v>
      </c>
      <c r="G469" s="346">
        <v>37916</v>
      </c>
      <c r="H469" s="226" t="str">
        <f t="shared" si="16"/>
        <v>u20</v>
      </c>
      <c r="I469" s="224">
        <v>957654196</v>
      </c>
      <c r="J469" s="783" t="s">
        <v>3208</v>
      </c>
      <c r="K469" s="610" t="s">
        <v>3209</v>
      </c>
      <c r="L469" s="349" t="s">
        <v>1815</v>
      </c>
      <c r="M469" s="225" t="s">
        <v>3337</v>
      </c>
      <c r="N469" s="224"/>
      <c r="O469" s="224" t="s">
        <v>3361</v>
      </c>
      <c r="P469" s="610" t="s">
        <v>3197</v>
      </c>
      <c r="Q469" s="863">
        <v>3</v>
      </c>
    </row>
    <row r="470" spans="1:21" ht="14" customHeight="1" x14ac:dyDescent="0.2">
      <c r="A470" s="223"/>
      <c r="B470" s="417" t="s">
        <v>2353</v>
      </c>
      <c r="C470" s="417" t="s">
        <v>2354</v>
      </c>
      <c r="D470" s="417" t="s">
        <v>2355</v>
      </c>
      <c r="E470" s="378" t="s">
        <v>1862</v>
      </c>
      <c r="F470" s="418" t="s">
        <v>2356</v>
      </c>
      <c r="G470" s="419">
        <v>38254</v>
      </c>
      <c r="H470" s="226" t="str">
        <f t="shared" si="16"/>
        <v>u18</v>
      </c>
      <c r="I470" s="418" t="s">
        <v>2357</v>
      </c>
      <c r="J470" s="1011" t="s">
        <v>2358</v>
      </c>
      <c r="K470" s="430" t="s">
        <v>2359</v>
      </c>
      <c r="L470" s="608" t="s">
        <v>1880</v>
      </c>
      <c r="M470" s="418" t="s">
        <v>2360</v>
      </c>
      <c r="N470" s="422">
        <v>44429</v>
      </c>
      <c r="O470" s="423" t="s">
        <v>2361</v>
      </c>
      <c r="P470" s="424" t="s">
        <v>2362</v>
      </c>
      <c r="Q470" s="861">
        <v>5</v>
      </c>
    </row>
    <row r="471" spans="1:21" ht="14" customHeight="1" x14ac:dyDescent="0.2">
      <c r="A471" s="223"/>
      <c r="B471" s="417" t="s">
        <v>2353</v>
      </c>
      <c r="C471" s="417" t="s">
        <v>2354</v>
      </c>
      <c r="D471" s="417" t="s">
        <v>2355</v>
      </c>
      <c r="E471" s="378" t="s">
        <v>1862</v>
      </c>
      <c r="F471" s="418" t="s">
        <v>2356</v>
      </c>
      <c r="G471" s="419">
        <v>38254</v>
      </c>
      <c r="H471" s="226" t="str">
        <f t="shared" si="16"/>
        <v>u18</v>
      </c>
      <c r="I471" s="418" t="s">
        <v>2357</v>
      </c>
      <c r="J471" s="420" t="s">
        <v>2358</v>
      </c>
      <c r="K471" s="430" t="s">
        <v>2359</v>
      </c>
      <c r="L471" s="769" t="s">
        <v>974</v>
      </c>
      <c r="M471" s="418" t="s">
        <v>2363</v>
      </c>
      <c r="N471" s="422">
        <v>44429</v>
      </c>
      <c r="O471" s="423" t="s">
        <v>2364</v>
      </c>
      <c r="P471" s="424" t="s">
        <v>2362</v>
      </c>
      <c r="Q471" s="378">
        <v>5</v>
      </c>
    </row>
    <row r="472" spans="1:21" ht="14" customHeight="1" x14ac:dyDescent="0.15">
      <c r="A472" s="615"/>
      <c r="B472" s="618" t="s">
        <v>606</v>
      </c>
      <c r="C472" s="618" t="s">
        <v>606</v>
      </c>
      <c r="D472" s="618" t="s">
        <v>3648</v>
      </c>
      <c r="E472" s="378" t="s">
        <v>1862</v>
      </c>
      <c r="F472" s="626" t="s">
        <v>3649</v>
      </c>
      <c r="G472" s="624">
        <v>22517</v>
      </c>
      <c r="H472" s="226" t="str">
        <f t="shared" si="16"/>
        <v>adulto</v>
      </c>
      <c r="I472" s="626">
        <v>994709434</v>
      </c>
      <c r="J472" s="618" t="s">
        <v>3650</v>
      </c>
      <c r="K472" s="618" t="s">
        <v>3631</v>
      </c>
      <c r="L472" s="378" t="s">
        <v>1856</v>
      </c>
      <c r="M472" s="626"/>
      <c r="N472" s="626" t="s">
        <v>3647</v>
      </c>
      <c r="O472" s="626"/>
      <c r="P472" s="618" t="s">
        <v>3612</v>
      </c>
      <c r="Q472" s="1028">
        <v>4</v>
      </c>
    </row>
    <row r="473" spans="1:21" s="614" customFormat="1" ht="14" customHeight="1" x14ac:dyDescent="0.15">
      <c r="A473" s="450"/>
      <c r="B473" s="451" t="s">
        <v>2615</v>
      </c>
      <c r="C473" s="451" t="s">
        <v>1044</v>
      </c>
      <c r="D473" s="451" t="s">
        <v>2616</v>
      </c>
      <c r="E473" s="378" t="s">
        <v>1866</v>
      </c>
      <c r="F473" s="453" t="s">
        <v>2617</v>
      </c>
      <c r="G473" s="464">
        <v>37283</v>
      </c>
      <c r="H473" s="226" t="str">
        <f t="shared" si="16"/>
        <v>u20</v>
      </c>
      <c r="I473" s="453" t="s">
        <v>2618</v>
      </c>
      <c r="J473" s="457" t="s">
        <v>2619</v>
      </c>
      <c r="K473" s="451" t="s">
        <v>2620</v>
      </c>
      <c r="L473" s="522" t="s">
        <v>990</v>
      </c>
      <c r="M473" s="453" t="s">
        <v>2623</v>
      </c>
      <c r="N473" s="455">
        <v>44453</v>
      </c>
      <c r="O473" s="451" t="s">
        <v>2622</v>
      </c>
      <c r="P473" s="456" t="s">
        <v>2604</v>
      </c>
      <c r="Q473" s="452">
        <v>13</v>
      </c>
      <c r="R473" s="716"/>
      <c r="S473" s="739"/>
      <c r="T473" s="739"/>
      <c r="U473" s="739"/>
    </row>
    <row r="474" spans="1:21" s="614" customFormat="1" ht="14" customHeight="1" x14ac:dyDescent="0.15">
      <c r="A474" s="450"/>
      <c r="B474" s="451" t="s">
        <v>2615</v>
      </c>
      <c r="C474" s="451" t="s">
        <v>1044</v>
      </c>
      <c r="D474" s="451" t="s">
        <v>2616</v>
      </c>
      <c r="E474" s="378" t="s">
        <v>1866</v>
      </c>
      <c r="F474" s="453" t="s">
        <v>2617</v>
      </c>
      <c r="G474" s="464">
        <v>37283</v>
      </c>
      <c r="H474" s="226" t="str">
        <f t="shared" si="16"/>
        <v>u20</v>
      </c>
      <c r="I474" s="453" t="s">
        <v>2618</v>
      </c>
      <c r="J474" s="457" t="s">
        <v>2619</v>
      </c>
      <c r="K474" s="451" t="s">
        <v>2620</v>
      </c>
      <c r="L474" s="765" t="s">
        <v>974</v>
      </c>
      <c r="M474" s="453" t="s">
        <v>2621</v>
      </c>
      <c r="N474" s="455">
        <v>44453</v>
      </c>
      <c r="O474" s="451" t="s">
        <v>2622</v>
      </c>
      <c r="P474" s="456" t="s">
        <v>2604</v>
      </c>
      <c r="Q474" s="452">
        <v>13</v>
      </c>
      <c r="R474" s="716"/>
    </row>
    <row r="475" spans="1:21" ht="14" customHeight="1" x14ac:dyDescent="0.2">
      <c r="A475" s="700"/>
      <c r="B475" s="224" t="s">
        <v>3662</v>
      </c>
      <c r="C475" s="224" t="s">
        <v>627</v>
      </c>
      <c r="D475" s="224" t="s">
        <v>3663</v>
      </c>
      <c r="E475" s="378" t="s">
        <v>1866</v>
      </c>
      <c r="F475" s="225" t="s">
        <v>3664</v>
      </c>
      <c r="G475" s="346">
        <v>37552</v>
      </c>
      <c r="H475" s="226" t="str">
        <f t="shared" si="16"/>
        <v>u20</v>
      </c>
      <c r="I475" s="225">
        <v>954534408</v>
      </c>
      <c r="J475" s="377" t="s">
        <v>3665</v>
      </c>
      <c r="K475" s="225" t="s">
        <v>3666</v>
      </c>
      <c r="L475" s="894">
        <v>1500</v>
      </c>
      <c r="M475" s="535" t="s">
        <v>3670</v>
      </c>
      <c r="N475" s="346">
        <v>44351</v>
      </c>
      <c r="O475" s="225" t="s">
        <v>3671</v>
      </c>
      <c r="P475" s="224" t="s">
        <v>3669</v>
      </c>
      <c r="Q475" s="378">
        <v>8</v>
      </c>
    </row>
    <row r="476" spans="1:21" ht="14" customHeight="1" x14ac:dyDescent="0.2">
      <c r="A476" s="700"/>
      <c r="B476" s="242" t="s">
        <v>3662</v>
      </c>
      <c r="C476" s="242" t="s">
        <v>627</v>
      </c>
      <c r="D476" s="242" t="s">
        <v>3663</v>
      </c>
      <c r="E476" s="378" t="s">
        <v>1866</v>
      </c>
      <c r="F476" s="243" t="s">
        <v>3664</v>
      </c>
      <c r="G476" s="394">
        <v>37552</v>
      </c>
      <c r="H476" s="226" t="str">
        <f t="shared" si="16"/>
        <v>u20</v>
      </c>
      <c r="I476" s="225">
        <v>954534408</v>
      </c>
      <c r="J476" s="377" t="s">
        <v>3665</v>
      </c>
      <c r="K476" s="225" t="s">
        <v>3666</v>
      </c>
      <c r="L476" s="12">
        <v>800</v>
      </c>
      <c r="M476" s="225" t="s">
        <v>3667</v>
      </c>
      <c r="N476" s="346">
        <v>44454</v>
      </c>
      <c r="O476" s="225" t="s">
        <v>3668</v>
      </c>
      <c r="P476" s="224" t="s">
        <v>3669</v>
      </c>
      <c r="Q476" s="378">
        <v>8</v>
      </c>
    </row>
    <row r="477" spans="1:21" ht="14" customHeight="1" x14ac:dyDescent="0.2">
      <c r="A477" s="700"/>
      <c r="B477" s="224" t="s">
        <v>3662</v>
      </c>
      <c r="C477" s="224" t="s">
        <v>627</v>
      </c>
      <c r="D477" s="224" t="s">
        <v>3663</v>
      </c>
      <c r="E477" s="378" t="s">
        <v>1866</v>
      </c>
      <c r="F477" s="225" t="s">
        <v>3664</v>
      </c>
      <c r="G477" s="346">
        <v>37552</v>
      </c>
      <c r="H477" s="226" t="str">
        <f t="shared" si="16"/>
        <v>u20</v>
      </c>
      <c r="I477" s="687">
        <v>954534408</v>
      </c>
      <c r="J477" s="660" t="s">
        <v>3665</v>
      </c>
      <c r="K477" s="623" t="s">
        <v>3666</v>
      </c>
      <c r="L477" s="396" t="s">
        <v>1876</v>
      </c>
      <c r="M477" s="225" t="s">
        <v>3672</v>
      </c>
      <c r="N477" s="346">
        <v>44444</v>
      </c>
      <c r="O477" s="225" t="s">
        <v>3673</v>
      </c>
      <c r="P477" s="224" t="s">
        <v>3669</v>
      </c>
      <c r="Q477" s="378">
        <v>8</v>
      </c>
    </row>
    <row r="478" spans="1:21" ht="14" customHeight="1" x14ac:dyDescent="0.15">
      <c r="A478" s="223"/>
      <c r="B478" s="224" t="s">
        <v>2135</v>
      </c>
      <c r="C478" s="224" t="s">
        <v>634</v>
      </c>
      <c r="D478" s="224" t="s">
        <v>2130</v>
      </c>
      <c r="E478" s="378" t="s">
        <v>1862</v>
      </c>
      <c r="F478" s="225" t="s">
        <v>2136</v>
      </c>
      <c r="G478" s="346">
        <v>37956</v>
      </c>
      <c r="H478" s="226" t="str">
        <f t="shared" si="16"/>
        <v>u20</v>
      </c>
      <c r="I478" s="687"/>
      <c r="J478" s="617" t="s">
        <v>2132</v>
      </c>
      <c r="K478" s="617" t="s">
        <v>2133</v>
      </c>
      <c r="L478" s="765" t="s">
        <v>974</v>
      </c>
      <c r="M478" s="225" t="s">
        <v>2137</v>
      </c>
      <c r="N478" s="346"/>
      <c r="O478" s="224"/>
      <c r="P478" s="224" t="s">
        <v>2134</v>
      </c>
      <c r="Q478" s="524">
        <v>7</v>
      </c>
    </row>
    <row r="479" spans="1:21" ht="14" customHeight="1" x14ac:dyDescent="0.2">
      <c r="A479" s="745"/>
      <c r="B479" s="745" t="s">
        <v>731</v>
      </c>
      <c r="C479" s="745" t="s">
        <v>3495</v>
      </c>
      <c r="D479" s="745" t="s">
        <v>3496</v>
      </c>
      <c r="E479" s="603" t="s">
        <v>1862</v>
      </c>
      <c r="F479" s="745" t="s">
        <v>3497</v>
      </c>
      <c r="G479" s="1046">
        <v>38253</v>
      </c>
      <c r="H479" s="609" t="str">
        <f t="shared" si="16"/>
        <v>u18</v>
      </c>
      <c r="I479" s="1048" t="s">
        <v>3498</v>
      </c>
      <c r="J479" s="1053" t="s">
        <v>3499</v>
      </c>
      <c r="K479" s="745" t="s">
        <v>3500</v>
      </c>
      <c r="L479" s="908">
        <v>3000</v>
      </c>
      <c r="M479" s="602" t="s">
        <v>3503</v>
      </c>
      <c r="N479" s="1046">
        <v>44125</v>
      </c>
      <c r="O479" s="745" t="s">
        <v>3502</v>
      </c>
      <c r="P479" s="745" t="s">
        <v>3494</v>
      </c>
      <c r="Q479" s="603">
        <v>9</v>
      </c>
    </row>
    <row r="480" spans="1:21" s="778" customFormat="1" ht="15" customHeight="1" x14ac:dyDescent="0.2">
      <c r="A480" s="223"/>
      <c r="B480" s="223" t="s">
        <v>731</v>
      </c>
      <c r="C480" s="223" t="s">
        <v>3495</v>
      </c>
      <c r="D480" s="223" t="s">
        <v>3496</v>
      </c>
      <c r="E480" s="378" t="s">
        <v>1862</v>
      </c>
      <c r="F480" s="223" t="s">
        <v>3497</v>
      </c>
      <c r="G480" s="538">
        <v>38253</v>
      </c>
      <c r="H480" s="226" t="str">
        <f t="shared" si="16"/>
        <v>u18</v>
      </c>
      <c r="I480" s="223" t="s">
        <v>3498</v>
      </c>
      <c r="J480" s="561" t="s">
        <v>3499</v>
      </c>
      <c r="K480" s="223" t="s">
        <v>3500</v>
      </c>
      <c r="L480" s="894">
        <v>1500</v>
      </c>
      <c r="M480" s="225" t="s">
        <v>3501</v>
      </c>
      <c r="N480" s="538">
        <v>44050</v>
      </c>
      <c r="O480" s="223" t="s">
        <v>3502</v>
      </c>
      <c r="P480" s="223" t="s">
        <v>3494</v>
      </c>
      <c r="Q480" s="378">
        <v>9</v>
      </c>
    </row>
    <row r="481" spans="1:19" s="778" customFormat="1" ht="15" x14ac:dyDescent="0.2">
      <c r="A481" s="380"/>
      <c r="B481" s="380" t="s">
        <v>1959</v>
      </c>
      <c r="C481" s="380" t="s">
        <v>1960</v>
      </c>
      <c r="D481" s="380" t="s">
        <v>1961</v>
      </c>
      <c r="E481" s="378" t="s">
        <v>1866</v>
      </c>
      <c r="F481" s="381" t="s">
        <v>1962</v>
      </c>
      <c r="G481" s="382">
        <v>38411</v>
      </c>
      <c r="H481" s="226" t="str">
        <f t="shared" si="16"/>
        <v>u18</v>
      </c>
      <c r="I481" s="381" t="s">
        <v>1963</v>
      </c>
      <c r="J481" s="377" t="s">
        <v>1964</v>
      </c>
      <c r="K481" s="381"/>
      <c r="L481" s="225">
        <v>400</v>
      </c>
      <c r="M481" s="381" t="s">
        <v>1965</v>
      </c>
      <c r="N481" s="381" t="s">
        <v>1966</v>
      </c>
      <c r="O481" s="381" t="s">
        <v>1967</v>
      </c>
      <c r="P481" s="383" t="s">
        <v>1968</v>
      </c>
      <c r="Q481" s="871">
        <v>7</v>
      </c>
    </row>
    <row r="482" spans="1:19" s="778" customFormat="1" ht="15" customHeight="1" x14ac:dyDescent="0.15">
      <c r="A482" s="223"/>
      <c r="B482" s="224" t="s">
        <v>1959</v>
      </c>
      <c r="C482" s="224" t="s">
        <v>1960</v>
      </c>
      <c r="D482" s="224" t="s">
        <v>1961</v>
      </c>
      <c r="E482" s="378" t="s">
        <v>1866</v>
      </c>
      <c r="F482" s="225" t="s">
        <v>1962</v>
      </c>
      <c r="G482" s="346">
        <v>38411</v>
      </c>
      <c r="H482" s="226" t="str">
        <f t="shared" si="16"/>
        <v>u18</v>
      </c>
      <c r="I482" s="225">
        <v>979244798</v>
      </c>
      <c r="J482" s="395" t="s">
        <v>1964</v>
      </c>
      <c r="K482" s="224" t="s">
        <v>2093</v>
      </c>
      <c r="L482" s="225">
        <v>400</v>
      </c>
      <c r="M482" s="225" t="s">
        <v>1965</v>
      </c>
      <c r="N482" s="346" t="s">
        <v>1966</v>
      </c>
      <c r="O482" s="224" t="s">
        <v>1967</v>
      </c>
      <c r="P482" s="224" t="s">
        <v>2094</v>
      </c>
      <c r="Q482" s="524">
        <v>7</v>
      </c>
    </row>
    <row r="483" spans="1:19" s="778" customFormat="1" ht="13" customHeight="1" x14ac:dyDescent="0.15">
      <c r="A483" s="453"/>
      <c r="B483" s="456" t="s">
        <v>2923</v>
      </c>
      <c r="C483" s="456" t="s">
        <v>2924</v>
      </c>
      <c r="D483" s="456" t="s">
        <v>2925</v>
      </c>
      <c r="E483" s="378" t="s">
        <v>1866</v>
      </c>
      <c r="F483" s="460" t="s">
        <v>2926</v>
      </c>
      <c r="G483" s="462">
        <v>37831</v>
      </c>
      <c r="H483" s="226" t="str">
        <f t="shared" si="16"/>
        <v>u20</v>
      </c>
      <c r="I483" s="453" t="s">
        <v>2927</v>
      </c>
      <c r="J483" s="457" t="s">
        <v>2928</v>
      </c>
      <c r="K483" s="451" t="s">
        <v>2929</v>
      </c>
      <c r="L483" s="349" t="s">
        <v>1744</v>
      </c>
      <c r="M483" s="453" t="s">
        <v>3881</v>
      </c>
      <c r="N483" s="464">
        <v>44450</v>
      </c>
      <c r="O483" s="451" t="s">
        <v>2930</v>
      </c>
      <c r="P483" s="451" t="s">
        <v>2931</v>
      </c>
      <c r="Q483" s="452">
        <v>13</v>
      </c>
    </row>
    <row r="484" spans="1:19" s="778" customFormat="1" ht="17" customHeight="1" x14ac:dyDescent="0.15">
      <c r="A484" s="453"/>
      <c r="B484" s="451" t="s">
        <v>2913</v>
      </c>
      <c r="C484" s="451" t="s">
        <v>2914</v>
      </c>
      <c r="D484" s="451" t="s">
        <v>2277</v>
      </c>
      <c r="E484" s="378" t="s">
        <v>1866</v>
      </c>
      <c r="F484" s="453" t="s">
        <v>2915</v>
      </c>
      <c r="G484" s="464">
        <v>37796</v>
      </c>
      <c r="H484" s="226" t="str">
        <f t="shared" si="16"/>
        <v>u20</v>
      </c>
      <c r="I484" s="453" t="s">
        <v>2916</v>
      </c>
      <c r="J484" s="457" t="s">
        <v>2917</v>
      </c>
      <c r="K484" s="451" t="s">
        <v>2918</v>
      </c>
      <c r="L484" s="349" t="s">
        <v>1815</v>
      </c>
      <c r="M484" s="453" t="s">
        <v>2919</v>
      </c>
      <c r="N484" s="469">
        <v>44453</v>
      </c>
      <c r="O484" s="451" t="s">
        <v>2741</v>
      </c>
      <c r="P484" s="451" t="s">
        <v>2742</v>
      </c>
      <c r="Q484" s="452">
        <v>13</v>
      </c>
    </row>
    <row r="485" spans="1:19" ht="15" customHeight="1" x14ac:dyDescent="0.2">
      <c r="A485" s="803"/>
      <c r="B485" s="839" t="s">
        <v>3250</v>
      </c>
      <c r="C485" s="839" t="s">
        <v>3251</v>
      </c>
      <c r="D485" s="839" t="s">
        <v>3252</v>
      </c>
      <c r="E485" s="806" t="s">
        <v>1866</v>
      </c>
      <c r="F485" s="833" t="s">
        <v>3253</v>
      </c>
      <c r="G485" s="954">
        <v>37955</v>
      </c>
      <c r="H485" s="809" t="str">
        <f t="shared" si="16"/>
        <v>u20</v>
      </c>
      <c r="I485" s="833">
        <v>935920617</v>
      </c>
      <c r="J485" s="955" t="s">
        <v>3254</v>
      </c>
      <c r="K485" s="956" t="s">
        <v>3255</v>
      </c>
      <c r="L485" s="814" t="s">
        <v>1877</v>
      </c>
      <c r="M485" s="833" t="s">
        <v>3349</v>
      </c>
      <c r="N485" s="839"/>
      <c r="O485" s="1076"/>
      <c r="P485" s="957" t="s">
        <v>3256</v>
      </c>
      <c r="Q485" s="1086">
        <v>3</v>
      </c>
      <c r="R485" s="230"/>
      <c r="S485" s="231"/>
    </row>
    <row r="486" spans="1:19" ht="15" customHeight="1" x14ac:dyDescent="0.2">
      <c r="A486" s="223"/>
      <c r="B486" s="709" t="s">
        <v>3250</v>
      </c>
      <c r="C486" s="709" t="s">
        <v>3251</v>
      </c>
      <c r="D486" s="709" t="s">
        <v>3252</v>
      </c>
      <c r="E486" s="378" t="s">
        <v>1866</v>
      </c>
      <c r="F486" s="710" t="s">
        <v>3253</v>
      </c>
      <c r="G486" s="711">
        <v>37955</v>
      </c>
      <c r="H486" s="226" t="str">
        <f t="shared" si="16"/>
        <v>u20</v>
      </c>
      <c r="I486" s="710">
        <v>935920617</v>
      </c>
      <c r="J486" s="713" t="s">
        <v>3254</v>
      </c>
      <c r="K486" s="714" t="s">
        <v>3255</v>
      </c>
      <c r="L486" s="225">
        <v>400</v>
      </c>
      <c r="M486" s="710" t="s">
        <v>3348</v>
      </c>
      <c r="N486" s="709"/>
      <c r="O486" s="1074"/>
      <c r="P486" s="715" t="s">
        <v>3256</v>
      </c>
      <c r="Q486" s="1084">
        <v>3</v>
      </c>
      <c r="R486" s="233"/>
      <c r="S486" s="234"/>
    </row>
    <row r="487" spans="1:19" ht="15" customHeight="1" x14ac:dyDescent="0.2">
      <c r="A487" s="223"/>
      <c r="B487" s="224" t="s">
        <v>3129</v>
      </c>
      <c r="C487" s="224" t="s">
        <v>3130</v>
      </c>
      <c r="D487" s="224" t="s">
        <v>3131</v>
      </c>
      <c r="E487" s="378" t="s">
        <v>1866</v>
      </c>
      <c r="F487" s="225" t="s">
        <v>3132</v>
      </c>
      <c r="G487" s="346">
        <v>29600</v>
      </c>
      <c r="H487" s="226" t="str">
        <f t="shared" si="16"/>
        <v>adulto</v>
      </c>
      <c r="I487" s="225">
        <v>989198096</v>
      </c>
      <c r="J487" s="389" t="s">
        <v>3133</v>
      </c>
      <c r="K487" s="223" t="s">
        <v>3134</v>
      </c>
      <c r="L487" s="378" t="s">
        <v>1856</v>
      </c>
      <c r="M487" s="224"/>
      <c r="N487" s="224"/>
      <c r="O487" s="639"/>
      <c r="P487" s="228" t="s">
        <v>3128</v>
      </c>
      <c r="Q487" s="991">
        <v>3</v>
      </c>
      <c r="R487" s="233"/>
      <c r="S487" s="234"/>
    </row>
    <row r="488" spans="1:19" ht="17" x14ac:dyDescent="0.2">
      <c r="A488" s="223"/>
      <c r="B488" s="224" t="s">
        <v>3161</v>
      </c>
      <c r="C488" s="224" t="s">
        <v>55</v>
      </c>
      <c r="D488" s="224" t="s">
        <v>3162</v>
      </c>
      <c r="E488" s="378" t="s">
        <v>1862</v>
      </c>
      <c r="F488" s="225" t="s">
        <v>3163</v>
      </c>
      <c r="G488" s="346">
        <v>37948</v>
      </c>
      <c r="H488" s="226" t="str">
        <f t="shared" si="16"/>
        <v>u20</v>
      </c>
      <c r="I488" s="225">
        <v>953713892</v>
      </c>
      <c r="J488" s="389" t="s">
        <v>3164</v>
      </c>
      <c r="K488" s="223" t="s">
        <v>3165</v>
      </c>
      <c r="L488" s="522" t="s">
        <v>990</v>
      </c>
      <c r="M488" s="225" t="s">
        <v>3331</v>
      </c>
      <c r="N488" s="346">
        <v>44455</v>
      </c>
      <c r="O488" s="225" t="s">
        <v>3355</v>
      </c>
      <c r="P488" s="228" t="s">
        <v>3140</v>
      </c>
      <c r="Q488" s="806">
        <v>3</v>
      </c>
    </row>
    <row r="490" spans="1:19" ht="16" x14ac:dyDescent="0.2">
      <c r="B490" s="927"/>
    </row>
  </sheetData>
  <autoFilter ref="A6:Q488" xr:uid="{E9BE81CC-21C0-43C0-8044-E0FA42439B06}">
    <sortState xmlns:xlrd2="http://schemas.microsoft.com/office/spreadsheetml/2017/richdata2" ref="A7:Q488">
      <sortCondition ref="B6:B488"/>
    </sortState>
  </autoFilter>
  <mergeCells count="4">
    <mergeCell ref="A1:M1"/>
    <mergeCell ref="A2:M2"/>
    <mergeCell ref="A4:B4"/>
    <mergeCell ref="C4:L4"/>
  </mergeCells>
  <phoneticPr fontId="60" type="noConversion"/>
  <conditionalFormatting sqref="Q17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{F2AA662E-67F2-8246-8B10-000FCA4F0637}</x14:id>
        </ext>
      </extLst>
    </cfRule>
  </conditionalFormatting>
  <conditionalFormatting sqref="J396">
    <cfRule type="containsBlanks" dxfId="2" priority="3">
      <formula>LEN(TRIM(J396))=0</formula>
    </cfRule>
  </conditionalFormatting>
  <conditionalFormatting sqref="J397">
    <cfRule type="containsBlanks" dxfId="1" priority="2">
      <formula>LEN(TRIM(J397))=0</formula>
    </cfRule>
  </conditionalFormatting>
  <conditionalFormatting sqref="J398">
    <cfRule type="containsBlanks" dxfId="0" priority="1">
      <formula>LEN(TRIM(J398))=0</formula>
    </cfRule>
  </conditionalFormatting>
  <hyperlinks>
    <hyperlink ref="J73" r:id="rId1" xr:uid="{A75B03B6-6646-D248-BE3D-F746D7F928CB}"/>
    <hyperlink ref="J438" r:id="rId2" xr:uid="{65FC445B-A511-2642-9657-8D2454486FC3}"/>
    <hyperlink ref="J311" r:id="rId3" xr:uid="{8538F03F-2303-B24C-AF4E-EDC19302D430}"/>
    <hyperlink ref="J304" r:id="rId4" xr:uid="{67ECE6A9-3F5E-3345-88EC-A805CFE01225}"/>
    <hyperlink ref="J214" r:id="rId5" xr:uid="{CDC5AEA7-D663-444D-B53D-337F48AAB7D0}"/>
    <hyperlink ref="J47" r:id="rId6" xr:uid="{C70D559B-FBC7-DE4B-AC82-C7BBB14BAB17}"/>
    <hyperlink ref="J234" r:id="rId7" xr:uid="{0F9E5AD8-CACD-024C-8E66-CA88F2F0ECAE}"/>
    <hyperlink ref="J54" r:id="rId8" tooltip="mailto:lucio31032002@gmail.com" xr:uid="{A98B8BAF-02C4-CC4B-B24A-FB6C797E1208}"/>
    <hyperlink ref="J481" r:id="rId9" xr:uid="{F7090023-05FB-B043-90F1-771389840578}"/>
    <hyperlink ref="J250" r:id="rId10" xr:uid="{1F80E95A-22BF-A34D-A1E7-A9310C18AECC}"/>
    <hyperlink ref="J249" r:id="rId11" xr:uid="{65E73ED7-9CD1-8642-B68E-8340DB767C67}"/>
    <hyperlink ref="J251" r:id="rId12" xr:uid="{E4DADDC8-2431-AC4C-8C49-F289E6043A8C}"/>
    <hyperlink ref="J156" r:id="rId13" xr:uid="{FDBC0C87-E286-444F-9D5C-3864098091AC}"/>
    <hyperlink ref="J130" r:id="rId14" xr:uid="{B9717AE5-28E0-CA45-A21D-E105B212634D}"/>
    <hyperlink ref="J129" r:id="rId15" xr:uid="{0A6FF7D4-1DCA-3941-AFBD-4D1466E4424F}"/>
    <hyperlink ref="J372" r:id="rId16" xr:uid="{221E14A8-BE84-7147-9940-F1C68B91F7ED}"/>
    <hyperlink ref="J373" r:id="rId17" xr:uid="{CC523759-0543-0C48-9385-6C849C96D93C}"/>
    <hyperlink ref="J201" r:id="rId18" xr:uid="{255090F1-5A8A-9146-90FD-F73733D1191F}"/>
    <hyperlink ref="J374" r:id="rId19" xr:uid="{D9B837E3-C737-FF49-8A6B-96BED6FD7396}"/>
    <hyperlink ref="J202" r:id="rId20" xr:uid="{F200A4DF-B372-CC43-AFD0-12A3A6216EAC}"/>
    <hyperlink ref="J131" r:id="rId21" xr:uid="{E99EBA74-A628-834A-A919-38D058D5421F}"/>
    <hyperlink ref="J426" r:id="rId22" xr:uid="{C35B55B0-2EC9-DB4F-BB95-A0AC7AA0B308}"/>
    <hyperlink ref="J200" r:id="rId23" xr:uid="{1138E7A8-4FE2-9F40-B24D-6C39E5415CB4}"/>
    <hyperlink ref="J397" r:id="rId24" xr:uid="{48F29F27-F37E-E544-9DAF-3061969CD02E}"/>
    <hyperlink ref="J395" r:id="rId25" xr:uid="{5AA3507B-35B5-9D4A-98D5-9A0111DA6639}"/>
    <hyperlink ref="J334" r:id="rId26" xr:uid="{1E43610A-F5BA-5343-805E-66D98E1A05D8}"/>
    <hyperlink ref="J271" r:id="rId27" xr:uid="{8563BD06-279B-9940-996D-3AD7A2CA674C}"/>
    <hyperlink ref="J270" r:id="rId28" xr:uid="{B630F7E2-6EC7-DF4E-8C47-126657716744}"/>
    <hyperlink ref="J331" r:id="rId29" xr:uid="{49CC789C-AE7B-D044-B312-BA802B11C20B}"/>
    <hyperlink ref="J177" r:id="rId30" xr:uid="{DD360A10-4014-2A48-80AA-306EE5912FC2}"/>
    <hyperlink ref="J179" r:id="rId31" xr:uid="{B4747047-3420-1746-AB7D-E1DBD362F372}"/>
    <hyperlink ref="J330" r:id="rId32" xr:uid="{9687973E-AA10-294F-926C-100441A48D8A}"/>
    <hyperlink ref="J329" r:id="rId33" xr:uid="{3B1575D0-EB3D-DA4A-B00B-1303BC03EFFE}"/>
    <hyperlink ref="J328" r:id="rId34" xr:uid="{367BFD41-52AB-E544-A026-66B761D6AD32}"/>
    <hyperlink ref="J178" r:id="rId35" xr:uid="{CE4B0FFA-4722-8544-8B4E-8CAB11787538}"/>
    <hyperlink ref="J459" r:id="rId36" xr:uid="{102C75A1-B54A-2447-B39D-DC9FD4C22103}"/>
    <hyperlink ref="J27" r:id="rId37" xr:uid="{DC4139B1-C2D8-F34E-8B69-81647C28333C}"/>
    <hyperlink ref="J26" r:id="rId38" xr:uid="{B75C7FB2-344C-994A-A3D4-5E36F757105D}"/>
    <hyperlink ref="J117" r:id="rId39" xr:uid="{E580F468-2F60-E94D-93E2-0658F7DFA13C}"/>
    <hyperlink ref="J118" r:id="rId40" xr:uid="{BD0B1957-EE89-4A4E-9C45-2065746BFF60}"/>
    <hyperlink ref="J74" r:id="rId41" xr:uid="{8E7CE9DF-00F3-0441-A341-CB631F1F5E9F}"/>
    <hyperlink ref="J439" r:id="rId42" xr:uid="{19FD2A9C-49E4-DD40-BF03-29F112155363}"/>
    <hyperlink ref="J312" r:id="rId43" xr:uid="{07209D27-AB3E-3546-AA24-AEE3A0A146C4}"/>
    <hyperlink ref="J305" r:id="rId44" xr:uid="{37716394-D59E-7C41-879E-58F9D10A8F9F}"/>
    <hyperlink ref="J215" r:id="rId45" xr:uid="{4EEA3D3B-1FBF-B547-9F35-8747080E59B2}"/>
    <hyperlink ref="J51" r:id="rId46" xr:uid="{B5EE09BF-7911-D34C-BE12-3CE79D023894}"/>
    <hyperlink ref="J235" r:id="rId47" xr:uid="{440EAC77-E3F4-1045-B61F-21E2E97FEB95}"/>
    <hyperlink ref="J155" r:id="rId48" xr:uid="{6489D03C-19D2-3346-8AE7-52F349130439}"/>
    <hyperlink ref="J441" r:id="rId49" xr:uid="{C7FB96C0-661A-424F-BFAB-6BD14491144C}"/>
    <hyperlink ref="J72" r:id="rId50" xr:uid="{48C84D09-B9CF-A246-A90F-74649DF84F8A}"/>
    <hyperlink ref="J440" r:id="rId51" xr:uid="{40B0E75B-A4C5-EE4B-AB65-45A32BF15642}"/>
    <hyperlink ref="J313" r:id="rId52" xr:uid="{65BA78F7-6601-D740-9705-8373A1A86E09}"/>
    <hyperlink ref="J213" r:id="rId53" xr:uid="{23532717-E3CB-1149-AC86-40D1A81D9831}"/>
    <hyperlink ref="J50" r:id="rId54" xr:uid="{9AB617BE-F6C1-0844-8237-C62BD57E40CD}"/>
    <hyperlink ref="J233" r:id="rId55" xr:uid="{3B01C64F-0B46-6B4F-A324-BB178A422914}"/>
    <hyperlink ref="J449" r:id="rId56" xr:uid="{EFEE9A34-8118-504E-A0FF-231377AC0005}"/>
    <hyperlink ref="J369" r:id="rId57" xr:uid="{122050F1-885C-C344-9BC1-689B438179FA}"/>
    <hyperlink ref="J176" r:id="rId58" display="mailto:agandreax02@gmail.com" xr:uid="{8D03328F-04F9-DB47-B112-25CA27C8FA4B}"/>
    <hyperlink ref="J470" r:id="rId59" xr:uid="{401B4BBE-AD1D-014C-A4B4-ADB7F5BCD479}"/>
    <hyperlink ref="J471" r:id="rId60" xr:uid="{E5B27D94-163E-5E42-ABC5-3E5FE037542D}"/>
    <hyperlink ref="J22" r:id="rId61" xr:uid="{4ADAE946-2A74-AA4C-ABD0-F9AD2E58E42E}"/>
    <hyperlink ref="J21" r:id="rId62" xr:uid="{29892B86-9A45-2944-927C-2CDD1F957BE3}"/>
    <hyperlink ref="J174" r:id="rId63" xr:uid="{E151D8CE-0D90-C846-8F7C-E047FBF70E72}"/>
    <hyperlink ref="J403" r:id="rId64" xr:uid="{8A1E5D88-4F43-1E40-B75A-7BA588E9F949}"/>
    <hyperlink ref="J402" r:id="rId65" xr:uid="{CDD76A91-7B3D-3B47-A39B-A5308FAB5923}"/>
    <hyperlink ref="J428" r:id="rId66" xr:uid="{D4B34908-92EC-3940-8F8F-80EB83627684}"/>
    <hyperlink ref="J326" r:id="rId67" xr:uid="{6721FF44-704E-DE47-89D6-1C41CF1E8B2A}"/>
    <hyperlink ref="J325" r:id="rId68" xr:uid="{AA6BCA98-AA4C-4D40-AE68-382B04678B9C}"/>
    <hyperlink ref="J420" r:id="rId69" xr:uid="{4DAFBE8C-935F-CE47-A0ED-1037A73C8D36}"/>
    <hyperlink ref="J419" r:id="rId70" xr:uid="{8D75CEAB-298C-B943-AF64-3FA54B45D737}"/>
    <hyperlink ref="J327" r:id="rId71" xr:uid="{1B0EC26F-AA46-E741-88D7-630C45B2F9EC}"/>
    <hyperlink ref="J353" r:id="rId72" xr:uid="{2DF813D5-A15C-D445-8906-2A3C3407965C}"/>
    <hyperlink ref="J354" r:id="rId73" xr:uid="{3701FF15-99F6-8040-B38C-59384357C7C2}"/>
    <hyperlink ref="J217" r:id="rId74" display="ROBERTO.JORQUERA.H@GMAIL.COM" xr:uid="{FDEA868F-F126-A04E-969D-F5E8E788F039}"/>
    <hyperlink ref="J377" r:id="rId75" xr:uid="{895A31A4-863B-B642-AEED-0E84C4B9290B}"/>
    <hyperlink ref="J161" r:id="rId76" xr:uid="{61FDEC6E-9123-AE4C-8B20-F7124C45D2A7}"/>
    <hyperlink ref="J92:J101" r:id="rId77" display="c.culturafisica@gmail.com" xr:uid="{1F135172-3F86-A242-8FBE-6493BF1033B0}"/>
    <hyperlink ref="J34" r:id="rId78" xr:uid="{2A94B437-3DE7-5A46-AF3A-419CF44A523F}"/>
    <hyperlink ref="J69" r:id="rId79" xr:uid="{54E4F101-7D46-9349-8D98-707D91E1A845}"/>
    <hyperlink ref="J70" r:id="rId80" xr:uid="{8B768E42-0AB4-6D48-BFB0-AEF8C75A02F3}"/>
    <hyperlink ref="J71" r:id="rId81" xr:uid="{F62B55D6-9F41-3A4F-AEF6-991E508B5A4D}"/>
    <hyperlink ref="J48" r:id="rId82" xr:uid="{24434D41-3F62-A64D-9F12-DA813992550E}"/>
    <hyperlink ref="J49" r:id="rId83" xr:uid="{FF0DBE63-0A23-6942-B1FB-FB7BA1C73978}"/>
    <hyperlink ref="J19" r:id="rId84" xr:uid="{240A4581-A9DF-FC47-954B-327312103AB0}"/>
    <hyperlink ref="J20" r:id="rId85" xr:uid="{BCC9B81B-8A0A-8142-98B6-81C37C859C25}"/>
    <hyperlink ref="J157" r:id="rId86" xr:uid="{AA3BF5CD-FA59-F04D-81FB-7A35D3D02DE9}"/>
    <hyperlink ref="J158" r:id="rId87" xr:uid="{5AB6D668-E2F9-EA4B-BB6F-8F69C75BF954}"/>
    <hyperlink ref="J358" r:id="rId88" xr:uid="{F08A65D9-D87D-B64B-8F90-9BD95C65764D}"/>
    <hyperlink ref="J360" r:id="rId89" xr:uid="{344C66FB-717F-8442-8CD0-6DAB2D43C40C}"/>
    <hyperlink ref="J11" r:id="rId90" xr:uid="{7F604CF3-BF24-9D4C-B084-AB404DC9439E}"/>
    <hyperlink ref="J12" r:id="rId91" xr:uid="{7793EEE2-EA54-764C-A020-9EACF2836629}"/>
    <hyperlink ref="J302" r:id="rId92" xr:uid="{98A5B6CE-2378-DC4D-BFC6-705C6E3908C6}"/>
    <hyperlink ref="J303" r:id="rId93" xr:uid="{14120C81-D049-684D-9F4F-6ECAFAB4822A}"/>
    <hyperlink ref="J83" r:id="rId94" xr:uid="{5A6B2296-6E47-1F4E-8E98-4E88F1302A5F}"/>
    <hyperlink ref="J24" r:id="rId95" xr:uid="{9D6A5123-A947-E740-9EC5-39FFB5A324E6}"/>
    <hyperlink ref="J77" r:id="rId96" xr:uid="{0EB13829-0E78-664A-9194-15B0886937D6}"/>
    <hyperlink ref="J78" r:id="rId97" xr:uid="{9FD1AEFC-EC07-AF47-92A7-AF6F975C523F}"/>
    <hyperlink ref="J66" r:id="rId98" xr:uid="{2BB5E2F1-F05F-D24B-A8B0-F61708BD4ACD}"/>
    <hyperlink ref="J474" r:id="rId99" xr:uid="{ED9000D0-5571-C84F-899F-AF2C1D22B983}"/>
    <hyperlink ref="J473" r:id="rId100" xr:uid="{9D2D84AC-4E55-A24B-B0DA-4A7EC0FCE62A}"/>
    <hyperlink ref="J289" r:id="rId101" xr:uid="{8D2F874F-E837-D143-82CC-374E640ED3D3}"/>
    <hyperlink ref="J467" r:id="rId102" xr:uid="{6C124A0C-90E2-E84B-9E47-779276E43D6E}"/>
    <hyperlink ref="J238" r:id="rId103" xr:uid="{76364F1E-8220-9749-B59A-10D04B895975}"/>
    <hyperlink ref="J23" r:id="rId104" xr:uid="{49B88C78-10E1-6348-A180-E40F2255DA91}"/>
    <hyperlink ref="J114" r:id="rId105" xr:uid="{16AE790F-3322-634B-844D-990C216FBEAC}"/>
    <hyperlink ref="J115" r:id="rId106" xr:uid="{71168A00-17DA-0D41-8786-F4B0B3F8A950}"/>
    <hyperlink ref="J180" r:id="rId107" xr:uid="{F11C7EBC-0FFD-6E49-961A-952323CE0E0C}"/>
    <hyperlink ref="J181" r:id="rId108" xr:uid="{0403F4B3-403E-9D49-8EDB-17DA8714DB39}"/>
    <hyperlink ref="J13" r:id="rId109" xr:uid="{53F45022-4468-4945-95BB-B72C179CF872}"/>
    <hyperlink ref="J14" r:id="rId110" xr:uid="{ACB78BA9-4FC8-EC48-A1D3-B700F14C76FB}"/>
    <hyperlink ref="J341" r:id="rId111" xr:uid="{DB6EBD46-CB55-494C-918C-E9B10AB33813}"/>
    <hyperlink ref="J166" r:id="rId112" xr:uid="{9CED11E8-013A-424E-A9CC-EABE41F84D27}"/>
    <hyperlink ref="J173" r:id="rId113" xr:uid="{C7D80234-5B01-A249-961A-805A3342725D}"/>
    <hyperlink ref="J484" r:id="rId114" xr:uid="{FC7B0519-CAD1-1F40-A6F3-BB1ABF849EBC}"/>
    <hyperlink ref="J455" r:id="rId115" xr:uid="{740BB4E3-8523-FE49-91D9-9237B4642291}"/>
    <hyperlink ref="J454" r:id="rId116" xr:uid="{15DB12FE-09A1-6341-9C27-65F333D42E32}"/>
    <hyperlink ref="J254" r:id="rId117" xr:uid="{33393E6E-0015-DD44-A810-6E67F01A84FB}"/>
    <hyperlink ref="J399" r:id="rId118" xr:uid="{CCE22F4D-7D15-2F44-B7C1-17E28D774982}"/>
    <hyperlink ref="J252" r:id="rId119" xr:uid="{0BBB8698-1E36-1047-B5D8-E945E0ECA976}"/>
    <hyperlink ref="J167" r:id="rId120" xr:uid="{6896CD41-3095-7540-9F34-D17BA2432FC2}"/>
    <hyperlink ref="J442" r:id="rId121" xr:uid="{0FC5CED6-F3D4-914C-AE73-92FCEE901BA2}"/>
    <hyperlink ref="J443" r:id="rId122" xr:uid="{631D0D30-B6C7-AB43-A055-353FA13B37DC}"/>
    <hyperlink ref="J79" r:id="rId123" xr:uid="{A645FA8C-2967-7C4B-AE43-293C04F92025}"/>
    <hyperlink ref="J80" r:id="rId124" xr:uid="{68B54E3A-98C4-2C4C-A535-219DE91ED26D}"/>
    <hyperlink ref="J222" r:id="rId125" xr:uid="{47154A5A-4891-6545-997F-DE187C18C981}"/>
    <hyperlink ref="J60" r:id="rId126" xr:uid="{B1E918E9-295C-7749-968C-B1B0D50A2483}"/>
    <hyperlink ref="J123" r:id="rId127" xr:uid="{E5791B75-5759-1A4B-933C-ABD3A6A0711C}"/>
    <hyperlink ref="J165" r:id="rId128" xr:uid="{F1E3BF4C-4FAE-904B-AF21-8634A6EED458}"/>
    <hyperlink ref="J164" r:id="rId129" xr:uid="{717EBD5D-AD24-2248-941F-9293B7D58AE4}"/>
    <hyperlink ref="J315" r:id="rId130" xr:uid="{1345C78A-1A67-D343-B796-713FDDBE9BE7}"/>
    <hyperlink ref="J314" r:id="rId131" xr:uid="{19AB722F-FAD4-F24B-BD48-64A517CC9D1C}"/>
    <hyperlink ref="J59" r:id="rId132" xr:uid="{65737020-0764-F144-A113-FBC0D71020D2}"/>
    <hyperlink ref="J398" r:id="rId133" xr:uid="{7283BC2B-BB6F-CA4B-BBA8-CA40C0AD2146}"/>
    <hyperlink ref="J396" r:id="rId134" xr:uid="{388A18D4-D215-0541-99B4-D0B16C9B249C}"/>
    <hyperlink ref="J284" r:id="rId135" xr:uid="{7F6ABFCF-A20F-A441-B05A-E0A5F0EBCB61}"/>
    <hyperlink ref="J283" r:id="rId136" xr:uid="{022D89D7-8AEC-4846-8C95-BAAA1BAB1D6F}"/>
    <hyperlink ref="J448" r:id="rId137" xr:uid="{7EF83D2C-3179-3343-890B-5E03B77824AD}"/>
    <hyperlink ref="J447" r:id="rId138" xr:uid="{919AC687-67AF-1047-9841-E52E0AE3246C}"/>
    <hyperlink ref="J483" r:id="rId139" xr:uid="{1EBD64EF-7B60-5C4C-8BF3-F51C91B71426}"/>
    <hyperlink ref="J260" r:id="rId140" xr:uid="{D7AA8D60-55A3-D84A-9488-089F8B36A3FA}"/>
    <hyperlink ref="J259" r:id="rId141" xr:uid="{1FDA2B87-7FE0-5743-AAEA-D218FD6EDB00}"/>
    <hyperlink ref="J85" r:id="rId142" xr:uid="{BFE17C1F-BC82-4D4B-81BA-0354E0FE8743}"/>
    <hyperlink ref="J84" r:id="rId143" xr:uid="{5AED5425-E0A6-A645-97E3-584D78F431B4}"/>
    <hyperlink ref="J245" r:id="rId144" xr:uid="{E4354815-9268-F64E-BECD-1A7D0C20118C}"/>
    <hyperlink ref="J244" r:id="rId145" xr:uid="{74D20535-2D98-5E45-A95A-246ECD52BCE8}"/>
    <hyperlink ref="J211" r:id="rId146" xr:uid="{67BFB1EC-AA05-AE45-9C66-A8DE35BCE7F0}"/>
    <hyperlink ref="J212" r:id="rId147" xr:uid="{00C84376-3C60-3443-B093-D9CA974491AB}"/>
    <hyperlink ref="J236" r:id="rId148" xr:uid="{78DA1412-AA06-BA49-B693-844958EC0BF9}"/>
    <hyperlink ref="J237" r:id="rId149" xr:uid="{B8118F7E-E81B-8442-BECC-5E41C8D865B3}"/>
    <hyperlink ref="J191" r:id="rId150" xr:uid="{31FE385C-881C-A646-98DD-13FF5222155E}"/>
    <hyperlink ref="J436" r:id="rId151" xr:uid="{585FFADD-15B5-9844-9A75-BAD4A85D464D}"/>
    <hyperlink ref="J437" r:id="rId152" xr:uid="{CF358BB0-F54C-5949-9322-B56E8848EE83}"/>
    <hyperlink ref="J192" r:id="rId153" xr:uid="{07616094-F255-0643-95CA-1465D63798F4}"/>
    <hyperlink ref="J193" r:id="rId154" xr:uid="{E1571D4B-3D80-7849-9879-708BA93785B4}"/>
    <hyperlink ref="J86" r:id="rId155" xr:uid="{319F2ED3-DBC6-1E4B-B9DF-5441C6CA51F0}"/>
    <hyperlink ref="J246" r:id="rId156" xr:uid="{FF782C3F-FA85-F640-A0CB-750878D65969}"/>
    <hyperlink ref="J297" r:id="rId157" xr:uid="{5B3BD51D-5FFE-694E-8C39-7520DB9CF3BA}"/>
    <hyperlink ref="J296" r:id="rId158" xr:uid="{16A9540C-CC48-4147-8247-4EFA06B0943D}"/>
    <hyperlink ref="J220" r:id="rId159" xr:uid="{5A050B3A-D9EE-214D-8E3D-A910CC9DA892}"/>
    <hyperlink ref="J218" r:id="rId160" xr:uid="{A1392FEC-19D3-3F41-8469-86BC2962F13E}"/>
    <hyperlink ref="J219" r:id="rId161" xr:uid="{FFDA2D3E-92BA-F048-BC8C-D4E3235D8687}"/>
    <hyperlink ref="J95" r:id="rId162" xr:uid="{13D07AB0-CA5A-6A48-BD9F-16455BD2AB61}"/>
    <hyperlink ref="J96" r:id="rId163" xr:uid="{AA74383C-1FB4-2A44-9995-A46D1DB74B63}"/>
    <hyperlink ref="J97" r:id="rId164" xr:uid="{2A1BCD41-D6B4-3344-95AF-798978160E40}"/>
    <hyperlink ref="J263" r:id="rId165" xr:uid="{60802521-C2DD-3744-8539-2D9213503BC6}"/>
    <hyperlink ref="J262" r:id="rId166" xr:uid="{2876CDEB-3939-5F45-83AD-C3B5CFA20566}"/>
    <hyperlink ref="J408" r:id="rId167" xr:uid="{83EB8C16-3063-AB4A-B3B2-C28FD4D29E72}"/>
    <hyperlink ref="J410" r:id="rId168" xr:uid="{56865C34-A40A-3741-98A3-1D05F27CD005}"/>
    <hyperlink ref="J298" r:id="rId169" xr:uid="{52FEE85F-D363-1548-9F34-D7E35F390383}"/>
    <hyperlink ref="J409" r:id="rId170" xr:uid="{106863E1-503B-5A49-938D-97A2EB5CE50C}"/>
    <hyperlink ref="J264" r:id="rId171" xr:uid="{7FBC8295-E1BD-AD41-8F3F-123C6B74DBDE}"/>
    <hyperlink ref="J8" r:id="rId172" xr:uid="{79083498-97C2-9545-96AB-3F0F02B0AB52}"/>
    <hyperlink ref="J7" r:id="rId173" xr:uid="{01B75096-B7B0-C942-8B28-CB07CC3A0DB6}"/>
    <hyperlink ref="J9" r:id="rId174" xr:uid="{C52CFA47-5AAB-9542-AD50-C61838BCC2EA}"/>
    <hyperlink ref="J122" r:id="rId175" xr:uid="{1A6D42EE-1DFB-1749-BA19-0FBA807CECFC}"/>
    <hyperlink ref="J335" r:id="rId176" xr:uid="{51CD4880-0E80-A246-84F5-992E29DFF083}"/>
    <hyperlink ref="J452" r:id="rId177" xr:uid="{F67EB1E9-BCF6-E949-AFA6-43D97AB28693}"/>
    <hyperlink ref="J453" r:id="rId178" xr:uid="{349491A0-707F-E34E-A2BD-1BB11E593DD3}"/>
    <hyperlink ref="J230" r:id="rId179" xr:uid="{C1E01C48-2550-7F4B-B7BD-530593265F6F}"/>
    <hyperlink ref="J229" r:id="rId180" xr:uid="{18B852D0-C065-F742-AB8E-C3F97CB8E8AA}"/>
    <hyperlink ref="J228" r:id="rId181" xr:uid="{1080D24B-43D6-1A44-BBB2-88FBB0B81F3F}"/>
    <hyperlink ref="J30" r:id="rId182" xr:uid="{8BFB9B63-AA94-4848-8BB8-DD816979ED58}"/>
    <hyperlink ref="J29" r:id="rId183" xr:uid="{4D86229C-93B3-3B4C-91FA-3D52568D6CE5}"/>
    <hyperlink ref="J422" r:id="rId184" xr:uid="{E5CE406B-A209-ED4E-992D-99ACCCC5F4C6}"/>
    <hyperlink ref="J423" r:id="rId185" xr:uid="{3B894BE1-F83F-B94E-ABD9-8CCEDE9A1ABB}"/>
    <hyperlink ref="J41" r:id="rId186" xr:uid="{FD6EAD90-02B9-A74B-8076-B0ACABB8382F}"/>
    <hyperlink ref="J172" r:id="rId187" xr:uid="{F90B1929-F9EC-1E43-AE4D-9EC0FAA0FA16}"/>
    <hyperlink ref="J134" r:id="rId188" xr:uid="{C4445112-E013-E141-B837-B2305264F07A}"/>
    <hyperlink ref="J359" r:id="rId189" xr:uid="{C3F97A9B-425D-904A-822D-86D4A0A6076F}"/>
    <hyperlink ref="J55" r:id="rId190" tooltip="mailto:lucio31032002@gmail.com" xr:uid="{3275C356-B5A9-FD4D-9F23-BD0AF0EE1261}"/>
    <hyperlink ref="J482" r:id="rId191" xr:uid="{3C3791EA-D1FE-B64C-8ECC-2B623FA57C18}"/>
    <hyperlink ref="J42" r:id="rId192" xr:uid="{F0902704-0DAA-B74B-ACB0-072ED2AEC5E1}"/>
    <hyperlink ref="J171" r:id="rId193" xr:uid="{59CA2986-A79E-F44B-A1FC-493DA10AF25B}"/>
    <hyperlink ref="J144" r:id="rId194" xr:uid="{3012A6FB-AD3E-3341-A648-7E2B47D7508A}"/>
    <hyperlink ref="J145" r:id="rId195" xr:uid="{E47C6812-E633-3E43-BC26-2B06EDFE0C83}"/>
    <hyperlink ref="J148" r:id="rId196" xr:uid="{31038770-CE9D-CC4B-A07B-BEE8FA5DBFDF}"/>
    <hyperlink ref="J135" r:id="rId197" xr:uid="{2B10C759-0D5D-0B45-9E50-26AF4E9F81F1}"/>
    <hyperlink ref="J361" r:id="rId198" xr:uid="{B809EB60-1F53-4B47-9AAF-E5B41D20FEFA}"/>
    <hyperlink ref="J366" r:id="rId199" xr:uid="{BA704A81-E9CA-114F-94B4-8202623A24CB}"/>
    <hyperlink ref="J307" r:id="rId200" xr:uid="{83CC571D-1DED-9A43-BB7C-EFA93D1F8A4B}"/>
    <hyperlink ref="J308" r:id="rId201" xr:uid="{D0FA6161-15F9-E441-986C-16998AFF494F}"/>
    <hyperlink ref="J367" r:id="rId202" xr:uid="{51962EBA-75B6-5E4A-A06B-0DCB5807ECED}"/>
    <hyperlink ref="J435" r:id="rId203" xr:uid="{AE9DC0E2-9547-EF43-8351-3F85F35C6AC3}"/>
    <hyperlink ref="J301" r:id="rId204" xr:uid="{07A6BAEF-7F51-524C-BF31-EAA7814582EF}"/>
    <hyperlink ref="J301:J302" r:id="rId205" display="CXMIOLAVE@GMAIL.COM" xr:uid="{05C4DE2E-D931-A144-A522-8C6CCD842E2E}"/>
    <hyperlink ref="J278:J280" r:id="rId206" display="omarnicolasquinteros@gmail.com" xr:uid="{80D21631-F8A4-E349-889D-7576807530E4}"/>
    <hyperlink ref="J368" r:id="rId207" xr:uid="{79858112-471C-8E47-8CA9-636F332E54C8}"/>
    <hyperlink ref="J119" r:id="rId208" xr:uid="{C64E6396-DD7B-164F-88E9-5C6B21A5F596}"/>
    <hyperlink ref="J162" r:id="rId209" xr:uid="{09AEB666-12C4-6D41-AB45-D50B05BD5895}"/>
    <hyperlink ref="J163" r:id="rId210" xr:uid="{BAE6341A-EBA5-4A46-8A1B-309E6E691B81}"/>
    <hyperlink ref="J25" r:id="rId211" xr:uid="{AF19A47B-9496-2D45-BDD7-F9CA85243C99}"/>
    <hyperlink ref="J487" r:id="rId212" xr:uid="{DAEBD8B2-9D7F-074E-8118-4C22C28A55BD}"/>
    <hyperlink ref="J149" r:id="rId213" xr:uid="{D89919A6-5ED5-C444-B2C0-B091C732AB8F}"/>
    <hyperlink ref="J150" r:id="rId214" xr:uid="{21635815-89AA-C04F-923E-AE747477E51B}"/>
    <hyperlink ref="J352" r:id="rId215" xr:uid="{4025BC39-CC50-3740-8C8C-385A2AEC42CE}"/>
    <hyperlink ref="J169" r:id="rId216" xr:uid="{E23811DD-9706-3745-B0E6-17DDF104BEDE}"/>
    <hyperlink ref="J91" r:id="rId217" xr:uid="{BEBA266E-110C-5742-8E90-D0A114EBCEB4}"/>
    <hyperlink ref="J324" r:id="rId218" xr:uid="{DA108B32-A3D6-9C4D-B6FC-D99B8DD72BF9}"/>
    <hyperlink ref="J469" r:id="rId219" xr:uid="{EF8C73AA-5074-D247-9357-B4B9C7DA9D6C}"/>
    <hyperlink ref="J466" r:id="rId220" xr:uid="{F0D01FFB-B3BE-794D-8721-AD792ACFAECD}"/>
    <hyperlink ref="J151" r:id="rId221" xr:uid="{568D4909-A131-F448-BD19-BB0B4301D81B}"/>
    <hyperlink ref="J257" r:id="rId222" xr:uid="{FD2B65CD-71C6-F44C-ACEF-7B534D0C51F4}"/>
    <hyperlink ref="J99" r:id="rId223" xr:uid="{8FC99AC7-B1B4-8244-84C6-100D6F330B65}"/>
    <hyperlink ref="J170" r:id="rId224" xr:uid="{605E8C2C-961F-1A4F-BE31-A920DDBCFFB4}"/>
    <hyperlink ref="J33" r:id="rId225" xr:uid="{231A0F12-9989-D04D-ACA4-97921A514543}"/>
    <hyperlink ref="J140" r:id="rId226" xr:uid="{097B98DB-EE16-B442-93DE-B8CAF79F620C}"/>
    <hyperlink ref="J76" r:id="rId227" xr:uid="{C7CBFF39-7A96-5A4D-AE13-C4958EE3B1CF}"/>
    <hyperlink ref="J288" r:id="rId228" xr:uid="{96DA0BFD-1166-1846-AB0F-C361B1C780D3}"/>
    <hyperlink ref="J204" r:id="rId229" xr:uid="{1D98C747-C70B-9E48-9175-0ECBE5C3BBDF}"/>
    <hyperlink ref="J253" r:id="rId230" xr:uid="{10EECCCE-38F9-DD40-A80E-6212AAF382D1}"/>
    <hyperlink ref="J415" r:id="rId231" xr:uid="{C65B7EC0-451C-2E47-A136-7879B416F721}"/>
    <hyperlink ref="J113" r:id="rId232" xr:uid="{A4E3F0BB-67FC-734C-8D7E-02DCD0812C41}"/>
    <hyperlink ref="J351" r:id="rId233" xr:uid="{3FBA6AB6-CE29-CD4A-9D0B-0104DDA72119}"/>
    <hyperlink ref="J168" r:id="rId234" xr:uid="{CA11023F-A70B-B348-827E-3805AB049F54}"/>
    <hyperlink ref="J90" r:id="rId235" xr:uid="{A30F0834-61FF-FA45-BE72-7851658001F3}"/>
    <hyperlink ref="J323" r:id="rId236" xr:uid="{4A0C3414-5732-D049-82D8-A3C4365912E6}"/>
    <hyperlink ref="J465" r:id="rId237" xr:uid="{7B7BBB44-81E2-5146-A480-7DF529B92D13}"/>
    <hyperlink ref="J98" r:id="rId238" xr:uid="{144BDE82-F938-B042-B792-6230B5383041}"/>
    <hyperlink ref="J255" r:id="rId239" xr:uid="{F359292E-7160-B647-8A16-6DC1DB89B7B6}"/>
    <hyperlink ref="J256" r:id="rId240" xr:uid="{D232C329-50C2-9D4E-8972-B1F3C400E628}"/>
    <hyperlink ref="J394" r:id="rId241" xr:uid="{5BEA7EC4-78D3-3E44-93E4-DEBC785DCB3D}"/>
    <hyperlink ref="J392" r:id="rId242" xr:uid="{D9DB063D-5150-6348-842D-5EE902CED48E}"/>
    <hyperlink ref="J393" r:id="rId243" xr:uid="{426987A3-5ACB-E647-93B9-C56E29BA14AE}"/>
    <hyperlink ref="J187" r:id="rId244" xr:uid="{5A71987F-2C85-664B-B162-EC7CE4763CEF}"/>
    <hyperlink ref="J186" r:id="rId245" xr:uid="{840A2523-B7AA-1240-A5BF-78FEBF917285}"/>
    <hyperlink ref="J188" r:id="rId246" xr:uid="{77FD172D-E458-6043-ACDA-C89C8C7304D4}"/>
    <hyperlink ref="J269" r:id="rId247" xr:uid="{D0FFEFAA-AED8-9B41-B74F-1376E2ADFD99}"/>
    <hyperlink ref="J268" r:id="rId248" xr:uid="{98567FCB-6C14-4941-AFBE-9602DB08F643}"/>
    <hyperlink ref="J75" r:id="rId249" xr:uid="{482B9F9F-B7E2-6F4A-8299-21AA4145CC46}"/>
    <hyperlink ref="J93" r:id="rId250" xr:uid="{F69DFA7D-788C-7342-80F0-55536F3B4169}"/>
    <hyperlink ref="J128" r:id="rId251" xr:uid="{0E2A5739-3EFF-3845-AEAC-99D06044B779}"/>
    <hyperlink ref="J274" r:id="rId252" xr:uid="{ABAC01B9-2B94-014E-B3AC-22B92E5E5D3D}"/>
    <hyperlink ref="J480" r:id="rId253" xr:uid="{5F022A94-DD0D-124F-AC72-6276FA5FB097}"/>
    <hyperlink ref="J429" r:id="rId254" xr:uid="{840F3B8D-CE87-CF45-8E85-19D073B385FE}"/>
    <hyperlink ref="J430" r:id="rId255" xr:uid="{CC3B9F52-2848-4D43-965B-AE7781731B9A}"/>
    <hyperlink ref="J154" r:id="rId256" xr:uid="{FDC12917-130C-D34E-80A4-6305730A3307}"/>
    <hyperlink ref="J479" r:id="rId257" xr:uid="{46CFDDB7-B2BD-F842-A230-91E392E7A3AB}"/>
    <hyperlink ref="J376" r:id="rId258" xr:uid="{3FE7D26F-D87A-3444-8DB5-0357C4B06EA8}"/>
    <hyperlink ref="J418" r:id="rId259" display="franciscariq@gmail.com" xr:uid="{D253C235-0169-B641-8555-AF412D2F2076}"/>
    <hyperlink ref="J417" r:id="rId260" display="franciscariq@gmail.com" xr:uid="{09D9BF11-587F-A442-902A-759BB8EBC8E4}"/>
    <hyperlink ref="J281" r:id="rId261" xr:uid="{1588B248-DE8C-234F-B804-B3F4D1571446}"/>
    <hyperlink ref="J116" r:id="rId262" xr:uid="{85C60F6B-BA65-2B41-B8F7-E33CE9C720A3}"/>
    <hyperlink ref="J321" r:id="rId263" xr:uid="{1FA511FD-5B9F-1E42-9A4B-D95E099CEC73}"/>
    <hyperlink ref="J445" r:id="rId264" xr:uid="{81DBC6B6-24CA-4E4F-911C-49B4DC20B324}"/>
    <hyperlink ref="J133" r:id="rId265" xr:uid="{2B5C3D14-757E-CA47-81F1-971B3CCC6B14}"/>
    <hyperlink ref="J102" r:id="rId266" xr:uid="{294F3395-B516-B74A-9A85-341EE09FB8B7}"/>
    <hyperlink ref="J105" r:id="rId267" xr:uid="{B3EF5EA8-D3CD-9B43-8A74-0E7702E0AFF5}"/>
    <hyperlink ref="J103" r:id="rId268" xr:uid="{21B7D7E1-33B9-E346-953F-36A0BC1947D8}"/>
    <hyperlink ref="J64" r:id="rId269" xr:uid="{3DA7B566-7B7A-A44A-B56E-6102A07FF61C}"/>
    <hyperlink ref="J63" r:id="rId270" xr:uid="{A7986ABD-6108-DF40-8054-765D0A18549D}"/>
    <hyperlink ref="J337" r:id="rId271" xr:uid="{A13DF58A-AC01-E146-A03B-D786BB765D64}"/>
    <hyperlink ref="J336" r:id="rId272" xr:uid="{DDD96FDA-721B-F247-A2F6-024225D96CA8}"/>
    <hyperlink ref="J338" r:id="rId273" xr:uid="{3763E3BC-E0F6-7A43-823E-C0CD937BA882}"/>
    <hyperlink ref="J276" r:id="rId274" xr:uid="{6D285A1D-E680-504E-B0F3-2DB95B38FE2D}"/>
    <hyperlink ref="J275" r:id="rId275" xr:uid="{0A322456-D338-094A-94A1-68F5F3DDAB1D}"/>
    <hyperlink ref="J277" r:id="rId276" xr:uid="{1027BD05-8199-8A41-A936-023D4A9FDA78}"/>
    <hyperlink ref="J347" r:id="rId277" xr:uid="{F9DA0CBE-B706-C240-90BC-B855F94E2D57}"/>
    <hyperlink ref="J346" r:id="rId278" xr:uid="{DE8D4C1A-A6D1-C44C-85A4-204F4B6FE227}"/>
    <hyperlink ref="J348" r:id="rId279" xr:uid="{D60FD7A6-5442-C440-9948-5ED779EC1429}"/>
    <hyperlink ref="J232" r:id="rId280" xr:uid="{DB656180-082C-D443-BAE1-F988A7E97E88}"/>
    <hyperlink ref="J231" r:id="rId281" xr:uid="{542C30E1-4BF3-BF4C-9E06-A4D7911B22A1}"/>
    <hyperlink ref="J136" r:id="rId282" xr:uid="{1F4264C1-6F66-D64D-B38C-3179B697663A}"/>
    <hyperlink ref="J476" r:id="rId283" xr:uid="{F12DB907-F042-2447-BE44-11FF90AF0D19}"/>
    <hyperlink ref="J475" r:id="rId284" xr:uid="{223F0133-1E85-E145-9A06-7944EB3F1626}"/>
    <hyperlink ref="J477" r:id="rId285" xr:uid="{D3C8BA4D-A1D9-5048-B23D-E211437DFE9D}"/>
    <hyperlink ref="J224" r:id="rId286" xr:uid="{453DA8C4-2D35-6242-9B77-4E07BC9D3266}"/>
    <hyperlink ref="J223" r:id="rId287" xr:uid="{8DB3B54A-AD72-FE4D-869C-F49B79AB571D}"/>
    <hyperlink ref="J380" r:id="rId288" xr:uid="{2B80D8C1-35F5-984D-A0BA-07BB2AA378AB}"/>
    <hyperlink ref="J379" r:id="rId289" xr:uid="{4FEE7D91-1554-0E4D-957A-46FFA979F59C}"/>
    <hyperlink ref="J318" r:id="rId290" xr:uid="{FF8E1634-4204-C74E-8608-734BE8038874}"/>
    <hyperlink ref="J317" r:id="rId291" xr:uid="{F30AE489-6B73-194B-95D6-8670F359333A}"/>
    <hyperlink ref="J225" r:id="rId292" xr:uid="{517FD8D3-E718-0B4E-A253-D2CBADE8EB24}"/>
    <hyperlink ref="J226" r:id="rId293" xr:uid="{EBC470EE-351E-2D41-BEFE-5072F81C0026}"/>
    <hyperlink ref="J381" r:id="rId294" xr:uid="{98BE79B5-70BC-6F4C-A47A-CF4BFA2C41B6}"/>
    <hyperlink ref="J319" r:id="rId295" xr:uid="{9DA6CC56-908D-E540-97ED-CC25553A0978}"/>
    <hyperlink ref="J227" r:id="rId296" xr:uid="{5618E186-73F9-1640-ACEC-FB8C9072E040}"/>
    <hyperlink ref="J106" r:id="rId297" xr:uid="{9F1A3E69-A15C-D640-A50E-0F49C7AD38C8}"/>
    <hyperlink ref="J107" r:id="rId298" xr:uid="{7607ABED-CE2C-574B-959E-448BED3875C5}"/>
    <hyperlink ref="J339" r:id="rId299" xr:uid="{01FBC230-74DF-5946-9C71-60111F304861}"/>
    <hyperlink ref="J82" r:id="rId300" xr:uid="{F369A866-25E4-C249-AB44-EEF46CD8F63B}"/>
    <hyperlink ref="J81" r:id="rId301" xr:uid="{F67E0121-AA93-0646-ABA9-67A33307F852}"/>
    <hyperlink ref="J340" r:id="rId302" xr:uid="{22F5C2D8-7AC2-BD4B-9B62-26A86E44EBAF}"/>
    <hyperlink ref="J101" r:id="rId303" xr:uid="{2DF0F14A-448F-0042-BA7D-DAEF6C828481}"/>
    <hyperlink ref="J100" r:id="rId304" xr:uid="{74EFD929-04FF-E747-BC53-C302919D9B44}"/>
    <hyperlink ref="J141" r:id="rId305" xr:uid="{F26F43CA-6DFF-C04C-92A0-CA796E8173B9}"/>
    <hyperlink ref="J294" r:id="rId306" xr:uid="{6F33DAB1-5731-1143-BFA1-A7A77B3540B4}"/>
    <hyperlink ref="J295" r:id="rId307" xr:uid="{61423859-DA74-024D-9685-AD882CFE9AE5}"/>
    <hyperlink ref="J261" r:id="rId308" xr:uid="{34CD7650-1517-A247-96CB-5F898AB7357B}"/>
    <hyperlink ref="J120" r:id="rId309" xr:uid="{183681DA-F746-6343-B74F-0C0F064CE91B}"/>
    <hyperlink ref="J18" r:id="rId310" xr:uid="{5667B46A-E9DE-D041-831A-0F1DD4202E3C}"/>
    <hyperlink ref="J205" r:id="rId311" display="profesor.rubenmorales@gmail.com" xr:uid="{85313676-B208-9745-B748-097DEF708817}"/>
    <hyperlink ref="J407" r:id="rId312" xr:uid="{D63F9566-CCC5-BE4D-903D-861E765AEA12}"/>
    <hyperlink ref="J375" r:id="rId313" xr:uid="{CBD2914F-C076-DF40-A4DA-FB52F105487A}"/>
    <hyperlink ref="J194" r:id="rId314" xr:uid="{53F5F56A-5DDE-9249-A802-624B3747EAE8}"/>
    <hyperlink ref="J221" r:id="rId315" xr:uid="{062812F5-1ECF-6F49-ABC9-A78C09901B4D}"/>
    <hyperlink ref="J411" r:id="rId316" xr:uid="{82E70B7C-E81E-5641-A578-64A25798A849}"/>
    <hyperlink ref="J332" r:id="rId317" xr:uid="{49E35298-445F-AB4B-904A-77CC447B5010}"/>
    <hyperlink ref="J333" r:id="rId318" xr:uid="{71C443DF-60BC-DB42-9E79-D76B5DDD13BF}"/>
  </hyperlinks>
  <pageMargins left="0.51181102362204722" right="0.51181102362204722" top="0.55118110236220474" bottom="0.55118110236220474" header="0.31496062992125984" footer="0.31496062992125984"/>
  <pageSetup paperSize="122" scale="10" orientation="landscape" verticalDpi="1200" r:id="rId319"/>
  <legacyDrawing r:id="rId32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AA662E-67F2-8246-8B10-000FCA4F0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Q170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6"/>
  <sheetViews>
    <sheetView tabSelected="1" zoomScale="120" zoomScaleNormal="120" workbookViewId="0">
      <pane ySplit="1" topLeftCell="A340" activePane="bottomLeft" state="frozen"/>
      <selection activeCell="BB6" sqref="BB6"/>
      <selection pane="bottomLeft" activeCell="A345" sqref="A345:XFD345"/>
    </sheetView>
  </sheetViews>
  <sheetFormatPr baseColWidth="10" defaultColWidth="11.5" defaultRowHeight="13" x14ac:dyDescent="0.15"/>
  <cols>
    <col min="1" max="1" width="4.1640625" style="217" customWidth="1"/>
    <col min="2" max="2" width="11.5" style="217" customWidth="1"/>
    <col min="3" max="3" width="13" style="217" customWidth="1"/>
    <col min="4" max="4" width="19.6640625" style="217" customWidth="1"/>
    <col min="5" max="5" width="7" style="262" customWidth="1"/>
    <col min="6" max="6" width="14.1640625" style="262" customWidth="1"/>
    <col min="7" max="7" width="12.83203125" style="217" bestFit="1" customWidth="1"/>
    <col min="8" max="8" width="9.6640625" style="217" bestFit="1" customWidth="1"/>
    <col min="9" max="9" width="30.5" style="217" customWidth="1"/>
    <col min="10" max="10" width="4.33203125" style="217" customWidth="1"/>
    <col min="11" max="11" width="14.83203125" style="217" bestFit="1" customWidth="1"/>
    <col min="12" max="12" width="4" style="217" customWidth="1"/>
    <col min="13" max="14" width="4.33203125" style="217" customWidth="1"/>
    <col min="15" max="15" width="8" style="262" customWidth="1"/>
    <col min="16" max="18" width="11.5" style="262" customWidth="1"/>
    <col min="19" max="19" width="4.6640625" style="262" customWidth="1"/>
    <col min="20" max="21" width="11.5" style="217" customWidth="1"/>
    <col min="22" max="22" width="4.5" style="217" customWidth="1"/>
    <col min="23" max="23" width="7.33203125" style="217" customWidth="1"/>
    <col min="24" max="24" width="12.1640625" style="262" customWidth="1"/>
    <col min="25" max="25" width="11.5" style="262" customWidth="1"/>
    <col min="26" max="26" width="11.5" style="217" customWidth="1"/>
    <col min="27" max="27" width="12.5" style="217" customWidth="1"/>
    <col min="28" max="29" width="11.5" style="217" customWidth="1"/>
    <col min="30" max="30" width="9.6640625" style="217" bestFit="1" customWidth="1"/>
    <col min="31" max="31" width="42" style="217" bestFit="1" customWidth="1"/>
    <col min="32" max="32" width="9.83203125" style="217" customWidth="1"/>
    <col min="33" max="33" width="4.33203125" style="262" customWidth="1"/>
    <col min="34" max="34" width="12.6640625" style="217" customWidth="1"/>
    <col min="35" max="35" width="5.5" style="262" customWidth="1"/>
    <col min="36" max="36" width="5.6640625" style="262" customWidth="1"/>
    <col min="37" max="37" width="8.5" style="262" customWidth="1"/>
    <col min="38" max="38" width="8.6640625" style="262" customWidth="1"/>
    <col min="39" max="39" width="5.6640625" style="262" customWidth="1"/>
    <col min="40" max="40" width="11" style="262" customWidth="1"/>
    <col min="41" max="41" width="36.83203125" style="217" customWidth="1"/>
    <col min="42" max="42" width="8.33203125" style="217" customWidth="1"/>
    <col min="43" max="43" width="9.83203125" style="217" customWidth="1"/>
    <col min="44" max="44" width="11.5" style="217" customWidth="1"/>
    <col min="45" max="45" width="11.1640625" style="262" customWidth="1"/>
    <col min="46" max="46" width="11.5" style="217"/>
    <col min="47" max="47" width="34.83203125" style="217" customWidth="1"/>
    <col min="48" max="16384" width="11.5" style="217"/>
  </cols>
  <sheetData>
    <row r="1" spans="1:52" s="251" customFormat="1" ht="57" thickBot="1" x14ac:dyDescent="0.25">
      <c r="A1" s="245" t="s">
        <v>0</v>
      </c>
      <c r="B1" s="245" t="s">
        <v>1</v>
      </c>
      <c r="C1" s="245" t="s">
        <v>2</v>
      </c>
      <c r="D1" s="245" t="s">
        <v>3</v>
      </c>
      <c r="E1" s="246" t="s">
        <v>5</v>
      </c>
      <c r="F1" s="245" t="s">
        <v>1827</v>
      </c>
      <c r="G1" s="245" t="s">
        <v>6</v>
      </c>
      <c r="H1" s="245" t="s">
        <v>7</v>
      </c>
      <c r="I1" s="245" t="s">
        <v>1825</v>
      </c>
      <c r="J1" s="246" t="s">
        <v>9</v>
      </c>
      <c r="K1" s="245" t="s">
        <v>1766</v>
      </c>
      <c r="L1" s="245" t="s">
        <v>11</v>
      </c>
      <c r="M1" s="247" t="s">
        <v>12</v>
      </c>
      <c r="N1" s="245" t="s">
        <v>13</v>
      </c>
      <c r="O1" s="245" t="s">
        <v>14</v>
      </c>
      <c r="P1" s="245" t="s">
        <v>15</v>
      </c>
      <c r="Q1" s="245" t="s">
        <v>16</v>
      </c>
      <c r="R1" s="245" t="s">
        <v>17</v>
      </c>
      <c r="S1" s="245" t="s">
        <v>18</v>
      </c>
      <c r="T1" s="245" t="s">
        <v>19</v>
      </c>
      <c r="U1" s="245" t="s">
        <v>20</v>
      </c>
      <c r="V1" s="247" t="s">
        <v>21</v>
      </c>
      <c r="W1" s="245" t="s">
        <v>22</v>
      </c>
      <c r="X1" s="245" t="s">
        <v>23</v>
      </c>
      <c r="Y1" s="245" t="s">
        <v>24</v>
      </c>
      <c r="Z1" s="245" t="s">
        <v>25</v>
      </c>
      <c r="AA1" s="245" t="s">
        <v>26</v>
      </c>
      <c r="AB1" s="245" t="s">
        <v>27</v>
      </c>
      <c r="AC1" s="245" t="s">
        <v>28</v>
      </c>
      <c r="AD1" s="245" t="s">
        <v>29</v>
      </c>
      <c r="AE1" s="245" t="s">
        <v>30</v>
      </c>
      <c r="AF1" s="248" t="s">
        <v>31</v>
      </c>
      <c r="AG1" s="240" t="s">
        <v>32</v>
      </c>
      <c r="AH1" s="241" t="s">
        <v>33</v>
      </c>
      <c r="AI1" s="240" t="s">
        <v>34</v>
      </c>
      <c r="AJ1" s="240" t="s">
        <v>1824</v>
      </c>
      <c r="AK1" s="241" t="s">
        <v>36</v>
      </c>
      <c r="AL1" s="249" t="s">
        <v>37</v>
      </c>
      <c r="AM1" s="250" t="s">
        <v>38</v>
      </c>
      <c r="AN1" s="250" t="s">
        <v>39</v>
      </c>
      <c r="AO1" s="249" t="s">
        <v>40</v>
      </c>
      <c r="AP1" s="249" t="s">
        <v>41</v>
      </c>
      <c r="AQ1" s="249" t="s">
        <v>42</v>
      </c>
      <c r="AR1" s="249" t="s">
        <v>43</v>
      </c>
      <c r="AS1" s="250" t="s">
        <v>44</v>
      </c>
      <c r="AT1" s="1115" t="s">
        <v>3919</v>
      </c>
      <c r="AU1" s="1116" t="s">
        <v>1790</v>
      </c>
      <c r="AV1" s="1116" t="s">
        <v>8</v>
      </c>
      <c r="AW1" s="1116" t="s">
        <v>1791</v>
      </c>
      <c r="AX1" s="1117" t="s">
        <v>3920</v>
      </c>
      <c r="AY1" s="1118" t="s">
        <v>3921</v>
      </c>
      <c r="AZ1" s="1118" t="s">
        <v>3922</v>
      </c>
    </row>
    <row r="2" spans="1:52" ht="15" customHeight="1" thickTop="1" x14ac:dyDescent="0.15">
      <c r="A2" s="242"/>
      <c r="B2" s="451" t="s">
        <v>343</v>
      </c>
      <c r="C2" s="451" t="s">
        <v>49</v>
      </c>
      <c r="D2" s="451" t="s">
        <v>3015</v>
      </c>
      <c r="E2" s="378" t="s">
        <v>1866</v>
      </c>
      <c r="F2" s="453" t="s">
        <v>3016</v>
      </c>
      <c r="G2" s="521">
        <v>37590</v>
      </c>
      <c r="H2" s="226" t="str">
        <f>+IF(G2&lt;DATE(2002,1,1),"adulto",IF(G2&lt;DATE(2004,1,1),"u20",IF(G2&lt;DATE(2006,1,1),"u18",IF(G2&lt;DATE(2008,1,1),"u16","-"))))</f>
        <v>u20</v>
      </c>
      <c r="I2" s="451" t="s">
        <v>2935</v>
      </c>
      <c r="J2" s="452">
        <v>13</v>
      </c>
      <c r="K2" s="905" t="s">
        <v>3702</v>
      </c>
      <c r="L2" s="242"/>
      <c r="M2" s="244"/>
      <c r="N2" s="242"/>
      <c r="O2" s="253"/>
      <c r="P2" s="453"/>
      <c r="Q2" s="254"/>
      <c r="R2" s="243"/>
      <c r="S2" s="243"/>
      <c r="T2" s="242"/>
      <c r="U2" s="242"/>
      <c r="V2" s="242"/>
      <c r="W2" s="255"/>
      <c r="X2" s="256"/>
      <c r="Y2" s="243"/>
      <c r="Z2" s="242"/>
      <c r="AA2" s="257"/>
      <c r="AB2" s="242"/>
      <c r="AC2" s="242"/>
      <c r="AD2" s="242"/>
      <c r="AE2" s="259"/>
      <c r="AF2" s="242"/>
      <c r="AG2" s="243" t="str">
        <f>E2</f>
        <v>M</v>
      </c>
      <c r="AH2" s="312" t="str">
        <f>+IF(K2&gt;0,K2,"")</f>
        <v>4x400</v>
      </c>
      <c r="AI2" s="312" t="str">
        <f>+IF(L2&gt;0,L2,"")</f>
        <v/>
      </c>
      <c r="AJ2" s="312" t="str">
        <f>+IF(M2&gt;0,M2,"")</f>
        <v/>
      </c>
      <c r="AK2" s="312" t="str">
        <f>+IF(Q2&gt;0,Q2,"")</f>
        <v/>
      </c>
      <c r="AL2" s="312" t="str">
        <f>+IF(N2&gt;0,N2,"")</f>
        <v/>
      </c>
      <c r="AM2" s="312" t="str">
        <f>+IF(O2&gt;0,O2,"")</f>
        <v/>
      </c>
      <c r="AN2" s="313" t="str">
        <f>+IF(P2&gt;0,P2," ")</f>
        <v xml:space="preserve"> </v>
      </c>
      <c r="AO2" s="314" t="str">
        <f>+UPPER((CONCATENATE(D2," ",B2," ",C2)))</f>
        <v>MIGUEL ANGEL ALEJANDRO ABARCA MORALES</v>
      </c>
      <c r="AP2" s="315">
        <f>G2</f>
        <v>37590</v>
      </c>
      <c r="AQ2" s="314" t="str">
        <f>I2</f>
        <v>CLUB ATLÉTICO FRANCÉS</v>
      </c>
      <c r="AR2" s="314">
        <f>J2</f>
        <v>13</v>
      </c>
      <c r="AS2" s="243" t="str">
        <f>+SUBSTITUTE(SUBSTITUTE(F2,".",""),"-","")</f>
        <v>211866489</v>
      </c>
      <c r="AT2" s="342"/>
      <c r="AU2" s="314" t="str">
        <f t="shared" ref="AU2:AU12" si="0">+UPPER((CONCATENATE(B2," ",C2," ",D2," ")))</f>
        <v xml:space="preserve">ABARCA MORALES MIGUEL ANGEL ALEJANDRO </v>
      </c>
      <c r="AV2" s="342" t="str">
        <f t="shared" ref="AV2:AV12" si="1">AQ2</f>
        <v>CLUB ATLÉTICO FRANCÉS</v>
      </c>
      <c r="AW2" s="1119">
        <f t="shared" ref="AW2:AW12" si="2">AR2</f>
        <v>13</v>
      </c>
      <c r="AX2" s="1120">
        <f t="shared" ref="AX2:AX12" si="3">AP2</f>
        <v>37590</v>
      </c>
      <c r="AY2" s="342"/>
      <c r="AZ2" s="342"/>
    </row>
    <row r="3" spans="1:52" ht="15" customHeight="1" x14ac:dyDescent="0.2">
      <c r="A3" s="242"/>
      <c r="B3" s="242" t="s">
        <v>343</v>
      </c>
      <c r="C3" s="242" t="s">
        <v>49</v>
      </c>
      <c r="D3" s="928" t="s">
        <v>3890</v>
      </c>
      <c r="E3" s="378" t="s">
        <v>1866</v>
      </c>
      <c r="F3" s="243" t="s">
        <v>3889</v>
      </c>
      <c r="G3" s="243"/>
      <c r="H3" s="242"/>
      <c r="I3" s="242"/>
      <c r="J3" s="863">
        <v>13</v>
      </c>
      <c r="K3" s="378" t="s">
        <v>1856</v>
      </c>
      <c r="L3" s="242"/>
      <c r="M3" s="244"/>
      <c r="N3" s="242"/>
      <c r="O3" s="253"/>
      <c r="P3" s="778"/>
      <c r="Q3" s="254"/>
      <c r="R3" s="243"/>
      <c r="S3" s="243"/>
      <c r="T3" s="242"/>
      <c r="U3" s="242"/>
      <c r="V3" s="242"/>
      <c r="W3" s="255"/>
      <c r="X3" s="256"/>
      <c r="Y3" s="243"/>
      <c r="Z3" s="242"/>
      <c r="AA3" s="257"/>
      <c r="AB3" s="242"/>
      <c r="AC3" s="242"/>
      <c r="AD3" s="242"/>
      <c r="AE3" s="259"/>
      <c r="AF3" s="242"/>
      <c r="AG3" s="243" t="str">
        <f>E3</f>
        <v>M</v>
      </c>
      <c r="AH3" s="312" t="str">
        <f>+IF(K3&gt;0,K3,"")</f>
        <v>ENTRENADOR</v>
      </c>
      <c r="AI3" s="312" t="str">
        <f>+IF(L3&gt;0,L3,"")</f>
        <v/>
      </c>
      <c r="AJ3" s="312" t="str">
        <f>+IF(M3&gt;0,M3,"")</f>
        <v/>
      </c>
      <c r="AK3" s="312" t="str">
        <f>+IF(Q3&gt;0,Q3,"")</f>
        <v/>
      </c>
      <c r="AL3" s="312" t="str">
        <f>+IF(N3&gt;0,N3,"")</f>
        <v/>
      </c>
      <c r="AM3" s="312" t="str">
        <f>+IF(O3&gt;0,O3,"")</f>
        <v/>
      </c>
      <c r="AN3" s="313" t="str">
        <f>+IF(P3&gt;0,P3," ")</f>
        <v xml:space="preserve"> </v>
      </c>
      <c r="AO3" s="314" t="str">
        <f>+UPPER((CONCATENATE(D3," ",B3," ",C3)))</f>
        <v>GUILLERMO   ABARCA MORALES</v>
      </c>
      <c r="AP3" s="315">
        <f>G3</f>
        <v>0</v>
      </c>
      <c r="AQ3" s="314">
        <f>I3</f>
        <v>0</v>
      </c>
      <c r="AR3" s="314">
        <f>J3</f>
        <v>13</v>
      </c>
      <c r="AS3" s="243" t="str">
        <f>+SUBSTITUTE(SUBSTITUTE(F3,".",""),"-","")</f>
        <v>137105489</v>
      </c>
      <c r="AT3" s="342"/>
      <c r="AU3" s="314" t="str">
        <f t="shared" si="0"/>
        <v xml:space="preserve">ABARCA MORALES GUILLERMO   </v>
      </c>
      <c r="AV3" s="342">
        <f t="shared" si="1"/>
        <v>0</v>
      </c>
      <c r="AW3" s="1119">
        <f t="shared" si="2"/>
        <v>13</v>
      </c>
      <c r="AX3" s="1120">
        <f t="shared" si="3"/>
        <v>0</v>
      </c>
      <c r="AY3" s="342"/>
      <c r="AZ3" s="342"/>
    </row>
    <row r="4" spans="1:52" ht="15" customHeight="1" x14ac:dyDescent="0.15">
      <c r="A4" s="242"/>
      <c r="B4" s="854" t="s">
        <v>343</v>
      </c>
      <c r="C4" s="854" t="s">
        <v>49</v>
      </c>
      <c r="D4" s="854" t="s">
        <v>3015</v>
      </c>
      <c r="E4" s="806" t="s">
        <v>1866</v>
      </c>
      <c r="F4" s="853" t="s">
        <v>3016</v>
      </c>
      <c r="G4" s="965">
        <v>37590</v>
      </c>
      <c r="H4" s="809" t="str">
        <f>+IF(G4&lt;DATE(2002,1,1),"adulto",IF(G4&lt;DATE(2004,1,1),"u20",IF(G4&lt;DATE(2006,1,1),"u18",IF(G4&lt;DATE(2008,1,1),"u16","-"))))</f>
        <v>u20</v>
      </c>
      <c r="I4" s="854" t="s">
        <v>2935</v>
      </c>
      <c r="J4" s="859">
        <v>13</v>
      </c>
      <c r="K4" s="814">
        <v>400</v>
      </c>
      <c r="L4" s="242">
        <v>4</v>
      </c>
      <c r="M4" s="244"/>
      <c r="N4" s="242">
        <v>3</v>
      </c>
      <c r="O4" s="253"/>
      <c r="P4" s="966" t="s">
        <v>3020</v>
      </c>
      <c r="Q4" s="254"/>
      <c r="R4" s="243"/>
      <c r="S4" s="243"/>
      <c r="T4" s="242"/>
      <c r="U4" s="242"/>
      <c r="V4" s="242"/>
      <c r="W4" s="255"/>
      <c r="X4" s="256"/>
      <c r="Y4" s="243"/>
      <c r="Z4" s="242"/>
      <c r="AA4" s="257"/>
      <c r="AB4" s="242"/>
      <c r="AC4" s="258"/>
      <c r="AD4" s="258"/>
      <c r="AE4" s="259"/>
      <c r="AF4" s="242"/>
      <c r="AG4" s="243" t="str">
        <f>E4</f>
        <v>M</v>
      </c>
      <c r="AH4" s="312">
        <f>+IF(K4&gt;0,K4,"")</f>
        <v>400</v>
      </c>
      <c r="AI4" s="312">
        <f>+IF(L4&gt;0,L4,"")</f>
        <v>4</v>
      </c>
      <c r="AJ4" s="312" t="str">
        <f>+IF(M4&gt;0,M4,"")</f>
        <v/>
      </c>
      <c r="AK4" s="312" t="str">
        <f>+IF(Q4&gt;0,Q4,"")</f>
        <v/>
      </c>
      <c r="AL4" s="312">
        <v>2</v>
      </c>
      <c r="AM4" s="312" t="str">
        <f>+IF(O4&gt;0,O4,"")</f>
        <v/>
      </c>
      <c r="AN4" s="313" t="str">
        <f>+IF(P4&gt;0,P4," ")</f>
        <v>55.82</v>
      </c>
      <c r="AO4" s="314" t="str">
        <f>+UPPER((CONCATENATE(D4," ",B4," ",C4)))</f>
        <v>MIGUEL ANGEL ALEJANDRO ABARCA MORALES</v>
      </c>
      <c r="AP4" s="315">
        <f>G4</f>
        <v>37590</v>
      </c>
      <c r="AQ4" s="314" t="str">
        <f>I4</f>
        <v>CLUB ATLÉTICO FRANCÉS</v>
      </c>
      <c r="AR4" s="314">
        <f>J4</f>
        <v>13</v>
      </c>
      <c r="AS4" s="243" t="str">
        <f>+SUBSTITUTE(SUBSTITUTE(F4,".",""),"-","")</f>
        <v>211866489</v>
      </c>
      <c r="AT4" s="342"/>
      <c r="AU4" s="314" t="str">
        <f t="shared" si="0"/>
        <v xml:space="preserve">ABARCA MORALES MIGUEL ANGEL ALEJANDRO </v>
      </c>
      <c r="AV4" s="342" t="str">
        <f t="shared" si="1"/>
        <v>CLUB ATLÉTICO FRANCÉS</v>
      </c>
      <c r="AW4" s="1119">
        <f t="shared" si="2"/>
        <v>13</v>
      </c>
      <c r="AX4" s="1120">
        <f t="shared" si="3"/>
        <v>37590</v>
      </c>
      <c r="AY4" s="342"/>
      <c r="AZ4" s="342"/>
    </row>
    <row r="5" spans="1:52" ht="15" customHeight="1" x14ac:dyDescent="0.2">
      <c r="A5" s="242"/>
      <c r="B5" s="451" t="s">
        <v>343</v>
      </c>
      <c r="C5" s="451" t="s">
        <v>49</v>
      </c>
      <c r="D5" s="451" t="s">
        <v>3015</v>
      </c>
      <c r="E5" s="378" t="s">
        <v>1866</v>
      </c>
      <c r="F5" s="453" t="s">
        <v>3016</v>
      </c>
      <c r="G5" s="521">
        <v>37590</v>
      </c>
      <c r="H5" s="226" t="str">
        <f>+IF(G5&lt;DATE(2002,1,1),"adulto",IF(G5&lt;DATE(2004,1,1),"u20",IF(G5&lt;DATE(2006,1,1),"u18",IF(G5&lt;DATE(2008,1,1),"u16","-"))))</f>
        <v>u20</v>
      </c>
      <c r="I5" s="451" t="s">
        <v>2935</v>
      </c>
      <c r="J5" s="452">
        <v>13</v>
      </c>
      <c r="K5" s="12">
        <v>800</v>
      </c>
      <c r="L5" s="242">
        <v>2</v>
      </c>
      <c r="M5" s="244"/>
      <c r="N5" s="242"/>
      <c r="O5" s="253"/>
      <c r="P5" s="453" t="s">
        <v>3019</v>
      </c>
      <c r="Q5" s="254"/>
      <c r="R5" s="243"/>
      <c r="S5" s="243"/>
      <c r="T5" s="242"/>
      <c r="U5" s="242"/>
      <c r="V5" s="242"/>
      <c r="W5" s="255"/>
      <c r="X5" s="256"/>
      <c r="Y5" s="243"/>
      <c r="Z5" s="242"/>
      <c r="AA5" s="257"/>
      <c r="AB5" s="242"/>
      <c r="AC5" s="242"/>
      <c r="AD5" s="242"/>
      <c r="AE5" s="259"/>
      <c r="AF5" s="242"/>
      <c r="AG5" s="243" t="str">
        <f>E5</f>
        <v>M</v>
      </c>
      <c r="AH5" s="312">
        <f>+IF(K5&gt;0,K5,"")</f>
        <v>800</v>
      </c>
      <c r="AI5" s="312">
        <f>+IF(L5&gt;0,L5,"")</f>
        <v>2</v>
      </c>
      <c r="AJ5" s="312" t="str">
        <f>+IF(M5&gt;0,M5,"")</f>
        <v/>
      </c>
      <c r="AK5" s="312" t="str">
        <f>+IF(Q5&gt;0,Q5,"")</f>
        <v/>
      </c>
      <c r="AL5" s="312" t="str">
        <f>+IF(N5&gt;0,N5,"")</f>
        <v/>
      </c>
      <c r="AM5" s="312" t="str">
        <f>+IF(O5&gt;0,O5,"")</f>
        <v/>
      </c>
      <c r="AN5" s="313" t="str">
        <f>+IF(P5&gt;0,P5," ")</f>
        <v>2.06.76</v>
      </c>
      <c r="AO5" s="314" t="str">
        <f>+UPPER((CONCATENATE(D5," ",B5," ",C5)))</f>
        <v>MIGUEL ANGEL ALEJANDRO ABARCA MORALES</v>
      </c>
      <c r="AP5" s="315">
        <f>G5</f>
        <v>37590</v>
      </c>
      <c r="AQ5" s="314" t="str">
        <f>I5</f>
        <v>CLUB ATLÉTICO FRANCÉS</v>
      </c>
      <c r="AR5" s="314">
        <f>J5</f>
        <v>13</v>
      </c>
      <c r="AS5" s="243" t="str">
        <f>+SUBSTITUTE(SUBSTITUTE(F5,".",""),"-","")</f>
        <v>211866489</v>
      </c>
      <c r="AT5" s="342"/>
      <c r="AU5" s="314" t="str">
        <f t="shared" si="0"/>
        <v xml:space="preserve">ABARCA MORALES MIGUEL ANGEL ALEJANDRO </v>
      </c>
      <c r="AV5" s="342" t="str">
        <f t="shared" si="1"/>
        <v>CLUB ATLÉTICO FRANCÉS</v>
      </c>
      <c r="AW5" s="1119">
        <f t="shared" si="2"/>
        <v>13</v>
      </c>
      <c r="AX5" s="1120">
        <f t="shared" si="3"/>
        <v>37590</v>
      </c>
      <c r="AY5" s="342"/>
      <c r="AZ5" s="342"/>
    </row>
    <row r="6" spans="1:52" ht="15" customHeight="1" x14ac:dyDescent="0.2">
      <c r="A6" s="242"/>
      <c r="B6" s="224" t="s">
        <v>2544</v>
      </c>
      <c r="C6" s="224" t="s">
        <v>1079</v>
      </c>
      <c r="D6" s="224" t="s">
        <v>2545</v>
      </c>
      <c r="E6" s="378" t="s">
        <v>1866</v>
      </c>
      <c r="F6" s="225" t="s">
        <v>2546</v>
      </c>
      <c r="G6" s="663">
        <v>37459</v>
      </c>
      <c r="H6" s="226" t="str">
        <f>+IF(G6&lt;DATE(2002,1,1),"adulto",IF(G6&lt;DATE(2004,1,1),"u20",IF(G6&lt;DATE(2006,1,1),"u18",IF(G6&lt;DATE(2008,1,1),"u16","-"))))</f>
        <v>u20</v>
      </c>
      <c r="I6" s="224" t="s">
        <v>2510</v>
      </c>
      <c r="J6" s="861">
        <v>5</v>
      </c>
      <c r="K6" s="887">
        <v>200</v>
      </c>
      <c r="L6" s="242">
        <v>5</v>
      </c>
      <c r="M6" s="244"/>
      <c r="N6" s="242">
        <v>8</v>
      </c>
      <c r="O6" s="253"/>
      <c r="P6" s="225" t="s">
        <v>2551</v>
      </c>
      <c r="Q6" s="254"/>
      <c r="R6" s="243"/>
      <c r="S6" s="243"/>
      <c r="T6" s="242"/>
      <c r="U6" s="242"/>
      <c r="V6" s="242"/>
      <c r="W6" s="255"/>
      <c r="X6" s="256"/>
      <c r="Y6" s="243"/>
      <c r="Z6" s="242"/>
      <c r="AA6" s="257"/>
      <c r="AB6" s="242"/>
      <c r="AC6" s="242"/>
      <c r="AD6" s="242"/>
      <c r="AE6" s="259"/>
      <c r="AF6" s="242"/>
      <c r="AG6" s="243" t="str">
        <f>E6</f>
        <v>M</v>
      </c>
      <c r="AH6" s="312">
        <f>+IF(K6&gt;0,K6,"")</f>
        <v>200</v>
      </c>
      <c r="AI6" s="312">
        <f>+IF(L6&gt;0,L6,"")</f>
        <v>5</v>
      </c>
      <c r="AJ6" s="312" t="str">
        <f>+IF(M6&gt;0,M6,"")</f>
        <v/>
      </c>
      <c r="AK6" s="312" t="str">
        <f>+IF(Q6&gt;0,Q6,"")</f>
        <v/>
      </c>
      <c r="AL6" s="312">
        <f>+IF(N6&gt;0,N6,"")</f>
        <v>8</v>
      </c>
      <c r="AM6" s="312" t="str">
        <f>+IF(O6&gt;0,O6,"")</f>
        <v/>
      </c>
      <c r="AN6" s="313" t="str">
        <f>+IF(P6&gt;0,P6," ")</f>
        <v>24.7</v>
      </c>
      <c r="AO6" s="314" t="str">
        <f>+UPPER((CONCATENATE(D6," ",B6," ",C6)))</f>
        <v>ANGELO DANIEL ABELLO ROJAS</v>
      </c>
      <c r="AP6" s="315">
        <f>G6</f>
        <v>37459</v>
      </c>
      <c r="AQ6" s="314" t="str">
        <f>I6</f>
        <v>CLUB ATLETICO O´HIGGINS</v>
      </c>
      <c r="AR6" s="314">
        <f>J6</f>
        <v>5</v>
      </c>
      <c r="AS6" s="243" t="str">
        <f>+SUBSTITUTE(SUBSTITUTE(F6,".",""),"-","")</f>
        <v>210872965</v>
      </c>
      <c r="AT6" s="342"/>
      <c r="AU6" s="314" t="str">
        <f t="shared" si="0"/>
        <v xml:space="preserve">ABELLO ROJAS ANGELO DANIEL </v>
      </c>
      <c r="AV6" s="342" t="str">
        <f t="shared" si="1"/>
        <v>CLUB ATLETICO O´HIGGINS</v>
      </c>
      <c r="AW6" s="1119">
        <f t="shared" si="2"/>
        <v>5</v>
      </c>
      <c r="AX6" s="1120">
        <f t="shared" si="3"/>
        <v>37459</v>
      </c>
      <c r="AY6" s="342"/>
      <c r="AZ6" s="342"/>
    </row>
    <row r="7" spans="1:52" ht="15" customHeight="1" x14ac:dyDescent="0.2">
      <c r="A7" s="242"/>
      <c r="B7" s="812" t="s">
        <v>2544</v>
      </c>
      <c r="C7" s="812" t="s">
        <v>1079</v>
      </c>
      <c r="D7" s="812" t="s">
        <v>2545</v>
      </c>
      <c r="E7" s="806" t="s">
        <v>1866</v>
      </c>
      <c r="F7" s="814" t="s">
        <v>2546</v>
      </c>
      <c r="G7" s="808">
        <v>37459</v>
      </c>
      <c r="H7" s="809" t="str">
        <f>+IF(G7&lt;DATE(2002,1,1),"adulto",IF(G7&lt;DATE(2004,1,1),"u20",IF(G7&lt;DATE(2006,1,1),"u18",IF(G7&lt;DATE(2008,1,1),"u16","-"))))</f>
        <v>u20</v>
      </c>
      <c r="I7" s="812" t="s">
        <v>2510</v>
      </c>
      <c r="J7" s="860">
        <v>5</v>
      </c>
      <c r="K7" s="882">
        <v>100</v>
      </c>
      <c r="L7" s="242">
        <v>1</v>
      </c>
      <c r="M7" s="244"/>
      <c r="N7" s="242"/>
      <c r="O7" s="253"/>
      <c r="P7" s="814" t="s">
        <v>2550</v>
      </c>
      <c r="Q7" s="254"/>
      <c r="R7" s="243"/>
      <c r="S7" s="243"/>
      <c r="T7" s="242"/>
      <c r="U7" s="242"/>
      <c r="V7" s="242"/>
      <c r="W7" s="255"/>
      <c r="X7" s="256"/>
      <c r="Y7" s="243"/>
      <c r="Z7" s="242"/>
      <c r="AA7" s="257"/>
      <c r="AB7" s="242"/>
      <c r="AC7" s="242"/>
      <c r="AD7" s="242"/>
      <c r="AE7" s="259"/>
      <c r="AF7" s="242"/>
      <c r="AG7" s="243" t="str">
        <f>E7</f>
        <v>M</v>
      </c>
      <c r="AH7" s="312">
        <f>+IF(K7&gt;0,K7,"")</f>
        <v>100</v>
      </c>
      <c r="AI7" s="312">
        <f>+IF(L7&gt;0,L7,"")</f>
        <v>1</v>
      </c>
      <c r="AJ7" s="312" t="str">
        <f>+IF(M7&gt;0,M7,"")</f>
        <v/>
      </c>
      <c r="AK7" s="312" t="str">
        <f>+IF(Q7&gt;0,Q7,"")</f>
        <v/>
      </c>
      <c r="AL7" s="312">
        <v>8</v>
      </c>
      <c r="AM7" s="312" t="str">
        <f>+IF(O7&gt;0,O7,"")</f>
        <v/>
      </c>
      <c r="AN7" s="313" t="str">
        <f>+IF(P7&gt;0,P7," ")</f>
        <v>12.22</v>
      </c>
      <c r="AO7" s="314" t="str">
        <f>+UPPER((CONCATENATE(D7," ",B7," ",C7)))</f>
        <v>ANGELO DANIEL ABELLO ROJAS</v>
      </c>
      <c r="AP7" s="315">
        <f>G7</f>
        <v>37459</v>
      </c>
      <c r="AQ7" s="314" t="str">
        <f>I7</f>
        <v>CLUB ATLETICO O´HIGGINS</v>
      </c>
      <c r="AR7" s="314">
        <f>J7</f>
        <v>5</v>
      </c>
      <c r="AS7" s="243" t="str">
        <f>+SUBSTITUTE(SUBSTITUTE(F7,".",""),"-","")</f>
        <v>210872965</v>
      </c>
      <c r="AT7" s="342"/>
      <c r="AU7" s="314" t="str">
        <f t="shared" si="0"/>
        <v xml:space="preserve">ABELLO ROJAS ANGELO DANIEL </v>
      </c>
      <c r="AV7" s="342" t="str">
        <f t="shared" si="1"/>
        <v>CLUB ATLETICO O´HIGGINS</v>
      </c>
      <c r="AW7" s="1119">
        <f t="shared" si="2"/>
        <v>5</v>
      </c>
      <c r="AX7" s="1120">
        <f t="shared" si="3"/>
        <v>37459</v>
      </c>
      <c r="AY7" s="342"/>
      <c r="AZ7" s="342"/>
    </row>
    <row r="8" spans="1:52" ht="15" customHeight="1" x14ac:dyDescent="0.15">
      <c r="A8" s="242"/>
      <c r="B8" s="451" t="s">
        <v>2733</v>
      </c>
      <c r="C8" s="451" t="s">
        <v>2734</v>
      </c>
      <c r="D8" s="451" t="s">
        <v>2735</v>
      </c>
      <c r="E8" s="378" t="s">
        <v>1862</v>
      </c>
      <c r="F8" s="453" t="s">
        <v>2736</v>
      </c>
      <c r="G8" s="464">
        <v>38040</v>
      </c>
      <c r="H8" s="226" t="str">
        <f>+IF(G8&lt;DATE(2002,1,1),"adulto",IF(G8&lt;DATE(2004,1,1),"u20",IF(G8&lt;DATE(2006,1,1),"u18",IF(G8&lt;DATE(2008,1,1),"u16","-"))))</f>
        <v>u18</v>
      </c>
      <c r="I8" s="451" t="s">
        <v>2742</v>
      </c>
      <c r="J8" s="859">
        <v>13</v>
      </c>
      <c r="K8" s="522" t="s">
        <v>990</v>
      </c>
      <c r="L8" s="242"/>
      <c r="M8" s="244"/>
      <c r="N8" s="242"/>
      <c r="O8" s="253"/>
      <c r="P8" s="453" t="s">
        <v>2740</v>
      </c>
      <c r="Q8" s="254"/>
      <c r="R8" s="243"/>
      <c r="S8" s="243"/>
      <c r="T8" s="242"/>
      <c r="U8" s="242"/>
      <c r="V8" s="242"/>
      <c r="W8" s="255"/>
      <c r="X8" s="256"/>
      <c r="Y8" s="243"/>
      <c r="Z8" s="242"/>
      <c r="AA8" s="257"/>
      <c r="AB8" s="242"/>
      <c r="AC8" s="242"/>
      <c r="AD8" s="242"/>
      <c r="AE8" s="259"/>
      <c r="AF8" s="242"/>
      <c r="AG8" s="243" t="str">
        <f>E8</f>
        <v>F</v>
      </c>
      <c r="AH8" s="312" t="str">
        <f>+IF(K8&gt;0,K8,"")</f>
        <v>disco</v>
      </c>
      <c r="AI8" s="312" t="str">
        <f>+IF(L8&gt;0,L8,"")</f>
        <v/>
      </c>
      <c r="AJ8" s="312" t="str">
        <f>+IF(M8&gt;0,M8,"")</f>
        <v/>
      </c>
      <c r="AK8" s="312" t="str">
        <f>+IF(Q8&gt;0,Q8,"")</f>
        <v/>
      </c>
      <c r="AL8" s="312" t="str">
        <f>+IF(N8&gt;0,N8,"")</f>
        <v/>
      </c>
      <c r="AM8" s="312" t="str">
        <f>+IF(O8&gt;0,O8,"")</f>
        <v/>
      </c>
      <c r="AN8" s="313" t="str">
        <f>+IF(P8&gt;0,P8," ")</f>
        <v>33.14</v>
      </c>
      <c r="AO8" s="314" t="str">
        <f>+UPPER((CONCATENATE(D8," ",B8," ",C8)))</f>
        <v>CONSTANZA ACEVEDO FUENZALIDA</v>
      </c>
      <c r="AP8" s="315">
        <f>G8</f>
        <v>38040</v>
      </c>
      <c r="AQ8" s="314" t="str">
        <f>I8</f>
        <v>Club Deportivo Universidad Católica</v>
      </c>
      <c r="AR8" s="314">
        <f>J8</f>
        <v>13</v>
      </c>
      <c r="AS8" s="243" t="str">
        <f>+SUBSTITUTE(SUBSTITUTE(F8,".",""),"-","")</f>
        <v>215117952</v>
      </c>
      <c r="AT8" s="342"/>
      <c r="AU8" s="314" t="str">
        <f t="shared" si="0"/>
        <v xml:space="preserve">ACEVEDO FUENZALIDA CONSTANZA </v>
      </c>
      <c r="AV8" s="342" t="str">
        <f t="shared" si="1"/>
        <v>Club Deportivo Universidad Católica</v>
      </c>
      <c r="AW8" s="1119">
        <f t="shared" si="2"/>
        <v>13</v>
      </c>
      <c r="AX8" s="1120">
        <f t="shared" si="3"/>
        <v>38040</v>
      </c>
      <c r="AY8" s="342"/>
      <c r="AZ8" s="342"/>
    </row>
    <row r="9" spans="1:52" ht="15" customHeight="1" x14ac:dyDescent="0.15">
      <c r="A9" s="242"/>
      <c r="B9" s="451" t="s">
        <v>2733</v>
      </c>
      <c r="C9" s="451" t="s">
        <v>2734</v>
      </c>
      <c r="D9" s="451" t="s">
        <v>2735</v>
      </c>
      <c r="E9" s="378" t="s">
        <v>1862</v>
      </c>
      <c r="F9" s="453" t="s">
        <v>2736</v>
      </c>
      <c r="G9" s="464">
        <v>38040</v>
      </c>
      <c r="H9" s="226" t="str">
        <f>+IF(G9&lt;DATE(2002,1,1),"adulto",IF(G9&lt;DATE(2004,1,1),"u20",IF(G9&lt;DATE(2006,1,1),"u18",IF(G9&lt;DATE(2008,1,1),"u16","-"))))</f>
        <v>u18</v>
      </c>
      <c r="I9" s="451" t="s">
        <v>2742</v>
      </c>
      <c r="J9" s="452">
        <v>13</v>
      </c>
      <c r="K9" s="1183" t="s">
        <v>1017</v>
      </c>
      <c r="L9" s="242"/>
      <c r="M9" s="244"/>
      <c r="N9" s="242"/>
      <c r="O9" s="253"/>
      <c r="P9" s="453" t="s">
        <v>2743</v>
      </c>
      <c r="Q9" s="254"/>
      <c r="R9" s="243"/>
      <c r="S9" s="243"/>
      <c r="T9" s="242"/>
      <c r="U9" s="242"/>
      <c r="V9" s="242"/>
      <c r="W9" s="255"/>
      <c r="X9" s="256"/>
      <c r="Y9" s="243"/>
      <c r="Z9" s="242"/>
      <c r="AA9" s="257"/>
      <c r="AB9" s="242"/>
      <c r="AC9" s="242"/>
      <c r="AD9" s="242"/>
      <c r="AE9" s="259"/>
      <c r="AF9" s="242"/>
      <c r="AG9" s="243" t="str">
        <f>E9</f>
        <v>F</v>
      </c>
      <c r="AH9" s="312" t="str">
        <f>+IF(K9&gt;0,K9,"")</f>
        <v>jabalina</v>
      </c>
      <c r="AI9" s="312" t="str">
        <f>+IF(L9&gt;0,L9,"")</f>
        <v/>
      </c>
      <c r="AJ9" s="312" t="str">
        <f>+IF(M9&gt;0,M9,"")</f>
        <v/>
      </c>
      <c r="AK9" s="312" t="str">
        <f>+IF(Q9&gt;0,Q9,"")</f>
        <v/>
      </c>
      <c r="AL9" s="312" t="str">
        <f>+IF(N9&gt;0,N9,"")</f>
        <v/>
      </c>
      <c r="AM9" s="312" t="str">
        <f>+IF(O9&gt;0,O9,"")</f>
        <v/>
      </c>
      <c r="AN9" s="313" t="str">
        <f>+IF(P9&gt;0,P9," ")</f>
        <v>39.76</v>
      </c>
      <c r="AO9" s="314" t="str">
        <f>+UPPER((CONCATENATE(D9," ",B9," ",C9)))</f>
        <v>CONSTANZA ACEVEDO FUENZALIDA</v>
      </c>
      <c r="AP9" s="315">
        <f>G9</f>
        <v>38040</v>
      </c>
      <c r="AQ9" s="314" t="str">
        <f>I9</f>
        <v>Club Deportivo Universidad Católica</v>
      </c>
      <c r="AR9" s="314">
        <f>J9</f>
        <v>13</v>
      </c>
      <c r="AS9" s="243" t="str">
        <f>+SUBSTITUTE(SUBSTITUTE(F9,".",""),"-","")</f>
        <v>215117952</v>
      </c>
      <c r="AT9" s="342"/>
      <c r="AU9" s="314" t="str">
        <f t="shared" si="0"/>
        <v xml:space="preserve">ACEVEDO FUENZALIDA CONSTANZA </v>
      </c>
      <c r="AV9" s="342" t="str">
        <f t="shared" si="1"/>
        <v>Club Deportivo Universidad Católica</v>
      </c>
      <c r="AW9" s="1119">
        <f t="shared" si="2"/>
        <v>13</v>
      </c>
      <c r="AX9" s="1120">
        <f t="shared" si="3"/>
        <v>38040</v>
      </c>
      <c r="AY9" s="342"/>
      <c r="AZ9" s="342"/>
    </row>
    <row r="10" spans="1:52" ht="15" customHeight="1" x14ac:dyDescent="0.15">
      <c r="A10" s="242"/>
      <c r="B10" s="831" t="s">
        <v>2592</v>
      </c>
      <c r="C10" s="831" t="s">
        <v>3638</v>
      </c>
      <c r="D10" s="831" t="s">
        <v>3083</v>
      </c>
      <c r="E10" s="806" t="s">
        <v>1866</v>
      </c>
      <c r="F10" s="828" t="s">
        <v>3639</v>
      </c>
      <c r="G10" s="829">
        <v>37292</v>
      </c>
      <c r="H10" s="809" t="str">
        <f>+IF(G10&lt;DATE(2002,1,1),"adulto",IF(G10&lt;DATE(2004,1,1),"u20",IF(G10&lt;DATE(2006,1,1),"u18",IF(G10&lt;DATE(2008,1,1),"u16","-"))))</f>
        <v>u20</v>
      </c>
      <c r="I10" s="831" t="s">
        <v>3612</v>
      </c>
      <c r="J10" s="868">
        <v>4</v>
      </c>
      <c r="K10" s="890" t="s">
        <v>1874</v>
      </c>
      <c r="L10" s="242"/>
      <c r="M10" s="244"/>
      <c r="N10" s="242"/>
      <c r="O10" s="253"/>
      <c r="P10" s="828"/>
      <c r="Q10" s="254"/>
      <c r="R10" s="243"/>
      <c r="S10" s="243"/>
      <c r="T10" s="242"/>
      <c r="U10" s="242"/>
      <c r="V10" s="242"/>
      <c r="W10" s="255"/>
      <c r="X10" s="256"/>
      <c r="Y10" s="243"/>
      <c r="Z10" s="242"/>
      <c r="AA10" s="257"/>
      <c r="AB10" s="242"/>
      <c r="AC10" s="242"/>
      <c r="AD10" s="242"/>
      <c r="AE10" s="259"/>
      <c r="AF10" s="242"/>
      <c r="AG10" s="243" t="str">
        <f>E10</f>
        <v>M</v>
      </c>
      <c r="AH10" s="312" t="str">
        <f>+IF(K10&gt;0,K10,"")</f>
        <v>110v</v>
      </c>
      <c r="AI10" s="312" t="str">
        <f>+IF(L10&gt;0,L10,"")</f>
        <v/>
      </c>
      <c r="AJ10" s="312" t="str">
        <f>+IF(M10&gt;0,M10,"")</f>
        <v/>
      </c>
      <c r="AK10" s="312" t="str">
        <f>+IF(Q10&gt;0,Q10,"")</f>
        <v/>
      </c>
      <c r="AL10" s="312" t="str">
        <f>+IF(N10&gt;0,N10,"")</f>
        <v/>
      </c>
      <c r="AM10" s="312" t="str">
        <f>+IF(O10&gt;0,O10,"")</f>
        <v/>
      </c>
      <c r="AN10" s="313" t="str">
        <f>+IF(P10&gt;0,P10," ")</f>
        <v xml:space="preserve"> </v>
      </c>
      <c r="AO10" s="314" t="str">
        <f>+UPPER((CONCATENATE(D10," ",B10," ",C10)))</f>
        <v>AGUSTIN ADASME ATUDILLO</v>
      </c>
      <c r="AP10" s="315">
        <f>G10</f>
        <v>37292</v>
      </c>
      <c r="AQ10" s="314" t="str">
        <f>I10</f>
        <v>CLUB ATLETICO  INGLES</v>
      </c>
      <c r="AR10" s="314">
        <f>J10</f>
        <v>4</v>
      </c>
      <c r="AS10" s="243" t="str">
        <f>+SUBSTITUTE(SUBSTITUTE(F10,".",""),"-","")</f>
        <v>209633442</v>
      </c>
      <c r="AT10" s="342"/>
      <c r="AU10" s="314" t="str">
        <f t="shared" si="0"/>
        <v xml:space="preserve">ADASME ATUDILLO AGUSTIN </v>
      </c>
      <c r="AV10" s="342" t="str">
        <f t="shared" si="1"/>
        <v>CLUB ATLETICO  INGLES</v>
      </c>
      <c r="AW10" s="1119">
        <f t="shared" si="2"/>
        <v>4</v>
      </c>
      <c r="AX10" s="1120">
        <f t="shared" si="3"/>
        <v>37292</v>
      </c>
      <c r="AY10" s="342"/>
      <c r="AZ10" s="342"/>
    </row>
    <row r="11" spans="1:52" ht="15" customHeight="1" x14ac:dyDescent="0.15">
      <c r="A11" s="242"/>
      <c r="B11" s="831" t="s">
        <v>2592</v>
      </c>
      <c r="C11" s="831" t="s">
        <v>3638</v>
      </c>
      <c r="D11" s="831" t="s">
        <v>3083</v>
      </c>
      <c r="E11" s="806" t="s">
        <v>1866</v>
      </c>
      <c r="F11" s="828" t="s">
        <v>3639</v>
      </c>
      <c r="G11" s="829">
        <v>37292</v>
      </c>
      <c r="H11" s="809" t="str">
        <f>+IF(G11&lt;DATE(2002,1,1),"adulto",IF(G11&lt;DATE(2004,1,1),"u20",IF(G11&lt;DATE(2006,1,1),"u18",IF(G11&lt;DATE(2008,1,1),"u16","-"))))</f>
        <v>u20</v>
      </c>
      <c r="I11" s="831" t="s">
        <v>3612</v>
      </c>
      <c r="J11" s="868">
        <v>4</v>
      </c>
      <c r="K11" s="814" t="s">
        <v>1877</v>
      </c>
      <c r="L11" s="242">
        <v>1</v>
      </c>
      <c r="M11" s="244"/>
      <c r="N11" s="242">
        <v>1</v>
      </c>
      <c r="O11" s="253"/>
      <c r="P11" s="828"/>
      <c r="Q11" s="254"/>
      <c r="R11" s="243"/>
      <c r="S11" s="243"/>
      <c r="T11" s="242"/>
      <c r="U11" s="242"/>
      <c r="V11" s="242"/>
      <c r="W11" s="255"/>
      <c r="X11" s="256"/>
      <c r="Y11" s="243"/>
      <c r="Z11" s="242"/>
      <c r="AA11" s="257"/>
      <c r="AB11" s="242"/>
      <c r="AC11" s="242"/>
      <c r="AD11" s="242"/>
      <c r="AE11" s="259"/>
      <c r="AF11" s="242"/>
      <c r="AG11" s="243" t="str">
        <f>E11</f>
        <v>M</v>
      </c>
      <c r="AH11" s="312" t="str">
        <f>+IF(K11&gt;0,K11,"")</f>
        <v>400v</v>
      </c>
      <c r="AI11" s="312">
        <f>+IF(L11&gt;0,L11,"")</f>
        <v>1</v>
      </c>
      <c r="AJ11" s="312" t="str">
        <f>+IF(M11&gt;0,M11,"")</f>
        <v/>
      </c>
      <c r="AK11" s="312" t="str">
        <f>+IF(Q11&gt;0,Q11,"")</f>
        <v/>
      </c>
      <c r="AL11" s="312">
        <f>+IF(N11&gt;0,N11,"")</f>
        <v>1</v>
      </c>
      <c r="AM11" s="312" t="str">
        <f>+IF(O11&gt;0,O11,"")</f>
        <v/>
      </c>
      <c r="AN11" s="313" t="str">
        <f>+IF(P11&gt;0,P11," ")</f>
        <v xml:space="preserve"> </v>
      </c>
      <c r="AO11" s="314" t="str">
        <f>+UPPER((CONCATENATE(D11," ",B11," ",C11)))</f>
        <v>AGUSTIN ADASME ATUDILLO</v>
      </c>
      <c r="AP11" s="315">
        <f>G11</f>
        <v>37292</v>
      </c>
      <c r="AQ11" s="314" t="str">
        <f>I11</f>
        <v>CLUB ATLETICO  INGLES</v>
      </c>
      <c r="AR11" s="314">
        <f>J11</f>
        <v>4</v>
      </c>
      <c r="AS11" s="243" t="str">
        <f>+SUBSTITUTE(SUBSTITUTE(F11,".",""),"-","")</f>
        <v>209633442</v>
      </c>
      <c r="AT11" s="342"/>
      <c r="AU11" s="314" t="str">
        <f t="shared" si="0"/>
        <v xml:space="preserve">ADASME ATUDILLO AGUSTIN </v>
      </c>
      <c r="AV11" s="342" t="str">
        <f t="shared" si="1"/>
        <v>CLUB ATLETICO  INGLES</v>
      </c>
      <c r="AW11" s="1119">
        <f t="shared" si="2"/>
        <v>4</v>
      </c>
      <c r="AX11" s="1120">
        <f t="shared" si="3"/>
        <v>37292</v>
      </c>
      <c r="AY11" s="342"/>
      <c r="AZ11" s="342"/>
    </row>
    <row r="12" spans="1:52" ht="15" customHeight="1" x14ac:dyDescent="0.15">
      <c r="A12" s="242"/>
      <c r="B12" s="224" t="s">
        <v>3239</v>
      </c>
      <c r="C12" s="224" t="s">
        <v>3240</v>
      </c>
      <c r="D12" s="224" t="s">
        <v>3241</v>
      </c>
      <c r="E12" s="378" t="s">
        <v>1866</v>
      </c>
      <c r="F12" s="225" t="s">
        <v>3242</v>
      </c>
      <c r="G12" s="346">
        <v>32234</v>
      </c>
      <c r="H12" s="226" t="str">
        <f>+IF(G12&lt;DATE(2002,1,1),"adulto",IF(G12&lt;DATE(2004,1,1),"u20",IF(G12&lt;DATE(2006,1,1),"u18",IF(G12&lt;DATE(2008,1,1),"u16","-"))))</f>
        <v>adulto</v>
      </c>
      <c r="I12" s="224" t="s">
        <v>3244</v>
      </c>
      <c r="J12" s="863">
        <v>3</v>
      </c>
      <c r="K12" s="378" t="s">
        <v>1856</v>
      </c>
      <c r="L12" s="242"/>
      <c r="M12" s="244"/>
      <c r="N12" s="242"/>
      <c r="O12" s="253"/>
      <c r="P12" s="224"/>
      <c r="Q12" s="254"/>
      <c r="R12" s="243"/>
      <c r="S12" s="243"/>
      <c r="T12" s="242"/>
      <c r="U12" s="242"/>
      <c r="V12" s="242"/>
      <c r="W12" s="255"/>
      <c r="X12" s="256"/>
      <c r="Y12" s="243"/>
      <c r="Z12" s="242"/>
      <c r="AA12" s="257"/>
      <c r="AB12" s="242"/>
      <c r="AC12" s="242"/>
      <c r="AD12" s="242"/>
      <c r="AE12" s="259"/>
      <c r="AF12" s="242"/>
      <c r="AG12" s="243" t="str">
        <f>E12</f>
        <v>M</v>
      </c>
      <c r="AH12" s="312" t="str">
        <f>+IF(K12&gt;0,K12,"")</f>
        <v>ENTRENADOR</v>
      </c>
      <c r="AI12" s="312" t="str">
        <f>+IF(L12&gt;0,L12,"")</f>
        <v/>
      </c>
      <c r="AJ12" s="312" t="str">
        <f>+IF(M12&gt;0,M12,"")</f>
        <v/>
      </c>
      <c r="AK12" s="312" t="str">
        <f>+IF(Q12&gt;0,Q12,"")</f>
        <v/>
      </c>
      <c r="AL12" s="312" t="str">
        <f>+IF(N12&gt;0,N12,"")</f>
        <v/>
      </c>
      <c r="AM12" s="312" t="str">
        <f>+IF(O12&gt;0,O12,"")</f>
        <v/>
      </c>
      <c r="AN12" s="313" t="str">
        <f>+IF(P12&gt;0,P12," ")</f>
        <v xml:space="preserve"> </v>
      </c>
      <c r="AO12" s="314" t="str">
        <f>+UPPER((CONCATENATE(D12," ",B12," ",C12)))</f>
        <v>RODRIGO ALBERTO AGUILAR PALOMINOS</v>
      </c>
      <c r="AP12" s="315">
        <f>G12</f>
        <v>32234</v>
      </c>
      <c r="AQ12" s="314" t="str">
        <f>I12</f>
        <v>Entrenador "Promesas Chile IND"</v>
      </c>
      <c r="AR12" s="314">
        <f>J12</f>
        <v>3</v>
      </c>
      <c r="AS12" s="243" t="str">
        <f>+SUBSTITUTE(SUBSTITUTE(F12,".",""),"-","")</f>
        <v>168817959</v>
      </c>
      <c r="AT12" s="342"/>
      <c r="AU12" s="314" t="str">
        <f t="shared" si="0"/>
        <v xml:space="preserve">AGUILAR PALOMINOS RODRIGO ALBERTO </v>
      </c>
      <c r="AV12" s="342" t="str">
        <f t="shared" si="1"/>
        <v>Entrenador "Promesas Chile IND"</v>
      </c>
      <c r="AW12" s="1119">
        <f t="shared" si="2"/>
        <v>3</v>
      </c>
      <c r="AX12" s="1120">
        <f t="shared" si="3"/>
        <v>32234</v>
      </c>
      <c r="AY12" s="342"/>
      <c r="AZ12" s="342"/>
    </row>
    <row r="13" spans="1:52" ht="15" customHeight="1" x14ac:dyDescent="0.15">
      <c r="A13" s="242"/>
      <c r="B13" s="224" t="s">
        <v>3808</v>
      </c>
      <c r="C13" s="224" t="s">
        <v>199</v>
      </c>
      <c r="D13" s="224" t="s">
        <v>1477</v>
      </c>
      <c r="E13" s="378" t="s">
        <v>1862</v>
      </c>
      <c r="F13" s="225" t="s">
        <v>3809</v>
      </c>
      <c r="G13" s="538">
        <v>37771</v>
      </c>
      <c r="H13" s="226" t="str">
        <f>+IF(G13&lt;DATE(2002,1,1),"adulto",IF(G13&lt;DATE(2004,1,1),"u20",IF(G13&lt;DATE(2006,1,1),"u18",IF(G13&lt;DATE(2008,1,1),"u16","-"))))</f>
        <v>u20</v>
      </c>
      <c r="I13" s="224" t="s">
        <v>3792</v>
      </c>
      <c r="J13" s="378">
        <v>15</v>
      </c>
      <c r="K13" s="349" t="s">
        <v>1873</v>
      </c>
      <c r="L13" s="242"/>
      <c r="M13" s="244"/>
      <c r="N13" s="242"/>
      <c r="O13" s="253"/>
      <c r="P13" s="225" t="s">
        <v>3847</v>
      </c>
      <c r="Q13" s="254"/>
      <c r="R13" s="243"/>
      <c r="S13" s="243"/>
      <c r="T13" s="242"/>
      <c r="U13" s="242"/>
      <c r="V13" s="242"/>
      <c r="W13" s="255"/>
      <c r="X13" s="256"/>
      <c r="Y13" s="243"/>
      <c r="Z13" s="242"/>
      <c r="AA13" s="257"/>
      <c r="AB13" s="242"/>
      <c r="AC13" s="242"/>
      <c r="AD13" s="242"/>
      <c r="AE13" s="259"/>
      <c r="AF13" s="242"/>
      <c r="AG13" s="243" t="str">
        <f>E13</f>
        <v>F</v>
      </c>
      <c r="AH13" s="312" t="str">
        <f>+IF(K13&gt;0,K13,"")</f>
        <v>10000 marcha</v>
      </c>
      <c r="AI13" s="312" t="str">
        <f>+IF(L13&gt;0,L13,"")</f>
        <v/>
      </c>
      <c r="AJ13" s="312" t="str">
        <f>+IF(M13&gt;0,M13,"")</f>
        <v/>
      </c>
      <c r="AK13" s="312" t="str">
        <f>+IF(Q13&gt;0,Q13,"")</f>
        <v/>
      </c>
      <c r="AL13" s="312" t="str">
        <f>+IF(N13&gt;0,N13,"")</f>
        <v/>
      </c>
      <c r="AM13" s="312" t="str">
        <f>+IF(O13&gt;0,O13,"")</f>
        <v/>
      </c>
      <c r="AN13" s="313" t="str">
        <f>+IF(P13&gt;0,P13," ")</f>
        <v>58.25.47</v>
      </c>
      <c r="AO13" s="314" t="str">
        <f>+UPPER((CONCATENATE(D13," ",B13," ",C13)))</f>
        <v>VALENTINA AGUILAR FERNANDEZ</v>
      </c>
      <c r="AP13" s="315">
        <f>G13</f>
        <v>37771</v>
      </c>
      <c r="AQ13" s="314" t="str">
        <f>I13</f>
        <v>AGRUPACION ATLETICA TROTAMUNDOS DE ARICA</v>
      </c>
      <c r="AR13" s="314">
        <f>J13</f>
        <v>15</v>
      </c>
      <c r="AS13" s="243" t="str">
        <f>+SUBSTITUTE(SUBSTITUTE(F13,".",""),"-","")</f>
        <v>21113485K</v>
      </c>
      <c r="AT13" s="342"/>
      <c r="AU13" s="314" t="str">
        <f>+UPPER((CONCATENATE(B13," ",C13," ",D13," ")))</f>
        <v xml:space="preserve">AGUILAR FERNANDEZ VALENTINA </v>
      </c>
      <c r="AV13" s="342" t="str">
        <f t="shared" ref="AV13:AW24" si="4">AQ13</f>
        <v>AGRUPACION ATLETICA TROTAMUNDOS DE ARICA</v>
      </c>
      <c r="AW13" s="1119">
        <f t="shared" si="4"/>
        <v>15</v>
      </c>
      <c r="AX13" s="1120">
        <f t="shared" ref="AX13:AX24" si="5">AP13</f>
        <v>37771</v>
      </c>
      <c r="AY13" s="342"/>
      <c r="AZ13" s="342"/>
    </row>
    <row r="14" spans="1:52" ht="15" customHeight="1" x14ac:dyDescent="0.2">
      <c r="A14" s="242"/>
      <c r="B14" s="804" t="s">
        <v>2519</v>
      </c>
      <c r="C14" s="804" t="s">
        <v>2520</v>
      </c>
      <c r="D14" s="804" t="s">
        <v>2521</v>
      </c>
      <c r="E14" s="806" t="s">
        <v>1862</v>
      </c>
      <c r="F14" s="807" t="s">
        <v>2522</v>
      </c>
      <c r="G14" s="841">
        <v>37688</v>
      </c>
      <c r="H14" s="809" t="str">
        <f>+IF(G14&lt;DATE(2002,1,1),"adulto",IF(G14&lt;DATE(2004,1,1),"u20",IF(G14&lt;DATE(2006,1,1),"u18",IF(G14&lt;DATE(2008,1,1),"u16","-"))))</f>
        <v>u20</v>
      </c>
      <c r="I14" s="804" t="s">
        <v>2510</v>
      </c>
      <c r="J14" s="860">
        <v>5</v>
      </c>
      <c r="K14" s="910">
        <v>5000</v>
      </c>
      <c r="L14" s="242"/>
      <c r="M14" s="244"/>
      <c r="N14" s="242"/>
      <c r="O14" s="253"/>
      <c r="P14" s="807" t="s">
        <v>2526</v>
      </c>
      <c r="Q14" s="254"/>
      <c r="R14" s="243"/>
      <c r="S14" s="243"/>
      <c r="T14" s="242"/>
      <c r="U14" s="242"/>
      <c r="V14" s="242"/>
      <c r="W14" s="255"/>
      <c r="X14" s="256"/>
      <c r="Y14" s="243"/>
      <c r="Z14" s="242"/>
      <c r="AA14" s="257"/>
      <c r="AB14" s="242"/>
      <c r="AC14" s="242"/>
      <c r="AD14" s="242"/>
      <c r="AE14" s="259"/>
      <c r="AF14" s="242"/>
      <c r="AG14" s="243" t="str">
        <f>E14</f>
        <v>F</v>
      </c>
      <c r="AH14" s="312">
        <f>+IF(K14&gt;0,K14,"")</f>
        <v>5000</v>
      </c>
      <c r="AI14" s="312" t="str">
        <f>+IF(L14&gt;0,L14,"")</f>
        <v/>
      </c>
      <c r="AJ14" s="312" t="str">
        <f>+IF(M14&gt;0,M14,"")</f>
        <v/>
      </c>
      <c r="AK14" s="312" t="str">
        <f>+IF(Q14&gt;0,Q14,"")</f>
        <v/>
      </c>
      <c r="AL14" s="312" t="str">
        <f>+IF(N14&gt;0,N14,"")</f>
        <v/>
      </c>
      <c r="AM14" s="312" t="str">
        <f>+IF(O14&gt;0,O14,"")</f>
        <v/>
      </c>
      <c r="AN14" s="313" t="str">
        <f>+IF(P14&gt;0,P14," ")</f>
        <v>22.59.09</v>
      </c>
      <c r="AO14" s="314" t="str">
        <f>+UPPER((CONCATENATE(D14," ",B14," ",C14)))</f>
        <v>MACARENA STEPHANIE AGUILERA CARREÑO</v>
      </c>
      <c r="AP14" s="315">
        <f>G14</f>
        <v>37688</v>
      </c>
      <c r="AQ14" s="314" t="str">
        <f>I14</f>
        <v>CLUB ATLETICO O´HIGGINS</v>
      </c>
      <c r="AR14" s="314">
        <f>J14</f>
        <v>5</v>
      </c>
      <c r="AS14" s="243" t="str">
        <f>+SUBSTITUTE(SUBSTITUTE(F14,".",""),"-","")</f>
        <v>212555177</v>
      </c>
      <c r="AT14" s="342"/>
      <c r="AU14" s="314" t="str">
        <f t="shared" ref="AU14:AU77" si="6">+UPPER((CONCATENATE(B14," ",C14," ",D14," ")))</f>
        <v xml:space="preserve">AGUILERA CARREÑO MACARENA STEPHANIE </v>
      </c>
      <c r="AV14" s="342" t="str">
        <f t="shared" si="4"/>
        <v>CLUB ATLETICO O´HIGGINS</v>
      </c>
      <c r="AW14" s="1119">
        <f t="shared" si="4"/>
        <v>5</v>
      </c>
      <c r="AX14" s="1120">
        <f t="shared" si="5"/>
        <v>37688</v>
      </c>
      <c r="AY14" s="342"/>
      <c r="AZ14" s="342"/>
    </row>
    <row r="15" spans="1:52" ht="15" customHeight="1" x14ac:dyDescent="0.2">
      <c r="A15" s="242"/>
      <c r="B15" s="819" t="s">
        <v>2519</v>
      </c>
      <c r="C15" s="819" t="s">
        <v>2520</v>
      </c>
      <c r="D15" s="819" t="s">
        <v>2521</v>
      </c>
      <c r="E15" s="806" t="s">
        <v>1862</v>
      </c>
      <c r="F15" s="814" t="s">
        <v>2522</v>
      </c>
      <c r="G15" s="808">
        <v>37688</v>
      </c>
      <c r="H15" s="809" t="str">
        <f>+IF(G15&lt;DATE(2002,1,1),"adulto",IF(G15&lt;DATE(2004,1,1),"u20",IF(G15&lt;DATE(2006,1,1),"u18",IF(G15&lt;DATE(2008,1,1),"u16","-"))))</f>
        <v>u20</v>
      </c>
      <c r="I15" s="812" t="s">
        <v>2510</v>
      </c>
      <c r="J15" s="860">
        <v>5</v>
      </c>
      <c r="K15" s="851">
        <v>3000</v>
      </c>
      <c r="L15" s="242"/>
      <c r="M15" s="244"/>
      <c r="N15" s="242"/>
      <c r="O15" s="253"/>
      <c r="P15" s="814" t="s">
        <v>2441</v>
      </c>
      <c r="Q15" s="254"/>
      <c r="R15" s="243"/>
      <c r="S15" s="243"/>
      <c r="T15" s="242"/>
      <c r="U15" s="242"/>
      <c r="V15" s="242"/>
      <c r="W15" s="255"/>
      <c r="X15" s="256"/>
      <c r="Y15" s="243"/>
      <c r="Z15" s="242"/>
      <c r="AA15" s="257"/>
      <c r="AB15" s="242"/>
      <c r="AC15" s="242"/>
      <c r="AD15" s="242"/>
      <c r="AE15" s="259"/>
      <c r="AF15" s="242"/>
      <c r="AG15" s="243" t="str">
        <f>E15</f>
        <v>F</v>
      </c>
      <c r="AH15" s="312">
        <f>+IF(K15&gt;0,K15,"")</f>
        <v>3000</v>
      </c>
      <c r="AI15" s="312" t="str">
        <f>+IF(L15&gt;0,L15,"")</f>
        <v/>
      </c>
      <c r="AJ15" s="312" t="str">
        <f>+IF(M15&gt;0,M15,"")</f>
        <v/>
      </c>
      <c r="AK15" s="312" t="str">
        <f>+IF(Q15&gt;0,Q15,"")</f>
        <v/>
      </c>
      <c r="AL15" s="312" t="str">
        <f>+IF(N15&gt;0,N15,"")</f>
        <v/>
      </c>
      <c r="AM15" s="312" t="str">
        <f>+IF(O15&gt;0,O15,"")</f>
        <v/>
      </c>
      <c r="AN15" s="313" t="str">
        <f>+IF(P15&gt;0,P15," ")</f>
        <v>S/M</v>
      </c>
      <c r="AO15" s="314" t="str">
        <f>+UPPER((CONCATENATE(D15," ",B15," ",C15)))</f>
        <v>MACARENA STEPHANIE AGUILERA CARREÑO</v>
      </c>
      <c r="AP15" s="315">
        <f>G15</f>
        <v>37688</v>
      </c>
      <c r="AQ15" s="314" t="str">
        <f>I15</f>
        <v>CLUB ATLETICO O´HIGGINS</v>
      </c>
      <c r="AR15" s="314">
        <f>J15</f>
        <v>5</v>
      </c>
      <c r="AS15" s="243" t="str">
        <f>+SUBSTITUTE(SUBSTITUTE(F15,".",""),"-","")</f>
        <v>212555177</v>
      </c>
      <c r="AT15" s="342"/>
      <c r="AU15" s="314" t="str">
        <f t="shared" si="6"/>
        <v xml:space="preserve">AGUILERA CARREÑO MACARENA STEPHANIE </v>
      </c>
      <c r="AV15" s="342" t="str">
        <f t="shared" si="4"/>
        <v>CLUB ATLETICO O´HIGGINS</v>
      </c>
      <c r="AW15" s="1119">
        <f t="shared" si="4"/>
        <v>5</v>
      </c>
      <c r="AX15" s="1120">
        <f t="shared" si="5"/>
        <v>37688</v>
      </c>
      <c r="AY15" s="342"/>
      <c r="AZ15" s="342"/>
    </row>
    <row r="16" spans="1:52" ht="15" customHeight="1" x14ac:dyDescent="0.2">
      <c r="A16" s="242"/>
      <c r="B16" s="425" t="s">
        <v>2365</v>
      </c>
      <c r="C16" s="425" t="s">
        <v>606</v>
      </c>
      <c r="D16" s="425" t="s">
        <v>1817</v>
      </c>
      <c r="E16" s="378" t="s">
        <v>1862</v>
      </c>
      <c r="F16" s="426" t="s">
        <v>2366</v>
      </c>
      <c r="G16" s="427">
        <v>37847</v>
      </c>
      <c r="H16" s="226" t="str">
        <f>+IF(G16&lt;DATE(2002,1,1),"adulto",IF(G16&lt;DATE(2004,1,1),"u20",IF(G16&lt;DATE(2006,1,1),"u18",IF(G16&lt;DATE(2008,1,1),"u16","-"))))</f>
        <v>u20</v>
      </c>
      <c r="I16" s="424" t="s">
        <v>2362</v>
      </c>
      <c r="J16" s="861">
        <v>5</v>
      </c>
      <c r="K16" s="343">
        <v>400</v>
      </c>
      <c r="L16" s="242">
        <v>3</v>
      </c>
      <c r="M16" s="244"/>
      <c r="N16" s="242"/>
      <c r="O16" s="253"/>
      <c r="P16" s="657" t="s">
        <v>4072</v>
      </c>
      <c r="Q16" s="254"/>
      <c r="R16" s="243"/>
      <c r="S16" s="243"/>
      <c r="T16" s="242"/>
      <c r="U16" s="242"/>
      <c r="V16" s="242"/>
      <c r="W16" s="255"/>
      <c r="X16" s="256"/>
      <c r="Y16" s="243"/>
      <c r="Z16" s="242"/>
      <c r="AA16" s="257"/>
      <c r="AB16" s="242"/>
      <c r="AC16" s="242"/>
      <c r="AD16" s="242"/>
      <c r="AE16" s="259"/>
      <c r="AF16" s="242"/>
      <c r="AG16" s="243" t="str">
        <f>E16</f>
        <v>F</v>
      </c>
      <c r="AH16" s="312">
        <f>+IF(K16&gt;0,K16,"")</f>
        <v>400</v>
      </c>
      <c r="AI16" s="312">
        <f>+IF(L16&gt;0,L16,"")</f>
        <v>3</v>
      </c>
      <c r="AJ16" s="312" t="str">
        <f>+IF(M16&gt;0,M16,"")</f>
        <v/>
      </c>
      <c r="AK16" s="312" t="str">
        <f>+IF(Q16&gt;0,Q16,"")</f>
        <v/>
      </c>
      <c r="AL16" s="312">
        <v>4</v>
      </c>
      <c r="AM16" s="312" t="str">
        <f>+IF(O16&gt;0,O16,"")</f>
        <v/>
      </c>
      <c r="AN16" s="313" t="str">
        <f>+IF(P16&gt;0,P16," ")</f>
        <v>1.05.00</v>
      </c>
      <c r="AO16" s="314" t="str">
        <f>+UPPER((CONCATENATE(D16," ",B16," ",C16)))</f>
        <v>FRANCISCA AGURTO VERGARA</v>
      </c>
      <c r="AP16" s="315">
        <f>G16</f>
        <v>37847</v>
      </c>
      <c r="AQ16" s="314" t="str">
        <f>I16</f>
        <v>CLUB DEPORTIVO ALEMÁN DE VALPARAÍSO</v>
      </c>
      <c r="AR16" s="314">
        <f>J16</f>
        <v>5</v>
      </c>
      <c r="AS16" s="243" t="str">
        <f>+SUBSTITUTE(SUBSTITUTE(F16,".",""),"-","")</f>
        <v> 213705741</v>
      </c>
      <c r="AT16" s="342"/>
      <c r="AU16" s="314" t="str">
        <f t="shared" si="6"/>
        <v xml:space="preserve">AGURTO VERGARA FRANCISCA </v>
      </c>
      <c r="AV16" s="342" t="str">
        <f t="shared" si="4"/>
        <v>CLUB DEPORTIVO ALEMÁN DE VALPARAÍSO</v>
      </c>
      <c r="AW16" s="1119">
        <f t="shared" si="4"/>
        <v>5</v>
      </c>
      <c r="AX16" s="1120">
        <f t="shared" si="5"/>
        <v>37847</v>
      </c>
      <c r="AY16" s="342"/>
      <c r="AZ16" s="342"/>
    </row>
    <row r="17" spans="1:52" ht="15" customHeight="1" x14ac:dyDescent="0.2">
      <c r="A17" s="242"/>
      <c r="B17" s="425" t="s">
        <v>2365</v>
      </c>
      <c r="C17" s="425" t="s">
        <v>606</v>
      </c>
      <c r="D17" s="425" t="s">
        <v>1817</v>
      </c>
      <c r="E17" s="378" t="s">
        <v>1862</v>
      </c>
      <c r="F17" s="426" t="s">
        <v>2366</v>
      </c>
      <c r="G17" s="427">
        <v>37847</v>
      </c>
      <c r="H17" s="226" t="str">
        <f>+IF(G17&lt;DATE(2002,1,1),"adulto",IF(G17&lt;DATE(2004,1,1),"u20",IF(G17&lt;DATE(2006,1,1),"u18",IF(G17&lt;DATE(2008,1,1),"u16","-"))))</f>
        <v>u20</v>
      </c>
      <c r="I17" s="424" t="s">
        <v>2362</v>
      </c>
      <c r="J17" s="378">
        <v>5</v>
      </c>
      <c r="K17" s="12">
        <v>800</v>
      </c>
      <c r="L17" s="242"/>
      <c r="M17" s="244"/>
      <c r="N17" s="242"/>
      <c r="O17" s="253"/>
      <c r="P17" s="418" t="s">
        <v>2372</v>
      </c>
      <c r="Q17" s="254"/>
      <c r="R17" s="243"/>
      <c r="S17" s="243"/>
      <c r="T17" s="242"/>
      <c r="U17" s="242"/>
      <c r="V17" s="242"/>
      <c r="W17" s="255"/>
      <c r="X17" s="256"/>
      <c r="Y17" s="243"/>
      <c r="Z17" s="242"/>
      <c r="AA17" s="257"/>
      <c r="AB17" s="242"/>
      <c r="AC17" s="242"/>
      <c r="AD17" s="242"/>
      <c r="AE17" s="259"/>
      <c r="AF17" s="242"/>
      <c r="AG17" s="243" t="str">
        <f>E17</f>
        <v>F</v>
      </c>
      <c r="AH17" s="312">
        <f>+IF(K17&gt;0,K17,"")</f>
        <v>800</v>
      </c>
      <c r="AI17" s="312" t="str">
        <f>+IF(L17&gt;0,L17,"")</f>
        <v/>
      </c>
      <c r="AJ17" s="312" t="str">
        <f>+IF(M17&gt;0,M17,"")</f>
        <v/>
      </c>
      <c r="AK17" s="312" t="str">
        <f>+IF(Q17&gt;0,Q17,"")</f>
        <v/>
      </c>
      <c r="AL17" s="312" t="str">
        <f>+IF(N17&gt;0,N17,"")</f>
        <v/>
      </c>
      <c r="AM17" s="312" t="str">
        <f>+IF(O17&gt;0,O17,"")</f>
        <v/>
      </c>
      <c r="AN17" s="313" t="str">
        <f>+IF(P17&gt;0,P17," ")</f>
        <v>2.32</v>
      </c>
      <c r="AO17" s="314" t="str">
        <f>+UPPER((CONCATENATE(D17," ",B17," ",C17)))</f>
        <v>FRANCISCA AGURTO VERGARA</v>
      </c>
      <c r="AP17" s="315">
        <f>G17</f>
        <v>37847</v>
      </c>
      <c r="AQ17" s="314" t="str">
        <f>I17</f>
        <v>CLUB DEPORTIVO ALEMÁN DE VALPARAÍSO</v>
      </c>
      <c r="AR17" s="314">
        <f>J17</f>
        <v>5</v>
      </c>
      <c r="AS17" s="243" t="str">
        <f>+SUBSTITUTE(SUBSTITUTE(F17,".",""),"-","")</f>
        <v> 213705741</v>
      </c>
      <c r="AT17" s="342"/>
      <c r="AU17" s="314" t="str">
        <f t="shared" si="6"/>
        <v xml:space="preserve">AGURTO VERGARA FRANCISCA </v>
      </c>
      <c r="AV17" s="342" t="str">
        <f t="shared" si="4"/>
        <v>CLUB DEPORTIVO ALEMÁN DE VALPARAÍSO</v>
      </c>
      <c r="AW17" s="1119">
        <f t="shared" si="4"/>
        <v>5</v>
      </c>
      <c r="AX17" s="1120">
        <f t="shared" si="5"/>
        <v>37847</v>
      </c>
      <c r="AY17" s="342"/>
      <c r="AZ17" s="342"/>
    </row>
    <row r="18" spans="1:52" ht="15" customHeight="1" x14ac:dyDescent="0.15">
      <c r="A18" s="242"/>
      <c r="B18" s="451" t="s">
        <v>2624</v>
      </c>
      <c r="C18" s="451" t="s">
        <v>2213</v>
      </c>
      <c r="D18" s="451" t="s">
        <v>2625</v>
      </c>
      <c r="E18" s="378" t="s">
        <v>1866</v>
      </c>
      <c r="F18" s="453" t="s">
        <v>2626</v>
      </c>
      <c r="G18" s="464">
        <v>37565</v>
      </c>
      <c r="H18" s="226" t="str">
        <f>+IF(G18&lt;DATE(2002,1,1),"adulto",IF(G18&lt;DATE(2004,1,1),"u20",IF(G18&lt;DATE(2006,1,1),"u18",IF(G18&lt;DATE(2008,1,1),"u16","-"))))</f>
        <v>u20</v>
      </c>
      <c r="I18" s="456" t="s">
        <v>2604</v>
      </c>
      <c r="J18" s="452">
        <v>13</v>
      </c>
      <c r="K18" s="349" t="s">
        <v>1744</v>
      </c>
      <c r="L18" s="242"/>
      <c r="M18" s="244"/>
      <c r="N18" s="242"/>
      <c r="O18" s="253"/>
      <c r="P18" s="738" t="s">
        <v>2630</v>
      </c>
      <c r="Q18" s="254"/>
      <c r="R18" s="243"/>
      <c r="S18" s="243"/>
      <c r="T18" s="242"/>
      <c r="U18" s="242"/>
      <c r="V18" s="242"/>
      <c r="W18" s="255"/>
      <c r="X18" s="256"/>
      <c r="Y18" s="243"/>
      <c r="Z18" s="242"/>
      <c r="AA18" s="257"/>
      <c r="AB18" s="242"/>
      <c r="AC18" s="242"/>
      <c r="AD18" s="242"/>
      <c r="AE18" s="259"/>
      <c r="AF18" s="242"/>
      <c r="AG18" s="243" t="str">
        <f>E18</f>
        <v>M</v>
      </c>
      <c r="AH18" s="312" t="str">
        <f>+IF(K18&gt;0,K18,"")</f>
        <v>salto alto</v>
      </c>
      <c r="AI18" s="312" t="str">
        <f>+IF(L18&gt;0,L18,"")</f>
        <v/>
      </c>
      <c r="AJ18" s="312" t="str">
        <f>+IF(M18&gt;0,M18,"")</f>
        <v/>
      </c>
      <c r="AK18" s="312" t="str">
        <f>+IF(Q18&gt;0,Q18,"")</f>
        <v/>
      </c>
      <c r="AL18" s="312" t="str">
        <f>+IF(N18&gt;0,N18,"")</f>
        <v/>
      </c>
      <c r="AM18" s="312" t="str">
        <f>+IF(O18&gt;0,O18,"")</f>
        <v/>
      </c>
      <c r="AN18" s="313" t="str">
        <f>+IF(P18&gt;0,P18," ")</f>
        <v>2.06</v>
      </c>
      <c r="AO18" s="314" t="str">
        <f>+UPPER((CONCATENATE(D18," ",B18," ",C18)))</f>
        <v>PEDRO ALAMOS GARCIA</v>
      </c>
      <c r="AP18" s="315">
        <f>G18</f>
        <v>37565</v>
      </c>
      <c r="AQ18" s="314" t="str">
        <f>I18</f>
        <v>CLUB ATLETICO SANTIAGO</v>
      </c>
      <c r="AR18" s="314">
        <f>J18</f>
        <v>13</v>
      </c>
      <c r="AS18" s="243" t="str">
        <f>+SUBSTITUTE(SUBSTITUTE(F18,".",""),"-","")</f>
        <v>210312013</v>
      </c>
      <c r="AT18" s="342"/>
      <c r="AU18" s="314" t="str">
        <f t="shared" si="6"/>
        <v xml:space="preserve">ALAMOS GARCIA PEDRO </v>
      </c>
      <c r="AV18" s="342" t="str">
        <f t="shared" si="4"/>
        <v>CLUB ATLETICO SANTIAGO</v>
      </c>
      <c r="AW18" s="1119">
        <f t="shared" si="4"/>
        <v>13</v>
      </c>
      <c r="AX18" s="1120">
        <f t="shared" si="5"/>
        <v>37565</v>
      </c>
      <c r="AY18" s="342"/>
      <c r="AZ18" s="342"/>
    </row>
    <row r="19" spans="1:52" ht="15" customHeight="1" x14ac:dyDescent="0.2">
      <c r="A19" s="242"/>
      <c r="B19" s="224" t="s">
        <v>2591</v>
      </c>
      <c r="C19" s="224" t="s">
        <v>153</v>
      </c>
      <c r="D19" s="224" t="s">
        <v>2592</v>
      </c>
      <c r="E19" s="378" t="s">
        <v>1866</v>
      </c>
      <c r="F19" s="225" t="s">
        <v>2593</v>
      </c>
      <c r="G19" s="346">
        <v>31918</v>
      </c>
      <c r="H19" s="226" t="str">
        <f>+IF(G19&lt;DATE(2002,1,1),"adulto",IF(G19&lt;DATE(2004,1,1),"u20",IF(G19&lt;DATE(2006,1,1),"u18",IF(G19&lt;DATE(2008,1,1),"u16","-"))))</f>
        <v>adulto</v>
      </c>
      <c r="I19" s="402"/>
      <c r="J19" s="861"/>
      <c r="K19" s="378" t="s">
        <v>1856</v>
      </c>
      <c r="L19" s="242"/>
      <c r="M19" s="244"/>
      <c r="N19" s="242"/>
      <c r="O19" s="253"/>
      <c r="P19" s="449"/>
      <c r="Q19" s="254"/>
      <c r="R19" s="243"/>
      <c r="S19" s="243"/>
      <c r="T19" s="242"/>
      <c r="U19" s="242"/>
      <c r="V19" s="242"/>
      <c r="W19" s="255"/>
      <c r="X19" s="256"/>
      <c r="Y19" s="243"/>
      <c r="Z19" s="242"/>
      <c r="AA19" s="257"/>
      <c r="AB19" s="242"/>
      <c r="AC19" s="242"/>
      <c r="AD19" s="242"/>
      <c r="AE19" s="259"/>
      <c r="AF19" s="242"/>
      <c r="AG19" s="243" t="str">
        <f>E19</f>
        <v>M</v>
      </c>
      <c r="AH19" s="312" t="str">
        <f>+IF(K19&gt;0,K19,"")</f>
        <v>ENTRENADOR</v>
      </c>
      <c r="AI19" s="312" t="str">
        <f>+IF(L19&gt;0,L19,"")</f>
        <v/>
      </c>
      <c r="AJ19" s="312" t="str">
        <f>+IF(M19&gt;0,M19,"")</f>
        <v/>
      </c>
      <c r="AK19" s="312" t="str">
        <f>+IF(Q19&gt;0,Q19,"")</f>
        <v/>
      </c>
      <c r="AL19" s="312" t="str">
        <f>+IF(N19&gt;0,N19,"")</f>
        <v/>
      </c>
      <c r="AM19" s="312" t="str">
        <f>+IF(O19&gt;0,O19,"")</f>
        <v/>
      </c>
      <c r="AN19" s="313" t="str">
        <f>+IF(P19&gt;0,P19," ")</f>
        <v xml:space="preserve"> </v>
      </c>
      <c r="AO19" s="314" t="str">
        <f>+UPPER((CONCATENATE(D19," ",B19," ",C19)))</f>
        <v>ADASME ALAN  FIGUEROA</v>
      </c>
      <c r="AP19" s="315">
        <f>G19</f>
        <v>31918</v>
      </c>
      <c r="AQ19" s="314">
        <f>I19</f>
        <v>0</v>
      </c>
      <c r="AR19" s="314">
        <f>J19</f>
        <v>0</v>
      </c>
      <c r="AS19" s="243" t="str">
        <f>+SUBSTITUTE(SUBSTITUTE(F19,".",""),"-","")</f>
        <v>16562095K</v>
      </c>
      <c r="AT19" s="342"/>
      <c r="AU19" s="314" t="str">
        <f t="shared" si="6"/>
        <v xml:space="preserve">ALAN  FIGUEROA ADASME </v>
      </c>
      <c r="AV19" s="342">
        <f t="shared" si="4"/>
        <v>0</v>
      </c>
      <c r="AW19" s="1119">
        <f t="shared" si="4"/>
        <v>0</v>
      </c>
      <c r="AX19" s="1120">
        <f t="shared" si="5"/>
        <v>31918</v>
      </c>
      <c r="AY19" s="342"/>
      <c r="AZ19" s="342"/>
    </row>
    <row r="20" spans="1:52" ht="15" customHeight="1" x14ac:dyDescent="0.15">
      <c r="A20" s="242"/>
      <c r="B20" s="224" t="s">
        <v>633</v>
      </c>
      <c r="C20" s="224" t="s">
        <v>676</v>
      </c>
      <c r="D20" s="224" t="s">
        <v>3112</v>
      </c>
      <c r="E20" s="378" t="s">
        <v>1862</v>
      </c>
      <c r="F20" s="225" t="s">
        <v>3113</v>
      </c>
      <c r="G20" s="346">
        <v>25768</v>
      </c>
      <c r="H20" s="226" t="str">
        <f>+IF(G20&lt;DATE(2002,1,1),"adulto",IF(G20&lt;DATE(2004,1,1),"u20",IF(G20&lt;DATE(2006,1,1),"u18",IF(G20&lt;DATE(2008,1,1),"u16","-"))))</f>
        <v>adulto</v>
      </c>
      <c r="I20" s="224" t="s">
        <v>2109</v>
      </c>
      <c r="J20" s="524">
        <v>7</v>
      </c>
      <c r="K20" s="603" t="s">
        <v>1856</v>
      </c>
      <c r="L20" s="242"/>
      <c r="M20" s="244"/>
      <c r="N20" s="242"/>
      <c r="O20" s="253"/>
      <c r="P20" s="225"/>
      <c r="Q20" s="254"/>
      <c r="R20" s="243"/>
      <c r="S20" s="243"/>
      <c r="T20" s="242"/>
      <c r="U20" s="242"/>
      <c r="V20" s="242"/>
      <c r="W20" s="255"/>
      <c r="X20" s="256"/>
      <c r="Y20" s="243"/>
      <c r="Z20" s="242"/>
      <c r="AA20" s="257"/>
      <c r="AB20" s="242"/>
      <c r="AC20" s="242"/>
      <c r="AD20" s="242"/>
      <c r="AE20" s="259"/>
      <c r="AF20" s="242"/>
      <c r="AG20" s="243" t="str">
        <f>E20</f>
        <v>F</v>
      </c>
      <c r="AH20" s="312" t="str">
        <f>+IF(K20&gt;0,K20,"")</f>
        <v>ENTRENADOR</v>
      </c>
      <c r="AI20" s="312" t="str">
        <f>+IF(L20&gt;0,L20,"")</f>
        <v/>
      </c>
      <c r="AJ20" s="312" t="str">
        <f>+IF(M20&gt;0,M20,"")</f>
        <v/>
      </c>
      <c r="AK20" s="312" t="str">
        <f>+IF(Q20&gt;0,Q20,"")</f>
        <v/>
      </c>
      <c r="AL20" s="312" t="str">
        <f>+IF(N20&gt;0,N20,"")</f>
        <v/>
      </c>
      <c r="AM20" s="312" t="str">
        <f>+IF(O20&gt;0,O20,"")</f>
        <v/>
      </c>
      <c r="AN20" s="313" t="str">
        <f>+IF(P20&gt;0,P20," ")</f>
        <v xml:space="preserve"> </v>
      </c>
      <c r="AO20" s="314" t="str">
        <f>+UPPER((CONCATENATE(D20," ",B20," ",C20)))</f>
        <v>ANA MARIA ALARCON FUENTES</v>
      </c>
      <c r="AP20" s="315">
        <f>G20</f>
        <v>25768</v>
      </c>
      <c r="AQ20" s="314" t="str">
        <f>I20</f>
        <v xml:space="preserve">CLUB DE ATLETISMO DE PARRAL </v>
      </c>
      <c r="AR20" s="314">
        <f>J20</f>
        <v>7</v>
      </c>
      <c r="AS20" s="243" t="str">
        <f>+SUBSTITUTE(SUBSTITUTE(F20,".",""),"-","")</f>
        <v>125458602</v>
      </c>
      <c r="AT20" s="342"/>
      <c r="AU20" s="314" t="str">
        <f t="shared" si="6"/>
        <v xml:space="preserve">ALARCON FUENTES ANA MARIA </v>
      </c>
      <c r="AV20" s="342" t="str">
        <f t="shared" si="4"/>
        <v xml:space="preserve">CLUB DE ATLETISMO DE PARRAL </v>
      </c>
      <c r="AW20" s="1119">
        <f t="shared" si="4"/>
        <v>7</v>
      </c>
      <c r="AX20" s="1120">
        <f t="shared" si="5"/>
        <v>25768</v>
      </c>
      <c r="AY20" s="342"/>
      <c r="AZ20" s="342"/>
    </row>
    <row r="21" spans="1:52" ht="15" customHeight="1" x14ac:dyDescent="0.2">
      <c r="A21" s="242"/>
      <c r="B21" s="224" t="s">
        <v>2284</v>
      </c>
      <c r="C21" s="224" t="s">
        <v>730</v>
      </c>
      <c r="D21" s="224" t="s">
        <v>2285</v>
      </c>
      <c r="E21" s="378" t="s">
        <v>1866</v>
      </c>
      <c r="F21" s="225" t="s">
        <v>2286</v>
      </c>
      <c r="G21" s="346">
        <v>37665</v>
      </c>
      <c r="H21" s="226" t="str">
        <f>+IF(G21&lt;DATE(2002,1,1),"adulto",IF(G21&lt;DATE(2004,1,1),"u20",IF(G21&lt;DATE(2006,1,1),"u18",IF(G21&lt;DATE(2008,1,1),"u16","-"))))</f>
        <v>u20</v>
      </c>
      <c r="I21" s="224" t="s">
        <v>2251</v>
      </c>
      <c r="J21" s="861">
        <v>6</v>
      </c>
      <c r="K21" s="765" t="s">
        <v>974</v>
      </c>
      <c r="L21" s="242"/>
      <c r="M21" s="244"/>
      <c r="N21" s="242"/>
      <c r="O21" s="253"/>
      <c r="P21" s="225" t="s">
        <v>2333</v>
      </c>
      <c r="Q21" s="254"/>
      <c r="R21" s="243"/>
      <c r="S21" s="243"/>
      <c r="T21" s="242"/>
      <c r="U21" s="242"/>
      <c r="V21" s="242"/>
      <c r="W21" s="255"/>
      <c r="X21" s="256"/>
      <c r="Y21" s="243"/>
      <c r="Z21" s="242"/>
      <c r="AA21" s="257"/>
      <c r="AB21" s="242"/>
      <c r="AC21" s="242"/>
      <c r="AD21" s="242"/>
      <c r="AE21" s="259"/>
      <c r="AF21" s="242"/>
      <c r="AG21" s="243" t="str">
        <f>E21</f>
        <v>M</v>
      </c>
      <c r="AH21" s="312" t="str">
        <f>+IF(K21&gt;0,K21,"")</f>
        <v>bala</v>
      </c>
      <c r="AI21" s="312" t="str">
        <f>+IF(L21&gt;0,L21,"")</f>
        <v/>
      </c>
      <c r="AJ21" s="312" t="str">
        <f>+IF(M21&gt;0,M21,"")</f>
        <v/>
      </c>
      <c r="AK21" s="312" t="str">
        <f>+IF(Q21&gt;0,Q21,"")</f>
        <v/>
      </c>
      <c r="AL21" s="312" t="str">
        <f>+IF(N21&gt;0,N21,"")</f>
        <v/>
      </c>
      <c r="AM21" s="312" t="str">
        <f>+IF(O21&gt;0,O21,"")</f>
        <v/>
      </c>
      <c r="AN21" s="313" t="str">
        <f>+IF(P21&gt;0,P21," ")</f>
        <v>11.98</v>
      </c>
      <c r="AO21" s="314" t="str">
        <f>+UPPER((CONCATENATE(D21," ",B21," ",C21)))</f>
        <v>OSVALDO ENRIQUE ALCAÍNO GONZALEZ</v>
      </c>
      <c r="AP21" s="315">
        <f>G21</f>
        <v>37665</v>
      </c>
      <c r="AQ21" s="314" t="str">
        <f>I21</f>
        <v>CLUB ATLETICO MUNICIPAL NANCAGUA</v>
      </c>
      <c r="AR21" s="314">
        <f>J21</f>
        <v>6</v>
      </c>
      <c r="AS21" s="243" t="str">
        <f>+SUBSTITUTE(SUBSTITUTE(F21,".",""),"-","")</f>
        <v>212368601</v>
      </c>
      <c r="AT21" s="342"/>
      <c r="AU21" s="314" t="str">
        <f t="shared" si="6"/>
        <v xml:space="preserve">ALCAÍNO GONZALEZ OSVALDO ENRIQUE </v>
      </c>
      <c r="AV21" s="342" t="str">
        <f t="shared" si="4"/>
        <v>CLUB ATLETICO MUNICIPAL NANCAGUA</v>
      </c>
      <c r="AW21" s="1119">
        <f t="shared" si="4"/>
        <v>6</v>
      </c>
      <c r="AX21" s="1120">
        <f t="shared" si="5"/>
        <v>37665</v>
      </c>
      <c r="AY21" s="342"/>
      <c r="AZ21" s="342"/>
    </row>
    <row r="22" spans="1:52" ht="15" customHeight="1" x14ac:dyDescent="0.2">
      <c r="A22" s="242"/>
      <c r="B22" s="224" t="s">
        <v>2284</v>
      </c>
      <c r="C22" s="224" t="s">
        <v>730</v>
      </c>
      <c r="D22" s="224" t="s">
        <v>2285</v>
      </c>
      <c r="E22" s="378" t="s">
        <v>1866</v>
      </c>
      <c r="F22" s="225" t="s">
        <v>2286</v>
      </c>
      <c r="G22" s="346">
        <v>37665</v>
      </c>
      <c r="H22" s="226" t="str">
        <f>+IF(G22&lt;DATE(2002,1,1),"adulto",IF(G22&lt;DATE(2004,1,1),"u20",IF(G22&lt;DATE(2006,1,1),"u18",IF(G22&lt;DATE(2008,1,1),"u16","-"))))</f>
        <v>u20</v>
      </c>
      <c r="I22" s="224" t="s">
        <v>2251</v>
      </c>
      <c r="J22" s="861">
        <v>6</v>
      </c>
      <c r="K22" s="522" t="s">
        <v>990</v>
      </c>
      <c r="L22" s="242"/>
      <c r="M22" s="244"/>
      <c r="N22" s="242"/>
      <c r="O22" s="253"/>
      <c r="P22" s="225" t="s">
        <v>2334</v>
      </c>
      <c r="Q22" s="254"/>
      <c r="R22" s="243"/>
      <c r="S22" s="243"/>
      <c r="T22" s="242"/>
      <c r="U22" s="242"/>
      <c r="V22" s="242"/>
      <c r="W22" s="255"/>
      <c r="X22" s="256"/>
      <c r="Y22" s="243"/>
      <c r="Z22" s="242"/>
      <c r="AA22" s="257"/>
      <c r="AB22" s="242"/>
      <c r="AC22" s="242"/>
      <c r="AD22" s="242"/>
      <c r="AE22" s="259"/>
      <c r="AF22" s="242"/>
      <c r="AG22" s="243" t="str">
        <f>E22</f>
        <v>M</v>
      </c>
      <c r="AH22" s="312" t="str">
        <f>+IF(K22&gt;0,K22,"")</f>
        <v>disco</v>
      </c>
      <c r="AI22" s="312" t="str">
        <f>+IF(L22&gt;0,L22,"")</f>
        <v/>
      </c>
      <c r="AJ22" s="312" t="str">
        <f>+IF(M22&gt;0,M22,"")</f>
        <v/>
      </c>
      <c r="AK22" s="312" t="str">
        <f>+IF(Q22&gt;0,Q22,"")</f>
        <v/>
      </c>
      <c r="AL22" s="312" t="str">
        <f>+IF(N22&gt;0,N22,"")</f>
        <v/>
      </c>
      <c r="AM22" s="312" t="str">
        <f>+IF(O22&gt;0,O22,"")</f>
        <v/>
      </c>
      <c r="AN22" s="313" t="str">
        <f>+IF(P22&gt;0,P22," ")</f>
        <v>40.12</v>
      </c>
      <c r="AO22" s="314" t="str">
        <f>+UPPER((CONCATENATE(D22," ",B22," ",C22)))</f>
        <v>OSVALDO ENRIQUE ALCAÍNO GONZALEZ</v>
      </c>
      <c r="AP22" s="315">
        <f>G22</f>
        <v>37665</v>
      </c>
      <c r="AQ22" s="314" t="str">
        <f>I22</f>
        <v>CLUB ATLETICO MUNICIPAL NANCAGUA</v>
      </c>
      <c r="AR22" s="314">
        <f>J22</f>
        <v>6</v>
      </c>
      <c r="AS22" s="243" t="str">
        <f>+SUBSTITUTE(SUBSTITUTE(F22,".",""),"-","")</f>
        <v>212368601</v>
      </c>
      <c r="AT22" s="342"/>
      <c r="AU22" s="314" t="str">
        <f t="shared" si="6"/>
        <v xml:space="preserve">ALCAÍNO GONZALEZ OSVALDO ENRIQUE </v>
      </c>
      <c r="AV22" s="342" t="str">
        <f t="shared" si="4"/>
        <v>CLUB ATLETICO MUNICIPAL NANCAGUA</v>
      </c>
      <c r="AW22" s="1119">
        <f t="shared" si="4"/>
        <v>6</v>
      </c>
      <c r="AX22" s="1120">
        <f t="shared" si="5"/>
        <v>37665</v>
      </c>
      <c r="AY22" s="342"/>
      <c r="AZ22" s="342"/>
    </row>
    <row r="23" spans="1:52" ht="15" customHeight="1" x14ac:dyDescent="0.2">
      <c r="A23" s="242"/>
      <c r="B23" s="224" t="s">
        <v>1901</v>
      </c>
      <c r="C23" s="224" t="s">
        <v>1902</v>
      </c>
      <c r="D23" s="224" t="s">
        <v>1900</v>
      </c>
      <c r="E23" s="378" t="s">
        <v>1866</v>
      </c>
      <c r="F23" s="8" t="s">
        <v>1904</v>
      </c>
      <c r="G23" s="10">
        <v>25806</v>
      </c>
      <c r="H23" s="226" t="str">
        <f>+IF(G23&lt;DATE(2002,1,1),"adulto",IF(G23&lt;DATE(2004,1,1),"u20",IF(G23&lt;DATE(2006,1,1),"u18",IF(G23&lt;DATE(2008,1,1),"u16","-"))))</f>
        <v>adulto</v>
      </c>
      <c r="I23" s="224" t="s">
        <v>3832</v>
      </c>
      <c r="J23" s="378">
        <v>13</v>
      </c>
      <c r="K23" s="378" t="s">
        <v>1856</v>
      </c>
      <c r="L23" s="242"/>
      <c r="M23" s="244"/>
      <c r="N23" s="242"/>
      <c r="O23" s="253"/>
      <c r="P23" s="347"/>
      <c r="Q23" s="254"/>
      <c r="R23" s="243"/>
      <c r="S23" s="243"/>
      <c r="T23" s="242"/>
      <c r="U23" s="242"/>
      <c r="V23" s="242"/>
      <c r="W23" s="255"/>
      <c r="X23" s="256"/>
      <c r="Y23" s="243"/>
      <c r="Z23" s="242"/>
      <c r="AA23" s="257"/>
      <c r="AB23" s="242"/>
      <c r="AC23" s="242"/>
      <c r="AD23" s="242"/>
      <c r="AE23" s="259"/>
      <c r="AF23" s="242"/>
      <c r="AG23" s="243" t="str">
        <f>E23</f>
        <v>M</v>
      </c>
      <c r="AH23" s="312" t="str">
        <f>+IF(K23&gt;0,K23,"")</f>
        <v>ENTRENADOR</v>
      </c>
      <c r="AI23" s="312" t="str">
        <f>+IF(L23&gt;0,L23,"")</f>
        <v/>
      </c>
      <c r="AJ23" s="312" t="str">
        <f>+IF(M23&gt;0,M23,"")</f>
        <v/>
      </c>
      <c r="AK23" s="312" t="str">
        <f>+IF(Q23&gt;0,Q23,"")</f>
        <v/>
      </c>
      <c r="AL23" s="312" t="str">
        <f>+IF(N23&gt;0,N23,"")</f>
        <v/>
      </c>
      <c r="AM23" s="312" t="str">
        <f>+IF(O23&gt;0,O23,"")</f>
        <v/>
      </c>
      <c r="AN23" s="313" t="str">
        <f>+IF(P23&gt;0,P23," ")</f>
        <v xml:space="preserve"> </v>
      </c>
      <c r="AO23" s="314" t="str">
        <f>+UPPER((CONCATENATE(D23," ",B23," ",C23)))</f>
        <v>ORELLY  ALFONSO SÁNCHEZ</v>
      </c>
      <c r="AP23" s="315">
        <f>G23</f>
        <v>25806</v>
      </c>
      <c r="AQ23" s="314" t="str">
        <f>I23</f>
        <v>Club OASSI</v>
      </c>
      <c r="AR23" s="314">
        <f>J23</f>
        <v>13</v>
      </c>
      <c r="AS23" s="243" t="str">
        <f>+SUBSTITUTE(SUBSTITUTE(F23,".",""),"-","")</f>
        <v>220594645</v>
      </c>
      <c r="AT23" s="342"/>
      <c r="AU23" s="314" t="str">
        <f t="shared" si="6"/>
        <v xml:space="preserve">ALFONSO SÁNCHEZ ORELLY  </v>
      </c>
      <c r="AV23" s="342" t="str">
        <f t="shared" si="4"/>
        <v>Club OASSI</v>
      </c>
      <c r="AW23" s="1119">
        <f t="shared" si="4"/>
        <v>13</v>
      </c>
      <c r="AX23" s="1120">
        <f t="shared" si="5"/>
        <v>25806</v>
      </c>
      <c r="AY23" s="342"/>
      <c r="AZ23" s="342"/>
    </row>
    <row r="24" spans="1:52" ht="15" customHeight="1" x14ac:dyDescent="0.2">
      <c r="A24" s="242"/>
      <c r="B24" s="224" t="s">
        <v>3086</v>
      </c>
      <c r="C24" s="224" t="s">
        <v>2830</v>
      </c>
      <c r="D24" s="224" t="s">
        <v>3095</v>
      </c>
      <c r="E24" s="378" t="s">
        <v>1866</v>
      </c>
      <c r="F24" s="225" t="s">
        <v>3096</v>
      </c>
      <c r="G24" s="346"/>
      <c r="H24" s="226" t="str">
        <f>+IF(G24&lt;DATE(2002,1,1),"adulto",IF(G24&lt;DATE(2004,1,1),"u20",IF(G24&lt;DATE(2006,1,1),"u18",IF(G24&lt;DATE(2008,1,1),"u16","-"))))</f>
        <v>adulto</v>
      </c>
      <c r="I24" s="224" t="s">
        <v>3097</v>
      </c>
      <c r="J24" s="861">
        <v>13</v>
      </c>
      <c r="K24" s="378" t="s">
        <v>1856</v>
      </c>
      <c r="L24" s="242"/>
      <c r="M24" s="244"/>
      <c r="N24" s="242"/>
      <c r="O24" s="253"/>
      <c r="P24" s="225"/>
      <c r="Q24" s="254"/>
      <c r="R24" s="243"/>
      <c r="S24" s="243"/>
      <c r="T24" s="242"/>
      <c r="U24" s="242"/>
      <c r="V24" s="242"/>
      <c r="W24" s="255"/>
      <c r="X24" s="256"/>
      <c r="Y24" s="243"/>
      <c r="Z24" s="242"/>
      <c r="AA24" s="257"/>
      <c r="AB24" s="242"/>
      <c r="AC24" s="242"/>
      <c r="AD24" s="242"/>
      <c r="AE24" s="259"/>
      <c r="AF24" s="242"/>
      <c r="AG24" s="243" t="str">
        <f>E24</f>
        <v>M</v>
      </c>
      <c r="AH24" s="312" t="str">
        <f>+IF(K24&gt;0,K24,"")</f>
        <v>ENTRENADOR</v>
      </c>
      <c r="AI24" s="312" t="str">
        <f>+IF(L24&gt;0,L24,"")</f>
        <v/>
      </c>
      <c r="AJ24" s="312" t="str">
        <f>+IF(M24&gt;0,M24,"")</f>
        <v/>
      </c>
      <c r="AK24" s="312" t="str">
        <f>+IF(Q24&gt;0,Q24,"")</f>
        <v/>
      </c>
      <c r="AL24" s="312" t="str">
        <f>+IF(N24&gt;0,N24,"")</f>
        <v/>
      </c>
      <c r="AM24" s="312" t="str">
        <f>+IF(O24&gt;0,O24,"")</f>
        <v/>
      </c>
      <c r="AN24" s="313" t="str">
        <f>+IF(P24&gt;0,P24," ")</f>
        <v xml:space="preserve"> </v>
      </c>
      <c r="AO24" s="314" t="str">
        <f>+UPPER((CONCATENATE(D24," ",B24," ",C24)))</f>
        <v>EDGARDO ALFONSO ALMARZA HURTADO</v>
      </c>
      <c r="AP24" s="315">
        <f>G24</f>
        <v>0</v>
      </c>
      <c r="AQ24" s="314" t="str">
        <f>I24</f>
        <v>TECNICO</v>
      </c>
      <c r="AR24" s="314">
        <f>J24</f>
        <v>13</v>
      </c>
      <c r="AS24" s="243" t="str">
        <f>+SUBSTITUTE(SUBSTITUTE(F24,".",""),"-","")</f>
        <v>142814080</v>
      </c>
      <c r="AT24" s="342"/>
      <c r="AU24" s="314" t="str">
        <f t="shared" si="6"/>
        <v xml:space="preserve">ALMARZA HURTADO EDGARDO ALFONSO </v>
      </c>
      <c r="AV24" s="342" t="str">
        <f t="shared" si="4"/>
        <v>TECNICO</v>
      </c>
      <c r="AW24" s="1119">
        <f t="shared" si="4"/>
        <v>13</v>
      </c>
      <c r="AX24" s="1120">
        <f t="shared" si="5"/>
        <v>0</v>
      </c>
      <c r="AY24" s="342"/>
      <c r="AZ24" s="342"/>
    </row>
    <row r="25" spans="1:52" ht="15" customHeight="1" x14ac:dyDescent="0.2">
      <c r="A25" s="242"/>
      <c r="B25" s="812" t="s">
        <v>3086</v>
      </c>
      <c r="C25" s="812" t="s">
        <v>3087</v>
      </c>
      <c r="D25" s="812" t="s">
        <v>3088</v>
      </c>
      <c r="E25" s="806" t="s">
        <v>1866</v>
      </c>
      <c r="F25" s="814" t="s">
        <v>3089</v>
      </c>
      <c r="G25" s="808">
        <v>37897</v>
      </c>
      <c r="H25" s="809" t="str">
        <f>+IF(G25&lt;DATE(2002,1,1),"adulto",IF(G25&lt;DATE(2004,1,1),"u20",IF(G25&lt;DATE(2006,1,1),"u18",IF(G25&lt;DATE(2008,1,1),"u16","-"))))</f>
        <v>u20</v>
      </c>
      <c r="I25" s="812" t="s">
        <v>3093</v>
      </c>
      <c r="J25" s="860">
        <v>10</v>
      </c>
      <c r="K25" s="882">
        <v>200</v>
      </c>
      <c r="L25" s="242">
        <v>5</v>
      </c>
      <c r="M25" s="244"/>
      <c r="N25" s="242">
        <v>2</v>
      </c>
      <c r="O25" s="253"/>
      <c r="P25" s="814" t="s">
        <v>3094</v>
      </c>
      <c r="Q25" s="254"/>
      <c r="R25" s="243"/>
      <c r="S25" s="243"/>
      <c r="T25" s="242"/>
      <c r="U25" s="242"/>
      <c r="V25" s="242"/>
      <c r="W25" s="255"/>
      <c r="X25" s="256"/>
      <c r="Y25" s="243"/>
      <c r="Z25" s="242"/>
      <c r="AA25" s="257"/>
      <c r="AB25" s="242"/>
      <c r="AC25" s="242"/>
      <c r="AD25" s="242"/>
      <c r="AE25" s="259"/>
      <c r="AF25" s="242"/>
      <c r="AG25" s="243" t="str">
        <f>E25</f>
        <v>M</v>
      </c>
      <c r="AH25" s="312">
        <f>+IF(K25&gt;0,K25,"")</f>
        <v>200</v>
      </c>
      <c r="AI25" s="312">
        <f>+IF(L25&gt;0,L25,"")</f>
        <v>5</v>
      </c>
      <c r="AJ25" s="312" t="str">
        <f>+IF(M25&gt;0,M25,"")</f>
        <v/>
      </c>
      <c r="AK25" s="312" t="str">
        <f>+IF(Q25&gt;0,Q25,"")</f>
        <v/>
      </c>
      <c r="AL25" s="312">
        <f>+IF(N25&gt;0,N25,"")</f>
        <v>2</v>
      </c>
      <c r="AM25" s="312" t="str">
        <f>+IF(O25&gt;0,O25,"")</f>
        <v/>
      </c>
      <c r="AN25" s="313" t="str">
        <f>+IF(P25&gt;0,P25," ")</f>
        <v>28.24</v>
      </c>
      <c r="AO25" s="314" t="str">
        <f>+UPPER((CONCATENATE(D25," ",B25," ",C25)))</f>
        <v>PAULINA FRANCISCA ALMARZA ALTAMIRANO</v>
      </c>
      <c r="AP25" s="315">
        <f>G25</f>
        <v>37897</v>
      </c>
      <c r="AQ25" s="314" t="str">
        <f>I25</f>
        <v>CLUB ATLETICO PUERTO SUR</v>
      </c>
      <c r="AR25" s="314">
        <f>J25</f>
        <v>10</v>
      </c>
      <c r="AS25" s="243" t="str">
        <f>+SUBSTITUTE(SUBSTITUTE(F25,".",""),"-","")</f>
        <v>214076292</v>
      </c>
      <c r="AT25" s="342"/>
      <c r="AU25" s="314" t="str">
        <f t="shared" si="6"/>
        <v xml:space="preserve">ALMARZA ALTAMIRANO PAULINA FRANCISCA </v>
      </c>
      <c r="AV25" s="342" t="str">
        <f t="shared" ref="AV25:AV88" si="7">AQ25</f>
        <v>CLUB ATLETICO PUERTO SUR</v>
      </c>
      <c r="AW25" s="1119">
        <f t="shared" ref="AW25:AW88" si="8">AR25</f>
        <v>10</v>
      </c>
      <c r="AX25" s="1120">
        <f t="shared" ref="AX25:AX88" si="9">AP25</f>
        <v>37897</v>
      </c>
      <c r="AY25" s="342"/>
      <c r="AZ25" s="342"/>
    </row>
    <row r="26" spans="1:52" ht="15" customHeight="1" x14ac:dyDescent="0.2">
      <c r="A26" s="242"/>
      <c r="B26" s="803" t="s">
        <v>3086</v>
      </c>
      <c r="C26" s="803" t="s">
        <v>3087</v>
      </c>
      <c r="D26" s="803" t="s">
        <v>3088</v>
      </c>
      <c r="E26" s="806" t="s">
        <v>1862</v>
      </c>
      <c r="F26" s="814" t="s">
        <v>3089</v>
      </c>
      <c r="G26" s="808">
        <v>37897</v>
      </c>
      <c r="H26" s="809" t="str">
        <f>+IF(G26&lt;DATE(2002,1,1),"adulto",IF(G26&lt;DATE(2004,1,1),"u20",IF(G26&lt;DATE(2006,1,1),"u18",IF(G26&lt;DATE(2008,1,1),"u16","-"))))</f>
        <v>u20</v>
      </c>
      <c r="I26" s="812" t="s">
        <v>3093</v>
      </c>
      <c r="J26" s="860">
        <v>10</v>
      </c>
      <c r="K26" s="882">
        <v>100</v>
      </c>
      <c r="L26" s="242">
        <v>2</v>
      </c>
      <c r="M26" s="244"/>
      <c r="N26" s="242"/>
      <c r="O26" s="253"/>
      <c r="P26" s="814" t="s">
        <v>3092</v>
      </c>
      <c r="Q26" s="254"/>
      <c r="R26" s="243"/>
      <c r="S26" s="243"/>
      <c r="T26" s="242"/>
      <c r="U26" s="242"/>
      <c r="V26" s="242"/>
      <c r="W26" s="255"/>
      <c r="X26" s="256"/>
      <c r="Y26" s="243"/>
      <c r="Z26" s="242"/>
      <c r="AA26" s="257"/>
      <c r="AB26" s="242"/>
      <c r="AC26" s="242"/>
      <c r="AD26" s="242"/>
      <c r="AE26" s="259"/>
      <c r="AF26" s="242"/>
      <c r="AG26" s="243" t="str">
        <f>E26</f>
        <v>F</v>
      </c>
      <c r="AH26" s="312">
        <f>+IF(K26&gt;0,K26,"")</f>
        <v>100</v>
      </c>
      <c r="AI26" s="312">
        <f>+IF(L26&gt;0,L26,"")</f>
        <v>2</v>
      </c>
      <c r="AJ26" s="312" t="str">
        <f>+IF(M26&gt;0,M26,"")</f>
        <v/>
      </c>
      <c r="AK26" s="312" t="str">
        <f>+IF(Q26&gt;0,Q26,"")</f>
        <v/>
      </c>
      <c r="AL26" s="312">
        <v>1</v>
      </c>
      <c r="AM26" s="312" t="str">
        <f>+IF(O26&gt;0,O26,"")</f>
        <v/>
      </c>
      <c r="AN26" s="313" t="str">
        <f>+IF(P26&gt;0,P26," ")</f>
        <v>13.14</v>
      </c>
      <c r="AO26" s="314" t="str">
        <f>+UPPER((CONCATENATE(D26," ",B26," ",C26)))</f>
        <v>PAULINA FRANCISCA ALMARZA ALTAMIRANO</v>
      </c>
      <c r="AP26" s="315">
        <f>G26</f>
        <v>37897</v>
      </c>
      <c r="AQ26" s="314" t="str">
        <f>I26</f>
        <v>CLUB ATLETICO PUERTO SUR</v>
      </c>
      <c r="AR26" s="314">
        <f>J26</f>
        <v>10</v>
      </c>
      <c r="AS26" s="243" t="str">
        <f>+SUBSTITUTE(SUBSTITUTE(F26,".",""),"-","")</f>
        <v>214076292</v>
      </c>
      <c r="AT26" s="342"/>
      <c r="AU26" s="314" t="str">
        <f t="shared" si="6"/>
        <v xml:space="preserve">ALMARZA ALTAMIRANO PAULINA FRANCISCA </v>
      </c>
      <c r="AV26" s="342" t="str">
        <f t="shared" si="7"/>
        <v>CLUB ATLETICO PUERTO SUR</v>
      </c>
      <c r="AW26" s="1119">
        <f t="shared" si="8"/>
        <v>10</v>
      </c>
      <c r="AX26" s="1120">
        <f t="shared" si="9"/>
        <v>37897</v>
      </c>
      <c r="AY26" s="342"/>
      <c r="AZ26" s="342"/>
    </row>
    <row r="27" spans="1:52" ht="15" customHeight="1" x14ac:dyDescent="0.2">
      <c r="A27" s="242"/>
      <c r="B27" s="224" t="s">
        <v>3087</v>
      </c>
      <c r="C27" s="224" t="s">
        <v>744</v>
      </c>
      <c r="D27" s="224" t="s">
        <v>3098</v>
      </c>
      <c r="E27" s="378" t="s">
        <v>1862</v>
      </c>
      <c r="F27" s="225" t="s">
        <v>3099</v>
      </c>
      <c r="G27" s="346"/>
      <c r="H27" s="226" t="str">
        <f>+IF(G27&lt;DATE(2002,1,1),"adulto",IF(G27&lt;DATE(2004,1,1),"u20",IF(G27&lt;DATE(2006,1,1),"u18",IF(G27&lt;DATE(2008,1,1),"u16","-"))))</f>
        <v>adulto</v>
      </c>
      <c r="I27" s="224" t="s">
        <v>3097</v>
      </c>
      <c r="J27" s="861">
        <v>14</v>
      </c>
      <c r="K27" s="378" t="s">
        <v>1856</v>
      </c>
      <c r="L27" s="242"/>
      <c r="M27" s="244"/>
      <c r="N27" s="242"/>
      <c r="O27" s="253"/>
      <c r="P27" s="225"/>
      <c r="Q27" s="254"/>
      <c r="R27" s="243"/>
      <c r="S27" s="243"/>
      <c r="T27" s="242"/>
      <c r="U27" s="242"/>
      <c r="V27" s="242"/>
      <c r="W27" s="255"/>
      <c r="X27" s="256"/>
      <c r="Y27" s="243"/>
      <c r="Z27" s="242"/>
      <c r="AA27" s="257"/>
      <c r="AB27" s="242"/>
      <c r="AC27" s="242"/>
      <c r="AD27" s="242"/>
      <c r="AE27" s="259"/>
      <c r="AF27" s="242"/>
      <c r="AG27" s="243" t="str">
        <f>E27</f>
        <v>F</v>
      </c>
      <c r="AH27" s="312" t="str">
        <f>+IF(K27&gt;0,K27,"")</f>
        <v>ENTRENADOR</v>
      </c>
      <c r="AI27" s="312" t="str">
        <f>+IF(L27&gt;0,L27,"")</f>
        <v/>
      </c>
      <c r="AJ27" s="312" t="str">
        <f>+IF(M27&gt;0,M27,"")</f>
        <v/>
      </c>
      <c r="AK27" s="312" t="str">
        <f>+IF(Q27&gt;0,Q27,"")</f>
        <v/>
      </c>
      <c r="AL27" s="312" t="str">
        <f>+IF(N27&gt;0,N27,"")</f>
        <v/>
      </c>
      <c r="AM27" s="312" t="str">
        <f>+IF(O27&gt;0,O27,"")</f>
        <v/>
      </c>
      <c r="AN27" s="313" t="str">
        <f>+IF(P27&gt;0,P27," ")</f>
        <v xml:space="preserve"> </v>
      </c>
      <c r="AO27" s="314" t="str">
        <f>+UPPER((CONCATENATE(D27," ",B27," ",C27)))</f>
        <v>LORNA ARACELI ALTAMIRANO ULLOA</v>
      </c>
      <c r="AP27" s="315">
        <f>G27</f>
        <v>0</v>
      </c>
      <c r="AQ27" s="314" t="str">
        <f>I27</f>
        <v>TECNICO</v>
      </c>
      <c r="AR27" s="314">
        <f>J27</f>
        <v>14</v>
      </c>
      <c r="AS27" s="243" t="str">
        <f>+SUBSTITUTE(SUBSTITUTE(F27,".",""),"-","")</f>
        <v>124303400</v>
      </c>
      <c r="AT27" s="342"/>
      <c r="AU27" s="314" t="str">
        <f t="shared" si="6"/>
        <v xml:space="preserve">ALTAMIRANO ULLOA LORNA ARACELI </v>
      </c>
      <c r="AV27" s="342" t="str">
        <f t="shared" si="7"/>
        <v>TECNICO</v>
      </c>
      <c r="AW27" s="1119">
        <f t="shared" si="8"/>
        <v>14</v>
      </c>
      <c r="AX27" s="1120">
        <f t="shared" si="9"/>
        <v>0</v>
      </c>
      <c r="AY27" s="342"/>
      <c r="AZ27" s="342"/>
    </row>
    <row r="28" spans="1:52" ht="15" customHeight="1" x14ac:dyDescent="0.15">
      <c r="A28" s="242"/>
      <c r="B28" s="224" t="s">
        <v>3257</v>
      </c>
      <c r="C28" s="224" t="s">
        <v>3258</v>
      </c>
      <c r="D28" s="224" t="s">
        <v>3259</v>
      </c>
      <c r="E28" s="378" t="s">
        <v>1866</v>
      </c>
      <c r="F28" s="225" t="s">
        <v>3260</v>
      </c>
      <c r="G28" s="346">
        <v>34594</v>
      </c>
      <c r="H28" s="226" t="str">
        <f>+IF(G28&lt;DATE(2002,1,1),"adulto",IF(G28&lt;DATE(2004,1,1),"u20",IF(G28&lt;DATE(2006,1,1),"u18",IF(G28&lt;DATE(2008,1,1),"u16","-"))))</f>
        <v>adulto</v>
      </c>
      <c r="I28" s="228" t="s">
        <v>3140</v>
      </c>
      <c r="J28" s="863">
        <v>3</v>
      </c>
      <c r="K28" s="378" t="s">
        <v>1856</v>
      </c>
      <c r="L28" s="242"/>
      <c r="M28" s="244"/>
      <c r="N28" s="242"/>
      <c r="O28" s="253"/>
      <c r="P28" s="225"/>
      <c r="Q28" s="254"/>
      <c r="R28" s="243"/>
      <c r="S28" s="243"/>
      <c r="T28" s="242"/>
      <c r="U28" s="242"/>
      <c r="V28" s="242"/>
      <c r="W28" s="255"/>
      <c r="X28" s="256"/>
      <c r="Y28" s="243"/>
      <c r="Z28" s="242"/>
      <c r="AA28" s="257"/>
      <c r="AB28" s="242"/>
      <c r="AC28" s="242"/>
      <c r="AD28" s="242"/>
      <c r="AE28" s="259"/>
      <c r="AF28" s="242"/>
      <c r="AG28" s="243" t="str">
        <f>E28</f>
        <v>M</v>
      </c>
      <c r="AH28" s="312" t="str">
        <f>+IF(K28&gt;0,K28,"")</f>
        <v>ENTRENADOR</v>
      </c>
      <c r="AI28" s="312" t="str">
        <f>+IF(L28&gt;0,L28,"")</f>
        <v/>
      </c>
      <c r="AJ28" s="312" t="str">
        <f>+IF(M28&gt;0,M28,"")</f>
        <v/>
      </c>
      <c r="AK28" s="312" t="str">
        <f>+IF(Q28&gt;0,Q28,"")</f>
        <v/>
      </c>
      <c r="AL28" s="312" t="str">
        <f>+IF(N28&gt;0,N28,"")</f>
        <v/>
      </c>
      <c r="AM28" s="312" t="str">
        <f>+IF(O28&gt;0,O28,"")</f>
        <v/>
      </c>
      <c r="AN28" s="313" t="str">
        <f>+IF(P28&gt;0,P28," ")</f>
        <v xml:space="preserve"> </v>
      </c>
      <c r="AO28" s="314" t="str">
        <f>+UPPER((CONCATENATE(D28," ",B28," ",C28)))</f>
        <v>HEVERTT KARIN ALVAREZ LAMAS</v>
      </c>
      <c r="AP28" s="315">
        <f>G28</f>
        <v>34594</v>
      </c>
      <c r="AQ28" s="314" t="str">
        <f>I28</f>
        <v>CLUB ATLETICO COPIAPO</v>
      </c>
      <c r="AR28" s="314">
        <f>J28</f>
        <v>3</v>
      </c>
      <c r="AS28" s="243" t="str">
        <f>+SUBSTITUTE(SUBSTITUTE(F28,".",""),"-","")</f>
        <v>188740006</v>
      </c>
      <c r="AT28" s="342"/>
      <c r="AU28" s="314" t="str">
        <f t="shared" si="6"/>
        <v xml:space="preserve">ALVAREZ LAMAS HEVERTT KARIN </v>
      </c>
      <c r="AV28" s="342" t="str">
        <f t="shared" si="7"/>
        <v>CLUB ATLETICO COPIAPO</v>
      </c>
      <c r="AW28" s="1119">
        <f t="shared" si="8"/>
        <v>3</v>
      </c>
      <c r="AX28" s="1120">
        <f t="shared" si="9"/>
        <v>34594</v>
      </c>
      <c r="AY28" s="342"/>
      <c r="AZ28" s="342"/>
    </row>
    <row r="29" spans="1:52" ht="15" customHeight="1" x14ac:dyDescent="0.15">
      <c r="A29" s="242"/>
      <c r="B29" s="316" t="s">
        <v>2045</v>
      </c>
      <c r="C29" s="224" t="s">
        <v>3060</v>
      </c>
      <c r="D29" s="224" t="s">
        <v>3061</v>
      </c>
      <c r="E29" s="378" t="s">
        <v>1866</v>
      </c>
      <c r="F29" s="526" t="s">
        <v>3062</v>
      </c>
      <c r="G29" s="346">
        <v>38180</v>
      </c>
      <c r="H29" s="226" t="str">
        <f>+IF(G29&lt;DATE(2002,1,1),"adulto",IF(G29&lt;DATE(2004,1,1),"u20",IF(G29&lt;DATE(2006,1,1),"u18",IF(G29&lt;DATE(2008,1,1),"u16","-"))))</f>
        <v>u18</v>
      </c>
      <c r="I29" s="224" t="s">
        <v>3045</v>
      </c>
      <c r="J29" s="378">
        <v>10</v>
      </c>
      <c r="K29" s="413" t="s">
        <v>1874</v>
      </c>
      <c r="L29" s="242"/>
      <c r="M29" s="244"/>
      <c r="N29" s="242"/>
      <c r="O29" s="253"/>
      <c r="P29" s="225">
        <v>16.79</v>
      </c>
      <c r="Q29" s="254"/>
      <c r="R29" s="243"/>
      <c r="S29" s="243"/>
      <c r="T29" s="242"/>
      <c r="U29" s="242"/>
      <c r="V29" s="242"/>
      <c r="W29" s="255"/>
      <c r="X29" s="256"/>
      <c r="Y29" s="243"/>
      <c r="Z29" s="242"/>
      <c r="AA29" s="257"/>
      <c r="AB29" s="242"/>
      <c r="AC29" s="242"/>
      <c r="AD29" s="242"/>
      <c r="AE29" s="259"/>
      <c r="AF29" s="242"/>
      <c r="AG29" s="243" t="str">
        <f>E29</f>
        <v>M</v>
      </c>
      <c r="AH29" s="312" t="str">
        <f>+IF(K29&gt;0,K29,"")</f>
        <v>110v</v>
      </c>
      <c r="AI29" s="312" t="str">
        <f>+IF(L29&gt;0,L29,"")</f>
        <v/>
      </c>
      <c r="AJ29" s="312" t="str">
        <f>+IF(M29&gt;0,M29,"")</f>
        <v/>
      </c>
      <c r="AK29" s="312" t="str">
        <f>+IF(Q29&gt;0,Q29,"")</f>
        <v/>
      </c>
      <c r="AL29" s="312" t="str">
        <f>+IF(N29&gt;0,N29,"")</f>
        <v/>
      </c>
      <c r="AM29" s="312" t="str">
        <f>+IF(O29&gt;0,O29,"")</f>
        <v/>
      </c>
      <c r="AN29" s="313">
        <f>+IF(P29&gt;0,P29," ")</f>
        <v>16.79</v>
      </c>
      <c r="AO29" s="314" t="str">
        <f>+UPPER((CONCATENATE(D29," ",B29," ",C29)))</f>
        <v>EDUARDO ALVAREZ MOHR</v>
      </c>
      <c r="AP29" s="315">
        <f>G29</f>
        <v>38180</v>
      </c>
      <c r="AQ29" s="314" t="str">
        <f>I29</f>
        <v>GERARDO MANZANARES</v>
      </c>
      <c r="AR29" s="314">
        <f>J29</f>
        <v>10</v>
      </c>
      <c r="AS29" s="243" t="str">
        <f>+SUBSTITUTE(SUBSTITUTE(F29,".",""),"-","")</f>
        <v>216132750</v>
      </c>
      <c r="AT29" s="342"/>
      <c r="AU29" s="314" t="str">
        <f t="shared" si="6"/>
        <v xml:space="preserve">ALVAREZ MOHR EDUARDO </v>
      </c>
      <c r="AV29" s="342" t="str">
        <f t="shared" si="7"/>
        <v>GERARDO MANZANARES</v>
      </c>
      <c r="AW29" s="1119">
        <f t="shared" si="8"/>
        <v>10</v>
      </c>
      <c r="AX29" s="1120">
        <f t="shared" si="9"/>
        <v>38180</v>
      </c>
      <c r="AY29" s="342"/>
      <c r="AZ29" s="342"/>
    </row>
    <row r="30" spans="1:52" ht="15" customHeight="1" x14ac:dyDescent="0.2">
      <c r="A30" s="242"/>
      <c r="B30" s="224" t="s">
        <v>2566</v>
      </c>
      <c r="C30" s="224" t="s">
        <v>2567</v>
      </c>
      <c r="D30" s="224" t="s">
        <v>2568</v>
      </c>
      <c r="E30" s="378" t="s">
        <v>1866</v>
      </c>
      <c r="F30" s="225" t="s">
        <v>2569</v>
      </c>
      <c r="G30" s="346">
        <v>21912</v>
      </c>
      <c r="H30" s="226" t="str">
        <f>+IF(G30&lt;DATE(2002,1,1),"adulto",IF(G30&lt;DATE(2004,1,1),"u20",IF(G30&lt;DATE(2006,1,1),"u18",IF(G30&lt;DATE(2008,1,1),"u16","-"))))</f>
        <v>adulto</v>
      </c>
      <c r="I30" s="224" t="s">
        <v>2472</v>
      </c>
      <c r="J30" s="861">
        <v>5</v>
      </c>
      <c r="K30" s="378" t="s">
        <v>1856</v>
      </c>
      <c r="L30" s="242"/>
      <c r="M30" s="244"/>
      <c r="N30" s="242"/>
      <c r="O30" s="253"/>
      <c r="P30" s="225"/>
      <c r="Q30" s="254"/>
      <c r="R30" s="243"/>
      <c r="S30" s="243"/>
      <c r="T30" s="242"/>
      <c r="U30" s="242"/>
      <c r="V30" s="242"/>
      <c r="W30" s="255"/>
      <c r="X30" s="256"/>
      <c r="Y30" s="243"/>
      <c r="Z30" s="242"/>
      <c r="AA30" s="257"/>
      <c r="AB30" s="242"/>
      <c r="AC30" s="242"/>
      <c r="AD30" s="242"/>
      <c r="AE30" s="259"/>
      <c r="AF30" s="242"/>
      <c r="AG30" s="243" t="str">
        <f>E30</f>
        <v>M</v>
      </c>
      <c r="AH30" s="312" t="str">
        <f>+IF(K30&gt;0,K30,"")</f>
        <v>ENTRENADOR</v>
      </c>
      <c r="AI30" s="312" t="str">
        <f>+IF(L30&gt;0,L30,"")</f>
        <v/>
      </c>
      <c r="AJ30" s="312" t="str">
        <f>+IF(M30&gt;0,M30,"")</f>
        <v/>
      </c>
      <c r="AK30" s="312" t="str">
        <f>+IF(Q30&gt;0,Q30,"")</f>
        <v/>
      </c>
      <c r="AL30" s="312" t="str">
        <f>+IF(N30&gt;0,N30,"")</f>
        <v/>
      </c>
      <c r="AM30" s="312" t="str">
        <f>+IF(O30&gt;0,O30,"")</f>
        <v/>
      </c>
      <c r="AN30" s="313" t="str">
        <f>+IF(P30&gt;0,P30," ")</f>
        <v xml:space="preserve"> </v>
      </c>
      <c r="AO30" s="314" t="str">
        <f>+UPPER((CONCATENATE(D30," ",B30," ",C30)))</f>
        <v>MARCELO ALVAREZ  COSMELLI</v>
      </c>
      <c r="AP30" s="315">
        <f>G30</f>
        <v>21912</v>
      </c>
      <c r="AQ30" s="314" t="str">
        <f>I30</f>
        <v>CLUB CULTURA FISICA DE VIÑA DEL MAR</v>
      </c>
      <c r="AR30" s="314">
        <f>J30</f>
        <v>5</v>
      </c>
      <c r="AS30" s="243" t="str">
        <f>+SUBSTITUTE(SUBSTITUTE(F30,".",""),"-","")</f>
        <v>8742877K</v>
      </c>
      <c r="AT30" s="342"/>
      <c r="AU30" s="314" t="str">
        <f t="shared" si="6"/>
        <v xml:space="preserve">ALVAREZ  COSMELLI MARCELO </v>
      </c>
      <c r="AV30" s="342" t="str">
        <f t="shared" si="7"/>
        <v>CLUB CULTURA FISICA DE VIÑA DEL MAR</v>
      </c>
      <c r="AW30" s="1119">
        <f t="shared" si="8"/>
        <v>5</v>
      </c>
      <c r="AX30" s="1120">
        <f t="shared" si="9"/>
        <v>21912</v>
      </c>
      <c r="AY30" s="342"/>
      <c r="AZ30" s="342"/>
    </row>
    <row r="31" spans="1:52" ht="15" customHeight="1" x14ac:dyDescent="0.15">
      <c r="A31" s="242"/>
      <c r="B31" s="584" t="s">
        <v>3655</v>
      </c>
      <c r="C31" s="584" t="s">
        <v>1262</v>
      </c>
      <c r="D31" s="584" t="s">
        <v>1263</v>
      </c>
      <c r="E31" s="378" t="s">
        <v>1866</v>
      </c>
      <c r="F31" s="587" t="s">
        <v>1264</v>
      </c>
      <c r="G31" s="590">
        <v>37291</v>
      </c>
      <c r="H31" s="226" t="str">
        <f>+IF(G31&lt;DATE(2002,1,1),"adulto",IF(G31&lt;DATE(2004,1,1),"u20",IF(G31&lt;DATE(2006,1,1),"u18",IF(G31&lt;DATE(2008,1,1),"u16","-"))))</f>
        <v>u20</v>
      </c>
      <c r="I31" s="703" t="s">
        <v>3654</v>
      </c>
      <c r="J31" s="873">
        <v>8</v>
      </c>
      <c r="K31" s="883">
        <v>200</v>
      </c>
      <c r="L31" s="242">
        <v>2</v>
      </c>
      <c r="M31" s="244"/>
      <c r="N31" s="242">
        <v>8</v>
      </c>
      <c r="O31" s="253"/>
      <c r="P31" s="587" t="s">
        <v>3658</v>
      </c>
      <c r="Q31" s="254"/>
      <c r="R31" s="243"/>
      <c r="S31" s="243"/>
      <c r="T31" s="242"/>
      <c r="U31" s="242"/>
      <c r="V31" s="242"/>
      <c r="W31" s="255"/>
      <c r="X31" s="256"/>
      <c r="Y31" s="243"/>
      <c r="Z31" s="242"/>
      <c r="AA31" s="257"/>
      <c r="AB31" s="242"/>
      <c r="AC31" s="242"/>
      <c r="AD31" s="242"/>
      <c r="AE31" s="259"/>
      <c r="AF31" s="242"/>
      <c r="AG31" s="243" t="str">
        <f>E31</f>
        <v>M</v>
      </c>
      <c r="AH31" s="312">
        <f>+IF(K31&gt;0,K31,"")</f>
        <v>200</v>
      </c>
      <c r="AI31" s="312">
        <f>+IF(L31&gt;0,L31,"")</f>
        <v>2</v>
      </c>
      <c r="AJ31" s="312" t="str">
        <f>+IF(M31&gt;0,M31,"")</f>
        <v/>
      </c>
      <c r="AK31" s="312" t="str">
        <f>+IF(Q31&gt;0,Q31,"")</f>
        <v/>
      </c>
      <c r="AL31" s="312">
        <f>+IF(N31&gt;0,N31,"")</f>
        <v>8</v>
      </c>
      <c r="AM31" s="312" t="str">
        <f>+IF(O31&gt;0,O31,"")</f>
        <v/>
      </c>
      <c r="AN31" s="313" t="str">
        <f>+IF(P31&gt;0,P31," ")</f>
        <v>24.80</v>
      </c>
      <c r="AO31" s="314" t="str">
        <f>+UPPER((CONCATENATE(D31," ",B31," ",C31)))</f>
        <v>IGNACIO ISAAC ANDRADE DÍAZ</v>
      </c>
      <c r="AP31" s="315">
        <f>G31</f>
        <v>37291</v>
      </c>
      <c r="AQ31" s="314" t="str">
        <f>I31</f>
        <v>CLUB DEPORTIVO ATLETICO CORONEL</v>
      </c>
      <c r="AR31" s="314">
        <f>J31</f>
        <v>8</v>
      </c>
      <c r="AS31" s="243" t="str">
        <f>+SUBSTITUTE(SUBSTITUTE(F31,".",""),"-","")</f>
        <v>209648199</v>
      </c>
      <c r="AT31" s="342"/>
      <c r="AU31" s="314" t="str">
        <f t="shared" si="6"/>
        <v xml:space="preserve">ANDRADE DÍAZ IGNACIO ISAAC </v>
      </c>
      <c r="AV31" s="342" t="str">
        <f t="shared" si="7"/>
        <v>CLUB DEPORTIVO ATLETICO CORONEL</v>
      </c>
      <c r="AW31" s="1119">
        <f t="shared" si="8"/>
        <v>8</v>
      </c>
      <c r="AX31" s="1120">
        <f t="shared" si="9"/>
        <v>37291</v>
      </c>
      <c r="AY31" s="342"/>
      <c r="AZ31" s="342"/>
    </row>
    <row r="32" spans="1:52" ht="15" customHeight="1" x14ac:dyDescent="0.15">
      <c r="A32" s="242"/>
      <c r="B32" s="584" t="s">
        <v>3655</v>
      </c>
      <c r="C32" s="584" t="s">
        <v>1262</v>
      </c>
      <c r="D32" s="584" t="s">
        <v>1263</v>
      </c>
      <c r="E32" s="378" t="s">
        <v>1866</v>
      </c>
      <c r="F32" s="587" t="s">
        <v>1264</v>
      </c>
      <c r="G32" s="590">
        <v>37291</v>
      </c>
      <c r="H32" s="226" t="str">
        <f>+IF(G32&lt;DATE(2002,1,1),"adulto",IF(G32&lt;DATE(2004,1,1),"u20",IF(G32&lt;DATE(2006,1,1),"u18",IF(G32&lt;DATE(2008,1,1),"u16","-"))))</f>
        <v>u20</v>
      </c>
      <c r="I32" s="703" t="s">
        <v>3654</v>
      </c>
      <c r="J32" s="873">
        <v>8</v>
      </c>
      <c r="K32" s="225">
        <v>400</v>
      </c>
      <c r="L32" s="242">
        <v>4</v>
      </c>
      <c r="M32" s="244"/>
      <c r="N32" s="242">
        <v>4</v>
      </c>
      <c r="O32" s="253"/>
      <c r="P32" s="587" t="s">
        <v>3660</v>
      </c>
      <c r="Q32" s="254"/>
      <c r="R32" s="243"/>
      <c r="S32" s="243"/>
      <c r="T32" s="242"/>
      <c r="U32" s="242"/>
      <c r="V32" s="242"/>
      <c r="W32" s="255"/>
      <c r="X32" s="256"/>
      <c r="Y32" s="243"/>
      <c r="Z32" s="242"/>
      <c r="AA32" s="257"/>
      <c r="AB32" s="242"/>
      <c r="AC32" s="242"/>
      <c r="AD32" s="242"/>
      <c r="AE32" s="259"/>
      <c r="AF32" s="242"/>
      <c r="AG32" s="243" t="str">
        <f>E32</f>
        <v>M</v>
      </c>
      <c r="AH32" s="312">
        <f>+IF(K32&gt;0,K32,"")</f>
        <v>400</v>
      </c>
      <c r="AI32" s="312">
        <f>+IF(L32&gt;0,L32,"")</f>
        <v>4</v>
      </c>
      <c r="AJ32" s="312" t="str">
        <f>+IF(M32&gt;0,M32,"")</f>
        <v/>
      </c>
      <c r="AK32" s="312" t="str">
        <f>+IF(Q32&gt;0,Q32,"")</f>
        <v/>
      </c>
      <c r="AL32" s="312">
        <v>8</v>
      </c>
      <c r="AM32" s="312" t="str">
        <f>+IF(O32&gt;0,O32,"")</f>
        <v/>
      </c>
      <c r="AN32" s="313" t="str">
        <f>+IF(P32&gt;0,P32," ")</f>
        <v>55.32</v>
      </c>
      <c r="AO32" s="314" t="str">
        <f>+UPPER((CONCATENATE(D32," ",B32," ",C32)))</f>
        <v>IGNACIO ISAAC ANDRADE DÍAZ</v>
      </c>
      <c r="AP32" s="315">
        <f>G32</f>
        <v>37291</v>
      </c>
      <c r="AQ32" s="314" t="str">
        <f>I32</f>
        <v>CLUB DEPORTIVO ATLETICO CORONEL</v>
      </c>
      <c r="AR32" s="314">
        <f>J32</f>
        <v>8</v>
      </c>
      <c r="AS32" s="243" t="str">
        <f>+SUBSTITUTE(SUBSTITUTE(F32,".",""),"-","")</f>
        <v>209648199</v>
      </c>
      <c r="AT32" s="342"/>
      <c r="AU32" s="314" t="str">
        <f t="shared" si="6"/>
        <v xml:space="preserve">ANDRADE DÍAZ IGNACIO ISAAC </v>
      </c>
      <c r="AV32" s="342" t="str">
        <f t="shared" si="7"/>
        <v>CLUB DEPORTIVO ATLETICO CORONEL</v>
      </c>
      <c r="AW32" s="1119">
        <f t="shared" si="8"/>
        <v>8</v>
      </c>
      <c r="AX32" s="1120">
        <f t="shared" si="9"/>
        <v>37291</v>
      </c>
      <c r="AY32" s="342"/>
      <c r="AZ32" s="342"/>
    </row>
    <row r="33" spans="1:52" ht="15" customHeight="1" x14ac:dyDescent="0.2">
      <c r="A33" s="242"/>
      <c r="B33" s="223" t="s">
        <v>3417</v>
      </c>
      <c r="C33" s="223" t="s">
        <v>614</v>
      </c>
      <c r="D33" s="223" t="s">
        <v>1402</v>
      </c>
      <c r="E33" s="378" t="s">
        <v>1866</v>
      </c>
      <c r="F33" s="223" t="s">
        <v>3418</v>
      </c>
      <c r="G33" s="538">
        <v>37687</v>
      </c>
      <c r="H33" s="226" t="str">
        <f>+IF(G33&lt;DATE(2002,1,1),"adulto",IF(G33&lt;DATE(2004,1,1),"u20",IF(G33&lt;DATE(2006,1,1),"u18",IF(G33&lt;DATE(2008,1,1),"u16","-"))))</f>
        <v>u20</v>
      </c>
      <c r="I33" s="223" t="s">
        <v>3409</v>
      </c>
      <c r="J33" s="378">
        <v>9</v>
      </c>
      <c r="K33" s="19">
        <v>800</v>
      </c>
      <c r="L33" s="242">
        <v>2</v>
      </c>
      <c r="M33" s="244"/>
      <c r="N33" s="242"/>
      <c r="O33" s="253"/>
      <c r="P33" s="225" t="s">
        <v>3863</v>
      </c>
      <c r="Q33" s="254"/>
      <c r="R33" s="243"/>
      <c r="S33" s="243"/>
      <c r="T33" s="242"/>
      <c r="U33" s="242"/>
      <c r="V33" s="242"/>
      <c r="W33" s="255"/>
      <c r="X33" s="256"/>
      <c r="Y33" s="243"/>
      <c r="Z33" s="242"/>
      <c r="AA33" s="257"/>
      <c r="AB33" s="242"/>
      <c r="AC33" s="242"/>
      <c r="AD33" s="242"/>
      <c r="AE33" s="259"/>
      <c r="AF33" s="242"/>
      <c r="AG33" s="243" t="str">
        <f>E33</f>
        <v>M</v>
      </c>
      <c r="AH33" s="312">
        <f>+IF(K33&gt;0,K33,"")</f>
        <v>800</v>
      </c>
      <c r="AI33" s="312">
        <f>+IF(L33&gt;0,L33,"")</f>
        <v>2</v>
      </c>
      <c r="AJ33" s="312" t="str">
        <f>+IF(M33&gt;0,M33,"")</f>
        <v/>
      </c>
      <c r="AK33" s="312" t="str">
        <f>+IF(Q33&gt;0,Q33,"")</f>
        <v/>
      </c>
      <c r="AL33" s="312" t="str">
        <f>+IF(N33&gt;0,N33,"")</f>
        <v/>
      </c>
      <c r="AM33" s="312" t="str">
        <f>+IF(O33&gt;0,O33,"")</f>
        <v/>
      </c>
      <c r="AN33" s="313" t="str">
        <f>+IF(P33&gt;0,P33," ")</f>
        <v>2.1</v>
      </c>
      <c r="AO33" s="314" t="str">
        <f>+UPPER((CONCATENATE(D33," ",B33," ",C33)))</f>
        <v>BENJAMIN ANDRADE  ALVARADO</v>
      </c>
      <c r="AP33" s="315">
        <f>G33</f>
        <v>37687</v>
      </c>
      <c r="AQ33" s="314" t="str">
        <f>I33</f>
        <v>CLUB ATLETICO ÑIELOL</v>
      </c>
      <c r="AR33" s="314">
        <f>J33</f>
        <v>9</v>
      </c>
      <c r="AS33" s="243" t="str">
        <f>+SUBSTITUTE(SUBSTITUTE(F33,".",""),"-","")</f>
        <v>212531766</v>
      </c>
      <c r="AT33" s="342"/>
      <c r="AU33" s="314" t="str">
        <f t="shared" si="6"/>
        <v xml:space="preserve">ANDRADE  ALVARADO BENJAMIN </v>
      </c>
      <c r="AV33" s="342" t="str">
        <f t="shared" si="7"/>
        <v>CLUB ATLETICO ÑIELOL</v>
      </c>
      <c r="AW33" s="1119">
        <f t="shared" si="8"/>
        <v>9</v>
      </c>
      <c r="AX33" s="1120">
        <f t="shared" si="9"/>
        <v>37687</v>
      </c>
      <c r="AY33" s="342"/>
      <c r="AZ33" s="342"/>
    </row>
    <row r="34" spans="1:52" ht="15" customHeight="1" x14ac:dyDescent="0.15">
      <c r="A34" s="242"/>
      <c r="B34" s="616" t="s">
        <v>3417</v>
      </c>
      <c r="C34" s="616" t="s">
        <v>614</v>
      </c>
      <c r="D34" s="616" t="s">
        <v>1402</v>
      </c>
      <c r="E34" s="378" t="s">
        <v>1866</v>
      </c>
      <c r="F34" s="616" t="s">
        <v>3418</v>
      </c>
      <c r="G34" s="625">
        <v>37687</v>
      </c>
      <c r="H34" s="226" t="str">
        <f>+IF(G34&lt;DATE(2002,1,1),"adulto",IF(G34&lt;DATE(2004,1,1),"u20",IF(G34&lt;DATE(2006,1,1),"u18",IF(G34&lt;DATE(2008,1,1),"u16","-"))))</f>
        <v>u20</v>
      </c>
      <c r="I34" s="616" t="s">
        <v>3409</v>
      </c>
      <c r="J34" s="770">
        <v>9</v>
      </c>
      <c r="K34" s="886">
        <v>1500</v>
      </c>
      <c r="L34" s="242">
        <v>2</v>
      </c>
      <c r="M34" s="244"/>
      <c r="N34" s="242"/>
      <c r="O34" s="253"/>
      <c r="P34" s="623" t="s">
        <v>4155</v>
      </c>
      <c r="Q34" s="254"/>
      <c r="R34" s="243"/>
      <c r="S34" s="243"/>
      <c r="T34" s="242"/>
      <c r="U34" s="242"/>
      <c r="V34" s="242"/>
      <c r="W34" s="255"/>
      <c r="X34" s="256"/>
      <c r="Y34" s="243"/>
      <c r="Z34" s="242"/>
      <c r="AA34" s="257"/>
      <c r="AB34" s="242"/>
      <c r="AC34" s="242"/>
      <c r="AD34" s="242"/>
      <c r="AE34" s="259"/>
      <c r="AF34" s="242"/>
      <c r="AG34" s="243" t="str">
        <f>E34</f>
        <v>M</v>
      </c>
      <c r="AH34" s="312">
        <f>+IF(K34&gt;0,K34,"")</f>
        <v>1500</v>
      </c>
      <c r="AI34" s="312">
        <f>+IF(L34&gt;0,L34,"")</f>
        <v>2</v>
      </c>
      <c r="AJ34" s="312" t="str">
        <f>+IF(M34&gt;0,M34,"")</f>
        <v/>
      </c>
      <c r="AK34" s="312" t="str">
        <f>+IF(Q34&gt;0,Q34,"")</f>
        <v/>
      </c>
      <c r="AL34" s="312" t="str">
        <f>+IF(N34&gt;0,N34,"")</f>
        <v/>
      </c>
      <c r="AM34" s="312" t="str">
        <f>+IF(O34&gt;0,O34,"")</f>
        <v/>
      </c>
      <c r="AN34" s="313" t="str">
        <f>+IF(P34&gt;0,P34," ")</f>
        <v>4.40.00</v>
      </c>
      <c r="AO34" s="314" t="str">
        <f>+UPPER((CONCATENATE(D34," ",B34," ",C34)))</f>
        <v>BENJAMIN ANDRADE  ALVARADO</v>
      </c>
      <c r="AP34" s="315">
        <f>G34</f>
        <v>37687</v>
      </c>
      <c r="AQ34" s="314" t="str">
        <f>I34</f>
        <v>CLUB ATLETICO ÑIELOL</v>
      </c>
      <c r="AR34" s="314">
        <f>J34</f>
        <v>9</v>
      </c>
      <c r="AS34" s="243" t="str">
        <f>+SUBSTITUTE(SUBSTITUTE(F34,".",""),"-","")</f>
        <v>212531766</v>
      </c>
      <c r="AT34" s="342"/>
      <c r="AU34" s="314" t="str">
        <f t="shared" si="6"/>
        <v xml:space="preserve">ANDRADE  ALVARADO BENJAMIN </v>
      </c>
      <c r="AV34" s="342" t="str">
        <f t="shared" si="7"/>
        <v>CLUB ATLETICO ÑIELOL</v>
      </c>
      <c r="AW34" s="1119">
        <f t="shared" si="8"/>
        <v>9</v>
      </c>
      <c r="AX34" s="1120">
        <f t="shared" si="9"/>
        <v>37687</v>
      </c>
      <c r="AY34" s="342"/>
      <c r="AZ34" s="342"/>
    </row>
    <row r="35" spans="1:52" ht="15" customHeight="1" x14ac:dyDescent="0.15">
      <c r="A35" s="242"/>
      <c r="B35" s="616" t="s">
        <v>2209</v>
      </c>
      <c r="C35" s="617" t="s">
        <v>1895</v>
      </c>
      <c r="D35" s="617" t="s">
        <v>2210</v>
      </c>
      <c r="E35" s="378" t="s">
        <v>1866</v>
      </c>
      <c r="F35" s="398" t="s">
        <v>2211</v>
      </c>
      <c r="G35" s="647">
        <v>38235</v>
      </c>
      <c r="H35" s="226" t="str">
        <f>+IF(G35&lt;DATE(2002,1,1),"adulto",IF(G35&lt;DATE(2004,1,1),"u20",IF(G35&lt;DATE(2006,1,1),"u18",IF(G35&lt;DATE(2008,1,1),"u16","-"))))</f>
        <v>u18</v>
      </c>
      <c r="I35" s="617" t="s">
        <v>823</v>
      </c>
      <c r="J35" s="914">
        <v>7</v>
      </c>
      <c r="K35" s="607" t="s">
        <v>974</v>
      </c>
      <c r="L35" s="242"/>
      <c r="M35" s="244"/>
      <c r="N35" s="242"/>
      <c r="O35" s="253"/>
      <c r="P35" s="623" t="s">
        <v>2212</v>
      </c>
      <c r="Q35" s="254"/>
      <c r="R35" s="243"/>
      <c r="S35" s="243"/>
      <c r="T35" s="242"/>
      <c r="U35" s="242"/>
      <c r="V35" s="242"/>
      <c r="W35" s="255"/>
      <c r="X35" s="256"/>
      <c r="Y35" s="243"/>
      <c r="Z35" s="242"/>
      <c r="AA35" s="257"/>
      <c r="AB35" s="242"/>
      <c r="AC35" s="242"/>
      <c r="AD35" s="242"/>
      <c r="AE35" s="259"/>
      <c r="AF35" s="242"/>
      <c r="AG35" s="243" t="str">
        <f>E35</f>
        <v>M</v>
      </c>
      <c r="AH35" s="312" t="str">
        <f>+IF(K35&gt;0,K35,"")</f>
        <v>bala</v>
      </c>
      <c r="AI35" s="312" t="str">
        <f>+IF(L35&gt;0,L35,"")</f>
        <v/>
      </c>
      <c r="AJ35" s="312" t="str">
        <f>+IF(M35&gt;0,M35,"")</f>
        <v/>
      </c>
      <c r="AK35" s="312" t="str">
        <f>+IF(Q35&gt;0,Q35,"")</f>
        <v/>
      </c>
      <c r="AL35" s="312" t="str">
        <f>+IF(N35&gt;0,N35,"")</f>
        <v/>
      </c>
      <c r="AM35" s="312" t="str">
        <f>+IF(O35&gt;0,O35,"")</f>
        <v/>
      </c>
      <c r="AN35" s="313" t="str">
        <f>+IF(P35&gt;0,P35," ")</f>
        <v>10.80</v>
      </c>
      <c r="AO35" s="314" t="str">
        <f>+UPPER((CONCATENATE(D35," ",B35," ",C35)))</f>
        <v>CAMILO FRANCISCO ANDRADES  ROMERO</v>
      </c>
      <c r="AP35" s="315">
        <f>G35</f>
        <v>38235</v>
      </c>
      <c r="AQ35" s="314" t="str">
        <f>I35</f>
        <v>CLUB ATLETISMO CAUQUENES</v>
      </c>
      <c r="AR35" s="314">
        <f>J35</f>
        <v>7</v>
      </c>
      <c r="AS35" s="243" t="str">
        <f>+SUBSTITUTE(SUBSTITUTE(F35,".",""),"-","")</f>
        <v>21661061k</v>
      </c>
      <c r="AT35" s="342"/>
      <c r="AU35" s="314" t="str">
        <f t="shared" si="6"/>
        <v xml:space="preserve">ANDRADES  ROMERO CAMILO FRANCISCO </v>
      </c>
      <c r="AV35" s="342" t="str">
        <f t="shared" si="7"/>
        <v>CLUB ATLETISMO CAUQUENES</v>
      </c>
      <c r="AW35" s="1119">
        <f t="shared" si="8"/>
        <v>7</v>
      </c>
      <c r="AX35" s="1120">
        <f t="shared" si="9"/>
        <v>38235</v>
      </c>
      <c r="AY35" s="342"/>
      <c r="AZ35" s="342"/>
    </row>
    <row r="36" spans="1:52" ht="15" customHeight="1" x14ac:dyDescent="0.15">
      <c r="A36" s="242"/>
      <c r="B36" s="616" t="s">
        <v>2209</v>
      </c>
      <c r="C36" s="617" t="s">
        <v>1895</v>
      </c>
      <c r="D36" s="617" t="s">
        <v>2210</v>
      </c>
      <c r="E36" s="378" t="s">
        <v>1866</v>
      </c>
      <c r="F36" s="398" t="s">
        <v>2211</v>
      </c>
      <c r="G36" s="647">
        <v>38235</v>
      </c>
      <c r="H36" s="226" t="str">
        <f>+IF(G36&lt;DATE(2002,1,1),"adulto",IF(G36&lt;DATE(2004,1,1),"u20",IF(G36&lt;DATE(2006,1,1),"u18",IF(G36&lt;DATE(2008,1,1),"u16","-"))))</f>
        <v>u18</v>
      </c>
      <c r="I36" s="617" t="s">
        <v>823</v>
      </c>
      <c r="J36" s="914">
        <v>7</v>
      </c>
      <c r="K36" s="766" t="s">
        <v>990</v>
      </c>
      <c r="L36" s="242"/>
      <c r="M36" s="244"/>
      <c r="N36" s="242"/>
      <c r="O36" s="253"/>
      <c r="P36" s="623" t="s">
        <v>3876</v>
      </c>
      <c r="Q36" s="254"/>
      <c r="R36" s="243"/>
      <c r="S36" s="243"/>
      <c r="T36" s="242"/>
      <c r="U36" s="242"/>
      <c r="V36" s="242"/>
      <c r="W36" s="255"/>
      <c r="X36" s="256"/>
      <c r="Y36" s="243"/>
      <c r="Z36" s="242"/>
      <c r="AA36" s="257"/>
      <c r="AB36" s="242"/>
      <c r="AC36" s="242"/>
      <c r="AD36" s="242"/>
      <c r="AE36" s="259"/>
      <c r="AF36" s="242"/>
      <c r="AG36" s="243" t="str">
        <f>E36</f>
        <v>M</v>
      </c>
      <c r="AH36" s="312" t="str">
        <f>+IF(K36&gt;0,K36,"")</f>
        <v>disco</v>
      </c>
      <c r="AI36" s="312" t="str">
        <f>+IF(L36&gt;0,L36,"")</f>
        <v/>
      </c>
      <c r="AJ36" s="312" t="str">
        <f>+IF(M36&gt;0,M36,"")</f>
        <v/>
      </c>
      <c r="AK36" s="312" t="str">
        <f>+IF(Q36&gt;0,Q36,"")</f>
        <v/>
      </c>
      <c r="AL36" s="312" t="str">
        <f>+IF(N36&gt;0,N36,"")</f>
        <v/>
      </c>
      <c r="AM36" s="312" t="str">
        <f>+IF(O36&gt;0,O36,"")</f>
        <v/>
      </c>
      <c r="AN36" s="313" t="str">
        <f>+IF(P36&gt;0,P36," ")</f>
        <v>35.00</v>
      </c>
      <c r="AO36" s="314" t="str">
        <f>+UPPER((CONCATENATE(D36," ",B36," ",C36)))</f>
        <v>CAMILO FRANCISCO ANDRADES  ROMERO</v>
      </c>
      <c r="AP36" s="315">
        <f>G36</f>
        <v>38235</v>
      </c>
      <c r="AQ36" s="314" t="str">
        <f>I36</f>
        <v>CLUB ATLETISMO CAUQUENES</v>
      </c>
      <c r="AR36" s="314">
        <f>J36</f>
        <v>7</v>
      </c>
      <c r="AS36" s="243" t="str">
        <f>+SUBSTITUTE(SUBSTITUTE(F36,".",""),"-","")</f>
        <v>21661061k</v>
      </c>
      <c r="AT36" s="342"/>
      <c r="AU36" s="314" t="str">
        <f t="shared" si="6"/>
        <v xml:space="preserve">ANDRADES  ROMERO CAMILO FRANCISCO </v>
      </c>
      <c r="AV36" s="342" t="str">
        <f t="shared" si="7"/>
        <v>CLUB ATLETISMO CAUQUENES</v>
      </c>
      <c r="AW36" s="1119">
        <f t="shared" si="8"/>
        <v>7</v>
      </c>
      <c r="AX36" s="1120">
        <f t="shared" si="9"/>
        <v>38235</v>
      </c>
      <c r="AY36" s="342"/>
      <c r="AZ36" s="342"/>
    </row>
    <row r="37" spans="1:52" ht="15" customHeight="1" x14ac:dyDescent="0.15">
      <c r="A37" s="242"/>
      <c r="B37" s="694" t="s">
        <v>2044</v>
      </c>
      <c r="C37" s="694" t="s">
        <v>2168</v>
      </c>
      <c r="D37" s="694" t="s">
        <v>1076</v>
      </c>
      <c r="E37" s="378" t="s">
        <v>1866</v>
      </c>
      <c r="F37" s="432" t="s">
        <v>2169</v>
      </c>
      <c r="G37" s="346">
        <v>38583</v>
      </c>
      <c r="H37" s="226" t="str">
        <f>+IF(G37&lt;DATE(2002,1,1),"adulto",IF(G37&lt;DATE(2004,1,1),"u20",IF(G37&lt;DATE(2006,1,1),"u18",IF(G37&lt;DATE(2008,1,1),"u16","-"))))</f>
        <v>u18</v>
      </c>
      <c r="I37" s="224" t="s">
        <v>2173</v>
      </c>
      <c r="J37" s="524">
        <v>7</v>
      </c>
      <c r="K37" s="883">
        <v>100</v>
      </c>
      <c r="L37" s="242">
        <v>1</v>
      </c>
      <c r="M37" s="244"/>
      <c r="N37" s="242"/>
      <c r="O37" s="253"/>
      <c r="P37" s="622" t="s">
        <v>1763</v>
      </c>
      <c r="Q37" s="254"/>
      <c r="R37" s="243"/>
      <c r="S37" s="243"/>
      <c r="T37" s="242"/>
      <c r="U37" s="242"/>
      <c r="V37" s="242"/>
      <c r="W37" s="255"/>
      <c r="X37" s="256"/>
      <c r="Y37" s="243"/>
      <c r="Z37" s="242"/>
      <c r="AA37" s="257"/>
      <c r="AB37" s="242"/>
      <c r="AC37" s="242"/>
      <c r="AD37" s="242"/>
      <c r="AE37" s="259"/>
      <c r="AF37" s="242"/>
      <c r="AG37" s="243" t="str">
        <f>E37</f>
        <v>M</v>
      </c>
      <c r="AH37" s="312">
        <f>+IF(K37&gt;0,K37,"")</f>
        <v>100</v>
      </c>
      <c r="AI37" s="312">
        <f>+IF(L37&gt;0,L37,"")</f>
        <v>1</v>
      </c>
      <c r="AJ37" s="312" t="str">
        <f>+IF(M37&gt;0,M37,"")</f>
        <v/>
      </c>
      <c r="AK37" s="312" t="str">
        <f>+IF(Q37&gt;0,Q37,"")</f>
        <v/>
      </c>
      <c r="AL37" s="312">
        <v>4</v>
      </c>
      <c r="AM37" s="312" t="str">
        <f>+IF(O37&gt;0,O37,"")</f>
        <v/>
      </c>
      <c r="AN37" s="313" t="str">
        <f>+IF(P37&gt;0,P37," ")</f>
        <v>10.82</v>
      </c>
      <c r="AO37" s="314" t="str">
        <f>+UPPER((CONCATENATE(D37," ",B37," ",C37)))</f>
        <v>BENJAMIN IGNACIO ARAVENA CATIL</v>
      </c>
      <c r="AP37" s="315">
        <f>G37</f>
        <v>38583</v>
      </c>
      <c r="AQ37" s="314" t="str">
        <f>I37</f>
        <v>CLUB ATLETICOSAN AMBROSIO LINARES</v>
      </c>
      <c r="AR37" s="314">
        <f>J37</f>
        <v>7</v>
      </c>
      <c r="AS37" s="243" t="str">
        <f>+SUBSTITUTE(SUBSTITUTE(F37,".",""),"-","")</f>
        <v>21912970K</v>
      </c>
      <c r="AT37" s="342"/>
      <c r="AU37" s="314" t="str">
        <f t="shared" si="6"/>
        <v xml:space="preserve">ARAVENA CATIL BENJAMIN IGNACIO </v>
      </c>
      <c r="AV37" s="342" t="str">
        <f t="shared" si="7"/>
        <v>CLUB ATLETICOSAN AMBROSIO LINARES</v>
      </c>
      <c r="AW37" s="1119">
        <f t="shared" si="8"/>
        <v>7</v>
      </c>
      <c r="AX37" s="1120">
        <f t="shared" si="9"/>
        <v>38583</v>
      </c>
      <c r="AY37" s="342"/>
      <c r="AZ37" s="342"/>
    </row>
    <row r="38" spans="1:52" ht="15" customHeight="1" x14ac:dyDescent="0.15">
      <c r="A38" s="242"/>
      <c r="B38" s="694" t="s">
        <v>2044</v>
      </c>
      <c r="C38" s="694" t="s">
        <v>2168</v>
      </c>
      <c r="D38" s="694" t="s">
        <v>1076</v>
      </c>
      <c r="E38" s="378" t="s">
        <v>1866</v>
      </c>
      <c r="F38" s="432" t="s">
        <v>2169</v>
      </c>
      <c r="G38" s="346">
        <v>38583</v>
      </c>
      <c r="H38" s="226" t="str">
        <f>+IF(G38&lt;DATE(2002,1,1),"adulto",IF(G38&lt;DATE(2004,1,1),"u20",IF(G38&lt;DATE(2006,1,1),"u18",IF(G38&lt;DATE(2008,1,1),"u16","-"))))</f>
        <v>u18</v>
      </c>
      <c r="I38" s="224" t="s">
        <v>2173</v>
      </c>
      <c r="J38" s="524">
        <v>7</v>
      </c>
      <c r="K38" s="883">
        <v>200</v>
      </c>
      <c r="L38" s="242">
        <v>1</v>
      </c>
      <c r="M38" s="244"/>
      <c r="N38" s="242">
        <v>4</v>
      </c>
      <c r="O38" s="253"/>
      <c r="P38" s="622" t="s">
        <v>2174</v>
      </c>
      <c r="Q38" s="254"/>
      <c r="R38" s="243"/>
      <c r="S38" s="243"/>
      <c r="T38" s="242"/>
      <c r="U38" s="242"/>
      <c r="V38" s="242"/>
      <c r="W38" s="255"/>
      <c r="X38" s="256"/>
      <c r="Y38" s="243"/>
      <c r="Z38" s="242"/>
      <c r="AA38" s="257"/>
      <c r="AB38" s="242"/>
      <c r="AC38" s="242"/>
      <c r="AD38" s="242"/>
      <c r="AE38" s="259"/>
      <c r="AF38" s="242"/>
      <c r="AG38" s="243" t="str">
        <f>E38</f>
        <v>M</v>
      </c>
      <c r="AH38" s="312">
        <f>+IF(K38&gt;0,K38,"")</f>
        <v>200</v>
      </c>
      <c r="AI38" s="312">
        <f>+IF(L38&gt;0,L38,"")</f>
        <v>1</v>
      </c>
      <c r="AJ38" s="312" t="str">
        <f>+IF(M38&gt;0,M38,"")</f>
        <v/>
      </c>
      <c r="AK38" s="312" t="str">
        <f>+IF(Q38&gt;0,Q38,"")</f>
        <v/>
      </c>
      <c r="AL38" s="312">
        <f>+IF(N38&gt;0,N38,"")</f>
        <v>4</v>
      </c>
      <c r="AM38" s="312" t="str">
        <f>+IF(O38&gt;0,O38,"")</f>
        <v/>
      </c>
      <c r="AN38" s="313" t="str">
        <f>+IF(P38&gt;0,P38," ")</f>
        <v>21.3</v>
      </c>
      <c r="AO38" s="314" t="str">
        <f>+UPPER((CONCATENATE(D38," ",B38," ",C38)))</f>
        <v>BENJAMIN IGNACIO ARAVENA CATIL</v>
      </c>
      <c r="AP38" s="315">
        <f>G38</f>
        <v>38583</v>
      </c>
      <c r="AQ38" s="314" t="str">
        <f>I38</f>
        <v>CLUB ATLETICOSAN AMBROSIO LINARES</v>
      </c>
      <c r="AR38" s="314">
        <f>J38</f>
        <v>7</v>
      </c>
      <c r="AS38" s="243" t="str">
        <f>+SUBSTITUTE(SUBSTITUTE(F38,".",""),"-","")</f>
        <v>21912970K</v>
      </c>
      <c r="AT38" s="342"/>
      <c r="AU38" s="314" t="str">
        <f t="shared" si="6"/>
        <v xml:space="preserve">ARAVENA CATIL BENJAMIN IGNACIO </v>
      </c>
      <c r="AV38" s="342" t="str">
        <f t="shared" si="7"/>
        <v>CLUB ATLETICOSAN AMBROSIO LINARES</v>
      </c>
      <c r="AW38" s="1119">
        <f t="shared" si="8"/>
        <v>7</v>
      </c>
      <c r="AX38" s="1120">
        <f t="shared" si="9"/>
        <v>38583</v>
      </c>
      <c r="AY38" s="342"/>
      <c r="AZ38" s="342"/>
    </row>
    <row r="39" spans="1:52" ht="15" customHeight="1" x14ac:dyDescent="0.15">
      <c r="A39" s="242"/>
      <c r="B39" s="224" t="s">
        <v>2044</v>
      </c>
      <c r="C39" s="224" t="s">
        <v>2045</v>
      </c>
      <c r="D39" s="224" t="s">
        <v>2046</v>
      </c>
      <c r="E39" s="378" t="s">
        <v>1866</v>
      </c>
      <c r="F39" s="225" t="s">
        <v>2047</v>
      </c>
      <c r="G39" s="346">
        <v>38534</v>
      </c>
      <c r="H39" s="226" t="str">
        <f>+IF(G39&lt;DATE(2002,1,1),"adulto",IF(G39&lt;DATE(2004,1,1),"u20",IF(G39&lt;DATE(2006,1,1),"u18",IF(G39&lt;DATE(2008,1,1),"u16","-"))))</f>
        <v>u18</v>
      </c>
      <c r="I39" s="224" t="s">
        <v>2051</v>
      </c>
      <c r="J39" s="378">
        <v>7</v>
      </c>
      <c r="K39" s="522" t="s">
        <v>990</v>
      </c>
      <c r="L39" s="242"/>
      <c r="M39" s="244"/>
      <c r="N39" s="242"/>
      <c r="O39" s="253"/>
      <c r="P39" s="225" t="s">
        <v>2050</v>
      </c>
      <c r="Q39" s="254"/>
      <c r="R39" s="243"/>
      <c r="S39" s="243"/>
      <c r="T39" s="242"/>
      <c r="U39" s="242"/>
      <c r="V39" s="242"/>
      <c r="W39" s="255"/>
      <c r="X39" s="256"/>
      <c r="Y39" s="243"/>
      <c r="Z39" s="242"/>
      <c r="AA39" s="257"/>
      <c r="AB39" s="242"/>
      <c r="AC39" s="242"/>
      <c r="AD39" s="242"/>
      <c r="AE39" s="259"/>
      <c r="AF39" s="242"/>
      <c r="AG39" s="243" t="str">
        <f>E39</f>
        <v>M</v>
      </c>
      <c r="AH39" s="312" t="str">
        <f>+IF(K39&gt;0,K39,"")</f>
        <v>disco</v>
      </c>
      <c r="AI39" s="312" t="str">
        <f>+IF(L39&gt;0,L39,"")</f>
        <v/>
      </c>
      <c r="AJ39" s="312" t="str">
        <f>+IF(M39&gt;0,M39,"")</f>
        <v/>
      </c>
      <c r="AK39" s="312" t="str">
        <f>+IF(Q39&gt;0,Q39,"")</f>
        <v/>
      </c>
      <c r="AL39" s="312" t="str">
        <f>+IF(N39&gt;0,N39,"")</f>
        <v/>
      </c>
      <c r="AM39" s="312" t="str">
        <f>+IF(O39&gt;0,O39,"")</f>
        <v/>
      </c>
      <c r="AN39" s="313" t="str">
        <f>+IF(P39&gt;0,P39," ")</f>
        <v>33.50</v>
      </c>
      <c r="AO39" s="314" t="str">
        <f>+UPPER((CONCATENATE(D39," ",B39," ",C39)))</f>
        <v>BENJAMIN RIBESPIERRE ARAVENA ALVAREZ</v>
      </c>
      <c r="AP39" s="315">
        <f>G39</f>
        <v>38534</v>
      </c>
      <c r="AQ39" s="314" t="str">
        <f>I39</f>
        <v>CLUB DEPORTIVO MANUEL LARRAIN</v>
      </c>
      <c r="AR39" s="314">
        <f>J39</f>
        <v>7</v>
      </c>
      <c r="AS39" s="243" t="str">
        <f>+SUBSTITUTE(SUBSTITUTE(F39,".",""),"-","")</f>
        <v>218745822</v>
      </c>
      <c r="AT39" s="342"/>
      <c r="AU39" s="314" t="str">
        <f t="shared" si="6"/>
        <v xml:space="preserve">ARAVENA ALVAREZ BENJAMIN RIBESPIERRE </v>
      </c>
      <c r="AV39" s="342" t="str">
        <f t="shared" si="7"/>
        <v>CLUB DEPORTIVO MANUEL LARRAIN</v>
      </c>
      <c r="AW39" s="1119">
        <f t="shared" si="8"/>
        <v>7</v>
      </c>
      <c r="AX39" s="1120">
        <f t="shared" si="9"/>
        <v>38534</v>
      </c>
      <c r="AY39" s="342"/>
      <c r="AZ39" s="342"/>
    </row>
    <row r="40" spans="1:52" ht="15" customHeight="1" x14ac:dyDescent="0.15">
      <c r="A40" s="242"/>
      <c r="B40" s="224" t="s">
        <v>2044</v>
      </c>
      <c r="C40" s="224" t="s">
        <v>2045</v>
      </c>
      <c r="D40" s="224" t="s">
        <v>2046</v>
      </c>
      <c r="E40" s="378" t="s">
        <v>1866</v>
      </c>
      <c r="F40" s="225" t="s">
        <v>2047</v>
      </c>
      <c r="G40" s="346">
        <v>38534</v>
      </c>
      <c r="H40" s="226" t="str">
        <f>+IF(G40&lt;DATE(2002,1,1),"adulto",IF(G40&lt;DATE(2004,1,1),"u20",IF(G40&lt;DATE(2006,1,1),"u18",IF(G40&lt;DATE(2008,1,1),"u16","-"))))</f>
        <v>u18</v>
      </c>
      <c r="I40" s="224" t="s">
        <v>2051</v>
      </c>
      <c r="J40" s="378">
        <v>7</v>
      </c>
      <c r="K40" s="765" t="s">
        <v>974</v>
      </c>
      <c r="L40" s="242"/>
      <c r="M40" s="244"/>
      <c r="N40" s="242"/>
      <c r="O40" s="253"/>
      <c r="P40" s="225" t="s">
        <v>2052</v>
      </c>
      <c r="Q40" s="254"/>
      <c r="R40" s="243"/>
      <c r="S40" s="243"/>
      <c r="T40" s="242"/>
      <c r="U40" s="242"/>
      <c r="V40" s="242"/>
      <c r="W40" s="255"/>
      <c r="X40" s="256"/>
      <c r="Y40" s="243"/>
      <c r="Z40" s="242"/>
      <c r="AA40" s="257"/>
      <c r="AB40" s="242"/>
      <c r="AC40" s="242"/>
      <c r="AD40" s="242"/>
      <c r="AE40" s="259"/>
      <c r="AF40" s="242"/>
      <c r="AG40" s="243" t="str">
        <f>E40</f>
        <v>M</v>
      </c>
      <c r="AH40" s="312" t="str">
        <f>+IF(K40&gt;0,K40,"")</f>
        <v>bala</v>
      </c>
      <c r="AI40" s="312" t="str">
        <f>+IF(L40&gt;0,L40,"")</f>
        <v/>
      </c>
      <c r="AJ40" s="312" t="str">
        <f>+IF(M40&gt;0,M40,"")</f>
        <v/>
      </c>
      <c r="AK40" s="312" t="str">
        <f>+IF(Q40&gt;0,Q40,"")</f>
        <v/>
      </c>
      <c r="AL40" s="312" t="str">
        <f>+IF(N40&gt;0,N40,"")</f>
        <v/>
      </c>
      <c r="AM40" s="312" t="str">
        <f>+IF(O40&gt;0,O40,"")</f>
        <v/>
      </c>
      <c r="AN40" s="313" t="str">
        <f>+IF(P40&gt;0,P40," ")</f>
        <v>10.40</v>
      </c>
      <c r="AO40" s="314" t="str">
        <f>+UPPER((CONCATENATE(D40," ",B40," ",C40)))</f>
        <v>BENJAMIN RIBESPIERRE ARAVENA ALVAREZ</v>
      </c>
      <c r="AP40" s="315">
        <f>G40</f>
        <v>38534</v>
      </c>
      <c r="AQ40" s="314" t="str">
        <f>I40</f>
        <v>CLUB DEPORTIVO MANUEL LARRAIN</v>
      </c>
      <c r="AR40" s="314">
        <f>J40</f>
        <v>7</v>
      </c>
      <c r="AS40" s="243" t="str">
        <f>+SUBSTITUTE(SUBSTITUTE(F40,".",""),"-","")</f>
        <v>218745822</v>
      </c>
      <c r="AT40" s="342"/>
      <c r="AU40" s="314" t="str">
        <f t="shared" si="6"/>
        <v xml:space="preserve">ARAVENA ALVAREZ BENJAMIN RIBESPIERRE </v>
      </c>
      <c r="AV40" s="342" t="str">
        <f t="shared" si="7"/>
        <v>CLUB DEPORTIVO MANUEL LARRAIN</v>
      </c>
      <c r="AW40" s="1119">
        <f t="shared" si="8"/>
        <v>7</v>
      </c>
      <c r="AX40" s="1120">
        <f t="shared" si="9"/>
        <v>38534</v>
      </c>
      <c r="AY40" s="342"/>
      <c r="AZ40" s="342"/>
    </row>
    <row r="41" spans="1:52" ht="15" customHeight="1" x14ac:dyDescent="0.15">
      <c r="A41" s="242"/>
      <c r="B41" s="224" t="s">
        <v>2044</v>
      </c>
      <c r="C41" s="224" t="s">
        <v>971</v>
      </c>
      <c r="D41" s="224" t="s">
        <v>972</v>
      </c>
      <c r="E41" s="378" t="s">
        <v>1862</v>
      </c>
      <c r="F41" s="622" t="s">
        <v>2202</v>
      </c>
      <c r="G41" s="346">
        <v>37683</v>
      </c>
      <c r="H41" s="226" t="str">
        <f>+IF(G41&lt;DATE(2002,1,1),"adulto",IF(G41&lt;DATE(2004,1,1),"u20",IF(G41&lt;DATE(2006,1,1),"u18",IF(G41&lt;DATE(2008,1,1),"u16","-"))))</f>
        <v>u20</v>
      </c>
      <c r="I41" s="224" t="s">
        <v>823</v>
      </c>
      <c r="J41" s="876">
        <v>7</v>
      </c>
      <c r="K41" s="765" t="s">
        <v>974</v>
      </c>
      <c r="L41" s="242"/>
      <c r="M41" s="244"/>
      <c r="N41" s="242"/>
      <c r="O41" s="253"/>
      <c r="P41" s="225" t="s">
        <v>2203</v>
      </c>
      <c r="Q41" s="254"/>
      <c r="R41" s="243"/>
      <c r="S41" s="243"/>
      <c r="T41" s="242"/>
      <c r="U41" s="242"/>
      <c r="V41" s="242"/>
      <c r="W41" s="255"/>
      <c r="X41" s="256"/>
      <c r="Y41" s="243"/>
      <c r="Z41" s="242"/>
      <c r="AA41" s="257"/>
      <c r="AB41" s="242"/>
      <c r="AC41" s="242"/>
      <c r="AD41" s="242"/>
      <c r="AE41" s="259"/>
      <c r="AF41" s="242"/>
      <c r="AG41" s="243" t="str">
        <f>E41</f>
        <v>F</v>
      </c>
      <c r="AH41" s="312" t="str">
        <f>+IF(K41&gt;0,K41,"")</f>
        <v>bala</v>
      </c>
      <c r="AI41" s="312" t="str">
        <f>+IF(L41&gt;0,L41,"")</f>
        <v/>
      </c>
      <c r="AJ41" s="312" t="str">
        <f>+IF(M41&gt;0,M41,"")</f>
        <v/>
      </c>
      <c r="AK41" s="312" t="str">
        <f>+IF(Q41&gt;0,Q41,"")</f>
        <v/>
      </c>
      <c r="AL41" s="312" t="str">
        <f>+IF(N41&gt;0,N41,"")</f>
        <v/>
      </c>
      <c r="AM41" s="312" t="str">
        <f>+IF(O41&gt;0,O41,"")</f>
        <v/>
      </c>
      <c r="AN41" s="313" t="str">
        <f>+IF(P41&gt;0,P41," ")</f>
        <v>13.23</v>
      </c>
      <c r="AO41" s="314" t="str">
        <f>+UPPER((CONCATENATE(D41," ",B41," ",C41)))</f>
        <v>YANINA DANAE ARAVENA MANRIQUEZ</v>
      </c>
      <c r="AP41" s="315">
        <f>G41</f>
        <v>37683</v>
      </c>
      <c r="AQ41" s="314" t="str">
        <f>I41</f>
        <v>CLUB ATLETISMO CAUQUENES</v>
      </c>
      <c r="AR41" s="314">
        <f>J41</f>
        <v>7</v>
      </c>
      <c r="AS41" s="243" t="str">
        <f>+SUBSTITUTE(SUBSTITUTE(F41,".",""),"-","")</f>
        <v>212542474</v>
      </c>
      <c r="AT41" s="342"/>
      <c r="AU41" s="314" t="str">
        <f t="shared" si="6"/>
        <v xml:space="preserve">ARAVENA MANRIQUEZ YANINA DANAE </v>
      </c>
      <c r="AV41" s="342" t="str">
        <f t="shared" si="7"/>
        <v>CLUB ATLETISMO CAUQUENES</v>
      </c>
      <c r="AW41" s="1119">
        <f t="shared" si="8"/>
        <v>7</v>
      </c>
      <c r="AX41" s="1120">
        <f t="shared" si="9"/>
        <v>37683</v>
      </c>
      <c r="AY41" s="342"/>
      <c r="AZ41" s="342"/>
    </row>
    <row r="42" spans="1:52" ht="15" customHeight="1" x14ac:dyDescent="0.15">
      <c r="A42" s="242"/>
      <c r="B42" s="224" t="s">
        <v>1396</v>
      </c>
      <c r="C42" s="224" t="s">
        <v>634</v>
      </c>
      <c r="D42" s="224" t="s">
        <v>1477</v>
      </c>
      <c r="E42" s="378" t="s">
        <v>1862</v>
      </c>
      <c r="F42" s="225" t="s">
        <v>2138</v>
      </c>
      <c r="G42" s="346">
        <v>37328</v>
      </c>
      <c r="H42" s="226" t="str">
        <f>+IF(G42&lt;DATE(2002,1,1),"adulto",IF(G42&lt;DATE(2004,1,1),"u20",IF(G42&lt;DATE(2006,1,1),"u18",IF(G42&lt;DATE(2008,1,1),"u16","-"))))</f>
        <v>u20</v>
      </c>
      <c r="I42" s="224" t="s">
        <v>2134</v>
      </c>
      <c r="J42" s="524">
        <v>7</v>
      </c>
      <c r="K42" s="623">
        <v>400</v>
      </c>
      <c r="L42" s="242">
        <v>1</v>
      </c>
      <c r="M42" s="244"/>
      <c r="N42" s="242"/>
      <c r="O42" s="253"/>
      <c r="P42" s="552" t="s">
        <v>3846</v>
      </c>
      <c r="Q42" s="254"/>
      <c r="R42" s="243"/>
      <c r="S42" s="243"/>
      <c r="T42" s="242"/>
      <c r="U42" s="242"/>
      <c r="V42" s="242"/>
      <c r="W42" s="255"/>
      <c r="X42" s="256"/>
      <c r="Y42" s="243"/>
      <c r="Z42" s="242"/>
      <c r="AA42" s="257"/>
      <c r="AB42" s="242"/>
      <c r="AC42" s="242"/>
      <c r="AD42" s="242"/>
      <c r="AE42" s="259"/>
      <c r="AF42" s="242"/>
      <c r="AG42" s="243" t="str">
        <f>E42</f>
        <v>F</v>
      </c>
      <c r="AH42" s="312">
        <f>+IF(K42&gt;0,K42,"")</f>
        <v>400</v>
      </c>
      <c r="AI42" s="312">
        <f>+IF(L42&gt;0,L42,"")</f>
        <v>1</v>
      </c>
      <c r="AJ42" s="312" t="str">
        <f>+IF(M42&gt;0,M42,"")</f>
        <v/>
      </c>
      <c r="AK42" s="312" t="str">
        <f>+IF(Q42&gt;0,Q42,"")</f>
        <v/>
      </c>
      <c r="AL42" s="312">
        <v>3</v>
      </c>
      <c r="AM42" s="312" t="str">
        <f>+IF(O42&gt;0,O42,"")</f>
        <v/>
      </c>
      <c r="AN42" s="313" t="str">
        <f>+IF(P42&gt;0,P42," ")</f>
        <v>1.01.00</v>
      </c>
      <c r="AO42" s="314" t="str">
        <f>+UPPER((CONCATENATE(D42," ",B42," ",C42)))</f>
        <v>VALENTINA ARAYA VASQUEZ</v>
      </c>
      <c r="AP42" s="315">
        <f>G42</f>
        <v>37328</v>
      </c>
      <c r="AQ42" s="314" t="str">
        <f>I42</f>
        <v>DEPORTES LINARES</v>
      </c>
      <c r="AR42" s="314">
        <f>J42</f>
        <v>7</v>
      </c>
      <c r="AS42" s="243" t="str">
        <f>+SUBSTITUTE(SUBSTITUTE(F42,".",""),"-","")</f>
        <v>209860139</v>
      </c>
      <c r="AT42" s="342"/>
      <c r="AU42" s="314" t="str">
        <f t="shared" si="6"/>
        <v xml:space="preserve">ARAYA VASQUEZ VALENTINA </v>
      </c>
      <c r="AV42" s="342" t="str">
        <f t="shared" si="7"/>
        <v>DEPORTES LINARES</v>
      </c>
      <c r="AW42" s="1119">
        <f t="shared" si="8"/>
        <v>7</v>
      </c>
      <c r="AX42" s="1120">
        <f t="shared" si="9"/>
        <v>37328</v>
      </c>
      <c r="AY42" s="342"/>
      <c r="AZ42" s="342"/>
    </row>
    <row r="43" spans="1:52" ht="15" customHeight="1" x14ac:dyDescent="0.2">
      <c r="A43" s="242"/>
      <c r="B43" s="224" t="s">
        <v>1943</v>
      </c>
      <c r="C43" s="224" t="s">
        <v>1352</v>
      </c>
      <c r="D43" s="224" t="s">
        <v>1944</v>
      </c>
      <c r="E43" s="378" t="s">
        <v>1866</v>
      </c>
      <c r="F43" s="362" t="s">
        <v>1945</v>
      </c>
      <c r="G43" s="387">
        <v>37360</v>
      </c>
      <c r="H43" s="226" t="str">
        <f>+IF(G43&lt;DATE(2002,1,1),"adulto",IF(G43&lt;DATE(2004,1,1),"u20",IF(G43&lt;DATE(2006,1,1),"u18",IF(G43&lt;DATE(2008,1,1),"u16","-"))))</f>
        <v>u20</v>
      </c>
      <c r="I43" s="224" t="s">
        <v>1911</v>
      </c>
      <c r="J43" s="524">
        <v>6</v>
      </c>
      <c r="K43" s="883">
        <v>200</v>
      </c>
      <c r="L43" s="242">
        <v>5</v>
      </c>
      <c r="M43" s="244"/>
      <c r="N43" s="242">
        <v>5</v>
      </c>
      <c r="O43" s="253"/>
      <c r="P43" s="447" t="s">
        <v>1948</v>
      </c>
      <c r="Q43" s="254"/>
      <c r="R43" s="243"/>
      <c r="S43" s="243"/>
      <c r="T43" s="242"/>
      <c r="U43" s="242"/>
      <c r="V43" s="242"/>
      <c r="W43" s="255"/>
      <c r="X43" s="256"/>
      <c r="Y43" s="243"/>
      <c r="Z43" s="242"/>
      <c r="AA43" s="257"/>
      <c r="AB43" s="242"/>
      <c r="AC43" s="242"/>
      <c r="AD43" s="242"/>
      <c r="AE43" s="259"/>
      <c r="AF43" s="242"/>
      <c r="AG43" s="243" t="str">
        <f>E43</f>
        <v>M</v>
      </c>
      <c r="AH43" s="312">
        <f>+IF(K43&gt;0,K43,"")</f>
        <v>200</v>
      </c>
      <c r="AI43" s="312">
        <f>+IF(L43&gt;0,L43,"")</f>
        <v>5</v>
      </c>
      <c r="AJ43" s="312" t="str">
        <f>+IF(M43&gt;0,M43,"")</f>
        <v/>
      </c>
      <c r="AK43" s="312" t="str">
        <f>+IF(Q43&gt;0,Q43,"")</f>
        <v/>
      </c>
      <c r="AL43" s="312">
        <f>+IF(N43&gt;0,N43,"")</f>
        <v>5</v>
      </c>
      <c r="AM43" s="312" t="str">
        <f>+IF(O43&gt;0,O43,"")</f>
        <v/>
      </c>
      <c r="AN43" s="313" t="str">
        <f>+IF(P43&gt;0,P43," ")</f>
        <v>23.23</v>
      </c>
      <c r="AO43" s="314" t="str">
        <f>+UPPER((CONCATENATE(D43," ",B43," ",C43)))</f>
        <v>SEBASTIÁN AREDONDO  CARRASCO</v>
      </c>
      <c r="AP43" s="315">
        <f>G43</f>
        <v>37360</v>
      </c>
      <c r="AQ43" s="314" t="str">
        <f>I43</f>
        <v>club atletico Rengo</v>
      </c>
      <c r="AR43" s="314">
        <f>J43</f>
        <v>6</v>
      </c>
      <c r="AS43" s="243" t="str">
        <f>+SUBSTITUTE(SUBSTITUTE(F43,".",""),"-","")</f>
        <v>206587105</v>
      </c>
      <c r="AT43" s="342"/>
      <c r="AU43" s="314" t="str">
        <f t="shared" si="6"/>
        <v xml:space="preserve">AREDONDO  CARRASCO SEBASTIÁN </v>
      </c>
      <c r="AV43" s="342" t="str">
        <f t="shared" si="7"/>
        <v>club atletico Rengo</v>
      </c>
      <c r="AW43" s="1119">
        <f t="shared" si="8"/>
        <v>6</v>
      </c>
      <c r="AX43" s="1120">
        <f t="shared" si="9"/>
        <v>37360</v>
      </c>
      <c r="AY43" s="342"/>
      <c r="AZ43" s="342"/>
    </row>
    <row r="44" spans="1:52" ht="15" customHeight="1" x14ac:dyDescent="0.2">
      <c r="A44" s="242"/>
      <c r="B44" s="803" t="s">
        <v>1132</v>
      </c>
      <c r="C44" s="803" t="s">
        <v>862</v>
      </c>
      <c r="D44" s="803" t="s">
        <v>2512</v>
      </c>
      <c r="E44" s="806" t="s">
        <v>1862</v>
      </c>
      <c r="F44" s="814" t="s">
        <v>2513</v>
      </c>
      <c r="G44" s="808">
        <v>38601</v>
      </c>
      <c r="H44" s="809" t="str">
        <f>+IF(G44&lt;DATE(2002,1,1),"adulto",IF(G44&lt;DATE(2004,1,1),"u20",IF(G44&lt;DATE(2006,1,1),"u18",IF(G44&lt;DATE(2008,1,1),"u16","-"))))</f>
        <v>u18</v>
      </c>
      <c r="I44" s="812" t="s">
        <v>2510</v>
      </c>
      <c r="J44" s="860">
        <v>5</v>
      </c>
      <c r="K44" s="882">
        <v>5000</v>
      </c>
      <c r="L44" s="242"/>
      <c r="M44" s="244"/>
      <c r="N44" s="242"/>
      <c r="O44" s="253"/>
      <c r="P44" s="814" t="s">
        <v>2441</v>
      </c>
      <c r="Q44" s="254"/>
      <c r="R44" s="243"/>
      <c r="S44" s="243"/>
      <c r="T44" s="242"/>
      <c r="U44" s="242"/>
      <c r="V44" s="242"/>
      <c r="W44" s="255"/>
      <c r="X44" s="256"/>
      <c r="Y44" s="243"/>
      <c r="Z44" s="242"/>
      <c r="AA44" s="257"/>
      <c r="AB44" s="242"/>
      <c r="AC44" s="242"/>
      <c r="AD44" s="242"/>
      <c r="AE44" s="259"/>
      <c r="AF44" s="242"/>
      <c r="AG44" s="243" t="str">
        <f>E44</f>
        <v>F</v>
      </c>
      <c r="AH44" s="312">
        <f>+IF(K44&gt;0,K44,"")</f>
        <v>5000</v>
      </c>
      <c r="AI44" s="312" t="str">
        <f>+IF(L44&gt;0,L44,"")</f>
        <v/>
      </c>
      <c r="AJ44" s="312" t="str">
        <f>+IF(M44&gt;0,M44,"")</f>
        <v/>
      </c>
      <c r="AK44" s="312" t="str">
        <f>+IF(Q44&gt;0,Q44,"")</f>
        <v/>
      </c>
      <c r="AL44" s="312" t="str">
        <f>+IF(N44&gt;0,N44,"")</f>
        <v/>
      </c>
      <c r="AM44" s="312" t="str">
        <f>+IF(O44&gt;0,O44,"")</f>
        <v/>
      </c>
      <c r="AN44" s="313" t="str">
        <f>+IF(P44&gt;0,P44," ")</f>
        <v>S/M</v>
      </c>
      <c r="AO44" s="314" t="str">
        <f>+UPPER((CONCATENATE(D44," ",B44," ",C44)))</f>
        <v>MARTINA ANTONIA ARELLANO LOPEZ</v>
      </c>
      <c r="AP44" s="315">
        <f>G44</f>
        <v>38601</v>
      </c>
      <c r="AQ44" s="314" t="str">
        <f>I44</f>
        <v>CLUB ATLETICO O´HIGGINS</v>
      </c>
      <c r="AR44" s="314">
        <f>J44</f>
        <v>5</v>
      </c>
      <c r="AS44" s="243" t="str">
        <f>+SUBSTITUTE(SUBSTITUTE(F44,".",""),"-","")</f>
        <v>219354851</v>
      </c>
      <c r="AT44" s="342"/>
      <c r="AU44" s="314" t="str">
        <f t="shared" si="6"/>
        <v xml:space="preserve">ARELLANO LOPEZ MARTINA ANTONIA </v>
      </c>
      <c r="AV44" s="342" t="str">
        <f t="shared" si="7"/>
        <v>CLUB ATLETICO O´HIGGINS</v>
      </c>
      <c r="AW44" s="1119">
        <f t="shared" si="8"/>
        <v>5</v>
      </c>
      <c r="AX44" s="1120">
        <f t="shared" si="9"/>
        <v>38601</v>
      </c>
      <c r="AY44" s="342"/>
      <c r="AZ44" s="342"/>
    </row>
    <row r="45" spans="1:52" ht="15" customHeight="1" x14ac:dyDescent="0.2">
      <c r="A45" s="242"/>
      <c r="B45" s="224" t="s">
        <v>1132</v>
      </c>
      <c r="C45" s="224" t="s">
        <v>862</v>
      </c>
      <c r="D45" s="224" t="s">
        <v>2512</v>
      </c>
      <c r="E45" s="378" t="s">
        <v>1862</v>
      </c>
      <c r="F45" s="225" t="s">
        <v>2517</v>
      </c>
      <c r="G45" s="346">
        <v>38601</v>
      </c>
      <c r="H45" s="226" t="str">
        <f>+IF(G45&lt;DATE(2002,1,1),"adulto",IF(G45&lt;DATE(2004,1,1),"u20",IF(G45&lt;DATE(2006,1,1),"u18",IF(G45&lt;DATE(2008,1,1),"u16","-"))))</f>
        <v>u18</v>
      </c>
      <c r="I45" s="224" t="s">
        <v>2510</v>
      </c>
      <c r="J45" s="861">
        <v>5</v>
      </c>
      <c r="K45" s="396">
        <v>3000</v>
      </c>
      <c r="L45" s="242"/>
      <c r="M45" s="244"/>
      <c r="N45" s="242"/>
      <c r="O45" s="253"/>
      <c r="P45" s="225" t="s">
        <v>2518</v>
      </c>
      <c r="Q45" s="254"/>
      <c r="R45" s="243"/>
      <c r="S45" s="243"/>
      <c r="T45" s="242"/>
      <c r="U45" s="242"/>
      <c r="V45" s="242"/>
      <c r="W45" s="255"/>
      <c r="X45" s="256"/>
      <c r="Y45" s="243"/>
      <c r="Z45" s="242"/>
      <c r="AA45" s="257"/>
      <c r="AB45" s="242"/>
      <c r="AC45" s="242"/>
      <c r="AD45" s="242"/>
      <c r="AE45" s="259"/>
      <c r="AF45" s="242"/>
      <c r="AG45" s="243" t="str">
        <f>E45</f>
        <v>F</v>
      </c>
      <c r="AH45" s="312">
        <f>+IF(K45&gt;0,K45,"")</f>
        <v>3000</v>
      </c>
      <c r="AI45" s="312" t="str">
        <f>+IF(L45&gt;0,L45,"")</f>
        <v/>
      </c>
      <c r="AJ45" s="312" t="str">
        <f>+IF(M45&gt;0,M45,"")</f>
        <v/>
      </c>
      <c r="AK45" s="312" t="str">
        <f>+IF(Q45&gt;0,Q45,"")</f>
        <v/>
      </c>
      <c r="AL45" s="312" t="str">
        <f>+IF(N45&gt;0,N45,"")</f>
        <v/>
      </c>
      <c r="AM45" s="312" t="str">
        <f>+IF(O45&gt;0,O45,"")</f>
        <v/>
      </c>
      <c r="AN45" s="313" t="str">
        <f>+IF(P45&gt;0,P45," ")</f>
        <v>12.25.48</v>
      </c>
      <c r="AO45" s="314" t="str">
        <f>+UPPER((CONCATENATE(D45," ",B45," ",C45)))</f>
        <v>MARTINA ANTONIA ARELLANO LOPEZ</v>
      </c>
      <c r="AP45" s="315">
        <f>G45</f>
        <v>38601</v>
      </c>
      <c r="AQ45" s="314" t="str">
        <f>I45</f>
        <v>CLUB ATLETICO O´HIGGINS</v>
      </c>
      <c r="AR45" s="314">
        <f>J45</f>
        <v>5</v>
      </c>
      <c r="AS45" s="243" t="str">
        <f>+SUBSTITUTE(SUBSTITUTE(F45,".",""),"-","")</f>
        <v>219355851</v>
      </c>
      <c r="AT45" s="342"/>
      <c r="AU45" s="314" t="str">
        <f t="shared" si="6"/>
        <v xml:space="preserve">ARELLANO LOPEZ MARTINA ANTONIA </v>
      </c>
      <c r="AV45" s="342" t="str">
        <f t="shared" si="7"/>
        <v>CLUB ATLETICO O´HIGGINS</v>
      </c>
      <c r="AW45" s="1119">
        <f t="shared" si="8"/>
        <v>5</v>
      </c>
      <c r="AX45" s="1120">
        <f t="shared" si="9"/>
        <v>38601</v>
      </c>
      <c r="AY45" s="342"/>
      <c r="AZ45" s="342"/>
    </row>
    <row r="46" spans="1:52" ht="15" customHeight="1" x14ac:dyDescent="0.2">
      <c r="A46" s="242"/>
      <c r="B46" s="224" t="s">
        <v>2297</v>
      </c>
      <c r="C46" s="224" t="s">
        <v>1352</v>
      </c>
      <c r="D46" s="224" t="s">
        <v>1944</v>
      </c>
      <c r="E46" s="378" t="s">
        <v>1866</v>
      </c>
      <c r="F46" s="362" t="s">
        <v>1945</v>
      </c>
      <c r="G46" s="387">
        <v>37360</v>
      </c>
      <c r="H46" s="226" t="str">
        <f>+IF(G46&lt;DATE(2002,1,1),"adulto",IF(G46&lt;DATE(2004,1,1),"u20",IF(G46&lt;DATE(2006,1,1),"u18",IF(G46&lt;DATE(2008,1,1),"u16","-"))))</f>
        <v>u20</v>
      </c>
      <c r="I46" s="224" t="s">
        <v>1911</v>
      </c>
      <c r="J46" s="524">
        <v>6</v>
      </c>
      <c r="K46" s="883">
        <v>200</v>
      </c>
      <c r="L46" s="242">
        <v>4</v>
      </c>
      <c r="M46" s="244"/>
      <c r="N46" s="242">
        <v>5</v>
      </c>
      <c r="O46" s="253"/>
      <c r="P46" s="447" t="s">
        <v>1948</v>
      </c>
      <c r="Q46" s="254"/>
      <c r="R46" s="243"/>
      <c r="S46" s="243"/>
      <c r="T46" s="242"/>
      <c r="U46" s="242"/>
      <c r="V46" s="242"/>
      <c r="W46" s="255"/>
      <c r="X46" s="256"/>
      <c r="Y46" s="243"/>
      <c r="Z46" s="242"/>
      <c r="AA46" s="257"/>
      <c r="AB46" s="242"/>
      <c r="AC46" s="242"/>
      <c r="AD46" s="242"/>
      <c r="AE46" s="259"/>
      <c r="AF46" s="242"/>
      <c r="AG46" s="243" t="str">
        <f>E46</f>
        <v>M</v>
      </c>
      <c r="AH46" s="312">
        <f>+IF(K46&gt;0,K46,"")</f>
        <v>200</v>
      </c>
      <c r="AI46" s="312">
        <f>+IF(L46&gt;0,L46,"")</f>
        <v>4</v>
      </c>
      <c r="AJ46" s="312" t="str">
        <f>+IF(M46&gt;0,M46,"")</f>
        <v/>
      </c>
      <c r="AK46" s="312" t="str">
        <f>+IF(Q46&gt;0,Q46,"")</f>
        <v/>
      </c>
      <c r="AL46" s="312">
        <f>+IF(N46&gt;0,N46,"")</f>
        <v>5</v>
      </c>
      <c r="AM46" s="312" t="str">
        <f>+IF(O46&gt;0,O46,"")</f>
        <v/>
      </c>
      <c r="AN46" s="313" t="str">
        <f>+IF(P46&gt;0,P46," ")</f>
        <v>23.23</v>
      </c>
      <c r="AO46" s="314" t="str">
        <f>+UPPER((CONCATENATE(D46," ",B46," ",C46)))</f>
        <v>SEBASTIÁN ARREDONDO CARRASCO</v>
      </c>
      <c r="AP46" s="315">
        <f>G46</f>
        <v>37360</v>
      </c>
      <c r="AQ46" s="314" t="str">
        <f>I46</f>
        <v>club atletico Rengo</v>
      </c>
      <c r="AR46" s="314">
        <f>J46</f>
        <v>6</v>
      </c>
      <c r="AS46" s="243" t="str">
        <f>+SUBSTITUTE(SUBSTITUTE(F46,".",""),"-","")</f>
        <v>206587105</v>
      </c>
      <c r="AT46" s="342"/>
      <c r="AU46" s="314" t="str">
        <f t="shared" si="6"/>
        <v xml:space="preserve">ARREDONDO CARRASCO SEBASTIÁN </v>
      </c>
      <c r="AV46" s="342" t="str">
        <f t="shared" si="7"/>
        <v>club atletico Rengo</v>
      </c>
      <c r="AW46" s="1119">
        <f t="shared" si="8"/>
        <v>6</v>
      </c>
      <c r="AX46" s="1120">
        <f t="shared" si="9"/>
        <v>37360</v>
      </c>
      <c r="AY46" s="342"/>
      <c r="AZ46" s="342"/>
    </row>
    <row r="47" spans="1:52" ht="15" customHeight="1" x14ac:dyDescent="0.2">
      <c r="A47" s="242"/>
      <c r="B47" s="223" t="s">
        <v>2297</v>
      </c>
      <c r="C47" s="223" t="s">
        <v>1352</v>
      </c>
      <c r="D47" s="223" t="s">
        <v>1298</v>
      </c>
      <c r="E47" s="378" t="s">
        <v>1866</v>
      </c>
      <c r="F47" s="225" t="s">
        <v>1945</v>
      </c>
      <c r="G47" s="346">
        <v>37360</v>
      </c>
      <c r="H47" s="226" t="str">
        <f>+IF(G47&lt;DATE(2002,1,1),"adulto",IF(G47&lt;DATE(2004,1,1),"u20",IF(G47&lt;DATE(2006,1,1),"u18",IF(G47&lt;DATE(2008,1,1),"u16","-"))))</f>
        <v>u20</v>
      </c>
      <c r="I47" s="224" t="s">
        <v>1911</v>
      </c>
      <c r="J47" s="524">
        <v>6</v>
      </c>
      <c r="K47" s="623">
        <v>400</v>
      </c>
      <c r="L47" s="242">
        <v>2</v>
      </c>
      <c r="M47" s="244"/>
      <c r="N47" s="242">
        <v>1</v>
      </c>
      <c r="O47" s="253"/>
      <c r="P47" s="447" t="s">
        <v>1949</v>
      </c>
      <c r="Q47" s="254"/>
      <c r="R47" s="243"/>
      <c r="S47" s="243"/>
      <c r="T47" s="242"/>
      <c r="U47" s="242"/>
      <c r="V47" s="242"/>
      <c r="W47" s="255"/>
      <c r="X47" s="256"/>
      <c r="Y47" s="243"/>
      <c r="Z47" s="242"/>
      <c r="AA47" s="257"/>
      <c r="AB47" s="242"/>
      <c r="AC47" s="242"/>
      <c r="AD47" s="242"/>
      <c r="AE47" s="259"/>
      <c r="AF47" s="242"/>
      <c r="AG47" s="243" t="str">
        <f>E47</f>
        <v>M</v>
      </c>
      <c r="AH47" s="312">
        <f>+IF(K47&gt;0,K47,"")</f>
        <v>400</v>
      </c>
      <c r="AI47" s="312">
        <f>+IF(L47&gt;0,L47,"")</f>
        <v>2</v>
      </c>
      <c r="AJ47" s="312" t="str">
        <f>+IF(M47&gt;0,M47,"")</f>
        <v/>
      </c>
      <c r="AK47" s="312" t="str">
        <f>+IF(Q47&gt;0,Q47,"")</f>
        <v/>
      </c>
      <c r="AL47" s="312">
        <v>6</v>
      </c>
      <c r="AM47" s="312" t="str">
        <f>+IF(O47&gt;0,O47,"")</f>
        <v/>
      </c>
      <c r="AN47" s="313" t="str">
        <f>+IF(P47&gt;0,P47," ")</f>
        <v>54.34</v>
      </c>
      <c r="AO47" s="314" t="str">
        <f>+UPPER((CONCATENATE(D47," ",B47," ",C47)))</f>
        <v>SEBASTIAN ARREDONDO CARRASCO</v>
      </c>
      <c r="AP47" s="315">
        <f>G47</f>
        <v>37360</v>
      </c>
      <c r="AQ47" s="314" t="str">
        <f>I47</f>
        <v>club atletico Rengo</v>
      </c>
      <c r="AR47" s="314">
        <f>J47</f>
        <v>6</v>
      </c>
      <c r="AS47" s="243" t="str">
        <f>+SUBSTITUTE(SUBSTITUTE(F47,".",""),"-","")</f>
        <v>206587105</v>
      </c>
      <c r="AT47" s="342"/>
      <c r="AU47" s="314" t="str">
        <f t="shared" si="6"/>
        <v xml:space="preserve">ARREDONDO CARRASCO SEBASTIAN </v>
      </c>
      <c r="AV47" s="342" t="str">
        <f t="shared" si="7"/>
        <v>club atletico Rengo</v>
      </c>
      <c r="AW47" s="1119">
        <f t="shared" si="8"/>
        <v>6</v>
      </c>
      <c r="AX47" s="1120">
        <f t="shared" si="9"/>
        <v>37360</v>
      </c>
      <c r="AY47" s="342"/>
      <c r="AZ47" s="342"/>
    </row>
    <row r="48" spans="1:52" ht="15" customHeight="1" x14ac:dyDescent="0.2">
      <c r="A48" s="242"/>
      <c r="B48" s="383" t="s">
        <v>1892</v>
      </c>
      <c r="C48" s="383" t="s">
        <v>674</v>
      </c>
      <c r="D48" s="383" t="s">
        <v>1969</v>
      </c>
      <c r="E48" s="378" t="s">
        <v>1866</v>
      </c>
      <c r="F48" s="381" t="s">
        <v>1970</v>
      </c>
      <c r="G48" s="382">
        <v>37346</v>
      </c>
      <c r="H48" s="226" t="str">
        <f>+IF(G48&lt;DATE(2002,1,1),"adulto",IF(G48&lt;DATE(2004,1,1),"u20",IF(G48&lt;DATE(2006,1,1),"u18",IF(G48&lt;DATE(2008,1,1),"u16","-"))))</f>
        <v>u20</v>
      </c>
      <c r="I48" s="383" t="s">
        <v>1968</v>
      </c>
      <c r="J48" s="871">
        <v>7</v>
      </c>
      <c r="K48" s="12">
        <v>800</v>
      </c>
      <c r="L48" s="242">
        <v>1</v>
      </c>
      <c r="M48" s="244"/>
      <c r="N48" s="242"/>
      <c r="O48" s="253"/>
      <c r="P48" s="381" t="s">
        <v>1973</v>
      </c>
      <c r="Q48" s="254"/>
      <c r="R48" s="243"/>
      <c r="S48" s="243"/>
      <c r="T48" s="242"/>
      <c r="U48" s="242"/>
      <c r="V48" s="242"/>
      <c r="W48" s="255"/>
      <c r="X48" s="256"/>
      <c r="Y48" s="243"/>
      <c r="Z48" s="242"/>
      <c r="AA48" s="257"/>
      <c r="AB48" s="242"/>
      <c r="AC48" s="242"/>
      <c r="AD48" s="242"/>
      <c r="AE48" s="259"/>
      <c r="AF48" s="242"/>
      <c r="AG48" s="243" t="str">
        <f>E48</f>
        <v>M</v>
      </c>
      <c r="AH48" s="312">
        <f>+IF(K48&gt;0,K48,"")</f>
        <v>800</v>
      </c>
      <c r="AI48" s="312">
        <f>+IF(L48&gt;0,L48,"")</f>
        <v>1</v>
      </c>
      <c r="AJ48" s="312" t="str">
        <f>+IF(M48&gt;0,M48,"")</f>
        <v/>
      </c>
      <c r="AK48" s="312" t="str">
        <f>+IF(Q48&gt;0,Q48,"")</f>
        <v/>
      </c>
      <c r="AL48" s="312" t="str">
        <f>+IF(N48&gt;0,N48,"")</f>
        <v/>
      </c>
      <c r="AM48" s="312" t="str">
        <f>+IF(O48&gt;0,O48,"")</f>
        <v/>
      </c>
      <c r="AN48" s="313" t="str">
        <f>+IF(P48&gt;0,P48," ")</f>
        <v>1.53.20</v>
      </c>
      <c r="AO48" s="314" t="str">
        <f>+UPPER((CONCATENATE(D48," ",B48," ",C48)))</f>
        <v>LUCIANO ALBERTO ARRIAGADA CAMPOS</v>
      </c>
      <c r="AP48" s="315">
        <f>G48</f>
        <v>37346</v>
      </c>
      <c r="AQ48" s="314" t="str">
        <f>I48</f>
        <v>club atletico provincial curico</v>
      </c>
      <c r="AR48" s="314">
        <f>J48</f>
        <v>7</v>
      </c>
      <c r="AS48" s="243" t="str">
        <f>+SUBSTITUTE(SUBSTITUTE(F48,".",""),"-","")</f>
        <v>207582077</v>
      </c>
      <c r="AT48" s="342"/>
      <c r="AU48" s="314" t="str">
        <f t="shared" si="6"/>
        <v xml:space="preserve">ARRIAGADA CAMPOS LUCIANO ALBERTO </v>
      </c>
      <c r="AV48" s="342" t="str">
        <f t="shared" si="7"/>
        <v>club atletico provincial curico</v>
      </c>
      <c r="AW48" s="1119">
        <f t="shared" si="8"/>
        <v>7</v>
      </c>
      <c r="AX48" s="1120">
        <f t="shared" si="9"/>
        <v>37346</v>
      </c>
      <c r="AY48" s="342"/>
      <c r="AZ48" s="342"/>
    </row>
    <row r="49" spans="1:52" ht="15" customHeight="1" x14ac:dyDescent="0.2">
      <c r="A49" s="242"/>
      <c r="B49" s="224" t="s">
        <v>1892</v>
      </c>
      <c r="C49" s="224" t="s">
        <v>674</v>
      </c>
      <c r="D49" s="224" t="s">
        <v>1969</v>
      </c>
      <c r="E49" s="378" t="s">
        <v>1866</v>
      </c>
      <c r="F49" s="225" t="s">
        <v>1970</v>
      </c>
      <c r="G49" s="346">
        <v>37346</v>
      </c>
      <c r="H49" s="226" t="str">
        <f>+IF(G49&lt;DATE(2002,1,1),"adulto",IF(G49&lt;DATE(2004,1,1),"u20",IF(G49&lt;DATE(2006,1,1),"u18",IF(G49&lt;DATE(2008,1,1),"u16","-"))))</f>
        <v>u20</v>
      </c>
      <c r="I49" s="224" t="s">
        <v>2094</v>
      </c>
      <c r="J49" s="524">
        <v>7</v>
      </c>
      <c r="K49" s="12">
        <v>800</v>
      </c>
      <c r="L49" s="242">
        <v>1</v>
      </c>
      <c r="M49" s="244"/>
      <c r="N49" s="242"/>
      <c r="O49" s="253"/>
      <c r="P49" s="225" t="s">
        <v>1973</v>
      </c>
      <c r="Q49" s="254"/>
      <c r="R49" s="243"/>
      <c r="S49" s="243"/>
      <c r="T49" s="242"/>
      <c r="U49" s="242"/>
      <c r="V49" s="242"/>
      <c r="W49" s="255"/>
      <c r="X49" s="256"/>
      <c r="Y49" s="243"/>
      <c r="Z49" s="242"/>
      <c r="AA49" s="257"/>
      <c r="AB49" s="242"/>
      <c r="AC49" s="242"/>
      <c r="AD49" s="242"/>
      <c r="AE49" s="259"/>
      <c r="AF49" s="242"/>
      <c r="AG49" s="243" t="str">
        <f>E49</f>
        <v>M</v>
      </c>
      <c r="AH49" s="312">
        <f>+IF(K49&gt;0,K49,"")</f>
        <v>800</v>
      </c>
      <c r="AI49" s="312">
        <f>+IF(L49&gt;0,L49,"")</f>
        <v>1</v>
      </c>
      <c r="AJ49" s="312" t="str">
        <f>+IF(M49&gt;0,M49,"")</f>
        <v/>
      </c>
      <c r="AK49" s="312" t="str">
        <f>+IF(Q49&gt;0,Q49,"")</f>
        <v/>
      </c>
      <c r="AL49" s="312" t="str">
        <f>+IF(N49&gt;0,N49,"")</f>
        <v/>
      </c>
      <c r="AM49" s="312" t="str">
        <f>+IF(O49&gt;0,O49,"")</f>
        <v/>
      </c>
      <c r="AN49" s="313" t="str">
        <f>+IF(P49&gt;0,P49," ")</f>
        <v>1.53.20</v>
      </c>
      <c r="AO49" s="314" t="str">
        <f>+UPPER((CONCATENATE(D49," ",B49," ",C49)))</f>
        <v>LUCIANO ALBERTO ARRIAGADA CAMPOS</v>
      </c>
      <c r="AP49" s="315">
        <f>G49</f>
        <v>37346</v>
      </c>
      <c r="AQ49" s="314" t="str">
        <f>I49</f>
        <v>CLUB ATLETICO PROVINCIAL CURICO</v>
      </c>
      <c r="AR49" s="314">
        <f>J49</f>
        <v>7</v>
      </c>
      <c r="AS49" s="243" t="str">
        <f>+SUBSTITUTE(SUBSTITUTE(F49,".",""),"-","")</f>
        <v>207582077</v>
      </c>
      <c r="AT49" s="342"/>
      <c r="AU49" s="314" t="str">
        <f t="shared" si="6"/>
        <v xml:space="preserve">ARRIAGADA CAMPOS LUCIANO ALBERTO </v>
      </c>
      <c r="AV49" s="342" t="str">
        <f t="shared" si="7"/>
        <v>CLUB ATLETICO PROVINCIAL CURICO</v>
      </c>
      <c r="AW49" s="1119">
        <f t="shared" si="8"/>
        <v>7</v>
      </c>
      <c r="AX49" s="1120">
        <f t="shared" si="9"/>
        <v>37346</v>
      </c>
      <c r="AY49" s="342"/>
      <c r="AZ49" s="342"/>
    </row>
    <row r="50" spans="1:52" ht="15" customHeight="1" x14ac:dyDescent="0.15">
      <c r="A50" s="242"/>
      <c r="B50" s="385" t="s">
        <v>1892</v>
      </c>
      <c r="C50" s="385" t="s">
        <v>674</v>
      </c>
      <c r="D50" s="385" t="s">
        <v>1969</v>
      </c>
      <c r="E50" s="378" t="s">
        <v>1866</v>
      </c>
      <c r="F50" s="386" t="s">
        <v>1970</v>
      </c>
      <c r="G50" s="382">
        <v>37346</v>
      </c>
      <c r="H50" s="226" t="str">
        <f>+IF(G50&lt;DATE(2002,1,1),"adulto",IF(G50&lt;DATE(2004,1,1),"u20",IF(G50&lt;DATE(2006,1,1),"u18",IF(G50&lt;DATE(2008,1,1),"u16","-"))))</f>
        <v>u20</v>
      </c>
      <c r="I50" s="385" t="s">
        <v>1968</v>
      </c>
      <c r="J50" s="872">
        <v>7</v>
      </c>
      <c r="K50" s="894">
        <v>1500</v>
      </c>
      <c r="L50" s="242">
        <v>1</v>
      </c>
      <c r="M50" s="244"/>
      <c r="N50" s="242"/>
      <c r="O50" s="253"/>
      <c r="P50" s="386" t="s">
        <v>1975</v>
      </c>
      <c r="Q50" s="254"/>
      <c r="R50" s="243"/>
      <c r="S50" s="243"/>
      <c r="T50" s="242"/>
      <c r="U50" s="242"/>
      <c r="V50" s="242"/>
      <c r="W50" s="255"/>
      <c r="X50" s="256"/>
      <c r="Y50" s="243"/>
      <c r="Z50" s="242"/>
      <c r="AA50" s="257"/>
      <c r="AB50" s="242"/>
      <c r="AC50" s="242"/>
      <c r="AD50" s="242"/>
      <c r="AE50" s="259"/>
      <c r="AF50" s="242"/>
      <c r="AG50" s="243" t="str">
        <f>E50</f>
        <v>M</v>
      </c>
      <c r="AH50" s="312">
        <f>+IF(K50&gt;0,K50,"")</f>
        <v>1500</v>
      </c>
      <c r="AI50" s="312">
        <f>+IF(L50&gt;0,L50,"")</f>
        <v>1</v>
      </c>
      <c r="AJ50" s="312" t="str">
        <f>+IF(M50&gt;0,M50,"")</f>
        <v/>
      </c>
      <c r="AK50" s="312" t="str">
        <f>+IF(Q50&gt;0,Q50,"")</f>
        <v/>
      </c>
      <c r="AL50" s="312" t="str">
        <f>+IF(N50&gt;0,N50,"")</f>
        <v/>
      </c>
      <c r="AM50" s="312" t="str">
        <f>+IF(O50&gt;0,O50,"")</f>
        <v/>
      </c>
      <c r="AN50" s="313" t="str">
        <f>+IF(P50&gt;0,P50," ")</f>
        <v>4.01.90</v>
      </c>
      <c r="AO50" s="314" t="str">
        <f>+UPPER((CONCATENATE(D50," ",B50," ",C50)))</f>
        <v>LUCIANO ALBERTO ARRIAGADA CAMPOS</v>
      </c>
      <c r="AP50" s="315">
        <f>G50</f>
        <v>37346</v>
      </c>
      <c r="AQ50" s="314" t="str">
        <f>I50</f>
        <v>club atletico provincial curico</v>
      </c>
      <c r="AR50" s="314">
        <f>J50</f>
        <v>7</v>
      </c>
      <c r="AS50" s="243" t="str">
        <f>+SUBSTITUTE(SUBSTITUTE(F50,".",""),"-","")</f>
        <v>207582077</v>
      </c>
      <c r="AT50" s="342"/>
      <c r="AU50" s="314" t="str">
        <f t="shared" si="6"/>
        <v xml:space="preserve">ARRIAGADA CAMPOS LUCIANO ALBERTO </v>
      </c>
      <c r="AV50" s="342" t="str">
        <f t="shared" si="7"/>
        <v>club atletico provincial curico</v>
      </c>
      <c r="AW50" s="1119">
        <f t="shared" si="8"/>
        <v>7</v>
      </c>
      <c r="AX50" s="1120">
        <f t="shared" si="9"/>
        <v>37346</v>
      </c>
      <c r="AY50" s="342"/>
      <c r="AZ50" s="342"/>
    </row>
    <row r="51" spans="1:52" ht="15" customHeight="1" x14ac:dyDescent="0.2">
      <c r="A51" s="242"/>
      <c r="B51" s="8" t="s">
        <v>1892</v>
      </c>
      <c r="C51" s="224" t="s">
        <v>581</v>
      </c>
      <c r="D51" s="224" t="s">
        <v>1891</v>
      </c>
      <c r="E51" s="378" t="s">
        <v>1862</v>
      </c>
      <c r="F51" s="8" t="s">
        <v>1893</v>
      </c>
      <c r="G51" s="10">
        <v>37997</v>
      </c>
      <c r="H51" s="226" t="str">
        <f>+IF(G51&lt;DATE(2002,1,1),"adulto",IF(G51&lt;DATE(2004,1,1),"u20",IF(G51&lt;DATE(2006,1,1),"u18",IF(G51&lt;DATE(2008,1,1),"u16","-"))))</f>
        <v>u18</v>
      </c>
      <c r="I51" s="224" t="s">
        <v>3832</v>
      </c>
      <c r="J51" s="378">
        <v>13</v>
      </c>
      <c r="K51" s="225" t="s">
        <v>1877</v>
      </c>
      <c r="L51" s="242">
        <v>1</v>
      </c>
      <c r="M51" s="244"/>
      <c r="N51" s="242">
        <v>4</v>
      </c>
      <c r="O51" s="253"/>
      <c r="P51" s="740" t="s">
        <v>1896</v>
      </c>
      <c r="Q51" s="254"/>
      <c r="R51" s="243"/>
      <c r="S51" s="243"/>
      <c r="T51" s="242"/>
      <c r="U51" s="242"/>
      <c r="V51" s="242"/>
      <c r="W51" s="255"/>
      <c r="X51" s="256"/>
      <c r="Y51" s="243"/>
      <c r="Z51" s="242"/>
      <c r="AA51" s="257"/>
      <c r="AB51" s="242"/>
      <c r="AC51" s="242"/>
      <c r="AD51" s="242"/>
      <c r="AE51" s="259"/>
      <c r="AF51" s="242"/>
      <c r="AG51" s="243" t="str">
        <f>E51</f>
        <v>F</v>
      </c>
      <c r="AH51" s="312" t="str">
        <f>+IF(K51&gt;0,K51,"")</f>
        <v>400v</v>
      </c>
      <c r="AI51" s="312">
        <f>+IF(L51&gt;0,L51,"")</f>
        <v>1</v>
      </c>
      <c r="AJ51" s="312" t="str">
        <f>+IF(M51&gt;0,M51,"")</f>
        <v/>
      </c>
      <c r="AK51" s="312" t="str">
        <f>+IF(Q51&gt;0,Q51,"")</f>
        <v/>
      </c>
      <c r="AL51" s="312">
        <f>+IF(N51&gt;0,N51,"")</f>
        <v>4</v>
      </c>
      <c r="AM51" s="312" t="str">
        <f>+IF(O51&gt;0,O51,"")</f>
        <v/>
      </c>
      <c r="AN51" s="313" t="str">
        <f>+IF(P51&gt;0,P51," ")</f>
        <v>1.07</v>
      </c>
      <c r="AO51" s="314" t="str">
        <f>+UPPER((CONCATENATE(D51," ",B51," ",C51)))</f>
        <v>ELIZABETH CHRISTINE ARRIAGADA MORALES</v>
      </c>
      <c r="AP51" s="315">
        <f>G51</f>
        <v>37997</v>
      </c>
      <c r="AQ51" s="314" t="str">
        <f>I51</f>
        <v>Club OASSI</v>
      </c>
      <c r="AR51" s="314">
        <f>J51</f>
        <v>13</v>
      </c>
      <c r="AS51" s="243" t="str">
        <f>+SUBSTITUTE(SUBSTITUTE(F51,".",""),"-","")</f>
        <v>214860503</v>
      </c>
      <c r="AT51" s="342"/>
      <c r="AU51" s="314" t="str">
        <f t="shared" si="6"/>
        <v xml:space="preserve">ARRIAGADA MORALES ELIZABETH CHRISTINE </v>
      </c>
      <c r="AV51" s="342" t="str">
        <f t="shared" si="7"/>
        <v>Club OASSI</v>
      </c>
      <c r="AW51" s="1119">
        <f t="shared" si="8"/>
        <v>13</v>
      </c>
      <c r="AX51" s="1120">
        <f t="shared" si="9"/>
        <v>37997</v>
      </c>
      <c r="AY51" s="342"/>
      <c r="AZ51" s="342"/>
    </row>
    <row r="52" spans="1:52" ht="15" customHeight="1" x14ac:dyDescent="0.15">
      <c r="A52" s="242"/>
      <c r="B52" s="764" t="s">
        <v>1892</v>
      </c>
      <c r="C52" s="764" t="s">
        <v>674</v>
      </c>
      <c r="D52" s="764" t="s">
        <v>1969</v>
      </c>
      <c r="E52" s="378" t="s">
        <v>1866</v>
      </c>
      <c r="F52" s="225" t="s">
        <v>1970</v>
      </c>
      <c r="G52" s="346">
        <v>37346</v>
      </c>
      <c r="H52" s="226" t="str">
        <f>+IF(G52&lt;DATE(2002,1,1),"adulto",IF(G52&lt;DATE(2004,1,1),"u20",IF(G52&lt;DATE(2006,1,1),"u18",IF(G52&lt;DATE(2008,1,1),"u16","-"))))</f>
        <v>u20</v>
      </c>
      <c r="I52" s="224" t="s">
        <v>2094</v>
      </c>
      <c r="J52" s="524">
        <v>7</v>
      </c>
      <c r="K52" s="898">
        <v>1500</v>
      </c>
      <c r="L52" s="242">
        <v>1</v>
      </c>
      <c r="M52" s="244"/>
      <c r="N52" s="242"/>
      <c r="O52" s="253"/>
      <c r="P52" s="225" t="s">
        <v>1975</v>
      </c>
      <c r="Q52" s="254"/>
      <c r="R52" s="243"/>
      <c r="S52" s="243"/>
      <c r="T52" s="242"/>
      <c r="U52" s="242"/>
      <c r="V52" s="242"/>
      <c r="W52" s="255"/>
      <c r="X52" s="256"/>
      <c r="Y52" s="243"/>
      <c r="Z52" s="242"/>
      <c r="AA52" s="257"/>
      <c r="AB52" s="242"/>
      <c r="AC52" s="242"/>
      <c r="AD52" s="242"/>
      <c r="AE52" s="259"/>
      <c r="AF52" s="242"/>
      <c r="AG52" s="243" t="str">
        <f>E52</f>
        <v>M</v>
      </c>
      <c r="AH52" s="312">
        <f>+IF(K52&gt;0,K52,"")</f>
        <v>1500</v>
      </c>
      <c r="AI52" s="312">
        <f>+IF(L52&gt;0,L52,"")</f>
        <v>1</v>
      </c>
      <c r="AJ52" s="312" t="str">
        <f>+IF(M52&gt;0,M52,"")</f>
        <v/>
      </c>
      <c r="AK52" s="312" t="str">
        <f>+IF(Q52&gt;0,Q52,"")</f>
        <v/>
      </c>
      <c r="AL52" s="312" t="str">
        <f>+IF(N52&gt;0,N52,"")</f>
        <v/>
      </c>
      <c r="AM52" s="312" t="str">
        <f>+IF(O52&gt;0,O52,"")</f>
        <v/>
      </c>
      <c r="AN52" s="313" t="str">
        <f>+IF(P52&gt;0,P52," ")</f>
        <v>4.01.90</v>
      </c>
      <c r="AO52" s="314" t="str">
        <f>+UPPER((CONCATENATE(D52," ",B52," ",C52)))</f>
        <v>LUCIANO ALBERTO ARRIAGADA CAMPOS</v>
      </c>
      <c r="AP52" s="315">
        <f>G52</f>
        <v>37346</v>
      </c>
      <c r="AQ52" s="314" t="str">
        <f>I52</f>
        <v>CLUB ATLETICO PROVINCIAL CURICO</v>
      </c>
      <c r="AR52" s="314">
        <f>J52</f>
        <v>7</v>
      </c>
      <c r="AS52" s="243" t="str">
        <f>+SUBSTITUTE(SUBSTITUTE(F52,".",""),"-","")</f>
        <v>207582077</v>
      </c>
      <c r="AT52" s="342"/>
      <c r="AU52" s="314" t="str">
        <f t="shared" si="6"/>
        <v xml:space="preserve">ARRIAGADA CAMPOS LUCIANO ALBERTO </v>
      </c>
      <c r="AV52" s="342" t="str">
        <f t="shared" si="7"/>
        <v>CLUB ATLETICO PROVINCIAL CURICO</v>
      </c>
      <c r="AW52" s="1119">
        <f t="shared" si="8"/>
        <v>7</v>
      </c>
      <c r="AX52" s="1120">
        <f t="shared" si="9"/>
        <v>37346</v>
      </c>
      <c r="AY52" s="342"/>
      <c r="AZ52" s="342"/>
    </row>
    <row r="53" spans="1:52" ht="15" customHeight="1" x14ac:dyDescent="0.2">
      <c r="A53" s="242"/>
      <c r="B53" s="8" t="s">
        <v>1892</v>
      </c>
      <c r="C53" s="224" t="s">
        <v>581</v>
      </c>
      <c r="D53" s="224" t="s">
        <v>1891</v>
      </c>
      <c r="E53" s="378" t="s">
        <v>1862</v>
      </c>
      <c r="F53" s="8" t="s">
        <v>1893</v>
      </c>
      <c r="G53" s="10">
        <v>37997</v>
      </c>
      <c r="H53" s="226" t="str">
        <f>+IF(G53&lt;DATE(2002,1,1),"adulto",IF(G53&lt;DATE(2004,1,1),"u20",IF(G53&lt;DATE(2006,1,1),"u18",IF(G53&lt;DATE(2008,1,1),"u16","-"))))</f>
        <v>u18</v>
      </c>
      <c r="I53" s="224" t="s">
        <v>3832</v>
      </c>
      <c r="J53" s="378">
        <v>13</v>
      </c>
      <c r="K53" s="225">
        <v>400</v>
      </c>
      <c r="L53" s="242">
        <v>1</v>
      </c>
      <c r="M53" s="244"/>
      <c r="N53" s="242"/>
      <c r="O53" s="253"/>
      <c r="P53" s="669" t="s">
        <v>3846</v>
      </c>
      <c r="Q53" s="254"/>
      <c r="R53" s="243"/>
      <c r="S53" s="243"/>
      <c r="T53" s="242"/>
      <c r="U53" s="242"/>
      <c r="V53" s="242"/>
      <c r="W53" s="255"/>
      <c r="X53" s="256"/>
      <c r="Y53" s="243"/>
      <c r="Z53" s="242"/>
      <c r="AA53" s="257"/>
      <c r="AB53" s="242"/>
      <c r="AC53" s="242"/>
      <c r="AD53" s="242"/>
      <c r="AE53" s="259"/>
      <c r="AF53" s="242"/>
      <c r="AG53" s="243" t="str">
        <f>E53</f>
        <v>F</v>
      </c>
      <c r="AH53" s="312">
        <f>+IF(K53&gt;0,K53,"")</f>
        <v>400</v>
      </c>
      <c r="AI53" s="312">
        <f>+IF(L53&gt;0,L53,"")</f>
        <v>1</v>
      </c>
      <c r="AJ53" s="312" t="str">
        <f>+IF(M53&gt;0,M53,"")</f>
        <v/>
      </c>
      <c r="AK53" s="312" t="str">
        <f>+IF(Q53&gt;0,Q53,"")</f>
        <v/>
      </c>
      <c r="AL53" s="312">
        <v>6</v>
      </c>
      <c r="AM53" s="312" t="str">
        <f>+IF(O53&gt;0,O53,"")</f>
        <v/>
      </c>
      <c r="AN53" s="313" t="str">
        <f>+IF(P53&gt;0,P53," ")</f>
        <v>1.01.00</v>
      </c>
      <c r="AO53" s="314" t="str">
        <f>+UPPER((CONCATENATE(D53," ",B53," ",C53)))</f>
        <v>ELIZABETH CHRISTINE ARRIAGADA MORALES</v>
      </c>
      <c r="AP53" s="315">
        <f>G53</f>
        <v>37997</v>
      </c>
      <c r="AQ53" s="314" t="str">
        <f>I53</f>
        <v>Club OASSI</v>
      </c>
      <c r="AR53" s="314">
        <f>J53</f>
        <v>13</v>
      </c>
      <c r="AS53" s="243" t="str">
        <f>+SUBSTITUTE(SUBSTITUTE(F53,".",""),"-","")</f>
        <v>214860503</v>
      </c>
      <c r="AT53" s="342"/>
      <c r="AU53" s="314" t="str">
        <f t="shared" si="6"/>
        <v xml:space="preserve">ARRIAGADA MORALES ELIZABETH CHRISTINE </v>
      </c>
      <c r="AV53" s="342" t="str">
        <f t="shared" si="7"/>
        <v>Club OASSI</v>
      </c>
      <c r="AW53" s="1119">
        <f t="shared" si="8"/>
        <v>13</v>
      </c>
      <c r="AX53" s="1120">
        <f t="shared" si="9"/>
        <v>37997</v>
      </c>
      <c r="AY53" s="342"/>
      <c r="AZ53" s="342"/>
    </row>
    <row r="54" spans="1:52" ht="15" customHeight="1" x14ac:dyDescent="0.15">
      <c r="A54" s="242"/>
      <c r="B54" s="470" t="s">
        <v>1048</v>
      </c>
      <c r="C54" s="470" t="s">
        <v>2745</v>
      </c>
      <c r="D54" s="470" t="s">
        <v>2746</v>
      </c>
      <c r="E54" s="378" t="s">
        <v>1862</v>
      </c>
      <c r="F54" s="471" t="s">
        <v>2747</v>
      </c>
      <c r="G54" s="514">
        <v>37341</v>
      </c>
      <c r="H54" s="226" t="str">
        <f>+IF(G54&lt;DATE(2002,1,1),"adulto",IF(G54&lt;DATE(2004,1,1),"u20",IF(G54&lt;DATE(2006,1,1),"u18",IF(G54&lt;DATE(2008,1,1),"u16","-"))))</f>
        <v>u20</v>
      </c>
      <c r="I54" s="451" t="s">
        <v>2742</v>
      </c>
      <c r="J54" s="452">
        <v>13</v>
      </c>
      <c r="K54" s="904" t="s">
        <v>1739</v>
      </c>
      <c r="L54" s="242"/>
      <c r="M54" s="244"/>
      <c r="N54" s="242"/>
      <c r="O54" s="253"/>
      <c r="P54" s="471" t="s">
        <v>2751</v>
      </c>
      <c r="Q54" s="254"/>
      <c r="R54" s="243"/>
      <c r="S54" s="243"/>
      <c r="T54" s="242"/>
      <c r="U54" s="242"/>
      <c r="V54" s="242"/>
      <c r="W54" s="255"/>
      <c r="X54" s="256"/>
      <c r="Y54" s="243"/>
      <c r="Z54" s="242"/>
      <c r="AA54" s="257"/>
      <c r="AB54" s="242"/>
      <c r="AC54" s="242"/>
      <c r="AD54" s="242"/>
      <c r="AE54" s="259"/>
      <c r="AF54" s="242"/>
      <c r="AG54" s="243" t="str">
        <f>E54</f>
        <v>F</v>
      </c>
      <c r="AH54" s="312" t="str">
        <f>+IF(K54&gt;0,K54,"")</f>
        <v>salto triple</v>
      </c>
      <c r="AI54" s="312" t="str">
        <f>+IF(L54&gt;0,L54,"")</f>
        <v/>
      </c>
      <c r="AJ54" s="312" t="str">
        <f>+IF(M54&gt;0,M54,"")</f>
        <v/>
      </c>
      <c r="AK54" s="312" t="str">
        <f>+IF(Q54&gt;0,Q54,"")</f>
        <v/>
      </c>
      <c r="AL54" s="312" t="str">
        <f>+IF(N54&gt;0,N54,"")</f>
        <v/>
      </c>
      <c r="AM54" s="312" t="str">
        <f>+IF(O54&gt;0,O54,"")</f>
        <v/>
      </c>
      <c r="AN54" s="313" t="str">
        <f>+IF(P54&gt;0,P54," ")</f>
        <v>12.15</v>
      </c>
      <c r="AO54" s="314" t="str">
        <f>+UPPER((CONCATENATE(D54," ",B54," ",C54)))</f>
        <v>JACINTA MARÍA ARTEAGA AMENABAR</v>
      </c>
      <c r="AP54" s="315">
        <f>G54</f>
        <v>37341</v>
      </c>
      <c r="AQ54" s="314" t="str">
        <f>I54</f>
        <v>Club Deportivo Universidad Católica</v>
      </c>
      <c r="AR54" s="314">
        <f>J54</f>
        <v>13</v>
      </c>
      <c r="AS54" s="243" t="str">
        <f>+SUBSTITUTE(SUBSTITUTE(F54,".",""),"-","")</f>
        <v>208109375</v>
      </c>
      <c r="AT54" s="342"/>
      <c r="AU54" s="314" t="str">
        <f t="shared" si="6"/>
        <v xml:space="preserve">ARTEAGA AMENABAR JACINTA MARÍA </v>
      </c>
      <c r="AV54" s="342" t="str">
        <f t="shared" si="7"/>
        <v>Club Deportivo Universidad Católica</v>
      </c>
      <c r="AW54" s="1119">
        <f t="shared" si="8"/>
        <v>13</v>
      </c>
      <c r="AX54" s="1120">
        <f t="shared" si="9"/>
        <v>37341</v>
      </c>
      <c r="AY54" s="342"/>
      <c r="AZ54" s="342"/>
    </row>
    <row r="55" spans="1:52" ht="15" customHeight="1" x14ac:dyDescent="0.15">
      <c r="A55" s="242"/>
      <c r="B55" s="474" t="s">
        <v>2753</v>
      </c>
      <c r="C55" s="474" t="s">
        <v>2754</v>
      </c>
      <c r="D55" s="474" t="s">
        <v>2755</v>
      </c>
      <c r="E55" s="378" t="s">
        <v>1862</v>
      </c>
      <c r="F55" s="475" t="s">
        <v>2756</v>
      </c>
      <c r="G55" s="515">
        <v>37687</v>
      </c>
      <c r="H55" s="226" t="str">
        <f>+IF(G55&lt;DATE(2002,1,1),"adulto",IF(G55&lt;DATE(2004,1,1),"u20",IF(G55&lt;DATE(2006,1,1),"u18",IF(G55&lt;DATE(2008,1,1),"u16","-"))))</f>
        <v>u20</v>
      </c>
      <c r="I55" s="451" t="s">
        <v>2762</v>
      </c>
      <c r="J55" s="452">
        <v>13</v>
      </c>
      <c r="K55" s="899">
        <v>200</v>
      </c>
      <c r="L55" s="242">
        <v>1</v>
      </c>
      <c r="M55" s="244"/>
      <c r="N55" s="242">
        <v>4</v>
      </c>
      <c r="O55" s="253"/>
      <c r="P55" s="475" t="s">
        <v>2763</v>
      </c>
      <c r="Q55" s="254"/>
      <c r="R55" s="243"/>
      <c r="S55" s="243"/>
      <c r="T55" s="242"/>
      <c r="U55" s="242"/>
      <c r="V55" s="242"/>
      <c r="W55" s="255"/>
      <c r="X55" s="256"/>
      <c r="Y55" s="243"/>
      <c r="Z55" s="242"/>
      <c r="AA55" s="257"/>
      <c r="AB55" s="242"/>
      <c r="AC55" s="242"/>
      <c r="AD55" s="242"/>
      <c r="AE55" s="259"/>
      <c r="AF55" s="242"/>
      <c r="AG55" s="243" t="str">
        <f>E55</f>
        <v>F</v>
      </c>
      <c r="AH55" s="312">
        <f>+IF(K55&gt;0,K55,"")</f>
        <v>200</v>
      </c>
      <c r="AI55" s="312">
        <f>+IF(L55&gt;0,L55,"")</f>
        <v>1</v>
      </c>
      <c r="AJ55" s="312" t="str">
        <f>+IF(M55&gt;0,M55,"")</f>
        <v/>
      </c>
      <c r="AK55" s="312" t="str">
        <f>+IF(Q55&gt;0,Q55,"")</f>
        <v/>
      </c>
      <c r="AL55" s="312">
        <f>+IF(N55&gt;0,N55,"")</f>
        <v>4</v>
      </c>
      <c r="AM55" s="312" t="str">
        <f>+IF(O55&gt;0,O55,"")</f>
        <v/>
      </c>
      <c r="AN55" s="313" t="str">
        <f>+IF(P55&gt;0,P55," ")</f>
        <v xml:space="preserve">24.72 </v>
      </c>
      <c r="AO55" s="314" t="str">
        <f>+UPPER((CONCATENATE(D55," ",B55," ",C55)))</f>
        <v>MARÍA IGNACIA ASPILLAGA CLAVERIE</v>
      </c>
      <c r="AP55" s="315">
        <f>G55</f>
        <v>37687</v>
      </c>
      <c r="AQ55" s="314" t="str">
        <f>I55</f>
        <v xml:space="preserve">Club Deportivo Universidad Catolica </v>
      </c>
      <c r="AR55" s="314">
        <f>J55</f>
        <v>13</v>
      </c>
      <c r="AS55" s="243" t="str">
        <f>+SUBSTITUTE(SUBSTITUTE(F55,".",""),"-","")</f>
        <v>212629669</v>
      </c>
      <c r="AT55" s="342"/>
      <c r="AU55" s="314" t="str">
        <f t="shared" si="6"/>
        <v xml:space="preserve">ASPILLAGA CLAVERIE MARÍA IGNACIA </v>
      </c>
      <c r="AV55" s="342" t="str">
        <f t="shared" si="7"/>
        <v xml:space="preserve">Club Deportivo Universidad Catolica </v>
      </c>
      <c r="AW55" s="1119">
        <f t="shared" si="8"/>
        <v>13</v>
      </c>
      <c r="AX55" s="1120">
        <f t="shared" si="9"/>
        <v>37687</v>
      </c>
      <c r="AY55" s="342"/>
      <c r="AZ55" s="342"/>
    </row>
    <row r="56" spans="1:52" ht="15" customHeight="1" x14ac:dyDescent="0.15">
      <c r="A56" s="242"/>
      <c r="B56" s="474" t="s">
        <v>2753</v>
      </c>
      <c r="C56" s="474" t="s">
        <v>2754</v>
      </c>
      <c r="D56" s="474" t="s">
        <v>2755</v>
      </c>
      <c r="E56" s="378" t="s">
        <v>1862</v>
      </c>
      <c r="F56" s="475" t="s">
        <v>2756</v>
      </c>
      <c r="G56" s="515">
        <v>37687</v>
      </c>
      <c r="H56" s="226" t="str">
        <f>+IF(G56&lt;DATE(2002,1,1),"adulto",IF(G56&lt;DATE(2004,1,1),"u20",IF(G56&lt;DATE(2006,1,1),"u18",IF(G56&lt;DATE(2008,1,1),"u16","-"))))</f>
        <v>u20</v>
      </c>
      <c r="I56" s="451" t="s">
        <v>2762</v>
      </c>
      <c r="J56" s="452">
        <v>13</v>
      </c>
      <c r="K56" s="885">
        <v>100</v>
      </c>
      <c r="L56" s="242">
        <v>1</v>
      </c>
      <c r="M56" s="244"/>
      <c r="N56" s="242"/>
      <c r="O56" s="253"/>
      <c r="P56" s="475" t="s">
        <v>2760</v>
      </c>
      <c r="Q56" s="254"/>
      <c r="R56" s="243"/>
      <c r="S56" s="243"/>
      <c r="T56" s="242"/>
      <c r="U56" s="242"/>
      <c r="V56" s="242"/>
      <c r="W56" s="255"/>
      <c r="X56" s="256"/>
      <c r="Y56" s="243"/>
      <c r="Z56" s="242"/>
      <c r="AA56" s="257"/>
      <c r="AB56" s="242"/>
      <c r="AC56" s="242"/>
      <c r="AD56" s="242"/>
      <c r="AE56" s="259"/>
      <c r="AF56" s="242"/>
      <c r="AG56" s="243" t="str">
        <f>E56</f>
        <v>F</v>
      </c>
      <c r="AH56" s="312">
        <f>+IF(K56&gt;0,K56,"")</f>
        <v>100</v>
      </c>
      <c r="AI56" s="312">
        <f>+IF(L56&gt;0,L56,"")</f>
        <v>1</v>
      </c>
      <c r="AJ56" s="312" t="str">
        <f>+IF(M56&gt;0,M56,"")</f>
        <v/>
      </c>
      <c r="AK56" s="312" t="str">
        <f>+IF(Q56&gt;0,Q56,"")</f>
        <v/>
      </c>
      <c r="AL56" s="312">
        <v>4</v>
      </c>
      <c r="AM56" s="312" t="str">
        <f>+IF(O56&gt;0,O56,"")</f>
        <v/>
      </c>
      <c r="AN56" s="313" t="str">
        <f>+IF(P56&gt;0,P56," ")</f>
        <v>12.21</v>
      </c>
      <c r="AO56" s="314" t="str">
        <f>+UPPER((CONCATENATE(D56," ",B56," ",C56)))</f>
        <v>MARÍA IGNACIA ASPILLAGA CLAVERIE</v>
      </c>
      <c r="AP56" s="315">
        <f>G56</f>
        <v>37687</v>
      </c>
      <c r="AQ56" s="314" t="str">
        <f>I56</f>
        <v xml:space="preserve">Club Deportivo Universidad Catolica </v>
      </c>
      <c r="AR56" s="314">
        <f>J56</f>
        <v>13</v>
      </c>
      <c r="AS56" s="243" t="str">
        <f>+SUBSTITUTE(SUBSTITUTE(F56,".",""),"-","")</f>
        <v>212629669</v>
      </c>
      <c r="AT56" s="342"/>
      <c r="AU56" s="314" t="str">
        <f t="shared" si="6"/>
        <v xml:space="preserve">ASPILLAGA CLAVERIE MARÍA IGNACIA </v>
      </c>
      <c r="AV56" s="342" t="str">
        <f t="shared" si="7"/>
        <v xml:space="preserve">Club Deportivo Universidad Catolica </v>
      </c>
      <c r="AW56" s="1119">
        <f t="shared" si="8"/>
        <v>13</v>
      </c>
      <c r="AX56" s="1120">
        <f t="shared" si="9"/>
        <v>37687</v>
      </c>
      <c r="AY56" s="342"/>
      <c r="AZ56" s="342"/>
    </row>
    <row r="57" spans="1:52" ht="15" customHeight="1" x14ac:dyDescent="0.2">
      <c r="A57" s="242"/>
      <c r="B57" s="371" t="s">
        <v>2498</v>
      </c>
      <c r="C57" s="371" t="s">
        <v>2499</v>
      </c>
      <c r="D57" s="371" t="s">
        <v>2500</v>
      </c>
      <c r="E57" s="378" t="s">
        <v>1866</v>
      </c>
      <c r="F57" s="243" t="s">
        <v>2501</v>
      </c>
      <c r="G57" s="394">
        <v>37985</v>
      </c>
      <c r="H57" s="226" t="str">
        <f>+IF(G57&lt;DATE(2002,1,1),"adulto",IF(G57&lt;DATE(2004,1,1),"u20",IF(G57&lt;DATE(2006,1,1),"u18",IF(G57&lt;DATE(2008,1,1),"u16","-"))))</f>
        <v>u20</v>
      </c>
      <c r="I57" s="224" t="s">
        <v>2472</v>
      </c>
      <c r="J57" s="861">
        <v>5</v>
      </c>
      <c r="K57" s="607" t="s">
        <v>974</v>
      </c>
      <c r="L57" s="242"/>
      <c r="M57" s="244"/>
      <c r="N57" s="242"/>
      <c r="O57" s="253"/>
      <c r="P57" s="440" t="s">
        <v>2504</v>
      </c>
      <c r="Q57" s="254"/>
      <c r="R57" s="243"/>
      <c r="S57" s="243"/>
      <c r="T57" s="242"/>
      <c r="U57" s="242"/>
      <c r="V57" s="242"/>
      <c r="W57" s="255"/>
      <c r="X57" s="256"/>
      <c r="Y57" s="243"/>
      <c r="Z57" s="242"/>
      <c r="AA57" s="257"/>
      <c r="AB57" s="242"/>
      <c r="AC57" s="242"/>
      <c r="AD57" s="242"/>
      <c r="AE57" s="259"/>
      <c r="AF57" s="242"/>
      <c r="AG57" s="243" t="str">
        <f>E57</f>
        <v>M</v>
      </c>
      <c r="AH57" s="312" t="str">
        <f>+IF(K57&gt;0,K57,"")</f>
        <v>bala</v>
      </c>
      <c r="AI57" s="312" t="str">
        <f>+IF(L57&gt;0,L57,"")</f>
        <v/>
      </c>
      <c r="AJ57" s="312" t="str">
        <f>+IF(M57&gt;0,M57,"")</f>
        <v/>
      </c>
      <c r="AK57" s="312" t="str">
        <f>+IF(Q57&gt;0,Q57,"")</f>
        <v/>
      </c>
      <c r="AL57" s="312" t="str">
        <f>+IF(N57&gt;0,N57,"")</f>
        <v/>
      </c>
      <c r="AM57" s="312" t="str">
        <f>+IF(O57&gt;0,O57,"")</f>
        <v/>
      </c>
      <c r="AN57" s="313" t="str">
        <f>+IF(P57&gt;0,P57," ")</f>
        <v>12.90</v>
      </c>
      <c r="AO57" s="314" t="str">
        <f>+UPPER((CONCATENATE(D57," ",B57," ",C57)))</f>
        <v>OSCAR AVENDAÑO ROBLERO</v>
      </c>
      <c r="AP57" s="315">
        <f>G57</f>
        <v>37985</v>
      </c>
      <c r="AQ57" s="314" t="str">
        <f>I57</f>
        <v>CLUB CULTURA FISICA DE VIÑA DEL MAR</v>
      </c>
      <c r="AR57" s="314">
        <f>J57</f>
        <v>5</v>
      </c>
      <c r="AS57" s="243" t="str">
        <f>+SUBSTITUTE(SUBSTITUTE(F57,".",""),"-","")</f>
        <v>214758512</v>
      </c>
      <c r="AT57" s="342"/>
      <c r="AU57" s="314" t="str">
        <f t="shared" si="6"/>
        <v xml:space="preserve">AVENDAÑO ROBLERO OSCAR </v>
      </c>
      <c r="AV57" s="342" t="str">
        <f t="shared" si="7"/>
        <v>CLUB CULTURA FISICA DE VIÑA DEL MAR</v>
      </c>
      <c r="AW57" s="1119">
        <f t="shared" si="8"/>
        <v>5</v>
      </c>
      <c r="AX57" s="1120">
        <f t="shared" si="9"/>
        <v>37985</v>
      </c>
      <c r="AY57" s="342"/>
      <c r="AZ57" s="342"/>
    </row>
    <row r="58" spans="1:52" ht="15" customHeight="1" x14ac:dyDescent="0.15">
      <c r="A58" s="242"/>
      <c r="B58" s="224" t="s">
        <v>2147</v>
      </c>
      <c r="C58" s="224" t="s">
        <v>2148</v>
      </c>
      <c r="D58" s="224" t="s">
        <v>1354</v>
      </c>
      <c r="E58" s="378" t="s">
        <v>1866</v>
      </c>
      <c r="F58" s="225" t="s">
        <v>2149</v>
      </c>
      <c r="G58" s="346">
        <v>37791</v>
      </c>
      <c r="H58" s="226" t="str">
        <f>+IF(G58&lt;DATE(2002,1,1),"adulto",IF(G58&lt;DATE(2004,1,1),"u20",IF(G58&lt;DATE(2006,1,1),"u18",IF(G58&lt;DATE(2008,1,1),"u16","-"))))</f>
        <v>u20</v>
      </c>
      <c r="I58" s="224" t="s">
        <v>2134</v>
      </c>
      <c r="J58" s="524">
        <v>7</v>
      </c>
      <c r="K58" s="349" t="s">
        <v>1864</v>
      </c>
      <c r="L58" s="242"/>
      <c r="M58" s="244"/>
      <c r="N58" s="242"/>
      <c r="O58" s="253"/>
      <c r="P58" s="225" t="s">
        <v>2150</v>
      </c>
      <c r="Q58" s="254"/>
      <c r="R58" s="243"/>
      <c r="S58" s="243"/>
      <c r="T58" s="242"/>
      <c r="U58" s="242"/>
      <c r="V58" s="242"/>
      <c r="W58" s="255"/>
      <c r="X58" s="256"/>
      <c r="Y58" s="243"/>
      <c r="Z58" s="242"/>
      <c r="AA58" s="257"/>
      <c r="AB58" s="242"/>
      <c r="AC58" s="242"/>
      <c r="AD58" s="242"/>
      <c r="AE58" s="259"/>
      <c r="AF58" s="242"/>
      <c r="AG58" s="243" t="str">
        <f>E58</f>
        <v>M</v>
      </c>
      <c r="AH58" s="312" t="str">
        <f>+IF(K58&gt;0,K58,"")</f>
        <v>Decatlón</v>
      </c>
      <c r="AI58" s="312" t="str">
        <f>+IF(L58&gt;0,L58,"")</f>
        <v/>
      </c>
      <c r="AJ58" s="312" t="str">
        <f>+IF(M58&gt;0,M58,"")</f>
        <v/>
      </c>
      <c r="AK58" s="312" t="str">
        <f>+IF(Q58&gt;0,Q58,"")</f>
        <v/>
      </c>
      <c r="AL58" s="312" t="str">
        <f>+IF(N58&gt;0,N58,"")</f>
        <v/>
      </c>
      <c r="AM58" s="312" t="str">
        <f>+IF(O58&gt;0,O58,"")</f>
        <v/>
      </c>
      <c r="AN58" s="313" t="str">
        <f>+IF(P58&gt;0,P58," ")</f>
        <v>s/m</v>
      </c>
      <c r="AO58" s="314" t="str">
        <f>+UPPER((CONCATENATE(D58," ",B58," ",C58)))</f>
        <v>CRISTIAN BAEZA PEDREROS</v>
      </c>
      <c r="AP58" s="315">
        <f>G58</f>
        <v>37791</v>
      </c>
      <c r="AQ58" s="314" t="str">
        <f>I58</f>
        <v>DEPORTES LINARES</v>
      </c>
      <c r="AR58" s="314">
        <f>J58</f>
        <v>7</v>
      </c>
      <c r="AS58" s="243" t="str">
        <f>+SUBSTITUTE(SUBSTITUTE(F58,".",""),"-","")</f>
        <v>211708654</v>
      </c>
      <c r="AT58" s="342"/>
      <c r="AU58" s="314" t="str">
        <f t="shared" si="6"/>
        <v xml:space="preserve">BAEZA PEDREROS CRISTIAN </v>
      </c>
      <c r="AV58" s="342" t="str">
        <f t="shared" si="7"/>
        <v>DEPORTES LINARES</v>
      </c>
      <c r="AW58" s="1119">
        <f t="shared" si="8"/>
        <v>7</v>
      </c>
      <c r="AX58" s="1120">
        <f t="shared" si="9"/>
        <v>37791</v>
      </c>
      <c r="AY58" s="342"/>
      <c r="AZ58" s="342"/>
    </row>
    <row r="59" spans="1:52" ht="15" customHeight="1" x14ac:dyDescent="0.2">
      <c r="A59" s="242"/>
      <c r="B59" s="618" t="s">
        <v>3579</v>
      </c>
      <c r="C59" s="618" t="s">
        <v>3579</v>
      </c>
      <c r="D59" s="618" t="s">
        <v>3580</v>
      </c>
      <c r="E59" s="378" t="s">
        <v>1866</v>
      </c>
      <c r="F59" s="681" t="s">
        <v>3581</v>
      </c>
      <c r="G59" s="624">
        <v>38638</v>
      </c>
      <c r="H59" s="226" t="str">
        <f>+IF(G59&lt;DATE(2002,1,1),"adulto",IF(G59&lt;DATE(2004,1,1),"u20",IF(G59&lt;DATE(2006,1,1),"u18",IF(G59&lt;DATE(2008,1,1),"u16","-"))))</f>
        <v>u18</v>
      </c>
      <c r="I59" s="631" t="s">
        <v>3577</v>
      </c>
      <c r="J59" s="866">
        <v>4</v>
      </c>
      <c r="K59" s="883">
        <v>100</v>
      </c>
      <c r="L59" s="242">
        <v>1</v>
      </c>
      <c r="M59" s="244"/>
      <c r="N59" s="242"/>
      <c r="O59" s="253"/>
      <c r="P59" s="626" t="s">
        <v>3583</v>
      </c>
      <c r="Q59" s="254"/>
      <c r="R59" s="243"/>
      <c r="S59" s="243"/>
      <c r="T59" s="242"/>
      <c r="U59" s="242"/>
      <c r="V59" s="242"/>
      <c r="W59" s="255"/>
      <c r="X59" s="256"/>
      <c r="Y59" s="243"/>
      <c r="Z59" s="242"/>
      <c r="AA59" s="257"/>
      <c r="AB59" s="242"/>
      <c r="AC59" s="242"/>
      <c r="AD59" s="242"/>
      <c r="AE59" s="259"/>
      <c r="AF59" s="242"/>
      <c r="AG59" s="243" t="str">
        <f>E59</f>
        <v>M</v>
      </c>
      <c r="AH59" s="312">
        <f>+IF(K59&gt;0,K59,"")</f>
        <v>100</v>
      </c>
      <c r="AI59" s="312">
        <f>+IF(L59&gt;0,L59,"")</f>
        <v>1</v>
      </c>
      <c r="AJ59" s="312" t="str">
        <f>+IF(M59&gt;0,M59,"")</f>
        <v/>
      </c>
      <c r="AK59" s="312" t="str">
        <f>+IF(Q59&gt;0,Q59,"")</f>
        <v/>
      </c>
      <c r="AL59" s="312">
        <v>6</v>
      </c>
      <c r="AM59" s="312" t="str">
        <f>+IF(O59&gt;0,O59,"")</f>
        <v/>
      </c>
      <c r="AN59" s="313" t="str">
        <f>+IF(P59&gt;0,P59," ")</f>
        <v>12.03</v>
      </c>
      <c r="AO59" s="314" t="str">
        <f>+UPPER((CONCATENATE(D59," ",B59," ",C59)))</f>
        <v>RICARDO ANDRES BARAHONA BARAHONA</v>
      </c>
      <c r="AP59" s="315">
        <f>G59</f>
        <v>38638</v>
      </c>
      <c r="AQ59" s="314" t="str">
        <f>I59</f>
        <v>CLUB ATLETICO LIMARI</v>
      </c>
      <c r="AR59" s="314">
        <f>J59</f>
        <v>4</v>
      </c>
      <c r="AS59" s="243" t="str">
        <f>+SUBSTITUTE(SUBSTITUTE(F59,".",""),"-","")</f>
        <v>219531494</v>
      </c>
      <c r="AT59" s="342"/>
      <c r="AU59" s="314" t="str">
        <f t="shared" si="6"/>
        <v xml:space="preserve">BARAHONA BARAHONA RICARDO ANDRES </v>
      </c>
      <c r="AV59" s="342" t="str">
        <f t="shared" si="7"/>
        <v>CLUB ATLETICO LIMARI</v>
      </c>
      <c r="AW59" s="1119">
        <f t="shared" si="8"/>
        <v>4</v>
      </c>
      <c r="AX59" s="1120">
        <f t="shared" si="9"/>
        <v>38638</v>
      </c>
      <c r="AY59" s="342"/>
      <c r="AZ59" s="342"/>
    </row>
    <row r="60" spans="1:52" ht="15" customHeight="1" x14ac:dyDescent="0.2">
      <c r="A60" s="242"/>
      <c r="B60" s="831" t="s">
        <v>3579</v>
      </c>
      <c r="C60" s="831" t="s">
        <v>3579</v>
      </c>
      <c r="D60" s="831" t="s">
        <v>3580</v>
      </c>
      <c r="E60" s="806" t="s">
        <v>1866</v>
      </c>
      <c r="F60" s="828" t="s">
        <v>3581</v>
      </c>
      <c r="G60" s="829">
        <v>38638</v>
      </c>
      <c r="H60" s="809" t="str">
        <f>+IF(G60&lt;DATE(2002,1,1),"adulto",IF(G60&lt;DATE(2004,1,1),"u20",IF(G60&lt;DATE(2006,1,1),"u18",IF(G60&lt;DATE(2008,1,1),"u16","-"))))</f>
        <v>u18</v>
      </c>
      <c r="I60" s="804" t="s">
        <v>3577</v>
      </c>
      <c r="J60" s="864">
        <v>4</v>
      </c>
      <c r="K60" s="882">
        <v>200</v>
      </c>
      <c r="L60" s="242">
        <v>1</v>
      </c>
      <c r="M60" s="244"/>
      <c r="N60" s="242">
        <v>8</v>
      </c>
      <c r="O60" s="253"/>
      <c r="P60" s="828" t="s">
        <v>3584</v>
      </c>
      <c r="Q60" s="254"/>
      <c r="R60" s="243"/>
      <c r="S60" s="243"/>
      <c r="T60" s="242"/>
      <c r="U60" s="242"/>
      <c r="V60" s="242"/>
      <c r="W60" s="255"/>
      <c r="X60" s="256"/>
      <c r="Y60" s="243"/>
      <c r="Z60" s="242"/>
      <c r="AA60" s="257"/>
      <c r="AB60" s="242"/>
      <c r="AC60" s="242"/>
      <c r="AD60" s="242"/>
      <c r="AE60" s="259"/>
      <c r="AF60" s="242"/>
      <c r="AG60" s="243" t="str">
        <f>E60</f>
        <v>M</v>
      </c>
      <c r="AH60" s="312">
        <f>+IF(K60&gt;0,K60,"")</f>
        <v>200</v>
      </c>
      <c r="AI60" s="312">
        <f>+IF(L60&gt;0,L60,"")</f>
        <v>1</v>
      </c>
      <c r="AJ60" s="312" t="str">
        <f>+IF(M60&gt;0,M60,"")</f>
        <v/>
      </c>
      <c r="AK60" s="312" t="str">
        <f>+IF(Q60&gt;0,Q60,"")</f>
        <v/>
      </c>
      <c r="AL60" s="312">
        <f>+IF(N60&gt;0,N60,"")</f>
        <v>8</v>
      </c>
      <c r="AM60" s="312" t="str">
        <f>+IF(O60&gt;0,O60,"")</f>
        <v/>
      </c>
      <c r="AN60" s="313" t="str">
        <f>+IF(P60&gt;0,P60," ")</f>
        <v>24.81</v>
      </c>
      <c r="AO60" s="314" t="str">
        <f>+UPPER((CONCATENATE(D60," ",B60," ",C60)))</f>
        <v>RICARDO ANDRES BARAHONA BARAHONA</v>
      </c>
      <c r="AP60" s="315">
        <f>G60</f>
        <v>38638</v>
      </c>
      <c r="AQ60" s="314" t="str">
        <f>I60</f>
        <v>CLUB ATLETICO LIMARI</v>
      </c>
      <c r="AR60" s="314">
        <f>J60</f>
        <v>4</v>
      </c>
      <c r="AS60" s="243" t="str">
        <f>+SUBSTITUTE(SUBSTITUTE(F60,".",""),"-","")</f>
        <v>219531494</v>
      </c>
      <c r="AT60" s="342"/>
      <c r="AU60" s="314" t="str">
        <f t="shared" si="6"/>
        <v xml:space="preserve">BARAHONA BARAHONA RICARDO ANDRES </v>
      </c>
      <c r="AV60" s="342" t="str">
        <f t="shared" si="7"/>
        <v>CLUB ATLETICO LIMARI</v>
      </c>
      <c r="AW60" s="1119">
        <f t="shared" si="8"/>
        <v>4</v>
      </c>
      <c r="AX60" s="1120">
        <f t="shared" si="9"/>
        <v>38638</v>
      </c>
      <c r="AY60" s="342"/>
      <c r="AZ60" s="342"/>
    </row>
    <row r="61" spans="1:52" ht="15" customHeight="1" x14ac:dyDescent="0.15">
      <c r="A61" s="242"/>
      <c r="B61" s="451" t="s">
        <v>1279</v>
      </c>
      <c r="C61" s="451" t="s">
        <v>751</v>
      </c>
      <c r="D61" s="451" t="s">
        <v>2718</v>
      </c>
      <c r="E61" s="378" t="s">
        <v>1866</v>
      </c>
      <c r="F61" s="453" t="s">
        <v>2719</v>
      </c>
      <c r="G61" s="464"/>
      <c r="H61" s="226" t="str">
        <f>+IF(G61&lt;DATE(2002,1,1),"adulto",IF(G61&lt;DATE(2004,1,1),"u20",IF(G61&lt;DATE(2006,1,1),"u18",IF(G61&lt;DATE(2008,1,1),"u16","-"))))</f>
        <v>adulto</v>
      </c>
      <c r="I61" s="456" t="s">
        <v>2604</v>
      </c>
      <c r="J61" s="452">
        <v>13</v>
      </c>
      <c r="K61" s="378" t="s">
        <v>1856</v>
      </c>
      <c r="L61" s="242"/>
      <c r="M61" s="244"/>
      <c r="N61" s="242"/>
      <c r="O61" s="253"/>
      <c r="P61" s="451"/>
      <c r="Q61" s="254"/>
      <c r="R61" s="243"/>
      <c r="S61" s="243"/>
      <c r="T61" s="242"/>
      <c r="U61" s="242"/>
      <c r="V61" s="242"/>
      <c r="W61" s="255"/>
      <c r="X61" s="256"/>
      <c r="Y61" s="243"/>
      <c r="Z61" s="242"/>
      <c r="AA61" s="257"/>
      <c r="AB61" s="242"/>
      <c r="AC61" s="242"/>
      <c r="AD61" s="242"/>
      <c r="AE61" s="259"/>
      <c r="AF61" s="242"/>
      <c r="AG61" s="243" t="str">
        <f>E61</f>
        <v>M</v>
      </c>
      <c r="AH61" s="312" t="str">
        <f>+IF(K61&gt;0,K61,"")</f>
        <v>ENTRENADOR</v>
      </c>
      <c r="AI61" s="312" t="str">
        <f>+IF(L61&gt;0,L61,"")</f>
        <v/>
      </c>
      <c r="AJ61" s="312" t="str">
        <f>+IF(M61&gt;0,M61,"")</f>
        <v/>
      </c>
      <c r="AK61" s="312" t="str">
        <f>+IF(Q61&gt;0,Q61,"")</f>
        <v/>
      </c>
      <c r="AL61" s="312" t="str">
        <f>+IF(N61&gt;0,N61,"")</f>
        <v/>
      </c>
      <c r="AM61" s="312" t="str">
        <f>+IF(O61&gt;0,O61,"")</f>
        <v/>
      </c>
      <c r="AN61" s="313" t="str">
        <f>+IF(P61&gt;0,P61," ")</f>
        <v xml:space="preserve"> </v>
      </c>
      <c r="AO61" s="314" t="str">
        <f>+UPPER((CONCATENATE(D61," ",B61," ",C61)))</f>
        <v>MATIAS LUIS BARRERA VERA</v>
      </c>
      <c r="AP61" s="315">
        <f>G61</f>
        <v>0</v>
      </c>
      <c r="AQ61" s="314" t="str">
        <f>I61</f>
        <v>CLUB ATLETICO SANTIAGO</v>
      </c>
      <c r="AR61" s="314">
        <f>J61</f>
        <v>13</v>
      </c>
      <c r="AS61" s="243" t="str">
        <f>+SUBSTITUTE(SUBSTITUTE(F61,".",""),"-","")</f>
        <v>153443947</v>
      </c>
      <c r="AT61" s="342"/>
      <c r="AU61" s="314" t="str">
        <f t="shared" si="6"/>
        <v xml:space="preserve">BARRERA VERA MATIAS LUIS </v>
      </c>
      <c r="AV61" s="342" t="str">
        <f t="shared" si="7"/>
        <v>CLUB ATLETICO SANTIAGO</v>
      </c>
      <c r="AW61" s="1119">
        <f t="shared" si="8"/>
        <v>13</v>
      </c>
      <c r="AX61" s="1120">
        <f t="shared" si="9"/>
        <v>0</v>
      </c>
      <c r="AY61" s="342"/>
      <c r="AZ61" s="342"/>
    </row>
    <row r="62" spans="1:52" ht="15" customHeight="1" x14ac:dyDescent="0.15">
      <c r="A62" s="242"/>
      <c r="B62" s="450" t="s">
        <v>2606</v>
      </c>
      <c r="C62" s="450" t="s">
        <v>2607</v>
      </c>
      <c r="D62" s="450" t="s">
        <v>2608</v>
      </c>
      <c r="E62" s="378" t="s">
        <v>1866</v>
      </c>
      <c r="F62" s="453" t="s">
        <v>2609</v>
      </c>
      <c r="G62" s="464">
        <v>37783</v>
      </c>
      <c r="H62" s="226" t="str">
        <f>+IF(G62&lt;DATE(2002,1,1),"adulto",IF(G62&lt;DATE(2004,1,1),"u20",IF(G62&lt;DATE(2006,1,1),"u18",IF(G62&lt;DATE(2008,1,1),"u16","-"))))</f>
        <v>u20</v>
      </c>
      <c r="I62" s="456" t="s">
        <v>2604</v>
      </c>
      <c r="J62" s="452">
        <v>13</v>
      </c>
      <c r="K62" s="344" t="s">
        <v>1017</v>
      </c>
      <c r="L62" s="242"/>
      <c r="M62" s="244"/>
      <c r="N62" s="242"/>
      <c r="O62" s="253"/>
      <c r="P62" s="453" t="s">
        <v>2613</v>
      </c>
      <c r="Q62" s="254"/>
      <c r="R62" s="243"/>
      <c r="S62" s="243"/>
      <c r="T62" s="242"/>
      <c r="U62" s="242"/>
      <c r="V62" s="242"/>
      <c r="W62" s="255"/>
      <c r="X62" s="256"/>
      <c r="Y62" s="243"/>
      <c r="Z62" s="242"/>
      <c r="AA62" s="257"/>
      <c r="AB62" s="242"/>
      <c r="AC62" s="242"/>
      <c r="AD62" s="242"/>
      <c r="AE62" s="259"/>
      <c r="AF62" s="242"/>
      <c r="AG62" s="243" t="str">
        <f>E62</f>
        <v>M</v>
      </c>
      <c r="AH62" s="312" t="str">
        <f>+IF(K62&gt;0,K62,"")</f>
        <v>jabalina</v>
      </c>
      <c r="AI62" s="312" t="str">
        <f>+IF(L62&gt;0,L62,"")</f>
        <v/>
      </c>
      <c r="AJ62" s="312" t="str">
        <f>+IF(M62&gt;0,M62,"")</f>
        <v/>
      </c>
      <c r="AK62" s="312" t="str">
        <f>+IF(Q62&gt;0,Q62,"")</f>
        <v/>
      </c>
      <c r="AL62" s="312" t="str">
        <f>+IF(N62&gt;0,N62,"")</f>
        <v/>
      </c>
      <c r="AM62" s="312" t="str">
        <f>+IF(O62&gt;0,O62,"")</f>
        <v/>
      </c>
      <c r="AN62" s="313" t="str">
        <f>+IF(P62&gt;0,P62," ")</f>
        <v>56.22</v>
      </c>
      <c r="AO62" s="314" t="str">
        <f>+UPPER((CONCATENATE(D62," ",B62," ",C62)))</f>
        <v>RENATO AUGUSTO BARTET ZULUETA</v>
      </c>
      <c r="AP62" s="315">
        <f>G62</f>
        <v>37783</v>
      </c>
      <c r="AQ62" s="314" t="str">
        <f>I62</f>
        <v>CLUB ATLETICO SANTIAGO</v>
      </c>
      <c r="AR62" s="314">
        <f>J62</f>
        <v>13</v>
      </c>
      <c r="AS62" s="243" t="str">
        <f>+SUBSTITUTE(SUBSTITUTE(F62,".",""),"-","")</f>
        <v>213167448</v>
      </c>
      <c r="AT62" s="342"/>
      <c r="AU62" s="314" t="str">
        <f t="shared" si="6"/>
        <v xml:space="preserve">BARTET ZULUETA RENATO AUGUSTO </v>
      </c>
      <c r="AV62" s="342" t="str">
        <f t="shared" si="7"/>
        <v>CLUB ATLETICO SANTIAGO</v>
      </c>
      <c r="AW62" s="1119">
        <f t="shared" si="8"/>
        <v>13</v>
      </c>
      <c r="AX62" s="1120">
        <f t="shared" si="9"/>
        <v>37783</v>
      </c>
      <c r="AY62" s="342"/>
      <c r="AZ62" s="342"/>
    </row>
    <row r="63" spans="1:52" ht="15" customHeight="1" x14ac:dyDescent="0.15">
      <c r="A63" s="242"/>
      <c r="B63" s="442" t="s">
        <v>2560</v>
      </c>
      <c r="C63" s="442" t="s">
        <v>676</v>
      </c>
      <c r="D63" s="442" t="s">
        <v>2561</v>
      </c>
      <c r="E63" s="378" t="s">
        <v>1862</v>
      </c>
      <c r="F63" s="443" t="s">
        <v>2562</v>
      </c>
      <c r="G63" s="446">
        <v>37886</v>
      </c>
      <c r="H63" s="226" t="str">
        <f>+IF(G63&lt;DATE(2002,1,1),"adulto",IF(G63&lt;DATE(2004,1,1),"u20",IF(G63&lt;DATE(2006,1,1),"u18",IF(G63&lt;DATE(2008,1,1),"u16","-"))))</f>
        <v>u20</v>
      </c>
      <c r="I63" s="442" t="s">
        <v>2462</v>
      </c>
      <c r="J63" s="445">
        <v>5</v>
      </c>
      <c r="K63" s="892">
        <v>5000</v>
      </c>
      <c r="L63" s="242"/>
      <c r="M63" s="244"/>
      <c r="N63" s="242"/>
      <c r="O63" s="253"/>
      <c r="P63" s="443" t="s">
        <v>3843</v>
      </c>
      <c r="Q63" s="254"/>
      <c r="R63" s="243"/>
      <c r="S63" s="243"/>
      <c r="T63" s="242"/>
      <c r="U63" s="242"/>
      <c r="V63" s="242"/>
      <c r="W63" s="255"/>
      <c r="X63" s="256"/>
      <c r="Y63" s="243"/>
      <c r="Z63" s="242"/>
      <c r="AA63" s="257"/>
      <c r="AB63" s="242"/>
      <c r="AC63" s="242"/>
      <c r="AD63" s="242"/>
      <c r="AE63" s="259"/>
      <c r="AF63" s="242"/>
      <c r="AG63" s="243" t="str">
        <f>E63</f>
        <v>F</v>
      </c>
      <c r="AH63" s="312">
        <f>+IF(K63&gt;0,K63,"")</f>
        <v>5000</v>
      </c>
      <c r="AI63" s="312" t="str">
        <f>+IF(L63&gt;0,L63,"")</f>
        <v/>
      </c>
      <c r="AJ63" s="312" t="str">
        <f>+IF(M63&gt;0,M63,"")</f>
        <v/>
      </c>
      <c r="AK63" s="312" t="str">
        <f>+IF(Q63&gt;0,Q63,"")</f>
        <v/>
      </c>
      <c r="AL63" s="312" t="str">
        <f>+IF(N63&gt;0,N63,"")</f>
        <v/>
      </c>
      <c r="AM63" s="312" t="str">
        <f>+IF(O63&gt;0,O63,"")</f>
        <v/>
      </c>
      <c r="AN63" s="313" t="str">
        <f>+IF(P63&gt;0,P63," ")</f>
        <v>18.37</v>
      </c>
      <c r="AO63" s="314" t="str">
        <f>+UPPER((CONCATENATE(D63," ",B63," ",C63)))</f>
        <v>VICTORIA CECILIA BASALDUA FUENTES</v>
      </c>
      <c r="AP63" s="315">
        <f>G63</f>
        <v>37886</v>
      </c>
      <c r="AQ63" s="314" t="str">
        <f>I63</f>
        <v>CÍRCULO ATLÉTICO SAN ANTONIO</v>
      </c>
      <c r="AR63" s="314">
        <f>J63</f>
        <v>5</v>
      </c>
      <c r="AS63" s="243" t="str">
        <f>+SUBSTITUTE(SUBSTITUTE(F63,".",""),"-","")</f>
        <v>21394522K</v>
      </c>
      <c r="AT63" s="342"/>
      <c r="AU63" s="314" t="str">
        <f t="shared" si="6"/>
        <v xml:space="preserve">BASALDUA FUENTES VICTORIA CECILIA </v>
      </c>
      <c r="AV63" s="342" t="str">
        <f t="shared" si="7"/>
        <v>CÍRCULO ATLÉTICO SAN ANTONIO</v>
      </c>
      <c r="AW63" s="1119">
        <f t="shared" si="8"/>
        <v>5</v>
      </c>
      <c r="AX63" s="1120">
        <f t="shared" si="9"/>
        <v>37886</v>
      </c>
      <c r="AY63" s="342"/>
      <c r="AZ63" s="342"/>
    </row>
    <row r="64" spans="1:52" ht="15" customHeight="1" x14ac:dyDescent="0.15">
      <c r="A64" s="242"/>
      <c r="B64" s="224" t="s">
        <v>2084</v>
      </c>
      <c r="C64" s="224" t="s">
        <v>2139</v>
      </c>
      <c r="D64" s="224" t="s">
        <v>2140</v>
      </c>
      <c r="E64" s="378" t="s">
        <v>1866</v>
      </c>
      <c r="F64" s="225" t="s">
        <v>2141</v>
      </c>
      <c r="G64" s="346">
        <v>37502</v>
      </c>
      <c r="H64" s="226" t="str">
        <f>+IF(G64&lt;DATE(2002,1,1),"adulto",IF(G64&lt;DATE(2004,1,1),"u20",IF(G64&lt;DATE(2006,1,1),"u18",IF(G64&lt;DATE(2008,1,1),"u16","-"))))</f>
        <v>u20</v>
      </c>
      <c r="I64" s="224" t="s">
        <v>2134</v>
      </c>
      <c r="J64" s="524">
        <v>7</v>
      </c>
      <c r="K64" s="349" t="s">
        <v>1052</v>
      </c>
      <c r="L64" s="242"/>
      <c r="M64" s="244"/>
      <c r="N64" s="242"/>
      <c r="O64" s="253"/>
      <c r="P64" s="225" t="s">
        <v>2142</v>
      </c>
      <c r="Q64" s="254"/>
      <c r="R64" s="243"/>
      <c r="S64" s="243"/>
      <c r="T64" s="242"/>
      <c r="U64" s="242"/>
      <c r="V64" s="242"/>
      <c r="W64" s="255"/>
      <c r="X64" s="256"/>
      <c r="Y64" s="243"/>
      <c r="Z64" s="242"/>
      <c r="AA64" s="257"/>
      <c r="AB64" s="242"/>
      <c r="AC64" s="242"/>
      <c r="AD64" s="242"/>
      <c r="AE64" s="259"/>
      <c r="AF64" s="242"/>
      <c r="AG64" s="243" t="str">
        <f>E64</f>
        <v>M</v>
      </c>
      <c r="AH64" s="312" t="str">
        <f>+IF(K64&gt;0,K64,"")</f>
        <v>salto largo</v>
      </c>
      <c r="AI64" s="312" t="str">
        <f>+IF(L64&gt;0,L64,"")</f>
        <v/>
      </c>
      <c r="AJ64" s="312" t="str">
        <f>+IF(M64&gt;0,M64,"")</f>
        <v/>
      </c>
      <c r="AK64" s="312" t="str">
        <f>+IF(Q64&gt;0,Q64,"")</f>
        <v/>
      </c>
      <c r="AL64" s="312" t="str">
        <f>+IF(N64&gt;0,N64,"")</f>
        <v/>
      </c>
      <c r="AM64" s="312" t="str">
        <f>+IF(O64&gt;0,O64,"")</f>
        <v/>
      </c>
      <c r="AN64" s="313" t="str">
        <f>+IF(P64&gt;0,P64," ")</f>
        <v>6.54</v>
      </c>
      <c r="AO64" s="314" t="str">
        <f>+UPPER((CONCATENATE(D64," ",B64," ",C64)))</f>
        <v>GUILLERMO BECERRA RODRIGUEZ</v>
      </c>
      <c r="AP64" s="315">
        <f>G64</f>
        <v>37502</v>
      </c>
      <c r="AQ64" s="314" t="str">
        <f>I64</f>
        <v>DEPORTES LINARES</v>
      </c>
      <c r="AR64" s="314">
        <f>J64</f>
        <v>7</v>
      </c>
      <c r="AS64" s="243" t="str">
        <f>+SUBSTITUTE(SUBSTITUTE(F64,".",""),"-","")</f>
        <v>211264861</v>
      </c>
      <c r="AT64" s="342"/>
      <c r="AU64" s="314" t="str">
        <f t="shared" si="6"/>
        <v xml:space="preserve">BECERRA RODRIGUEZ GUILLERMO </v>
      </c>
      <c r="AV64" s="342" t="str">
        <f t="shared" si="7"/>
        <v>DEPORTES LINARES</v>
      </c>
      <c r="AW64" s="1119">
        <f t="shared" si="8"/>
        <v>7</v>
      </c>
      <c r="AX64" s="1120">
        <f t="shared" si="9"/>
        <v>37502</v>
      </c>
      <c r="AY64" s="342"/>
      <c r="AZ64" s="342"/>
    </row>
    <row r="65" spans="1:52" ht="15" customHeight="1" x14ac:dyDescent="0.2">
      <c r="A65" s="242"/>
      <c r="B65" s="803" t="s">
        <v>2505</v>
      </c>
      <c r="C65" s="803" t="s">
        <v>730</v>
      </c>
      <c r="D65" s="803" t="s">
        <v>752</v>
      </c>
      <c r="E65" s="806" t="s">
        <v>1862</v>
      </c>
      <c r="F65" s="814" t="s">
        <v>2506</v>
      </c>
      <c r="G65" s="808">
        <v>38618</v>
      </c>
      <c r="H65" s="809" t="str">
        <f>+IF(G65&lt;DATE(2002,1,1),"adulto",IF(G65&lt;DATE(2004,1,1),"u20",IF(G65&lt;DATE(2006,1,1),"u18",IF(G65&lt;DATE(2008,1,1),"u16","-"))))</f>
        <v>u18</v>
      </c>
      <c r="I65" s="812" t="s">
        <v>2510</v>
      </c>
      <c r="J65" s="860">
        <v>5</v>
      </c>
      <c r="K65" s="910">
        <v>5000</v>
      </c>
      <c r="L65" s="242"/>
      <c r="M65" s="244"/>
      <c r="N65" s="242"/>
      <c r="O65" s="253"/>
      <c r="P65" s="814" t="s">
        <v>2441</v>
      </c>
      <c r="Q65" s="254"/>
      <c r="R65" s="243"/>
      <c r="S65" s="243"/>
      <c r="T65" s="242"/>
      <c r="U65" s="242"/>
      <c r="V65" s="242"/>
      <c r="W65" s="255"/>
      <c r="X65" s="256"/>
      <c r="Y65" s="243"/>
      <c r="Z65" s="242"/>
      <c r="AA65" s="257"/>
      <c r="AB65" s="242"/>
      <c r="AC65" s="242"/>
      <c r="AD65" s="242"/>
      <c r="AE65" s="259"/>
      <c r="AF65" s="242"/>
      <c r="AG65" s="243" t="str">
        <f>E65</f>
        <v>F</v>
      </c>
      <c r="AH65" s="312">
        <f>+IF(K65&gt;0,K65,"")</f>
        <v>5000</v>
      </c>
      <c r="AI65" s="312" t="str">
        <f>+IF(L65&gt;0,L65,"")</f>
        <v/>
      </c>
      <c r="AJ65" s="312" t="str">
        <f>+IF(M65&gt;0,M65,"")</f>
        <v/>
      </c>
      <c r="AK65" s="312" t="str">
        <f>+IF(Q65&gt;0,Q65,"")</f>
        <v/>
      </c>
      <c r="AL65" s="312" t="str">
        <f>+IF(N65&gt;0,N65,"")</f>
        <v/>
      </c>
      <c r="AM65" s="312" t="str">
        <f>+IF(O65&gt;0,O65,"")</f>
        <v/>
      </c>
      <c r="AN65" s="313" t="str">
        <f>+IF(P65&gt;0,P65," ")</f>
        <v>S/M</v>
      </c>
      <c r="AO65" s="314" t="str">
        <f>+UPPER((CONCATENATE(D65," ",B65," ",C65)))</f>
        <v>VALENTINA IGNACIA BERRIOS GONZALEZ</v>
      </c>
      <c r="AP65" s="315">
        <f>G65</f>
        <v>38618</v>
      </c>
      <c r="AQ65" s="314" t="str">
        <f>I65</f>
        <v>CLUB ATLETICO O´HIGGINS</v>
      </c>
      <c r="AR65" s="314">
        <f>J65</f>
        <v>5</v>
      </c>
      <c r="AS65" s="243" t="str">
        <f>+SUBSTITUTE(SUBSTITUTE(F65,".",""),"-","")</f>
        <v>219415524</v>
      </c>
      <c r="AT65" s="342"/>
      <c r="AU65" s="314" t="str">
        <f t="shared" si="6"/>
        <v xml:space="preserve">BERRIOS GONZALEZ VALENTINA IGNACIA </v>
      </c>
      <c r="AV65" s="342" t="str">
        <f t="shared" si="7"/>
        <v>CLUB ATLETICO O´HIGGINS</v>
      </c>
      <c r="AW65" s="1119">
        <f t="shared" si="8"/>
        <v>5</v>
      </c>
      <c r="AX65" s="1120">
        <f t="shared" si="9"/>
        <v>38618</v>
      </c>
      <c r="AY65" s="342"/>
      <c r="AZ65" s="342"/>
    </row>
    <row r="66" spans="1:52" ht="15" customHeight="1" x14ac:dyDescent="0.2">
      <c r="A66" s="242"/>
      <c r="B66" s="812" t="s">
        <v>2505</v>
      </c>
      <c r="C66" s="812" t="s">
        <v>730</v>
      </c>
      <c r="D66" s="812" t="s">
        <v>752</v>
      </c>
      <c r="E66" s="806" t="s">
        <v>1862</v>
      </c>
      <c r="F66" s="814" t="s">
        <v>2506</v>
      </c>
      <c r="G66" s="808">
        <v>38618</v>
      </c>
      <c r="H66" s="809" t="str">
        <f>+IF(G66&lt;DATE(2002,1,1),"adulto",IF(G66&lt;DATE(2004,1,1),"u20",IF(G66&lt;DATE(2006,1,1),"u18",IF(G66&lt;DATE(2008,1,1),"u16","-"))))</f>
        <v>u18</v>
      </c>
      <c r="I66" s="812" t="s">
        <v>2510</v>
      </c>
      <c r="J66" s="860">
        <v>5</v>
      </c>
      <c r="K66" s="911" t="s">
        <v>1876</v>
      </c>
      <c r="L66" s="242"/>
      <c r="M66" s="244"/>
      <c r="N66" s="242"/>
      <c r="O66" s="253"/>
      <c r="P66" s="814" t="s">
        <v>2441</v>
      </c>
      <c r="Q66" s="254"/>
      <c r="R66" s="243"/>
      <c r="S66" s="243"/>
      <c r="T66" s="242"/>
      <c r="U66" s="242"/>
      <c r="V66" s="242"/>
      <c r="W66" s="255"/>
      <c r="X66" s="256"/>
      <c r="Y66" s="243"/>
      <c r="Z66" s="242"/>
      <c r="AA66" s="257"/>
      <c r="AB66" s="242"/>
      <c r="AC66" s="242"/>
      <c r="AD66" s="242"/>
      <c r="AE66" s="259"/>
      <c r="AF66" s="242"/>
      <c r="AG66" s="243" t="str">
        <f>E66</f>
        <v>F</v>
      </c>
      <c r="AH66" s="312" t="str">
        <f>+IF(K66&gt;0,K66,"")</f>
        <v>3000 c/o</v>
      </c>
      <c r="AI66" s="312" t="str">
        <f>+IF(L66&gt;0,L66,"")</f>
        <v/>
      </c>
      <c r="AJ66" s="312" t="str">
        <f>+IF(M66&gt;0,M66,"")</f>
        <v/>
      </c>
      <c r="AK66" s="312" t="str">
        <f>+IF(Q66&gt;0,Q66,"")</f>
        <v/>
      </c>
      <c r="AL66" s="312" t="str">
        <f>+IF(N66&gt;0,N66,"")</f>
        <v/>
      </c>
      <c r="AM66" s="312" t="str">
        <f>+IF(O66&gt;0,O66,"")</f>
        <v/>
      </c>
      <c r="AN66" s="313" t="str">
        <f>+IF(P66&gt;0,P66," ")</f>
        <v>S/M</v>
      </c>
      <c r="AO66" s="314" t="str">
        <f>+UPPER((CONCATENATE(D66," ",B66," ",C66)))</f>
        <v>VALENTINA IGNACIA BERRIOS GONZALEZ</v>
      </c>
      <c r="AP66" s="315">
        <f>G66</f>
        <v>38618</v>
      </c>
      <c r="AQ66" s="314" t="str">
        <f>I66</f>
        <v>CLUB ATLETICO O´HIGGINS</v>
      </c>
      <c r="AR66" s="314">
        <f>J66</f>
        <v>5</v>
      </c>
      <c r="AS66" s="243" t="str">
        <f>+SUBSTITUTE(SUBSTITUTE(F66,".",""),"-","")</f>
        <v>219415524</v>
      </c>
      <c r="AT66" s="342"/>
      <c r="AU66" s="314" t="str">
        <f t="shared" si="6"/>
        <v xml:space="preserve">BERRIOS GONZALEZ VALENTINA IGNACIA </v>
      </c>
      <c r="AV66" s="342" t="str">
        <f t="shared" si="7"/>
        <v>CLUB ATLETICO O´HIGGINS</v>
      </c>
      <c r="AW66" s="1119">
        <f t="shared" si="8"/>
        <v>5</v>
      </c>
      <c r="AX66" s="1120">
        <f t="shared" si="9"/>
        <v>38618</v>
      </c>
      <c r="AY66" s="342"/>
      <c r="AZ66" s="342"/>
    </row>
    <row r="67" spans="1:52" ht="15" customHeight="1" x14ac:dyDescent="0.2">
      <c r="A67" s="242"/>
      <c r="B67" s="224" t="s">
        <v>2505</v>
      </c>
      <c r="C67" s="224" t="s">
        <v>730</v>
      </c>
      <c r="D67" s="224" t="s">
        <v>752</v>
      </c>
      <c r="E67" s="378" t="s">
        <v>1862</v>
      </c>
      <c r="F67" s="225" t="s">
        <v>2506</v>
      </c>
      <c r="G67" s="346">
        <v>38618</v>
      </c>
      <c r="H67" s="226" t="str">
        <f>+IF(G67&lt;DATE(2002,1,1),"adulto",IF(G67&lt;DATE(2004,1,1),"u20",IF(G67&lt;DATE(2006,1,1),"u18",IF(G67&lt;DATE(2008,1,1),"u16","-"))))</f>
        <v>u18</v>
      </c>
      <c r="I67" s="224" t="s">
        <v>2510</v>
      </c>
      <c r="J67" s="861">
        <v>5</v>
      </c>
      <c r="K67" s="396">
        <v>3000</v>
      </c>
      <c r="L67" s="242"/>
      <c r="M67" s="244"/>
      <c r="N67" s="242"/>
      <c r="O67" s="253"/>
      <c r="P67" s="225" t="s">
        <v>2511</v>
      </c>
      <c r="Q67" s="254"/>
      <c r="R67" s="243"/>
      <c r="S67" s="243"/>
      <c r="T67" s="242"/>
      <c r="U67" s="242"/>
      <c r="V67" s="242"/>
      <c r="W67" s="255"/>
      <c r="X67" s="256"/>
      <c r="Y67" s="243"/>
      <c r="Z67" s="242"/>
      <c r="AA67" s="257"/>
      <c r="AB67" s="242"/>
      <c r="AC67" s="242"/>
      <c r="AD67" s="242"/>
      <c r="AE67" s="259"/>
      <c r="AF67" s="242"/>
      <c r="AG67" s="243" t="str">
        <f>E67</f>
        <v>F</v>
      </c>
      <c r="AH67" s="312">
        <f>+IF(K67&gt;0,K67,"")</f>
        <v>3000</v>
      </c>
      <c r="AI67" s="312" t="str">
        <f>+IF(L67&gt;0,L67,"")</f>
        <v/>
      </c>
      <c r="AJ67" s="312" t="str">
        <f>+IF(M67&gt;0,M67,"")</f>
        <v/>
      </c>
      <c r="AK67" s="312" t="str">
        <f>+IF(Q67&gt;0,Q67,"")</f>
        <v/>
      </c>
      <c r="AL67" s="312" t="str">
        <f>+IF(N67&gt;0,N67,"")</f>
        <v/>
      </c>
      <c r="AM67" s="312" t="str">
        <f>+IF(O67&gt;0,O67,"")</f>
        <v/>
      </c>
      <c r="AN67" s="313" t="str">
        <f>+IF(P67&gt;0,P67," ")</f>
        <v>11.40.31</v>
      </c>
      <c r="AO67" s="314" t="str">
        <f>+UPPER((CONCATENATE(D67," ",B67," ",C67)))</f>
        <v>VALENTINA IGNACIA BERRIOS GONZALEZ</v>
      </c>
      <c r="AP67" s="315">
        <f>G67</f>
        <v>38618</v>
      </c>
      <c r="AQ67" s="314" t="str">
        <f>I67</f>
        <v>CLUB ATLETICO O´HIGGINS</v>
      </c>
      <c r="AR67" s="314">
        <f>J67</f>
        <v>5</v>
      </c>
      <c r="AS67" s="243" t="str">
        <f>+SUBSTITUTE(SUBSTITUTE(F67,".",""),"-","")</f>
        <v>219415524</v>
      </c>
      <c r="AT67" s="342"/>
      <c r="AU67" s="314" t="str">
        <f t="shared" si="6"/>
        <v xml:space="preserve">BERRIOS GONZALEZ VALENTINA IGNACIA </v>
      </c>
      <c r="AV67" s="342" t="str">
        <f t="shared" si="7"/>
        <v>CLUB ATLETICO O´HIGGINS</v>
      </c>
      <c r="AW67" s="1119">
        <f t="shared" si="8"/>
        <v>5</v>
      </c>
      <c r="AX67" s="1120">
        <f t="shared" si="9"/>
        <v>38618</v>
      </c>
      <c r="AY67" s="342"/>
      <c r="AZ67" s="342"/>
    </row>
    <row r="68" spans="1:52" ht="15" customHeight="1" x14ac:dyDescent="0.2">
      <c r="A68" s="242"/>
      <c r="B68" s="242" t="s">
        <v>1905</v>
      </c>
      <c r="C68" s="242" t="s">
        <v>1905</v>
      </c>
      <c r="D68" s="242" t="s">
        <v>1298</v>
      </c>
      <c r="E68" s="378" t="s">
        <v>1866</v>
      </c>
      <c r="F68" s="362" t="s">
        <v>1906</v>
      </c>
      <c r="G68" s="387">
        <v>37574</v>
      </c>
      <c r="H68" s="226" t="str">
        <f>+IF(G68&lt;DATE(2002,1,1),"adulto",IF(G68&lt;DATE(2004,1,1),"u20",IF(G68&lt;DATE(2006,1,1),"u18",IF(G68&lt;DATE(2008,1,1),"u16","-"))))</f>
        <v>u20</v>
      </c>
      <c r="I68" s="224" t="s">
        <v>1911</v>
      </c>
      <c r="J68" s="378">
        <v>6</v>
      </c>
      <c r="K68" s="12">
        <v>800</v>
      </c>
      <c r="L68" s="242">
        <v>1</v>
      </c>
      <c r="M68" s="244"/>
      <c r="N68" s="242"/>
      <c r="O68" s="253"/>
      <c r="P68" s="225" t="s">
        <v>1909</v>
      </c>
      <c r="Q68" s="254"/>
      <c r="R68" s="243"/>
      <c r="S68" s="243"/>
      <c r="T68" s="242"/>
      <c r="U68" s="242"/>
      <c r="V68" s="242"/>
      <c r="W68" s="255"/>
      <c r="X68" s="256"/>
      <c r="Y68" s="243"/>
      <c r="Z68" s="242"/>
      <c r="AA68" s="257"/>
      <c r="AB68" s="242"/>
      <c r="AC68" s="242"/>
      <c r="AD68" s="242"/>
      <c r="AE68" s="259"/>
      <c r="AF68" s="242"/>
      <c r="AG68" s="243" t="str">
        <f>E68</f>
        <v>M</v>
      </c>
      <c r="AH68" s="312">
        <f>+IF(K68&gt;0,K68,"")</f>
        <v>800</v>
      </c>
      <c r="AI68" s="312">
        <f>+IF(L68&gt;0,L68,"")</f>
        <v>1</v>
      </c>
      <c r="AJ68" s="312" t="str">
        <f>+IF(M68&gt;0,M68,"")</f>
        <v/>
      </c>
      <c r="AK68" s="312" t="str">
        <f>+IF(Q68&gt;0,Q68,"")</f>
        <v/>
      </c>
      <c r="AL68" s="312" t="str">
        <f>+IF(N68&gt;0,N68,"")</f>
        <v/>
      </c>
      <c r="AM68" s="312" t="str">
        <f>+IF(O68&gt;0,O68,"")</f>
        <v/>
      </c>
      <c r="AN68" s="313" t="str">
        <f>+IF(P68&gt;0,P68," ")</f>
        <v>1.57.27</v>
      </c>
      <c r="AO68" s="314" t="str">
        <f>+UPPER((CONCATENATE(D68," ",B68," ",C68)))</f>
        <v>SEBASTIAN BRAVO BRAVO</v>
      </c>
      <c r="AP68" s="315">
        <f>G68</f>
        <v>37574</v>
      </c>
      <c r="AQ68" s="314" t="str">
        <f>I68</f>
        <v>club atletico Rengo</v>
      </c>
      <c r="AR68" s="314">
        <f>J68</f>
        <v>6</v>
      </c>
      <c r="AS68" s="243" t="str">
        <f>+SUBSTITUTE(SUBSTITUTE(F68,".",""),"-","")</f>
        <v>211652691</v>
      </c>
      <c r="AT68" s="342"/>
      <c r="AU68" s="314" t="str">
        <f t="shared" si="6"/>
        <v xml:space="preserve">BRAVO BRAVO SEBASTIAN </v>
      </c>
      <c r="AV68" s="342" t="str">
        <f t="shared" si="7"/>
        <v>club atletico Rengo</v>
      </c>
      <c r="AW68" s="1119">
        <f t="shared" si="8"/>
        <v>6</v>
      </c>
      <c r="AX68" s="1120">
        <f t="shared" si="9"/>
        <v>37574</v>
      </c>
      <c r="AY68" s="342"/>
      <c r="AZ68" s="342"/>
    </row>
    <row r="69" spans="1:52" ht="15" customHeight="1" x14ac:dyDescent="0.2">
      <c r="A69" s="242"/>
      <c r="B69" s="242" t="s">
        <v>1905</v>
      </c>
      <c r="C69" s="242" t="s">
        <v>1905</v>
      </c>
      <c r="D69" s="242" t="s">
        <v>1298</v>
      </c>
      <c r="E69" s="378" t="s">
        <v>1866</v>
      </c>
      <c r="F69" s="362" t="s">
        <v>1906</v>
      </c>
      <c r="G69" s="387">
        <v>37574</v>
      </c>
      <c r="H69" s="226" t="str">
        <f>+IF(G69&lt;DATE(2002,1,1),"adulto",IF(G69&lt;DATE(2004,1,1),"u20",IF(G69&lt;DATE(2006,1,1),"u18",IF(G69&lt;DATE(2008,1,1),"u16","-"))))</f>
        <v>u20</v>
      </c>
      <c r="I69" s="224" t="s">
        <v>1911</v>
      </c>
      <c r="J69" s="524">
        <v>6</v>
      </c>
      <c r="K69" s="12">
        <v>800</v>
      </c>
      <c r="L69" s="242">
        <v>1</v>
      </c>
      <c r="M69" s="244"/>
      <c r="N69" s="242"/>
      <c r="O69" s="253"/>
      <c r="P69" s="225" t="s">
        <v>1909</v>
      </c>
      <c r="Q69" s="254"/>
      <c r="R69" s="243"/>
      <c r="S69" s="243"/>
      <c r="T69" s="242"/>
      <c r="U69" s="242"/>
      <c r="V69" s="242"/>
      <c r="W69" s="255"/>
      <c r="X69" s="256"/>
      <c r="Y69" s="243"/>
      <c r="Z69" s="242"/>
      <c r="AA69" s="257"/>
      <c r="AB69" s="242"/>
      <c r="AC69" s="242"/>
      <c r="AD69" s="242"/>
      <c r="AE69" s="259"/>
      <c r="AF69" s="242"/>
      <c r="AG69" s="243" t="str">
        <f>E69</f>
        <v>M</v>
      </c>
      <c r="AH69" s="312">
        <f>+IF(K69&gt;0,K69,"")</f>
        <v>800</v>
      </c>
      <c r="AI69" s="312">
        <f>+IF(L69&gt;0,L69,"")</f>
        <v>1</v>
      </c>
      <c r="AJ69" s="312" t="str">
        <f>+IF(M69&gt;0,M69,"")</f>
        <v/>
      </c>
      <c r="AK69" s="312" t="str">
        <f>+IF(Q69&gt;0,Q69,"")</f>
        <v/>
      </c>
      <c r="AL69" s="312" t="str">
        <f>+IF(N69&gt;0,N69,"")</f>
        <v/>
      </c>
      <c r="AM69" s="312" t="str">
        <f>+IF(O69&gt;0,O69,"")</f>
        <v/>
      </c>
      <c r="AN69" s="313" t="str">
        <f>+IF(P69&gt;0,P69," ")</f>
        <v>1.57.27</v>
      </c>
      <c r="AO69" s="314" t="str">
        <f>+UPPER((CONCATENATE(D69," ",B69," ",C69)))</f>
        <v>SEBASTIAN BRAVO BRAVO</v>
      </c>
      <c r="AP69" s="315">
        <f>G69</f>
        <v>37574</v>
      </c>
      <c r="AQ69" s="314" t="str">
        <f>I69</f>
        <v>club atletico Rengo</v>
      </c>
      <c r="AR69" s="314">
        <f>J69</f>
        <v>6</v>
      </c>
      <c r="AS69" s="243" t="str">
        <f>+SUBSTITUTE(SUBSTITUTE(F69,".",""),"-","")</f>
        <v>211652691</v>
      </c>
      <c r="AT69" s="342"/>
      <c r="AU69" s="314" t="str">
        <f t="shared" si="6"/>
        <v xml:space="preserve">BRAVO BRAVO SEBASTIAN </v>
      </c>
      <c r="AV69" s="342" t="str">
        <f t="shared" si="7"/>
        <v>club atletico Rengo</v>
      </c>
      <c r="AW69" s="1119">
        <f t="shared" si="8"/>
        <v>6</v>
      </c>
      <c r="AX69" s="1120">
        <f t="shared" si="9"/>
        <v>37574</v>
      </c>
      <c r="AY69" s="342"/>
      <c r="AZ69" s="342"/>
    </row>
    <row r="70" spans="1:52" ht="15" customHeight="1" x14ac:dyDescent="0.15">
      <c r="A70" s="242"/>
      <c r="B70" s="242" t="s">
        <v>1905</v>
      </c>
      <c r="C70" s="242" t="s">
        <v>1905</v>
      </c>
      <c r="D70" s="242" t="s">
        <v>1298</v>
      </c>
      <c r="E70" s="378" t="s">
        <v>1866</v>
      </c>
      <c r="F70" s="243" t="s">
        <v>1906</v>
      </c>
      <c r="G70" s="394">
        <v>37574</v>
      </c>
      <c r="H70" s="226" t="str">
        <f>+IF(G70&lt;DATE(2002,1,1),"adulto",IF(G70&lt;DATE(2004,1,1),"u20",IF(G70&lt;DATE(2006,1,1),"u18",IF(G70&lt;DATE(2008,1,1),"u16","-"))))</f>
        <v>u20</v>
      </c>
      <c r="I70" s="224" t="s">
        <v>1911</v>
      </c>
      <c r="J70" s="524">
        <v>6</v>
      </c>
      <c r="K70" s="894">
        <v>1500</v>
      </c>
      <c r="L70" s="242">
        <v>1</v>
      </c>
      <c r="M70" s="244"/>
      <c r="N70" s="242"/>
      <c r="O70" s="253"/>
      <c r="P70" s="725" t="s">
        <v>1912</v>
      </c>
      <c r="Q70" s="254"/>
      <c r="R70" s="243"/>
      <c r="S70" s="243"/>
      <c r="T70" s="242"/>
      <c r="U70" s="242"/>
      <c r="V70" s="242"/>
      <c r="W70" s="255"/>
      <c r="X70" s="256"/>
      <c r="Y70" s="243"/>
      <c r="Z70" s="242"/>
      <c r="AA70" s="257"/>
      <c r="AB70" s="242"/>
      <c r="AC70" s="242"/>
      <c r="AD70" s="242"/>
      <c r="AE70" s="259"/>
      <c r="AF70" s="242"/>
      <c r="AG70" s="243" t="str">
        <f>E70</f>
        <v>M</v>
      </c>
      <c r="AH70" s="312">
        <f>+IF(K70&gt;0,K70,"")</f>
        <v>1500</v>
      </c>
      <c r="AI70" s="312">
        <f>+IF(L70&gt;0,L70,"")</f>
        <v>1</v>
      </c>
      <c r="AJ70" s="312" t="str">
        <f>+IF(M70&gt;0,M70,"")</f>
        <v/>
      </c>
      <c r="AK70" s="312" t="str">
        <f>+IF(Q70&gt;0,Q70,"")</f>
        <v/>
      </c>
      <c r="AL70" s="312" t="str">
        <f>+IF(N70&gt;0,N70,"")</f>
        <v/>
      </c>
      <c r="AM70" s="312" t="str">
        <f>+IF(O70&gt;0,O70,"")</f>
        <v/>
      </c>
      <c r="AN70" s="313" t="str">
        <f>+IF(P70&gt;0,P70," ")</f>
        <v>4.05.18</v>
      </c>
      <c r="AO70" s="314" t="str">
        <f>+UPPER((CONCATENATE(D70," ",B70," ",C70)))</f>
        <v>SEBASTIAN BRAVO BRAVO</v>
      </c>
      <c r="AP70" s="315">
        <f>G70</f>
        <v>37574</v>
      </c>
      <c r="AQ70" s="314" t="str">
        <f>I70</f>
        <v>club atletico Rengo</v>
      </c>
      <c r="AR70" s="314">
        <f>J70</f>
        <v>6</v>
      </c>
      <c r="AS70" s="243" t="str">
        <f>+SUBSTITUTE(SUBSTITUTE(F70,".",""),"-","")</f>
        <v>211652691</v>
      </c>
      <c r="AT70" s="342"/>
      <c r="AU70" s="314" t="str">
        <f t="shared" si="6"/>
        <v xml:space="preserve">BRAVO BRAVO SEBASTIAN </v>
      </c>
      <c r="AV70" s="342" t="str">
        <f t="shared" si="7"/>
        <v>club atletico Rengo</v>
      </c>
      <c r="AW70" s="1119">
        <f t="shared" si="8"/>
        <v>6</v>
      </c>
      <c r="AX70" s="1120">
        <f t="shared" si="9"/>
        <v>37574</v>
      </c>
      <c r="AY70" s="342"/>
      <c r="AZ70" s="342"/>
    </row>
    <row r="71" spans="1:52" ht="15" customHeight="1" x14ac:dyDescent="0.15">
      <c r="A71" s="242"/>
      <c r="B71" s="542" t="s">
        <v>1905</v>
      </c>
      <c r="C71" s="542" t="s">
        <v>2519</v>
      </c>
      <c r="D71" s="542" t="s">
        <v>3277</v>
      </c>
      <c r="E71" s="378" t="s">
        <v>1866</v>
      </c>
      <c r="F71" s="543" t="s">
        <v>1413</v>
      </c>
      <c r="G71" s="544">
        <v>37877</v>
      </c>
      <c r="H71" s="252" t="str">
        <f>+IF(G71&lt;DATE(2002,1,1),"adulto",IF(G71&lt;DATE(2004,1,1),"u20",IF(G71&lt;DATE(2006,1,1),"u18",IF(G71&lt;DATE(2008,1,1),"u16","-"))))</f>
        <v>u20</v>
      </c>
      <c r="I71" s="560" t="s">
        <v>3268</v>
      </c>
      <c r="J71" s="1031">
        <v>16</v>
      </c>
      <c r="K71" s="766" t="s">
        <v>990</v>
      </c>
      <c r="L71" s="242"/>
      <c r="M71" s="244"/>
      <c r="N71" s="242"/>
      <c r="O71" s="253"/>
      <c r="P71" s="550" t="s">
        <v>3278</v>
      </c>
      <c r="Q71" s="254"/>
      <c r="R71" s="243"/>
      <c r="S71" s="243"/>
      <c r="T71" s="242"/>
      <c r="U71" s="242"/>
      <c r="V71" s="242"/>
      <c r="W71" s="255"/>
      <c r="X71" s="256"/>
      <c r="Y71" s="243"/>
      <c r="Z71" s="242"/>
      <c r="AA71" s="257"/>
      <c r="AB71" s="242"/>
      <c r="AC71" s="242"/>
      <c r="AD71" s="242"/>
      <c r="AE71" s="259"/>
      <c r="AF71" s="242"/>
      <c r="AG71" s="243" t="str">
        <f>E71</f>
        <v>M</v>
      </c>
      <c r="AH71" s="312" t="str">
        <f>+IF(K71&gt;0,K71,"")</f>
        <v>disco</v>
      </c>
      <c r="AI71" s="312" t="str">
        <f>+IF(L71&gt;0,L71,"")</f>
        <v/>
      </c>
      <c r="AJ71" s="312" t="str">
        <f>+IF(M71&gt;0,M71,"")</f>
        <v/>
      </c>
      <c r="AK71" s="312" t="str">
        <f>+IF(Q71&gt;0,Q71,"")</f>
        <v/>
      </c>
      <c r="AL71" s="312" t="str">
        <f>+IF(N71&gt;0,N71,"")</f>
        <v/>
      </c>
      <c r="AM71" s="312" t="str">
        <f>+IF(O71&gt;0,O71,"")</f>
        <v/>
      </c>
      <c r="AN71" s="313" t="str">
        <f>+IF(P71&gt;0,P71," ")</f>
        <v>43.35</v>
      </c>
      <c r="AO71" s="314" t="str">
        <f>+UPPER((CONCATENATE(D71," ",B71," ",C71)))</f>
        <v>SERGIO EMILIO BRAVO AGUILERA</v>
      </c>
      <c r="AP71" s="315">
        <f>G71</f>
        <v>37877</v>
      </c>
      <c r="AQ71" s="314" t="str">
        <f>I71</f>
        <v>CLUB DEPORTIVO COLEGIO SEMINARIO PADRE HURTADO</v>
      </c>
      <c r="AR71" s="314">
        <f>J71</f>
        <v>16</v>
      </c>
      <c r="AS71" s="243" t="str">
        <f>+SUBSTITUTE(SUBSTITUTE(F71,".",""),"-","")</f>
        <v>213867318</v>
      </c>
      <c r="AT71" s="342"/>
      <c r="AU71" s="314" t="str">
        <f t="shared" si="6"/>
        <v xml:space="preserve">BRAVO AGUILERA SERGIO EMILIO </v>
      </c>
      <c r="AV71" s="342" t="str">
        <f t="shared" si="7"/>
        <v>CLUB DEPORTIVO COLEGIO SEMINARIO PADRE HURTADO</v>
      </c>
      <c r="AW71" s="1119">
        <f t="shared" si="8"/>
        <v>16</v>
      </c>
      <c r="AX71" s="1120">
        <f t="shared" si="9"/>
        <v>37877</v>
      </c>
      <c r="AY71" s="342"/>
      <c r="AZ71" s="342"/>
    </row>
    <row r="72" spans="1:52" ht="15" customHeight="1" x14ac:dyDescent="0.15">
      <c r="A72" s="242"/>
      <c r="B72" s="551" t="s">
        <v>577</v>
      </c>
      <c r="C72" s="551" t="s">
        <v>3309</v>
      </c>
      <c r="D72" s="998" t="s">
        <v>3310</v>
      </c>
      <c r="E72" s="378" t="s">
        <v>1866</v>
      </c>
      <c r="F72" s="552" t="s">
        <v>3311</v>
      </c>
      <c r="G72" s="553"/>
      <c r="H72" s="252" t="str">
        <f>+IF(G72&lt;DATE(2002,1,1),"adulto",IF(G72&lt;DATE(2004,1,1),"u20",IF(G72&lt;DATE(2006,1,1),"u18",IF(G72&lt;DATE(2008,1,1),"u16","-"))))</f>
        <v>adulto</v>
      </c>
      <c r="I72" s="560" t="s">
        <v>3315</v>
      </c>
      <c r="J72" s="1031"/>
      <c r="K72" s="603" t="s">
        <v>1856</v>
      </c>
      <c r="L72" s="242"/>
      <c r="M72" s="244"/>
      <c r="N72" s="242"/>
      <c r="O72" s="253"/>
      <c r="P72" s="551"/>
      <c r="Q72" s="254"/>
      <c r="R72" s="243"/>
      <c r="S72" s="243"/>
      <c r="T72" s="242"/>
      <c r="U72" s="242"/>
      <c r="V72" s="242"/>
      <c r="W72" s="255"/>
      <c r="X72" s="256"/>
      <c r="Y72" s="243"/>
      <c r="Z72" s="242"/>
      <c r="AA72" s="257"/>
      <c r="AB72" s="242"/>
      <c r="AC72" s="242"/>
      <c r="AD72" s="242"/>
      <c r="AE72" s="259"/>
      <c r="AF72" s="242"/>
      <c r="AG72" s="243" t="str">
        <f>E72</f>
        <v>M</v>
      </c>
      <c r="AH72" s="312" t="str">
        <f>+IF(K72&gt;0,K72,"")</f>
        <v>ENTRENADOR</v>
      </c>
      <c r="AI72" s="312" t="str">
        <f>+IF(L72&gt;0,L72,"")</f>
        <v/>
      </c>
      <c r="AJ72" s="312" t="str">
        <f>+IF(M72&gt;0,M72,"")</f>
        <v/>
      </c>
      <c r="AK72" s="312" t="str">
        <f>+IF(Q72&gt;0,Q72,"")</f>
        <v/>
      </c>
      <c r="AL72" s="312" t="str">
        <f>+IF(N72&gt;0,N72,"")</f>
        <v/>
      </c>
      <c r="AM72" s="312" t="str">
        <f>+IF(O72&gt;0,O72,"")</f>
        <v/>
      </c>
      <c r="AN72" s="313" t="str">
        <f>+IF(P72&gt;0,P72," ")</f>
        <v xml:space="preserve"> </v>
      </c>
      <c r="AO72" s="314" t="str">
        <f>+UPPER((CONCATENATE(D72," ",B72," ",C72)))</f>
        <v>ELIOT FELIPE BRITO BRIONES</v>
      </c>
      <c r="AP72" s="315">
        <f>G72</f>
        <v>0</v>
      </c>
      <c r="AQ72" s="314" t="str">
        <f>I72</f>
        <v>ASOCIACION REGIONAL DE ÑUBLE</v>
      </c>
      <c r="AR72" s="314">
        <f>J72</f>
        <v>0</v>
      </c>
      <c r="AS72" s="243" t="str">
        <f>+SUBSTITUTE(SUBSTITUTE(F72,".",""),"-","")</f>
        <v>15218011K</v>
      </c>
      <c r="AT72" s="342"/>
      <c r="AU72" s="314" t="str">
        <f t="shared" si="6"/>
        <v xml:space="preserve">BRITO BRIONES ELIOT FELIPE </v>
      </c>
      <c r="AV72" s="342" t="str">
        <f t="shared" si="7"/>
        <v>ASOCIACION REGIONAL DE ÑUBLE</v>
      </c>
      <c r="AW72" s="1119">
        <f t="shared" si="8"/>
        <v>0</v>
      </c>
      <c r="AX72" s="1120">
        <f t="shared" si="9"/>
        <v>0</v>
      </c>
      <c r="AY72" s="342"/>
      <c r="AZ72" s="342"/>
    </row>
    <row r="73" spans="1:52" ht="15" customHeight="1" x14ac:dyDescent="0.15">
      <c r="A73" s="242"/>
      <c r="B73" s="224" t="s">
        <v>1127</v>
      </c>
      <c r="C73" s="224" t="s">
        <v>730</v>
      </c>
      <c r="D73" s="599" t="s">
        <v>1177</v>
      </c>
      <c r="E73" s="378" t="s">
        <v>1866</v>
      </c>
      <c r="F73" s="378" t="s">
        <v>3047</v>
      </c>
      <c r="G73" s="346">
        <v>37803</v>
      </c>
      <c r="H73" s="226" t="str">
        <f>+IF(G73&lt;DATE(2002,1,1),"adulto",IF(G73&lt;DATE(2004,1,1),"u20",IF(G73&lt;DATE(2006,1,1),"u18",IF(G73&lt;DATE(2008,1,1),"u16","-"))))</f>
        <v>u20</v>
      </c>
      <c r="I73" s="224" t="s">
        <v>3045</v>
      </c>
      <c r="J73" s="378">
        <v>10</v>
      </c>
      <c r="K73" s="522" t="s">
        <v>990</v>
      </c>
      <c r="L73" s="242"/>
      <c r="M73" s="244"/>
      <c r="N73" s="242"/>
      <c r="O73" s="253"/>
      <c r="P73" s="225" t="s">
        <v>3049</v>
      </c>
      <c r="Q73" s="254"/>
      <c r="R73" s="243"/>
      <c r="S73" s="243"/>
      <c r="T73" s="242"/>
      <c r="U73" s="242"/>
      <c r="V73" s="242"/>
      <c r="W73" s="255"/>
      <c r="X73" s="256"/>
      <c r="Y73" s="243"/>
      <c r="Z73" s="242"/>
      <c r="AA73" s="257"/>
      <c r="AB73" s="242"/>
      <c r="AC73" s="242"/>
      <c r="AD73" s="242"/>
      <c r="AE73" s="259"/>
      <c r="AF73" s="242"/>
      <c r="AG73" s="243" t="str">
        <f>E73</f>
        <v>M</v>
      </c>
      <c r="AH73" s="312" t="str">
        <f>+IF(K73&gt;0,K73,"")</f>
        <v>disco</v>
      </c>
      <c r="AI73" s="312" t="str">
        <f>+IF(L73&gt;0,L73,"")</f>
        <v/>
      </c>
      <c r="AJ73" s="312" t="str">
        <f>+IF(M73&gt;0,M73,"")</f>
        <v/>
      </c>
      <c r="AK73" s="312" t="str">
        <f>+IF(Q73&gt;0,Q73,"")</f>
        <v/>
      </c>
      <c r="AL73" s="312" t="str">
        <f>+IF(N73&gt;0,N73,"")</f>
        <v/>
      </c>
      <c r="AM73" s="312" t="str">
        <f>+IF(O73&gt;0,O73,"")</f>
        <v/>
      </c>
      <c r="AN73" s="313" t="str">
        <f>+IF(P73&gt;0,P73," ")</f>
        <v>31.65</v>
      </c>
      <c r="AO73" s="314" t="str">
        <f>+UPPER((CONCATENATE(D73," ",B73," ",C73)))</f>
        <v>PABLO BUSTAMANTE GONZALEZ</v>
      </c>
      <c r="AP73" s="315">
        <f>G73</f>
        <v>37803</v>
      </c>
      <c r="AQ73" s="314" t="str">
        <f>I73</f>
        <v>GERARDO MANZANARES</v>
      </c>
      <c r="AR73" s="314">
        <f>J73</f>
        <v>10</v>
      </c>
      <c r="AS73" s="243" t="str">
        <f>+SUBSTITUTE(SUBSTITUTE(F73,".",""),"-","")</f>
        <v>214367688</v>
      </c>
      <c r="AT73" s="342"/>
      <c r="AU73" s="314" t="str">
        <f t="shared" si="6"/>
        <v xml:space="preserve">BUSTAMANTE GONZALEZ PABLO </v>
      </c>
      <c r="AV73" s="342" t="str">
        <f t="shared" si="7"/>
        <v>GERARDO MANZANARES</v>
      </c>
      <c r="AW73" s="1119">
        <f t="shared" si="8"/>
        <v>10</v>
      </c>
      <c r="AX73" s="1120">
        <f t="shared" si="9"/>
        <v>37803</v>
      </c>
      <c r="AY73" s="342"/>
      <c r="AZ73" s="342"/>
    </row>
    <row r="74" spans="1:52" ht="15" customHeight="1" x14ac:dyDescent="0.15">
      <c r="A74" s="242"/>
      <c r="B74" s="224" t="s">
        <v>1127</v>
      </c>
      <c r="C74" s="224" t="s">
        <v>730</v>
      </c>
      <c r="D74" s="224" t="s">
        <v>1177</v>
      </c>
      <c r="E74" s="378" t="s">
        <v>1866</v>
      </c>
      <c r="F74" s="378" t="s">
        <v>3047</v>
      </c>
      <c r="G74" s="346">
        <v>37803</v>
      </c>
      <c r="H74" s="226" t="str">
        <f>+IF(G74&lt;DATE(2002,1,1),"adulto",IF(G74&lt;DATE(2004,1,1),"u20",IF(G74&lt;DATE(2006,1,1),"u18",IF(G74&lt;DATE(2008,1,1),"u16","-"))))</f>
        <v>u20</v>
      </c>
      <c r="I74" s="224" t="s">
        <v>3045</v>
      </c>
      <c r="J74" s="378">
        <v>10</v>
      </c>
      <c r="K74" s="607" t="s">
        <v>974</v>
      </c>
      <c r="L74" s="242"/>
      <c r="M74" s="244"/>
      <c r="N74" s="242"/>
      <c r="O74" s="253"/>
      <c r="P74" s="225" t="s">
        <v>3048</v>
      </c>
      <c r="Q74" s="254"/>
      <c r="R74" s="243"/>
      <c r="S74" s="243"/>
      <c r="T74" s="242"/>
      <c r="U74" s="242"/>
      <c r="V74" s="242"/>
      <c r="W74" s="255"/>
      <c r="X74" s="256"/>
      <c r="Y74" s="243"/>
      <c r="Z74" s="242"/>
      <c r="AA74" s="257"/>
      <c r="AB74" s="242"/>
      <c r="AC74" s="242"/>
      <c r="AD74" s="242"/>
      <c r="AE74" s="259"/>
      <c r="AF74" s="242"/>
      <c r="AG74" s="243" t="str">
        <f>E74</f>
        <v>M</v>
      </c>
      <c r="AH74" s="312" t="str">
        <f>+IF(K74&gt;0,K74,"")</f>
        <v>bala</v>
      </c>
      <c r="AI74" s="312" t="str">
        <f>+IF(L74&gt;0,L74,"")</f>
        <v/>
      </c>
      <c r="AJ74" s="312" t="str">
        <f>+IF(M74&gt;0,M74,"")</f>
        <v/>
      </c>
      <c r="AK74" s="312" t="str">
        <f>+IF(Q74&gt;0,Q74,"")</f>
        <v/>
      </c>
      <c r="AL74" s="312" t="str">
        <f>+IF(N74&gt;0,N74,"")</f>
        <v/>
      </c>
      <c r="AM74" s="312" t="str">
        <f>+IF(O74&gt;0,O74,"")</f>
        <v/>
      </c>
      <c r="AN74" s="313" t="str">
        <f>+IF(P74&gt;0,P74," ")</f>
        <v>11.44</v>
      </c>
      <c r="AO74" s="314" t="str">
        <f>+UPPER((CONCATENATE(D74," ",B74," ",C74)))</f>
        <v>PABLO BUSTAMANTE GONZALEZ</v>
      </c>
      <c r="AP74" s="315">
        <f>G74</f>
        <v>37803</v>
      </c>
      <c r="AQ74" s="314" t="str">
        <f>I74</f>
        <v>GERARDO MANZANARES</v>
      </c>
      <c r="AR74" s="314">
        <f>J74</f>
        <v>10</v>
      </c>
      <c r="AS74" s="243" t="str">
        <f>+SUBSTITUTE(SUBSTITUTE(F74,".",""),"-","")</f>
        <v>214367688</v>
      </c>
      <c r="AT74" s="342"/>
      <c r="AU74" s="314" t="str">
        <f t="shared" si="6"/>
        <v xml:space="preserve">BUSTAMANTE GONZALEZ PABLO </v>
      </c>
      <c r="AV74" s="342" t="str">
        <f t="shared" si="7"/>
        <v>GERARDO MANZANARES</v>
      </c>
      <c r="AW74" s="1119">
        <f t="shared" si="8"/>
        <v>10</v>
      </c>
      <c r="AX74" s="1120">
        <f t="shared" si="9"/>
        <v>37803</v>
      </c>
      <c r="AY74" s="342"/>
      <c r="AZ74" s="342"/>
    </row>
    <row r="75" spans="1:52" ht="15" customHeight="1" x14ac:dyDescent="0.15">
      <c r="A75" s="242"/>
      <c r="B75" s="451" t="s">
        <v>1127</v>
      </c>
      <c r="C75" s="451" t="s">
        <v>2596</v>
      </c>
      <c r="D75" s="600" t="s">
        <v>2597</v>
      </c>
      <c r="E75" s="378" t="s">
        <v>1866</v>
      </c>
      <c r="F75" s="634" t="s">
        <v>2598</v>
      </c>
      <c r="G75" s="464">
        <v>38024</v>
      </c>
      <c r="H75" s="226" t="str">
        <f>+IF(G75&lt;DATE(2002,1,1),"adulto",IF(G75&lt;DATE(2004,1,1),"u20",IF(G75&lt;DATE(2006,1,1),"u18",IF(G75&lt;DATE(2008,1,1),"u16","-"))))</f>
        <v>u18</v>
      </c>
      <c r="I75" s="456" t="s">
        <v>2604</v>
      </c>
      <c r="J75" s="452">
        <v>13</v>
      </c>
      <c r="K75" s="897" t="s">
        <v>1739</v>
      </c>
      <c r="L75" s="242"/>
      <c r="M75" s="244"/>
      <c r="N75" s="242"/>
      <c r="O75" s="253"/>
      <c r="P75" s="453" t="s">
        <v>2605</v>
      </c>
      <c r="Q75" s="254"/>
      <c r="R75" s="243"/>
      <c r="S75" s="243"/>
      <c r="T75" s="242"/>
      <c r="U75" s="242"/>
      <c r="V75" s="242"/>
      <c r="W75" s="255"/>
      <c r="X75" s="256"/>
      <c r="Y75" s="243"/>
      <c r="Z75" s="242"/>
      <c r="AA75" s="257"/>
      <c r="AB75" s="242"/>
      <c r="AC75" s="242"/>
      <c r="AD75" s="242"/>
      <c r="AE75" s="259"/>
      <c r="AF75" s="242"/>
      <c r="AG75" s="243" t="str">
        <f>E75</f>
        <v>M</v>
      </c>
      <c r="AH75" s="312" t="str">
        <f>+IF(K75&gt;0,K75,"")</f>
        <v>salto triple</v>
      </c>
      <c r="AI75" s="312" t="str">
        <f>+IF(L75&gt;0,L75,"")</f>
        <v/>
      </c>
      <c r="AJ75" s="312" t="str">
        <f>+IF(M75&gt;0,M75,"")</f>
        <v/>
      </c>
      <c r="AK75" s="312" t="str">
        <f>+IF(Q75&gt;0,Q75,"")</f>
        <v/>
      </c>
      <c r="AL75" s="312" t="str">
        <f>+IF(N75&gt;0,N75,"")</f>
        <v/>
      </c>
      <c r="AM75" s="312" t="str">
        <f>+IF(O75&gt;0,O75,"")</f>
        <v/>
      </c>
      <c r="AN75" s="313" t="str">
        <f>+IF(P75&gt;0,P75," ")</f>
        <v>13.08</v>
      </c>
      <c r="AO75" s="314" t="str">
        <f>+UPPER((CONCATENATE(D75," ",B75," ",C75)))</f>
        <v>DIEGO ANDRES BUSTAMANTE BASTIAS</v>
      </c>
      <c r="AP75" s="315">
        <f>G75</f>
        <v>38024</v>
      </c>
      <c r="AQ75" s="314" t="str">
        <f>I75</f>
        <v>CLUB ATLETICO SANTIAGO</v>
      </c>
      <c r="AR75" s="314">
        <f>J75</f>
        <v>13</v>
      </c>
      <c r="AS75" s="243" t="str">
        <f>+SUBSTITUTE(SUBSTITUTE(F75,".",""),"-","")</f>
        <v>215020398</v>
      </c>
      <c r="AT75" s="342"/>
      <c r="AU75" s="314" t="str">
        <f t="shared" si="6"/>
        <v xml:space="preserve">BUSTAMANTE BASTIAS DIEGO ANDRES </v>
      </c>
      <c r="AV75" s="342" t="str">
        <f t="shared" si="7"/>
        <v>CLUB ATLETICO SANTIAGO</v>
      </c>
      <c r="AW75" s="1119">
        <f t="shared" si="8"/>
        <v>13</v>
      </c>
      <c r="AX75" s="1120">
        <f t="shared" si="9"/>
        <v>38024</v>
      </c>
      <c r="AY75" s="342"/>
      <c r="AZ75" s="342"/>
    </row>
    <row r="76" spans="1:52" ht="15" customHeight="1" x14ac:dyDescent="0.15">
      <c r="A76" s="242"/>
      <c r="B76" s="224" t="s">
        <v>1127</v>
      </c>
      <c r="C76" s="224" t="s">
        <v>730</v>
      </c>
      <c r="D76" s="599" t="s">
        <v>3042</v>
      </c>
      <c r="E76" s="378" t="s">
        <v>1862</v>
      </c>
      <c r="F76" s="378" t="s">
        <v>3043</v>
      </c>
      <c r="G76" s="346">
        <v>38254</v>
      </c>
      <c r="H76" s="226" t="str">
        <f>+IF(G76&lt;DATE(2002,1,1),"adulto",IF(G76&lt;DATE(2004,1,1),"u20",IF(G76&lt;DATE(2006,1,1),"u18",IF(G76&lt;DATE(2008,1,1),"u16","-"))))</f>
        <v>u18</v>
      </c>
      <c r="I76" s="224" t="s">
        <v>3045</v>
      </c>
      <c r="J76" s="378">
        <v>10</v>
      </c>
      <c r="K76" s="225" t="s">
        <v>1877</v>
      </c>
      <c r="L76" s="242">
        <v>1</v>
      </c>
      <c r="M76" s="244"/>
      <c r="N76" s="242">
        <v>5</v>
      </c>
      <c r="O76" s="253"/>
      <c r="P76" s="225" t="s">
        <v>3046</v>
      </c>
      <c r="Q76" s="254"/>
      <c r="R76" s="243"/>
      <c r="S76" s="243"/>
      <c r="T76" s="242"/>
      <c r="U76" s="242"/>
      <c r="V76" s="242"/>
      <c r="W76" s="255"/>
      <c r="X76" s="256"/>
      <c r="Y76" s="243"/>
      <c r="Z76" s="242"/>
      <c r="AA76" s="257"/>
      <c r="AB76" s="242"/>
      <c r="AC76" s="242"/>
      <c r="AD76" s="242"/>
      <c r="AE76" s="259"/>
      <c r="AF76" s="242"/>
      <c r="AG76" s="243" t="str">
        <f>E76</f>
        <v>F</v>
      </c>
      <c r="AH76" s="312" t="str">
        <f>+IF(K76&gt;0,K76,"")</f>
        <v>400v</v>
      </c>
      <c r="AI76" s="312">
        <f>+IF(L76&gt;0,L76,"")</f>
        <v>1</v>
      </c>
      <c r="AJ76" s="312" t="str">
        <f>+IF(M76&gt;0,M76,"")</f>
        <v/>
      </c>
      <c r="AK76" s="312" t="str">
        <f>+IF(Q76&gt;0,Q76,"")</f>
        <v/>
      </c>
      <c r="AL76" s="312">
        <f>+IF(N76&gt;0,N76,"")</f>
        <v>5</v>
      </c>
      <c r="AM76" s="312" t="str">
        <f>+IF(O76&gt;0,O76,"")</f>
        <v/>
      </c>
      <c r="AN76" s="313" t="str">
        <f>+IF(P76&gt;0,P76," ")</f>
        <v>1.08.46</v>
      </c>
      <c r="AO76" s="314" t="str">
        <f>+UPPER((CONCATENATE(D76," ",B76," ",C76)))</f>
        <v>LAURA BUSTAMANTE GONZALEZ</v>
      </c>
      <c r="AP76" s="315">
        <f>G76</f>
        <v>38254</v>
      </c>
      <c r="AQ76" s="314" t="str">
        <f>I76</f>
        <v>GERARDO MANZANARES</v>
      </c>
      <c r="AR76" s="314">
        <f>J76</f>
        <v>10</v>
      </c>
      <c r="AS76" s="243" t="str">
        <f>+SUBSTITUTE(SUBSTITUTE(F76,".",""),"-","")</f>
        <v>216676513</v>
      </c>
      <c r="AT76" s="342"/>
      <c r="AU76" s="314" t="str">
        <f t="shared" si="6"/>
        <v xml:space="preserve">BUSTAMANTE GONZALEZ LAURA </v>
      </c>
      <c r="AV76" s="342" t="str">
        <f t="shared" si="7"/>
        <v>GERARDO MANZANARES</v>
      </c>
      <c r="AW76" s="1119">
        <f t="shared" si="8"/>
        <v>10</v>
      </c>
      <c r="AX76" s="1120">
        <f t="shared" si="9"/>
        <v>38254</v>
      </c>
      <c r="AY76" s="342"/>
      <c r="AZ76" s="342"/>
    </row>
    <row r="77" spans="1:52" ht="15" customHeight="1" x14ac:dyDescent="0.15">
      <c r="A77" s="242"/>
      <c r="B77" s="450" t="s">
        <v>1127</v>
      </c>
      <c r="C77" s="450" t="s">
        <v>2765</v>
      </c>
      <c r="D77" s="744" t="s">
        <v>2766</v>
      </c>
      <c r="E77" s="378" t="s">
        <v>1862</v>
      </c>
      <c r="F77" s="479" t="s">
        <v>2767</v>
      </c>
      <c r="G77" s="464">
        <v>37831</v>
      </c>
      <c r="H77" s="226" t="str">
        <f>+IF(G77&lt;DATE(2002,1,1),"adulto",IF(G77&lt;DATE(2004,1,1),"u20",IF(G77&lt;DATE(2006,1,1),"u18",IF(G77&lt;DATE(2008,1,1),"u16","-"))))</f>
        <v>u20</v>
      </c>
      <c r="I77" s="451" t="s">
        <v>2762</v>
      </c>
      <c r="J77" s="452">
        <v>13</v>
      </c>
      <c r="K77" s="225" t="s">
        <v>1877</v>
      </c>
      <c r="L77" s="242">
        <v>1</v>
      </c>
      <c r="M77" s="244"/>
      <c r="N77" s="242">
        <v>6</v>
      </c>
      <c r="O77" s="253"/>
      <c r="P77" s="453" t="s">
        <v>2773</v>
      </c>
      <c r="Q77" s="254"/>
      <c r="R77" s="243"/>
      <c r="S77" s="243"/>
      <c r="T77" s="242"/>
      <c r="U77" s="260"/>
      <c r="V77" s="242"/>
      <c r="W77" s="255"/>
      <c r="X77" s="256"/>
      <c r="Y77" s="243"/>
      <c r="Z77" s="242"/>
      <c r="AA77" s="257"/>
      <c r="AB77" s="242"/>
      <c r="AC77" s="242"/>
      <c r="AD77" s="242"/>
      <c r="AE77" s="259"/>
      <c r="AF77" s="242"/>
      <c r="AG77" s="243" t="str">
        <f>E77</f>
        <v>F</v>
      </c>
      <c r="AH77" s="312" t="str">
        <f>+IF(K77&gt;0,K77,"")</f>
        <v>400v</v>
      </c>
      <c r="AI77" s="312">
        <f>+IF(L77&gt;0,L77,"")</f>
        <v>1</v>
      </c>
      <c r="AJ77" s="312" t="str">
        <f>+IF(M77&gt;0,M77,"")</f>
        <v/>
      </c>
      <c r="AK77" s="312" t="str">
        <f>+IF(Q77&gt;0,Q77,"")</f>
        <v/>
      </c>
      <c r="AL77" s="312">
        <f>+IF(N77&gt;0,N77,"")</f>
        <v>6</v>
      </c>
      <c r="AM77" s="312" t="str">
        <f>+IF(O77&gt;0,O77,"")</f>
        <v/>
      </c>
      <c r="AN77" s="313" t="str">
        <f>+IF(P77&gt;0,P77," ")</f>
        <v>1.10.7</v>
      </c>
      <c r="AO77" s="314" t="str">
        <f>+UPPER((CONCATENATE(D77," ",B77," ",C77)))</f>
        <v>GUADALUPE BUSTAMANTE SINN</v>
      </c>
      <c r="AP77" s="315">
        <f>G77</f>
        <v>37831</v>
      </c>
      <c r="AQ77" s="314" t="str">
        <f>I77</f>
        <v xml:space="preserve">Club Deportivo Universidad Catolica </v>
      </c>
      <c r="AR77" s="314">
        <f>J77</f>
        <v>13</v>
      </c>
      <c r="AS77" s="243" t="str">
        <f>+SUBSTITUTE(SUBSTITUTE(F77,".",""),"-","")</f>
        <v>213540475</v>
      </c>
      <c r="AT77" s="342"/>
      <c r="AU77" s="314" t="str">
        <f t="shared" si="6"/>
        <v xml:space="preserve">BUSTAMANTE SINN GUADALUPE </v>
      </c>
      <c r="AV77" s="342" t="str">
        <f t="shared" si="7"/>
        <v xml:space="preserve">Club Deportivo Universidad Catolica </v>
      </c>
      <c r="AW77" s="1119">
        <f t="shared" si="8"/>
        <v>13</v>
      </c>
      <c r="AX77" s="1120">
        <f t="shared" si="9"/>
        <v>37831</v>
      </c>
      <c r="AY77" s="342"/>
      <c r="AZ77" s="342"/>
    </row>
    <row r="78" spans="1:52" ht="15" customHeight="1" x14ac:dyDescent="0.2">
      <c r="A78" s="242"/>
      <c r="B78" s="258" t="s">
        <v>1127</v>
      </c>
      <c r="C78" s="242" t="s">
        <v>730</v>
      </c>
      <c r="D78" s="1181" t="s">
        <v>3042</v>
      </c>
      <c r="E78" s="378" t="s">
        <v>1862</v>
      </c>
      <c r="F78" s="369" t="s">
        <v>3043</v>
      </c>
      <c r="G78" s="394">
        <v>38254</v>
      </c>
      <c r="H78" s="226" t="str">
        <f>+IF(G78&lt;DATE(2002,1,1),"adulto",IF(G78&lt;DATE(2004,1,1),"u20",IF(G78&lt;DATE(2006,1,1),"u18",IF(G78&lt;DATE(2008,1,1),"u16","-"))))</f>
        <v>u18</v>
      </c>
      <c r="I78" s="224" t="s">
        <v>3045</v>
      </c>
      <c r="J78" s="378">
        <v>10</v>
      </c>
      <c r="K78" s="225">
        <v>400</v>
      </c>
      <c r="L78" s="242">
        <v>2</v>
      </c>
      <c r="M78" s="244"/>
      <c r="N78" s="242"/>
      <c r="O78" s="253"/>
      <c r="P78" s="552" t="s">
        <v>3044</v>
      </c>
      <c r="Q78" s="254"/>
      <c r="R78" s="243"/>
      <c r="S78" s="243"/>
      <c r="T78" s="242"/>
      <c r="U78" s="242"/>
      <c r="V78" s="242"/>
      <c r="W78" s="255"/>
      <c r="X78" s="256"/>
      <c r="Y78" s="243"/>
      <c r="Z78" s="242"/>
      <c r="AA78" s="257"/>
      <c r="AB78" s="242"/>
      <c r="AC78" s="242"/>
      <c r="AD78" s="242"/>
      <c r="AE78" s="259"/>
      <c r="AF78" s="242"/>
      <c r="AG78" s="243" t="str">
        <f>E78</f>
        <v>F</v>
      </c>
      <c r="AH78" s="312">
        <f>+IF(K78&gt;0,K78,"")</f>
        <v>400</v>
      </c>
      <c r="AI78" s="312">
        <f>+IF(L78&gt;0,L78,"")</f>
        <v>2</v>
      </c>
      <c r="AJ78" s="312" t="str">
        <f>+IF(M78&gt;0,M78,"")</f>
        <v/>
      </c>
      <c r="AK78" s="312" t="str">
        <f>+IF(Q78&gt;0,Q78,"")</f>
        <v/>
      </c>
      <c r="AL78" s="312">
        <v>3</v>
      </c>
      <c r="AM78" s="312" t="str">
        <f>+IF(O78&gt;0,O78,"")</f>
        <v/>
      </c>
      <c r="AN78" s="313" t="str">
        <f>+IF(P78&gt;0,P78," ")</f>
        <v>1.02.68</v>
      </c>
      <c r="AO78" s="314" t="str">
        <f>+UPPER((CONCATENATE(D78," ",B78," ",C78)))</f>
        <v>LAURA BUSTAMANTE GONZALEZ</v>
      </c>
      <c r="AP78" s="315">
        <f>G78</f>
        <v>38254</v>
      </c>
      <c r="AQ78" s="314" t="str">
        <f>I78</f>
        <v>GERARDO MANZANARES</v>
      </c>
      <c r="AR78" s="314">
        <f>J78</f>
        <v>10</v>
      </c>
      <c r="AS78" s="243" t="str">
        <f>+SUBSTITUTE(SUBSTITUTE(F78,".",""),"-","")</f>
        <v>216676513</v>
      </c>
      <c r="AT78" s="342"/>
      <c r="AU78" s="314" t="str">
        <f t="shared" ref="AU78:AU139" si="10">+UPPER((CONCATENATE(B78," ",C78," ",D78," ")))</f>
        <v xml:space="preserve">BUSTAMANTE GONZALEZ LAURA </v>
      </c>
      <c r="AV78" s="342" t="str">
        <f t="shared" si="7"/>
        <v>GERARDO MANZANARES</v>
      </c>
      <c r="AW78" s="1119">
        <f t="shared" si="8"/>
        <v>10</v>
      </c>
      <c r="AX78" s="1120">
        <f t="shared" si="9"/>
        <v>38254</v>
      </c>
      <c r="AY78" s="342"/>
      <c r="AZ78" s="342"/>
    </row>
    <row r="79" spans="1:52" ht="15" customHeight="1" x14ac:dyDescent="0.15">
      <c r="A79" s="242"/>
      <c r="B79" s="451" t="s">
        <v>1127</v>
      </c>
      <c r="C79" s="451" t="s">
        <v>2596</v>
      </c>
      <c r="D79" s="600" t="s">
        <v>2597</v>
      </c>
      <c r="E79" s="378" t="s">
        <v>1866</v>
      </c>
      <c r="F79" s="453" t="s">
        <v>2598</v>
      </c>
      <c r="G79" s="464">
        <v>38024</v>
      </c>
      <c r="H79" s="226" t="str">
        <f>+IF(G79&lt;DATE(2002,1,1),"adulto",IF(G79&lt;DATE(2004,1,1),"u20",IF(G79&lt;DATE(2006,1,1),"u18",IF(G79&lt;DATE(2008,1,1),"u16","-"))))</f>
        <v>u18</v>
      </c>
      <c r="I79" s="456" t="s">
        <v>2604</v>
      </c>
      <c r="J79" s="452">
        <v>13</v>
      </c>
      <c r="K79" s="349" t="s">
        <v>1052</v>
      </c>
      <c r="L79" s="242"/>
      <c r="M79" s="244"/>
      <c r="N79" s="242"/>
      <c r="O79" s="253"/>
      <c r="P79" s="453" t="s">
        <v>2602</v>
      </c>
      <c r="Q79" s="254"/>
      <c r="R79" s="243"/>
      <c r="S79" s="243"/>
      <c r="T79" s="242"/>
      <c r="U79" s="242"/>
      <c r="V79" s="242"/>
      <c r="W79" s="255"/>
      <c r="X79" s="256"/>
      <c r="Y79" s="243"/>
      <c r="Z79" s="242"/>
      <c r="AA79" s="257"/>
      <c r="AB79" s="242"/>
      <c r="AC79" s="242"/>
      <c r="AD79" s="242"/>
      <c r="AE79" s="259"/>
      <c r="AF79" s="242"/>
      <c r="AG79" s="243" t="str">
        <f>E79</f>
        <v>M</v>
      </c>
      <c r="AH79" s="312" t="str">
        <f>+IF(K79&gt;0,K79,"")</f>
        <v>salto largo</v>
      </c>
      <c r="AI79" s="312" t="str">
        <f>+IF(L79&gt;0,L79,"")</f>
        <v/>
      </c>
      <c r="AJ79" s="312" t="str">
        <f>+IF(M79&gt;0,M79,"")</f>
        <v/>
      </c>
      <c r="AK79" s="312" t="str">
        <f>+IF(Q79&gt;0,Q79,"")</f>
        <v/>
      </c>
      <c r="AL79" s="312" t="str">
        <f>+IF(N79&gt;0,N79,"")</f>
        <v/>
      </c>
      <c r="AM79" s="312" t="str">
        <f>+IF(O79&gt;0,O79,"")</f>
        <v/>
      </c>
      <c r="AN79" s="313" t="str">
        <f>+IF(P79&gt;0,P79," ")</f>
        <v>7.03</v>
      </c>
      <c r="AO79" s="314" t="str">
        <f>+UPPER((CONCATENATE(D79," ",B79," ",C79)))</f>
        <v>DIEGO ANDRES BUSTAMANTE BASTIAS</v>
      </c>
      <c r="AP79" s="315">
        <f>G79</f>
        <v>38024</v>
      </c>
      <c r="AQ79" s="314" t="str">
        <f>I79</f>
        <v>CLUB ATLETICO SANTIAGO</v>
      </c>
      <c r="AR79" s="314">
        <f>J79</f>
        <v>13</v>
      </c>
      <c r="AS79" s="243" t="str">
        <f>+SUBSTITUTE(SUBSTITUTE(F79,".",""),"-","")</f>
        <v>215020398</v>
      </c>
      <c r="AT79" s="342"/>
      <c r="AU79" s="314" t="str">
        <f t="shared" si="10"/>
        <v xml:space="preserve">BUSTAMANTE BASTIAS DIEGO ANDRES </v>
      </c>
      <c r="AV79" s="342" t="str">
        <f t="shared" si="7"/>
        <v>CLUB ATLETICO SANTIAGO</v>
      </c>
      <c r="AW79" s="1119">
        <f t="shared" si="8"/>
        <v>13</v>
      </c>
      <c r="AX79" s="1120">
        <f t="shared" si="9"/>
        <v>38024</v>
      </c>
      <c r="AY79" s="342"/>
      <c r="AZ79" s="342"/>
    </row>
    <row r="80" spans="1:52" ht="15" customHeight="1" x14ac:dyDescent="0.15">
      <c r="A80" s="242"/>
      <c r="B80" s="450" t="s">
        <v>1127</v>
      </c>
      <c r="C80" s="450" t="s">
        <v>2765</v>
      </c>
      <c r="D80" s="450" t="s">
        <v>2766</v>
      </c>
      <c r="E80" s="378" t="s">
        <v>1862</v>
      </c>
      <c r="F80" s="479" t="s">
        <v>2767</v>
      </c>
      <c r="G80" s="464">
        <v>37831</v>
      </c>
      <c r="H80" s="226" t="str">
        <f>+IF(G80&lt;DATE(2002,1,1),"adulto",IF(G80&lt;DATE(2004,1,1),"u20",IF(G80&lt;DATE(2006,1,1),"u18",IF(G80&lt;DATE(2008,1,1),"u16","-"))))</f>
        <v>u20</v>
      </c>
      <c r="I80" s="707" t="s">
        <v>2762</v>
      </c>
      <c r="J80" s="452">
        <v>13</v>
      </c>
      <c r="K80" s="894">
        <v>1500</v>
      </c>
      <c r="L80" s="242"/>
      <c r="M80" s="244"/>
      <c r="N80" s="242"/>
      <c r="O80" s="253"/>
      <c r="P80" s="453" t="s">
        <v>2771</v>
      </c>
      <c r="Q80" s="254"/>
      <c r="R80" s="243"/>
      <c r="S80" s="243"/>
      <c r="T80" s="242"/>
      <c r="U80" s="242"/>
      <c r="V80" s="242"/>
      <c r="W80" s="255"/>
      <c r="X80" s="256"/>
      <c r="Y80" s="243"/>
      <c r="Z80" s="242"/>
      <c r="AA80" s="257"/>
      <c r="AB80" s="242"/>
      <c r="AC80" s="242"/>
      <c r="AD80" s="242"/>
      <c r="AE80" s="259"/>
      <c r="AF80" s="242"/>
      <c r="AG80" s="243" t="str">
        <f>E80</f>
        <v>F</v>
      </c>
      <c r="AH80" s="312">
        <f>+IF(K80&gt;0,K80,"")</f>
        <v>1500</v>
      </c>
      <c r="AI80" s="312" t="str">
        <f>+IF(L80&gt;0,L80,"")</f>
        <v/>
      </c>
      <c r="AJ80" s="312" t="str">
        <f>+IF(M80&gt;0,M80,"")</f>
        <v/>
      </c>
      <c r="AK80" s="312" t="str">
        <f>+IF(Q80&gt;0,Q80,"")</f>
        <v/>
      </c>
      <c r="AL80" s="312" t="str">
        <f>+IF(N80&gt;0,N80,"")</f>
        <v/>
      </c>
      <c r="AM80" s="312" t="str">
        <f>+IF(O80&gt;0,O80,"")</f>
        <v/>
      </c>
      <c r="AN80" s="313" t="str">
        <f>+IF(P80&gt;0,P80," ")</f>
        <v>5.47</v>
      </c>
      <c r="AO80" s="314" t="str">
        <f>+UPPER((CONCATENATE(D80," ",B80," ",C80)))</f>
        <v>GUADALUPE BUSTAMANTE SINN</v>
      </c>
      <c r="AP80" s="315">
        <f>G80</f>
        <v>37831</v>
      </c>
      <c r="AQ80" s="314" t="str">
        <f>I80</f>
        <v xml:space="preserve">Club Deportivo Universidad Catolica </v>
      </c>
      <c r="AR80" s="314">
        <f>J80</f>
        <v>13</v>
      </c>
      <c r="AS80" s="243" t="str">
        <f>+SUBSTITUTE(SUBSTITUTE(F80,".",""),"-","")</f>
        <v>213540475</v>
      </c>
      <c r="AT80" s="342"/>
      <c r="AU80" s="314" t="str">
        <f t="shared" si="10"/>
        <v xml:space="preserve">BUSTAMANTE SINN GUADALUPE </v>
      </c>
      <c r="AV80" s="342" t="str">
        <f t="shared" si="7"/>
        <v xml:space="preserve">Club Deportivo Universidad Catolica </v>
      </c>
      <c r="AW80" s="1119">
        <f t="shared" si="8"/>
        <v>13</v>
      </c>
      <c r="AX80" s="1120">
        <f t="shared" si="9"/>
        <v>37831</v>
      </c>
      <c r="AY80" s="342"/>
      <c r="AZ80" s="342"/>
    </row>
    <row r="81" spans="1:52" ht="15" customHeight="1" x14ac:dyDescent="0.15">
      <c r="A81" s="242"/>
      <c r="B81" s="224" t="s">
        <v>3771</v>
      </c>
      <c r="C81" s="224" t="s">
        <v>1128</v>
      </c>
      <c r="D81" s="224" t="s">
        <v>1129</v>
      </c>
      <c r="E81" s="378" t="s">
        <v>1866</v>
      </c>
      <c r="F81" s="225" t="s">
        <v>1130</v>
      </c>
      <c r="G81" s="346">
        <v>37337</v>
      </c>
      <c r="H81" s="226" t="str">
        <f>+IF(G81&lt;DATE(2002,1,1),"adulto",IF(G81&lt;DATE(2004,1,1),"u20",IF(G81&lt;DATE(2006,1,1),"u18",IF(G81&lt;DATE(2008,1,1),"u16","-"))))</f>
        <v>u20</v>
      </c>
      <c r="I81" s="639" t="s">
        <v>3762</v>
      </c>
      <c r="J81" s="378">
        <v>8</v>
      </c>
      <c r="K81" s="883">
        <v>200</v>
      </c>
      <c r="L81" s="242">
        <v>3</v>
      </c>
      <c r="M81" s="244"/>
      <c r="N81" s="242">
        <v>7</v>
      </c>
      <c r="O81" s="253"/>
      <c r="P81" s="225" t="s">
        <v>3774</v>
      </c>
      <c r="Q81" s="254"/>
      <c r="R81" s="243"/>
      <c r="S81" s="243"/>
      <c r="T81" s="242"/>
      <c r="U81" s="260"/>
      <c r="V81" s="242"/>
      <c r="W81" s="255"/>
      <c r="X81" s="256"/>
      <c r="Y81" s="243"/>
      <c r="Z81" s="242"/>
      <c r="AA81" s="257"/>
      <c r="AB81" s="242"/>
      <c r="AC81" s="242"/>
      <c r="AD81" s="242"/>
      <c r="AE81" s="259"/>
      <c r="AF81" s="242"/>
      <c r="AG81" s="243" t="str">
        <f>E81</f>
        <v>M</v>
      </c>
      <c r="AH81" s="312">
        <f>+IF(K81&gt;0,K81,"")</f>
        <v>200</v>
      </c>
      <c r="AI81" s="312">
        <f>+IF(L81&gt;0,L81,"")</f>
        <v>3</v>
      </c>
      <c r="AJ81" s="312" t="str">
        <f>+IF(M81&gt;0,M81,"")</f>
        <v/>
      </c>
      <c r="AK81" s="312" t="str">
        <f>+IF(Q81&gt;0,Q81,"")</f>
        <v/>
      </c>
      <c r="AL81" s="312">
        <f>+IF(N81&gt;0,N81,"")</f>
        <v>7</v>
      </c>
      <c r="AM81" s="312" t="str">
        <f>+IF(O81&gt;0,O81,"")</f>
        <v/>
      </c>
      <c r="AN81" s="313" t="str">
        <f>+IF(P81&gt;0,P81," ")</f>
        <v>24.34</v>
      </c>
      <c r="AO81" s="314" t="str">
        <f>+UPPER((CONCATENATE(D81," ",B81," ",C81)))</f>
        <v>FELIPE ANDRES BUSTAMANTES MONSALVE</v>
      </c>
      <c r="AP81" s="315">
        <f>G81</f>
        <v>37337</v>
      </c>
      <c r="AQ81" s="314" t="str">
        <f>I81</f>
        <v>CADECU ATHLETIC</v>
      </c>
      <c r="AR81" s="314">
        <f>J81</f>
        <v>8</v>
      </c>
      <c r="AS81" s="243" t="str">
        <f>+SUBSTITUTE(SUBSTITUTE(F81,".",""),"-","")</f>
        <v>209973774</v>
      </c>
      <c r="AT81" s="342"/>
      <c r="AU81" s="314" t="str">
        <f t="shared" si="10"/>
        <v xml:space="preserve">BUSTAMANTES MONSALVE FELIPE ANDRES </v>
      </c>
      <c r="AV81" s="342" t="str">
        <f t="shared" si="7"/>
        <v>CADECU ATHLETIC</v>
      </c>
      <c r="AW81" s="1119">
        <f t="shared" si="8"/>
        <v>8</v>
      </c>
      <c r="AX81" s="1120">
        <f t="shared" si="9"/>
        <v>37337</v>
      </c>
      <c r="AY81" s="342"/>
      <c r="AZ81" s="342"/>
    </row>
    <row r="82" spans="1:52" ht="15" customHeight="1" x14ac:dyDescent="0.15">
      <c r="A82" s="242"/>
      <c r="B82" s="371" t="s">
        <v>3771</v>
      </c>
      <c r="C82" s="371" t="s">
        <v>1128</v>
      </c>
      <c r="D82" s="371" t="s">
        <v>1129</v>
      </c>
      <c r="E82" s="378" t="s">
        <v>1866</v>
      </c>
      <c r="F82" s="372" t="s">
        <v>1130</v>
      </c>
      <c r="G82" s="393">
        <v>37368</v>
      </c>
      <c r="H82" s="226" t="str">
        <f>+IF(G82&lt;DATE(2002,1,1),"adulto",IF(G82&lt;DATE(2004,1,1),"u20",IF(G82&lt;DATE(2006,1,1),"u18",IF(G82&lt;DATE(2008,1,1),"u16","-"))))</f>
        <v>u20</v>
      </c>
      <c r="I82" s="997" t="s">
        <v>3762</v>
      </c>
      <c r="J82" s="524">
        <v>8</v>
      </c>
      <c r="K82" s="225">
        <v>400</v>
      </c>
      <c r="L82" s="242">
        <v>3</v>
      </c>
      <c r="M82" s="244"/>
      <c r="N82" s="242">
        <v>3</v>
      </c>
      <c r="O82" s="253"/>
      <c r="P82" s="372" t="s">
        <v>3775</v>
      </c>
      <c r="Q82" s="254"/>
      <c r="R82" s="243"/>
      <c r="S82" s="243"/>
      <c r="T82" s="242"/>
      <c r="U82" s="260"/>
      <c r="V82" s="242"/>
      <c r="W82" s="255"/>
      <c r="X82" s="256"/>
      <c r="Y82" s="243"/>
      <c r="Z82" s="242"/>
      <c r="AA82" s="257"/>
      <c r="AB82" s="242"/>
      <c r="AC82" s="242"/>
      <c r="AD82" s="242"/>
      <c r="AE82" s="259"/>
      <c r="AF82" s="242"/>
      <c r="AG82" s="243" t="str">
        <f>E82</f>
        <v>M</v>
      </c>
      <c r="AH82" s="312">
        <f>+IF(K82&gt;0,K82,"")</f>
        <v>400</v>
      </c>
      <c r="AI82" s="312">
        <f>+IF(L82&gt;0,L82,"")</f>
        <v>3</v>
      </c>
      <c r="AJ82" s="312" t="str">
        <f>+IF(M82&gt;0,M82,"")</f>
        <v/>
      </c>
      <c r="AK82" s="312" t="str">
        <f>+IF(Q82&gt;0,Q82,"")</f>
        <v/>
      </c>
      <c r="AL82" s="312">
        <v>7</v>
      </c>
      <c r="AM82" s="312" t="str">
        <f>+IF(O82&gt;0,O82,"")</f>
        <v/>
      </c>
      <c r="AN82" s="313" t="str">
        <f>+IF(P82&gt;0,P82," ")</f>
        <v>54.52.</v>
      </c>
      <c r="AO82" s="314" t="str">
        <f>+UPPER((CONCATENATE(D82," ",B82," ",C82)))</f>
        <v>FELIPE ANDRES BUSTAMANTES MONSALVE</v>
      </c>
      <c r="AP82" s="315">
        <f>G82</f>
        <v>37368</v>
      </c>
      <c r="AQ82" s="314" t="str">
        <f>I82</f>
        <v>CADECU ATHLETIC</v>
      </c>
      <c r="AR82" s="314">
        <f>J82</f>
        <v>8</v>
      </c>
      <c r="AS82" s="243" t="str">
        <f>+SUBSTITUTE(SUBSTITUTE(F82,".",""),"-","")</f>
        <v>209973774</v>
      </c>
      <c r="AT82" s="342"/>
      <c r="AU82" s="314" t="str">
        <f t="shared" si="10"/>
        <v xml:space="preserve">BUSTAMANTES MONSALVE FELIPE ANDRES </v>
      </c>
      <c r="AV82" s="342" t="str">
        <f t="shared" si="7"/>
        <v>CADECU ATHLETIC</v>
      </c>
      <c r="AW82" s="1119">
        <f t="shared" si="8"/>
        <v>8</v>
      </c>
      <c r="AX82" s="1120">
        <f t="shared" si="9"/>
        <v>37368</v>
      </c>
      <c r="AY82" s="342"/>
      <c r="AZ82" s="342"/>
    </row>
    <row r="83" spans="1:52" ht="15" customHeight="1" x14ac:dyDescent="0.2">
      <c r="A83" s="242"/>
      <c r="B83" s="997" t="s">
        <v>719</v>
      </c>
      <c r="C83" s="997" t="s">
        <v>2579</v>
      </c>
      <c r="D83" s="997" t="s">
        <v>1177</v>
      </c>
      <c r="E83" s="378" t="s">
        <v>1866</v>
      </c>
      <c r="F83" s="633" t="s">
        <v>2580</v>
      </c>
      <c r="G83" s="393">
        <v>28786</v>
      </c>
      <c r="H83" s="226" t="str">
        <f>+IF(G83&lt;DATE(2002,1,1),"adulto",IF(G83&lt;DATE(2004,1,1),"u20",IF(G83&lt;DATE(2006,1,1),"u18",IF(G83&lt;DATE(2008,1,1),"u16","-"))))</f>
        <v>adulto</v>
      </c>
      <c r="I83" s="639" t="s">
        <v>2510</v>
      </c>
      <c r="J83" s="861">
        <v>5</v>
      </c>
      <c r="K83" s="378" t="s">
        <v>1856</v>
      </c>
      <c r="L83" s="242"/>
      <c r="M83" s="244"/>
      <c r="N83" s="242"/>
      <c r="O83" s="253"/>
      <c r="P83" s="1020"/>
      <c r="Q83" s="254"/>
      <c r="R83" s="243"/>
      <c r="S83" s="243"/>
      <c r="T83" s="242"/>
      <c r="U83" s="260"/>
      <c r="V83" s="242"/>
      <c r="W83" s="255"/>
      <c r="X83" s="256"/>
      <c r="Y83" s="243"/>
      <c r="Z83" s="242"/>
      <c r="AA83" s="257"/>
      <c r="AB83" s="242"/>
      <c r="AC83" s="242"/>
      <c r="AD83" s="242"/>
      <c r="AE83" s="259"/>
      <c r="AF83" s="242"/>
      <c r="AG83" s="243" t="str">
        <f>E83</f>
        <v>M</v>
      </c>
      <c r="AH83" s="312" t="str">
        <f>+IF(K83&gt;0,K83,"")</f>
        <v>ENTRENADOR</v>
      </c>
      <c r="AI83" s="312" t="str">
        <f>+IF(L83&gt;0,L83,"")</f>
        <v/>
      </c>
      <c r="AJ83" s="312" t="str">
        <f>+IF(M83&gt;0,M83,"")</f>
        <v/>
      </c>
      <c r="AK83" s="312" t="str">
        <f>+IF(Q83&gt;0,Q83,"")</f>
        <v/>
      </c>
      <c r="AL83" s="312" t="str">
        <f>+IF(N83&gt;0,N83,"")</f>
        <v/>
      </c>
      <c r="AM83" s="312" t="str">
        <f>+IF(O83&gt;0,O83,"")</f>
        <v/>
      </c>
      <c r="AN83" s="313" t="str">
        <f>+IF(P83&gt;0,P83," ")</f>
        <v xml:space="preserve"> </v>
      </c>
      <c r="AO83" s="314" t="str">
        <f>+UPPER((CONCATENATE(D83," ",B83," ",C83)))</f>
        <v>PABLO CABRERA BRANT</v>
      </c>
      <c r="AP83" s="315">
        <f>G83</f>
        <v>28786</v>
      </c>
      <c r="AQ83" s="314" t="str">
        <f>I83</f>
        <v>CLUB ATLETICO O´HIGGINS</v>
      </c>
      <c r="AR83" s="314">
        <f>J83</f>
        <v>5</v>
      </c>
      <c r="AS83" s="243" t="str">
        <f>+SUBSTITUTE(SUBSTITUTE(F83,".",""),"-","")</f>
        <v>144411803</v>
      </c>
      <c r="AT83" s="342"/>
      <c r="AU83" s="314" t="str">
        <f t="shared" si="10"/>
        <v xml:space="preserve">CABRERA BRANT PABLO </v>
      </c>
      <c r="AV83" s="342" t="str">
        <f t="shared" si="7"/>
        <v>CLUB ATLETICO O´HIGGINS</v>
      </c>
      <c r="AW83" s="1119">
        <f t="shared" si="8"/>
        <v>5</v>
      </c>
      <c r="AX83" s="1120">
        <f t="shared" si="9"/>
        <v>28786</v>
      </c>
      <c r="AY83" s="342"/>
      <c r="AZ83" s="342"/>
    </row>
    <row r="84" spans="1:52" ht="15" customHeight="1" x14ac:dyDescent="0.15">
      <c r="A84" s="242"/>
      <c r="B84" s="707" t="s">
        <v>2936</v>
      </c>
      <c r="C84" s="707" t="s">
        <v>2424</v>
      </c>
      <c r="D84" s="707" t="s">
        <v>2937</v>
      </c>
      <c r="E84" s="378" t="s">
        <v>1862</v>
      </c>
      <c r="F84" s="511" t="s">
        <v>2938</v>
      </c>
      <c r="G84" s="464">
        <v>38492</v>
      </c>
      <c r="H84" s="226" t="str">
        <f>+IF(G84&lt;DATE(2002,1,1),"adulto",IF(G84&lt;DATE(2004,1,1),"u20",IF(G84&lt;DATE(2006,1,1),"u18",IF(G84&lt;DATE(2008,1,1),"u16","-"))))</f>
        <v>u18</v>
      </c>
      <c r="I84" s="707" t="s">
        <v>2935</v>
      </c>
      <c r="J84" s="452">
        <v>13</v>
      </c>
      <c r="K84" s="900" t="s">
        <v>3702</v>
      </c>
      <c r="L84" s="242"/>
      <c r="M84" s="244"/>
      <c r="N84" s="242"/>
      <c r="O84" s="253"/>
      <c r="P84" s="799"/>
      <c r="Q84" s="254"/>
      <c r="R84" s="243"/>
      <c r="S84" s="243"/>
      <c r="T84" s="242"/>
      <c r="U84" s="260"/>
      <c r="V84" s="242"/>
      <c r="W84" s="255"/>
      <c r="X84" s="256"/>
      <c r="Y84" s="243"/>
      <c r="Z84" s="242"/>
      <c r="AA84" s="257"/>
      <c r="AB84" s="242"/>
      <c r="AC84" s="242"/>
      <c r="AD84" s="242"/>
      <c r="AE84" s="259"/>
      <c r="AF84" s="242"/>
      <c r="AG84" s="243" t="str">
        <f>E84</f>
        <v>F</v>
      </c>
      <c r="AH84" s="312" t="str">
        <f>+IF(K84&gt;0,K84,"")</f>
        <v>4x400</v>
      </c>
      <c r="AI84" s="312" t="str">
        <f>+IF(L84&gt;0,L84,"")</f>
        <v/>
      </c>
      <c r="AJ84" s="312" t="str">
        <f>+IF(M84&gt;0,M84,"")</f>
        <v/>
      </c>
      <c r="AK84" s="312" t="str">
        <f>+IF(Q84&gt;0,Q84,"")</f>
        <v/>
      </c>
      <c r="AL84" s="312" t="str">
        <f>+IF(N84&gt;0,N84,"")</f>
        <v/>
      </c>
      <c r="AM84" s="312" t="str">
        <f>+IF(O84&gt;0,O84,"")</f>
        <v/>
      </c>
      <c r="AN84" s="313" t="str">
        <f>+IF(P84&gt;0,P84," ")</f>
        <v xml:space="preserve"> </v>
      </c>
      <c r="AO84" s="314" t="str">
        <f>+UPPER((CONCATENATE(D84," ",B84," ",C84)))</f>
        <v>PILAR ELISA CÁCERES VÁSQUEZ</v>
      </c>
      <c r="AP84" s="315">
        <f>G84</f>
        <v>38492</v>
      </c>
      <c r="AQ84" s="314" t="str">
        <f>I84</f>
        <v>CLUB ATLÉTICO FRANCÉS</v>
      </c>
      <c r="AR84" s="314">
        <f>J84</f>
        <v>13</v>
      </c>
      <c r="AS84" s="243" t="str">
        <f>+SUBSTITUTE(SUBSTITUTE(F84,".",""),"-","")</f>
        <v>218419046</v>
      </c>
      <c r="AT84" s="342"/>
      <c r="AU84" s="314" t="str">
        <f t="shared" si="10"/>
        <v xml:space="preserve">CÁCERES VÁSQUEZ PILAR ELISA </v>
      </c>
      <c r="AV84" s="342" t="str">
        <f t="shared" si="7"/>
        <v>CLUB ATLÉTICO FRANCÉS</v>
      </c>
      <c r="AW84" s="1119">
        <f t="shared" si="8"/>
        <v>13</v>
      </c>
      <c r="AX84" s="1120">
        <f t="shared" si="9"/>
        <v>38492</v>
      </c>
      <c r="AY84" s="342"/>
      <c r="AZ84" s="342"/>
    </row>
    <row r="85" spans="1:52" ht="15" customHeight="1" x14ac:dyDescent="0.15">
      <c r="A85" s="242"/>
      <c r="B85" s="451" t="s">
        <v>2936</v>
      </c>
      <c r="C85" s="451" t="s">
        <v>2424</v>
      </c>
      <c r="D85" s="451" t="s">
        <v>2937</v>
      </c>
      <c r="E85" s="378" t="s">
        <v>1862</v>
      </c>
      <c r="F85" s="453" t="s">
        <v>2938</v>
      </c>
      <c r="G85" s="464">
        <v>38492</v>
      </c>
      <c r="H85" s="226" t="str">
        <f>+IF(G85&lt;DATE(2002,1,1),"adulto",IF(G85&lt;DATE(2004,1,1),"u20",IF(G85&lt;DATE(2006,1,1),"u18",IF(G85&lt;DATE(2008,1,1),"u16","-"))))</f>
        <v>u18</v>
      </c>
      <c r="I85" s="451" t="s">
        <v>2935</v>
      </c>
      <c r="J85" s="452">
        <v>13</v>
      </c>
      <c r="K85" s="894">
        <v>1500</v>
      </c>
      <c r="L85" s="242"/>
      <c r="M85" s="244"/>
      <c r="N85" s="242"/>
      <c r="O85" s="253"/>
      <c r="P85" s="460" t="s">
        <v>2940</v>
      </c>
      <c r="Q85" s="254"/>
      <c r="R85" s="243"/>
      <c r="S85" s="243"/>
      <c r="T85" s="242"/>
      <c r="U85" s="260"/>
      <c r="V85" s="242"/>
      <c r="W85" s="255"/>
      <c r="X85" s="256"/>
      <c r="Y85" s="243"/>
      <c r="Z85" s="242"/>
      <c r="AA85" s="257"/>
      <c r="AB85" s="242"/>
      <c r="AC85" s="242"/>
      <c r="AD85" s="242"/>
      <c r="AE85" s="259"/>
      <c r="AF85" s="242"/>
      <c r="AG85" s="243" t="str">
        <f>E85</f>
        <v>F</v>
      </c>
      <c r="AH85" s="312">
        <f>+IF(K85&gt;0,K85,"")</f>
        <v>1500</v>
      </c>
      <c r="AI85" s="312" t="str">
        <f>+IF(L85&gt;0,L85,"")</f>
        <v/>
      </c>
      <c r="AJ85" s="312" t="str">
        <f>+IF(M85&gt;0,M85,"")</f>
        <v/>
      </c>
      <c r="AK85" s="312" t="str">
        <f>+IF(Q85&gt;0,Q85,"")</f>
        <v/>
      </c>
      <c r="AL85" s="312" t="str">
        <f>+IF(N85&gt;0,N85,"")</f>
        <v/>
      </c>
      <c r="AM85" s="312" t="str">
        <f>+IF(O85&gt;0,O85,"")</f>
        <v/>
      </c>
      <c r="AN85" s="313" t="str">
        <f>+IF(P85&gt;0,P85," ")</f>
        <v>5.30.00</v>
      </c>
      <c r="AO85" s="314" t="str">
        <f>+UPPER((CONCATENATE(D85," ",B85," ",C85)))</f>
        <v>PILAR ELISA CÁCERES VÁSQUEZ</v>
      </c>
      <c r="AP85" s="315">
        <f>G85</f>
        <v>38492</v>
      </c>
      <c r="AQ85" s="314" t="str">
        <f>I85</f>
        <v>CLUB ATLÉTICO FRANCÉS</v>
      </c>
      <c r="AR85" s="314">
        <f>J85</f>
        <v>13</v>
      </c>
      <c r="AS85" s="243" t="str">
        <f>+SUBSTITUTE(SUBSTITUTE(F85,".",""),"-","")</f>
        <v>218419046</v>
      </c>
      <c r="AT85" s="342"/>
      <c r="AU85" s="314" t="str">
        <f t="shared" si="10"/>
        <v xml:space="preserve">CÁCERES VÁSQUEZ PILAR ELISA </v>
      </c>
      <c r="AV85" s="342" t="str">
        <f t="shared" si="7"/>
        <v>CLUB ATLÉTICO FRANCÉS</v>
      </c>
      <c r="AW85" s="1119">
        <f t="shared" si="8"/>
        <v>13</v>
      </c>
      <c r="AX85" s="1120">
        <f t="shared" si="9"/>
        <v>38492</v>
      </c>
      <c r="AY85" s="342"/>
      <c r="AZ85" s="342"/>
    </row>
    <row r="86" spans="1:52" ht="15" customHeight="1" x14ac:dyDescent="0.2">
      <c r="A86" s="242"/>
      <c r="B86" s="451" t="s">
        <v>2936</v>
      </c>
      <c r="C86" s="451" t="s">
        <v>2424</v>
      </c>
      <c r="D86" s="451" t="s">
        <v>2937</v>
      </c>
      <c r="E86" s="378" t="s">
        <v>1862</v>
      </c>
      <c r="F86" s="453" t="s">
        <v>2938</v>
      </c>
      <c r="G86" s="464">
        <v>38492</v>
      </c>
      <c r="H86" s="226" t="str">
        <f>+IF(G86&lt;DATE(2002,1,1),"adulto",IF(G86&lt;DATE(2004,1,1),"u20",IF(G86&lt;DATE(2006,1,1),"u18",IF(G86&lt;DATE(2008,1,1),"u16","-"))))</f>
        <v>u18</v>
      </c>
      <c r="I86" s="451" t="s">
        <v>2935</v>
      </c>
      <c r="J86" s="452">
        <v>13</v>
      </c>
      <c r="K86" s="12">
        <v>800</v>
      </c>
      <c r="L86" s="242"/>
      <c r="M86" s="244"/>
      <c r="N86" s="242"/>
      <c r="O86" s="253"/>
      <c r="P86" s="453" t="s">
        <v>3839</v>
      </c>
      <c r="Q86" s="254"/>
      <c r="R86" s="243"/>
      <c r="S86" s="243"/>
      <c r="T86" s="242"/>
      <c r="U86" s="260"/>
      <c r="V86" s="242"/>
      <c r="W86" s="255"/>
      <c r="X86" s="256"/>
      <c r="Y86" s="243"/>
      <c r="Z86" s="242"/>
      <c r="AA86" s="257"/>
      <c r="AB86" s="242"/>
      <c r="AC86" s="242"/>
      <c r="AD86" s="242"/>
      <c r="AE86" s="259"/>
      <c r="AF86" s="242"/>
      <c r="AG86" s="243" t="str">
        <f>E86</f>
        <v>F</v>
      </c>
      <c r="AH86" s="312">
        <f>+IF(K86&gt;0,K86,"")</f>
        <v>800</v>
      </c>
      <c r="AI86" s="312" t="str">
        <f>+IF(L86&gt;0,L86,"")</f>
        <v/>
      </c>
      <c r="AJ86" s="312" t="str">
        <f>+IF(M86&gt;0,M86,"")</f>
        <v/>
      </c>
      <c r="AK86" s="312" t="str">
        <f>+IF(Q86&gt;0,Q86,"")</f>
        <v/>
      </c>
      <c r="AL86" s="312" t="str">
        <f>+IF(N86&gt;0,N86,"")</f>
        <v/>
      </c>
      <c r="AM86" s="312" t="str">
        <f>+IF(O86&gt;0,O86,"")</f>
        <v/>
      </c>
      <c r="AN86" s="313" t="str">
        <f>+IF(P86&gt;0,P86," ")</f>
        <v>2.40</v>
      </c>
      <c r="AO86" s="314" t="str">
        <f>+UPPER((CONCATENATE(D86," ",B86," ",C86)))</f>
        <v>PILAR ELISA CÁCERES VÁSQUEZ</v>
      </c>
      <c r="AP86" s="315">
        <f>G86</f>
        <v>38492</v>
      </c>
      <c r="AQ86" s="314" t="str">
        <f>I86</f>
        <v>CLUB ATLÉTICO FRANCÉS</v>
      </c>
      <c r="AR86" s="314">
        <f>J86</f>
        <v>13</v>
      </c>
      <c r="AS86" s="243" t="str">
        <f>+SUBSTITUTE(SUBSTITUTE(F86,".",""),"-","")</f>
        <v>218419046</v>
      </c>
      <c r="AT86" s="342"/>
      <c r="AU86" s="314" t="str">
        <f t="shared" si="10"/>
        <v xml:space="preserve">CÁCERES VÁSQUEZ PILAR ELISA </v>
      </c>
      <c r="AV86" s="342" t="str">
        <f t="shared" si="7"/>
        <v>CLUB ATLÉTICO FRANCÉS</v>
      </c>
      <c r="AW86" s="1119">
        <f t="shared" si="8"/>
        <v>13</v>
      </c>
      <c r="AX86" s="1120">
        <f t="shared" si="9"/>
        <v>38492</v>
      </c>
      <c r="AY86" s="342"/>
      <c r="AZ86" s="342"/>
    </row>
    <row r="87" spans="1:52" ht="15" customHeight="1" x14ac:dyDescent="0.15">
      <c r="A87" s="242"/>
      <c r="B87" s="223" t="s">
        <v>3722</v>
      </c>
      <c r="C87" s="223" t="s">
        <v>152</v>
      </c>
      <c r="D87" s="223" t="s">
        <v>3723</v>
      </c>
      <c r="E87" s="378" t="s">
        <v>1866</v>
      </c>
      <c r="F87" s="225" t="s">
        <v>541</v>
      </c>
      <c r="G87" s="346">
        <v>37375</v>
      </c>
      <c r="H87" s="226" t="str">
        <f>+IF(G87&lt;DATE(2002,1,1),"adulto",IF(G87&lt;DATE(2004,1,1),"u20",IF(G87&lt;DATE(2006,1,1),"u18",IF(G87&lt;DATE(2008,1,1),"u16","-"))))</f>
        <v>u20</v>
      </c>
      <c r="I87" s="224" t="s">
        <v>3710</v>
      </c>
      <c r="J87" s="378">
        <v>8</v>
      </c>
      <c r="K87" s="886">
        <v>1500</v>
      </c>
      <c r="L87" s="242">
        <v>1</v>
      </c>
      <c r="M87" s="244"/>
      <c r="N87" s="242"/>
      <c r="O87" s="253"/>
      <c r="P87" s="225" t="s">
        <v>4147</v>
      </c>
      <c r="Q87" s="254"/>
      <c r="R87" s="243"/>
      <c r="S87" s="243"/>
      <c r="T87" s="242"/>
      <c r="U87" s="260"/>
      <c r="V87" s="242"/>
      <c r="W87" s="255"/>
      <c r="X87" s="256"/>
      <c r="Y87" s="243"/>
      <c r="Z87" s="242"/>
      <c r="AA87" s="257"/>
      <c r="AB87" s="242"/>
      <c r="AC87" s="242"/>
      <c r="AD87" s="242"/>
      <c r="AE87" s="259"/>
      <c r="AF87" s="242"/>
      <c r="AG87" s="243" t="str">
        <f>E87</f>
        <v>M</v>
      </c>
      <c r="AH87" s="312">
        <f>+IF(K87&gt;0,K87,"")</f>
        <v>1500</v>
      </c>
      <c r="AI87" s="312">
        <f>+IF(L87&gt;0,L87,"")</f>
        <v>1</v>
      </c>
      <c r="AJ87" s="312" t="str">
        <f>+IF(M87&gt;0,M87,"")</f>
        <v/>
      </c>
      <c r="AK87" s="312" t="str">
        <f>+IF(Q87&gt;0,Q87,"")</f>
        <v/>
      </c>
      <c r="AL87" s="312" t="str">
        <f>+IF(N87&gt;0,N87,"")</f>
        <v/>
      </c>
      <c r="AM87" s="312" t="str">
        <f>+IF(O87&gt;0,O87,"")</f>
        <v/>
      </c>
      <c r="AN87" s="313" t="str">
        <f>+IF(P87&gt;0,P87," ")</f>
        <v>3.53.00</v>
      </c>
      <c r="AO87" s="314" t="str">
        <f>+UPPER((CONCATENATE(D87," ",B87," ",C87)))</f>
        <v>JOAQUÍN CAMPOS  SANHUEZA</v>
      </c>
      <c r="AP87" s="315">
        <f>G87</f>
        <v>37375</v>
      </c>
      <c r="AQ87" s="314" t="str">
        <f>I87</f>
        <v>CLUB DE ATLETISMO JUAN SILVA DE LOTA</v>
      </c>
      <c r="AR87" s="314">
        <f>J87</f>
        <v>8</v>
      </c>
      <c r="AS87" s="243" t="str">
        <f>+SUBSTITUTE(SUBSTITUTE(F87,".",""),"-","")</f>
        <v>208691880</v>
      </c>
      <c r="AT87" s="342"/>
      <c r="AU87" s="314" t="str">
        <f t="shared" si="10"/>
        <v xml:space="preserve">CAMPOS  SANHUEZA JOAQUÍN </v>
      </c>
      <c r="AV87" s="342" t="str">
        <f t="shared" si="7"/>
        <v>CLUB DE ATLETISMO JUAN SILVA DE LOTA</v>
      </c>
      <c r="AW87" s="1119">
        <f t="shared" si="8"/>
        <v>8</v>
      </c>
      <c r="AX87" s="1120">
        <f t="shared" si="9"/>
        <v>37375</v>
      </c>
      <c r="AY87" s="342"/>
      <c r="AZ87" s="342"/>
    </row>
    <row r="88" spans="1:52" ht="15" customHeight="1" x14ac:dyDescent="0.2">
      <c r="A88" s="242"/>
      <c r="B88" s="223" t="s">
        <v>3722</v>
      </c>
      <c r="C88" s="223" t="s">
        <v>152</v>
      </c>
      <c r="D88" s="223" t="s">
        <v>3723</v>
      </c>
      <c r="E88" s="378" t="s">
        <v>1866</v>
      </c>
      <c r="F88" s="225" t="s">
        <v>541</v>
      </c>
      <c r="G88" s="346">
        <v>37375</v>
      </c>
      <c r="H88" s="226" t="str">
        <f>+IF(G88&lt;DATE(2002,1,1),"adulto",IF(G88&lt;DATE(2004,1,1),"u20",IF(G88&lt;DATE(2006,1,1),"u18",IF(G88&lt;DATE(2008,1,1),"u16","-"))))</f>
        <v>u20</v>
      </c>
      <c r="I88" s="224" t="s">
        <v>3710</v>
      </c>
      <c r="J88" s="378">
        <v>8</v>
      </c>
      <c r="K88" s="896">
        <v>800</v>
      </c>
      <c r="L88" s="242">
        <v>1</v>
      </c>
      <c r="M88" s="244"/>
      <c r="N88" s="242"/>
      <c r="O88" s="253"/>
      <c r="P88" s="225" t="s">
        <v>3729</v>
      </c>
      <c r="Q88" s="254"/>
      <c r="R88" s="243"/>
      <c r="S88" s="243"/>
      <c r="T88" s="242"/>
      <c r="U88" s="260"/>
      <c r="V88" s="242"/>
      <c r="W88" s="255"/>
      <c r="X88" s="256"/>
      <c r="Y88" s="243"/>
      <c r="Z88" s="242"/>
      <c r="AA88" s="257"/>
      <c r="AB88" s="242"/>
      <c r="AC88" s="242"/>
      <c r="AD88" s="242"/>
      <c r="AE88" s="259"/>
      <c r="AF88" s="242"/>
      <c r="AG88" s="243" t="str">
        <f>E88</f>
        <v>M</v>
      </c>
      <c r="AH88" s="312">
        <f>+IF(K88&gt;0,K88,"")</f>
        <v>800</v>
      </c>
      <c r="AI88" s="312">
        <f>+IF(L88&gt;0,L88,"")</f>
        <v>1</v>
      </c>
      <c r="AJ88" s="312" t="str">
        <f>+IF(M88&gt;0,M88,"")</f>
        <v/>
      </c>
      <c r="AK88" s="312" t="str">
        <f>+IF(Q88&gt;0,Q88,"")</f>
        <v/>
      </c>
      <c r="AL88" s="312" t="str">
        <f>+IF(N88&gt;0,N88,"")</f>
        <v/>
      </c>
      <c r="AM88" s="312" t="str">
        <f>+IF(O88&gt;0,O88,"")</f>
        <v/>
      </c>
      <c r="AN88" s="313" t="str">
        <f>+IF(P88&gt;0,P88," ")</f>
        <v>1.54</v>
      </c>
      <c r="AO88" s="314" t="str">
        <f>+UPPER((CONCATENATE(D88," ",B88," ",C88)))</f>
        <v>JOAQUÍN CAMPOS  SANHUEZA</v>
      </c>
      <c r="AP88" s="315">
        <f>G88</f>
        <v>37375</v>
      </c>
      <c r="AQ88" s="314" t="str">
        <f>I88</f>
        <v>CLUB DE ATLETISMO JUAN SILVA DE LOTA</v>
      </c>
      <c r="AR88" s="314">
        <f>J88</f>
        <v>8</v>
      </c>
      <c r="AS88" s="243" t="str">
        <f>+SUBSTITUTE(SUBSTITUTE(F88,".",""),"-","")</f>
        <v>208691880</v>
      </c>
      <c r="AT88" s="342"/>
      <c r="AU88" s="314" t="str">
        <f t="shared" si="10"/>
        <v xml:space="preserve">CAMPOS  SANHUEZA JOAQUÍN </v>
      </c>
      <c r="AV88" s="342" t="str">
        <f t="shared" si="7"/>
        <v>CLUB DE ATLETISMO JUAN SILVA DE LOTA</v>
      </c>
      <c r="AW88" s="1119">
        <f t="shared" si="8"/>
        <v>8</v>
      </c>
      <c r="AX88" s="1120">
        <f t="shared" si="9"/>
        <v>37375</v>
      </c>
      <c r="AY88" s="342"/>
      <c r="AZ88" s="342"/>
    </row>
    <row r="89" spans="1:52" ht="15" customHeight="1" x14ac:dyDescent="0.15">
      <c r="A89" s="242"/>
      <c r="B89" s="542" t="s">
        <v>1010</v>
      </c>
      <c r="C89" s="542" t="s">
        <v>707</v>
      </c>
      <c r="D89" s="542" t="s">
        <v>1011</v>
      </c>
      <c r="E89" s="378" t="s">
        <v>1862</v>
      </c>
      <c r="F89" s="549" t="s">
        <v>1012</v>
      </c>
      <c r="G89" s="544">
        <v>38673</v>
      </c>
      <c r="H89" s="252" t="str">
        <f>+IF(G89&lt;DATE(2002,1,1),"adulto",IF(G89&lt;DATE(2004,1,1),"u20",IF(G89&lt;DATE(2006,1,1),"u18",IF(G89&lt;DATE(2008,1,1),"u16","-"))))</f>
        <v>u18</v>
      </c>
      <c r="I89" s="560" t="s">
        <v>3268</v>
      </c>
      <c r="J89" s="1031">
        <v>16</v>
      </c>
      <c r="K89" s="767" t="s">
        <v>1032</v>
      </c>
      <c r="L89" s="242"/>
      <c r="M89" s="244"/>
      <c r="N89" s="242"/>
      <c r="O89" s="253"/>
      <c r="P89" s="550" t="s">
        <v>1681</v>
      </c>
      <c r="Q89" s="254"/>
      <c r="R89" s="243"/>
      <c r="S89" s="243"/>
      <c r="T89" s="242"/>
      <c r="U89" s="260"/>
      <c r="V89" s="242"/>
      <c r="W89" s="255"/>
      <c r="X89" s="256"/>
      <c r="Y89" s="243"/>
      <c r="Z89" s="242"/>
      <c r="AA89" s="257"/>
      <c r="AB89" s="242"/>
      <c r="AC89" s="242"/>
      <c r="AD89" s="242"/>
      <c r="AE89" s="259"/>
      <c r="AF89" s="242"/>
      <c r="AG89" s="243" t="str">
        <f>E89</f>
        <v>F</v>
      </c>
      <c r="AH89" s="312" t="str">
        <f>+IF(K89&gt;0,K89,"")</f>
        <v>martillo</v>
      </c>
      <c r="AI89" s="312" t="str">
        <f>+IF(L89&gt;0,L89,"")</f>
        <v/>
      </c>
      <c r="AJ89" s="312" t="str">
        <f>+IF(M89&gt;0,M89,"")</f>
        <v/>
      </c>
      <c r="AK89" s="312" t="str">
        <f>+IF(Q89&gt;0,Q89,"")</f>
        <v/>
      </c>
      <c r="AL89" s="312" t="str">
        <f>+IF(N89&gt;0,N89,"")</f>
        <v/>
      </c>
      <c r="AM89" s="312" t="str">
        <f>+IF(O89&gt;0,O89,"")</f>
        <v/>
      </c>
      <c r="AN89" s="313" t="str">
        <f>+IF(P89&gt;0,P89," ")</f>
        <v>45.50</v>
      </c>
      <c r="AO89" s="314" t="str">
        <f>+UPPER((CONCATENATE(D89," ",B89," ",C89)))</f>
        <v>PAULA CANDIA  NUÑEZ</v>
      </c>
      <c r="AP89" s="315">
        <f>G89</f>
        <v>38673</v>
      </c>
      <c r="AQ89" s="314" t="str">
        <f>I89</f>
        <v>CLUB DEPORTIVO COLEGIO SEMINARIO PADRE HURTADO</v>
      </c>
      <c r="AR89" s="314">
        <f>J89</f>
        <v>16</v>
      </c>
      <c r="AS89" s="243" t="str">
        <f>+SUBSTITUTE(SUBSTITUTE(F89,".",""),"-","")</f>
        <v>219708076</v>
      </c>
      <c r="AT89" s="342"/>
      <c r="AU89" s="314" t="str">
        <f t="shared" si="10"/>
        <v xml:space="preserve">CANDIA  NUÑEZ PAULA </v>
      </c>
      <c r="AV89" s="342" t="str">
        <f t="shared" ref="AV89:AV150" si="11">AQ89</f>
        <v>CLUB DEPORTIVO COLEGIO SEMINARIO PADRE HURTADO</v>
      </c>
      <c r="AW89" s="1119">
        <f t="shared" ref="AW89:AW150" si="12">AR89</f>
        <v>16</v>
      </c>
      <c r="AX89" s="1120">
        <f t="shared" ref="AX89:AX150" si="13">AP89</f>
        <v>38673</v>
      </c>
      <c r="AY89" s="342"/>
      <c r="AZ89" s="342"/>
    </row>
    <row r="90" spans="1:52" ht="15" customHeight="1" x14ac:dyDescent="0.2">
      <c r="A90" s="242"/>
      <c r="B90" s="610" t="s">
        <v>3198</v>
      </c>
      <c r="C90" s="610" t="s">
        <v>3199</v>
      </c>
      <c r="D90" s="610" t="s">
        <v>3200</v>
      </c>
      <c r="E90" s="378" t="s">
        <v>1862</v>
      </c>
      <c r="F90" s="610" t="s">
        <v>3201</v>
      </c>
      <c r="G90" s="536">
        <v>38360</v>
      </c>
      <c r="H90" s="226" t="str">
        <f>+IF(G90&lt;DATE(2002,1,1),"adulto",IF(G90&lt;DATE(2004,1,1),"u20",IF(G90&lt;DATE(2006,1,1),"u18",IF(G90&lt;DATE(2008,1,1),"u16","-"))))</f>
        <v>u18</v>
      </c>
      <c r="I90" s="610" t="s">
        <v>3197</v>
      </c>
      <c r="J90" s="863">
        <v>3</v>
      </c>
      <c r="K90" s="899">
        <v>200</v>
      </c>
      <c r="L90" s="242">
        <v>1</v>
      </c>
      <c r="M90" s="244"/>
      <c r="N90" s="242">
        <v>7</v>
      </c>
      <c r="O90" s="253"/>
      <c r="P90" s="225" t="s">
        <v>3345</v>
      </c>
      <c r="Q90" s="254"/>
      <c r="R90" s="243"/>
      <c r="S90" s="243"/>
      <c r="T90" s="242"/>
      <c r="U90" s="260"/>
      <c r="V90" s="242"/>
      <c r="W90" s="255"/>
      <c r="X90" s="256"/>
      <c r="Y90" s="243"/>
      <c r="Z90" s="242"/>
      <c r="AA90" s="257"/>
      <c r="AB90" s="242"/>
      <c r="AC90" s="242"/>
      <c r="AD90" s="242"/>
      <c r="AE90" s="259"/>
      <c r="AF90" s="242"/>
      <c r="AG90" s="243" t="str">
        <f>E90</f>
        <v>F</v>
      </c>
      <c r="AH90" s="312">
        <f>+IF(K90&gt;0,K90,"")</f>
        <v>200</v>
      </c>
      <c r="AI90" s="312">
        <f>+IF(L90&gt;0,L90,"")</f>
        <v>1</v>
      </c>
      <c r="AJ90" s="312" t="str">
        <f>+IF(M90&gt;0,M90,"")</f>
        <v/>
      </c>
      <c r="AK90" s="312" t="str">
        <f>+IF(Q90&gt;0,Q90,"")</f>
        <v/>
      </c>
      <c r="AL90" s="312">
        <f>+IF(N90&gt;0,N90,"")</f>
        <v>7</v>
      </c>
      <c r="AM90" s="312" t="str">
        <f>+IF(O90&gt;0,O90,"")</f>
        <v/>
      </c>
      <c r="AN90" s="313" t="str">
        <f>+IF(P90&gt;0,P90," ")</f>
        <v>27.8</v>
      </c>
      <c r="AO90" s="314" t="str">
        <f>+UPPER((CONCATENATE(D90," ",B90," ",C90)))</f>
        <v>SABINNA FRANCISCA CANTILLANA  MEJIAS</v>
      </c>
      <c r="AP90" s="315">
        <f>G90</f>
        <v>38360</v>
      </c>
      <c r="AQ90" s="314" t="str">
        <f>I90</f>
        <v>Club atletico copiapo</v>
      </c>
      <c r="AR90" s="314">
        <f>J90</f>
        <v>3</v>
      </c>
      <c r="AS90" s="243" t="str">
        <f>+SUBSTITUTE(SUBSTITUTE(F90,".",""),"-","")</f>
        <v>217475554</v>
      </c>
      <c r="AT90" s="342"/>
      <c r="AU90" s="314" t="str">
        <f t="shared" si="10"/>
        <v xml:space="preserve">CANTILLANA  MEJIAS SABINNA FRANCISCA </v>
      </c>
      <c r="AV90" s="342" t="str">
        <f t="shared" si="11"/>
        <v>Club atletico copiapo</v>
      </c>
      <c r="AW90" s="1119">
        <f t="shared" si="12"/>
        <v>3</v>
      </c>
      <c r="AX90" s="1120">
        <f t="shared" si="13"/>
        <v>38360</v>
      </c>
      <c r="AY90" s="342"/>
      <c r="AZ90" s="342"/>
    </row>
    <row r="91" spans="1:52" ht="15" customHeight="1" x14ac:dyDescent="0.2">
      <c r="A91" s="242"/>
      <c r="B91" s="610" t="s">
        <v>3198</v>
      </c>
      <c r="C91" s="610" t="s">
        <v>3199</v>
      </c>
      <c r="D91" s="610" t="s">
        <v>3200</v>
      </c>
      <c r="E91" s="378" t="s">
        <v>1862</v>
      </c>
      <c r="F91" s="610" t="s">
        <v>3201</v>
      </c>
      <c r="G91" s="536">
        <v>38360</v>
      </c>
      <c r="H91" s="226" t="str">
        <f>+IF(G91&lt;DATE(2002,1,1),"adulto",IF(G91&lt;DATE(2004,1,1),"u20",IF(G91&lt;DATE(2006,1,1),"u18",IF(G91&lt;DATE(2008,1,1),"u16","-"))))</f>
        <v>u18</v>
      </c>
      <c r="I91" s="610" t="s">
        <v>3197</v>
      </c>
      <c r="J91" s="863">
        <v>3</v>
      </c>
      <c r="K91" s="883">
        <v>100</v>
      </c>
      <c r="L91" s="242">
        <v>2</v>
      </c>
      <c r="M91" s="244"/>
      <c r="N91" s="242"/>
      <c r="O91" s="253"/>
      <c r="P91" s="225" t="s">
        <v>3336</v>
      </c>
      <c r="Q91" s="254"/>
      <c r="R91" s="243"/>
      <c r="S91" s="243"/>
      <c r="T91" s="242"/>
      <c r="U91" s="260"/>
      <c r="V91" s="242"/>
      <c r="W91" s="255"/>
      <c r="X91" s="256"/>
      <c r="Y91" s="243"/>
      <c r="Z91" s="242"/>
      <c r="AA91" s="257"/>
      <c r="AB91" s="242"/>
      <c r="AC91" s="242"/>
      <c r="AD91" s="242"/>
      <c r="AE91" s="259"/>
      <c r="AF91" s="242"/>
      <c r="AG91" s="243" t="str">
        <f>E91</f>
        <v>F</v>
      </c>
      <c r="AH91" s="312">
        <f>+IF(K91&gt;0,K91,"")</f>
        <v>100</v>
      </c>
      <c r="AI91" s="312">
        <f>+IF(L91&gt;0,L91,"")</f>
        <v>2</v>
      </c>
      <c r="AJ91" s="312" t="str">
        <f>+IF(M91&gt;0,M91,"")</f>
        <v/>
      </c>
      <c r="AK91" s="312" t="str">
        <f>+IF(Q91&gt;0,Q91,"")</f>
        <v/>
      </c>
      <c r="AL91" s="312">
        <v>6</v>
      </c>
      <c r="AM91" s="312" t="str">
        <f>+IF(O91&gt;0,O91,"")</f>
        <v/>
      </c>
      <c r="AN91" s="313" t="str">
        <f>+IF(P91&gt;0,P91," ")</f>
        <v>13.55</v>
      </c>
      <c r="AO91" s="314" t="str">
        <f>+UPPER((CONCATENATE(D91," ",B91," ",C91)))</f>
        <v>SABINNA FRANCISCA CANTILLANA  MEJIAS</v>
      </c>
      <c r="AP91" s="315">
        <f>G91</f>
        <v>38360</v>
      </c>
      <c r="AQ91" s="314" t="str">
        <f>I91</f>
        <v>Club atletico copiapo</v>
      </c>
      <c r="AR91" s="314">
        <f>J91</f>
        <v>3</v>
      </c>
      <c r="AS91" s="243" t="str">
        <f>+SUBSTITUTE(SUBSTITUTE(F91,".",""),"-","")</f>
        <v>217475554</v>
      </c>
      <c r="AT91" s="342"/>
      <c r="AU91" s="314" t="str">
        <f t="shared" si="10"/>
        <v xml:space="preserve">CANTILLANA  MEJIAS SABINNA FRANCISCA </v>
      </c>
      <c r="AV91" s="342" t="str">
        <f t="shared" si="11"/>
        <v>Club atletico copiapo</v>
      </c>
      <c r="AW91" s="1119">
        <f t="shared" si="12"/>
        <v>3</v>
      </c>
      <c r="AX91" s="1120">
        <f t="shared" si="13"/>
        <v>38360</v>
      </c>
      <c r="AY91" s="342"/>
      <c r="AZ91" s="342"/>
    </row>
    <row r="92" spans="1:52" ht="15" customHeight="1" x14ac:dyDescent="0.15">
      <c r="A92" s="242"/>
      <c r="B92" s="480" t="s">
        <v>2775</v>
      </c>
      <c r="C92" s="480" t="s">
        <v>676</v>
      </c>
      <c r="D92" s="480" t="s">
        <v>1915</v>
      </c>
      <c r="E92" s="378" t="s">
        <v>1866</v>
      </c>
      <c r="F92" s="482" t="s">
        <v>2776</v>
      </c>
      <c r="G92" s="516">
        <v>37834</v>
      </c>
      <c r="H92" s="226" t="str">
        <f>+IF(G92&lt;DATE(2002,1,1),"adulto",IF(G92&lt;DATE(2004,1,1),"u20",IF(G92&lt;DATE(2006,1,1),"u18",IF(G92&lt;DATE(2008,1,1),"u16","-"))))</f>
        <v>u20</v>
      </c>
      <c r="I92" s="451" t="s">
        <v>2762</v>
      </c>
      <c r="J92" s="481">
        <v>13</v>
      </c>
      <c r="K92" s="225">
        <v>400</v>
      </c>
      <c r="L92" s="242">
        <v>3</v>
      </c>
      <c r="M92" s="244"/>
      <c r="N92" s="242">
        <v>5</v>
      </c>
      <c r="O92" s="253"/>
      <c r="P92" s="482" t="s">
        <v>2780</v>
      </c>
      <c r="Q92" s="254"/>
      <c r="R92" s="243"/>
      <c r="S92" s="243"/>
      <c r="T92" s="242"/>
      <c r="U92" s="260"/>
      <c r="V92" s="242"/>
      <c r="W92" s="255"/>
      <c r="X92" s="256"/>
      <c r="Y92" s="243"/>
      <c r="Z92" s="242"/>
      <c r="AA92" s="257"/>
      <c r="AB92" s="242"/>
      <c r="AC92" s="242"/>
      <c r="AD92" s="242"/>
      <c r="AE92" s="259"/>
      <c r="AF92" s="242"/>
      <c r="AG92" s="243" t="str">
        <f>E92</f>
        <v>M</v>
      </c>
      <c r="AH92" s="312">
        <f>+IF(K92&gt;0,K92,"")</f>
        <v>400</v>
      </c>
      <c r="AI92" s="312">
        <f>+IF(L92&gt;0,L92,"")</f>
        <v>3</v>
      </c>
      <c r="AJ92" s="312" t="str">
        <f>+IF(M92&gt;0,M92,"")</f>
        <v/>
      </c>
      <c r="AK92" s="312" t="str">
        <f>+IF(Q92&gt;0,Q92,"")</f>
        <v/>
      </c>
      <c r="AL92" s="312">
        <v>7</v>
      </c>
      <c r="AM92" s="312" t="str">
        <f>+IF(O92&gt;0,O92,"")</f>
        <v/>
      </c>
      <c r="AN92" s="313" t="str">
        <f>+IF(P92&gt;0,P92," ")</f>
        <v>54.49</v>
      </c>
      <c r="AO92" s="314" t="str">
        <f>+UPPER((CONCATENATE(D92," ",B92," ",C92)))</f>
        <v>FRANCISCO CAPARROS FUENTES</v>
      </c>
      <c r="AP92" s="315">
        <f>G92</f>
        <v>37834</v>
      </c>
      <c r="AQ92" s="314" t="str">
        <f>I92</f>
        <v xml:space="preserve">Club Deportivo Universidad Catolica </v>
      </c>
      <c r="AR92" s="314">
        <f>J92</f>
        <v>13</v>
      </c>
      <c r="AS92" s="243" t="str">
        <f>+SUBSTITUTE(SUBSTITUTE(F92,".",""),"-","")</f>
        <v>212067881</v>
      </c>
      <c r="AT92" s="342"/>
      <c r="AU92" s="314" t="str">
        <f t="shared" si="10"/>
        <v xml:space="preserve">CAPARROS FUENTES FRANCISCO </v>
      </c>
      <c r="AV92" s="342" t="str">
        <f t="shared" si="11"/>
        <v xml:space="preserve">Club Deportivo Universidad Catolica </v>
      </c>
      <c r="AW92" s="1119">
        <f t="shared" si="12"/>
        <v>13</v>
      </c>
      <c r="AX92" s="1120">
        <f t="shared" si="13"/>
        <v>37834</v>
      </c>
      <c r="AY92" s="342"/>
      <c r="AZ92" s="342"/>
    </row>
    <row r="93" spans="1:52" ht="15" customHeight="1" x14ac:dyDescent="0.15">
      <c r="A93" s="242"/>
      <c r="B93" s="563" t="s">
        <v>3430</v>
      </c>
      <c r="C93" s="563" t="s">
        <v>747</v>
      </c>
      <c r="D93" s="563" t="s">
        <v>3431</v>
      </c>
      <c r="E93" s="378" t="s">
        <v>1866</v>
      </c>
      <c r="F93" s="563" t="s">
        <v>3432</v>
      </c>
      <c r="G93" s="565">
        <v>38467</v>
      </c>
      <c r="H93" s="226" t="str">
        <f>+IF(G93&lt;DATE(2002,1,1),"adulto",IF(G93&lt;DATE(2004,1,1),"u20",IF(G93&lt;DATE(2006,1,1),"u18",IF(G93&lt;DATE(2008,1,1),"u16","-"))))</f>
        <v>u18</v>
      </c>
      <c r="I93" s="563" t="s">
        <v>3409</v>
      </c>
      <c r="J93" s="524">
        <v>9</v>
      </c>
      <c r="K93" s="883">
        <v>200</v>
      </c>
      <c r="L93" s="242">
        <v>4</v>
      </c>
      <c r="M93" s="244"/>
      <c r="N93" s="242">
        <v>7</v>
      </c>
      <c r="O93" s="253"/>
      <c r="P93" s="372" t="s">
        <v>3774</v>
      </c>
      <c r="Q93" s="254"/>
      <c r="R93" s="243"/>
      <c r="S93" s="243"/>
      <c r="T93" s="242"/>
      <c r="U93" s="260"/>
      <c r="V93" s="242"/>
      <c r="W93" s="255"/>
      <c r="X93" s="256"/>
      <c r="Y93" s="243"/>
      <c r="Z93" s="242"/>
      <c r="AA93" s="257"/>
      <c r="AB93" s="242"/>
      <c r="AC93" s="242"/>
      <c r="AD93" s="242"/>
      <c r="AE93" s="259"/>
      <c r="AF93" s="242"/>
      <c r="AG93" s="243" t="str">
        <f>E93</f>
        <v>M</v>
      </c>
      <c r="AH93" s="312">
        <f>+IF(K93&gt;0,K93,"")</f>
        <v>200</v>
      </c>
      <c r="AI93" s="312">
        <f>+IF(L93&gt;0,L93,"")</f>
        <v>4</v>
      </c>
      <c r="AJ93" s="312" t="str">
        <f>+IF(M93&gt;0,M93,"")</f>
        <v/>
      </c>
      <c r="AK93" s="312" t="str">
        <f>+IF(Q93&gt;0,Q93,"")</f>
        <v/>
      </c>
      <c r="AL93" s="312">
        <f>+IF(N93&gt;0,N93,"")</f>
        <v>7</v>
      </c>
      <c r="AM93" s="312" t="str">
        <f>+IF(O93&gt;0,O93,"")</f>
        <v/>
      </c>
      <c r="AN93" s="313" t="str">
        <f>+IF(P93&gt;0,P93," ")</f>
        <v>24.34</v>
      </c>
      <c r="AO93" s="314" t="str">
        <f>+UPPER((CONCATENATE(D93," ",B93," ",C93)))</f>
        <v>CRISTOBAL RAFAEL CARIQUEO SANCHEZ</v>
      </c>
      <c r="AP93" s="315">
        <f>G93</f>
        <v>38467</v>
      </c>
      <c r="AQ93" s="314" t="str">
        <f>I93</f>
        <v>CLUB ATLETICO ÑIELOL</v>
      </c>
      <c r="AR93" s="314">
        <f>J93</f>
        <v>9</v>
      </c>
      <c r="AS93" s="243" t="str">
        <f>+SUBSTITUTE(SUBSTITUTE(F93,".",""),"-","")</f>
        <v>218225853</v>
      </c>
      <c r="AT93" s="342"/>
      <c r="AU93" s="314" t="str">
        <f t="shared" si="10"/>
        <v xml:space="preserve">CARIQUEO SANCHEZ CRISTOBAL RAFAEL </v>
      </c>
      <c r="AV93" s="342" t="str">
        <f t="shared" si="11"/>
        <v>CLUB ATLETICO ÑIELOL</v>
      </c>
      <c r="AW93" s="1119">
        <f t="shared" si="12"/>
        <v>9</v>
      </c>
      <c r="AX93" s="1120">
        <f t="shared" si="13"/>
        <v>38467</v>
      </c>
      <c r="AY93" s="342"/>
      <c r="AZ93" s="342"/>
    </row>
    <row r="94" spans="1:52" ht="15" customHeight="1" x14ac:dyDescent="0.15">
      <c r="A94" s="242"/>
      <c r="B94" s="242" t="s">
        <v>3892</v>
      </c>
      <c r="C94" s="242" t="s">
        <v>3892</v>
      </c>
      <c r="D94" s="242" t="s">
        <v>3893</v>
      </c>
      <c r="E94" s="863" t="s">
        <v>1862</v>
      </c>
      <c r="F94" s="243" t="s">
        <v>3891</v>
      </c>
      <c r="G94" s="243"/>
      <c r="H94" s="242"/>
      <c r="I94" s="242"/>
      <c r="J94" s="863">
        <v>13</v>
      </c>
      <c r="K94" s="378" t="s">
        <v>1856</v>
      </c>
      <c r="L94" s="242"/>
      <c r="M94" s="244"/>
      <c r="N94" s="242"/>
      <c r="O94" s="253"/>
      <c r="P94" s="242"/>
      <c r="Q94" s="254"/>
      <c r="R94" s="243"/>
      <c r="S94" s="243"/>
      <c r="T94" s="242"/>
      <c r="U94" s="260"/>
      <c r="V94" s="242"/>
      <c r="W94" s="255"/>
      <c r="X94" s="256"/>
      <c r="Y94" s="243"/>
      <c r="Z94" s="242"/>
      <c r="AA94" s="257"/>
      <c r="AB94" s="242"/>
      <c r="AC94" s="242"/>
      <c r="AD94" s="242"/>
      <c r="AE94" s="259"/>
      <c r="AF94" s="242"/>
      <c r="AG94" s="243" t="str">
        <f>E94</f>
        <v>F</v>
      </c>
      <c r="AH94" s="312" t="str">
        <f>+IF(K94&gt;0,K94,"")</f>
        <v>ENTRENADOR</v>
      </c>
      <c r="AI94" s="312" t="str">
        <f>+IF(L94&gt;0,L94,"")</f>
        <v/>
      </c>
      <c r="AJ94" s="312" t="str">
        <f>+IF(M94&gt;0,M94,"")</f>
        <v/>
      </c>
      <c r="AK94" s="312" t="str">
        <f>+IF(Q94&gt;0,Q94,"")</f>
        <v/>
      </c>
      <c r="AL94" s="312" t="str">
        <f>+IF(N94&gt;0,N94,"")</f>
        <v/>
      </c>
      <c r="AM94" s="312" t="str">
        <f>+IF(O94&gt;0,O94,"")</f>
        <v/>
      </c>
      <c r="AN94" s="313" t="str">
        <f>+IF(P94&gt;0,P94," ")</f>
        <v xml:space="preserve"> </v>
      </c>
      <c r="AO94" s="314" t="str">
        <f>+UPPER((CONCATENATE(D94," ",B94," ",C94)))</f>
        <v>PAOLA CAROCA CAROCA</v>
      </c>
      <c r="AP94" s="315">
        <f>G94</f>
        <v>0</v>
      </c>
      <c r="AQ94" s="314">
        <f>I94</f>
        <v>0</v>
      </c>
      <c r="AR94" s="314">
        <f>J94</f>
        <v>13</v>
      </c>
      <c r="AS94" s="243" t="str">
        <f>+SUBSTITUTE(SUBSTITUTE(F94,".",""),"-","")</f>
        <v>121093855</v>
      </c>
      <c r="AT94" s="342"/>
      <c r="AU94" s="314" t="str">
        <f t="shared" si="10"/>
        <v xml:space="preserve">CAROCA CAROCA PAOLA </v>
      </c>
      <c r="AV94" s="342">
        <f t="shared" si="11"/>
        <v>0</v>
      </c>
      <c r="AW94" s="1119">
        <f t="shared" si="12"/>
        <v>13</v>
      </c>
      <c r="AX94" s="1120">
        <f t="shared" si="13"/>
        <v>0</v>
      </c>
      <c r="AY94" s="342"/>
      <c r="AZ94" s="342"/>
    </row>
    <row r="95" spans="1:52" ht="15" customHeight="1" x14ac:dyDescent="0.15">
      <c r="A95" s="242"/>
      <c r="B95" s="451" t="s">
        <v>2520</v>
      </c>
      <c r="C95" s="450" t="s">
        <v>726</v>
      </c>
      <c r="D95" s="451" t="s">
        <v>2969</v>
      </c>
      <c r="E95" s="378" t="s">
        <v>1866</v>
      </c>
      <c r="F95" s="453" t="s">
        <v>2970</v>
      </c>
      <c r="G95" s="464">
        <v>37653</v>
      </c>
      <c r="H95" s="226" t="str">
        <f>+IF(G95&lt;DATE(2002,1,1),"adulto",IF(G95&lt;DATE(2004,1,1),"u20",IF(G95&lt;DATE(2006,1,1),"u18",IF(G95&lt;DATE(2008,1,1),"u16","-"))))</f>
        <v>u20</v>
      </c>
      <c r="I95" s="451" t="s">
        <v>2935</v>
      </c>
      <c r="J95" s="452">
        <v>13</v>
      </c>
      <c r="K95" s="396">
        <v>3000</v>
      </c>
      <c r="L95" s="242"/>
      <c r="M95" s="244"/>
      <c r="N95" s="242"/>
      <c r="O95" s="253"/>
      <c r="P95" s="453" t="s">
        <v>3869</v>
      </c>
      <c r="Q95" s="254"/>
      <c r="R95" s="243"/>
      <c r="S95" s="243"/>
      <c r="T95" s="242"/>
      <c r="U95" s="260"/>
      <c r="V95" s="242"/>
      <c r="W95" s="255"/>
      <c r="X95" s="256"/>
      <c r="Y95" s="243"/>
      <c r="Z95" s="242"/>
      <c r="AA95" s="257"/>
      <c r="AB95" s="242"/>
      <c r="AC95" s="242"/>
      <c r="AD95" s="242"/>
      <c r="AE95" s="259"/>
      <c r="AF95" s="242"/>
      <c r="AG95" s="243" t="str">
        <f>E95</f>
        <v>M</v>
      </c>
      <c r="AH95" s="312">
        <f>+IF(K95&gt;0,K95,"")</f>
        <v>3000</v>
      </c>
      <c r="AI95" s="312" t="str">
        <f>+IF(L95&gt;0,L95,"")</f>
        <v/>
      </c>
      <c r="AJ95" s="312" t="str">
        <f>+IF(M95&gt;0,M95,"")</f>
        <v/>
      </c>
      <c r="AK95" s="312" t="str">
        <f>+IF(Q95&gt;0,Q95,"")</f>
        <v/>
      </c>
      <c r="AL95" s="312" t="str">
        <f>+IF(N95&gt;0,N95,"")</f>
        <v/>
      </c>
      <c r="AM95" s="312" t="str">
        <f>+IF(O95&gt;0,O95,"")</f>
        <v/>
      </c>
      <c r="AN95" s="313" t="str">
        <f>+IF(P95&gt;0,P95," ")</f>
        <v>9.31</v>
      </c>
      <c r="AO95" s="314" t="str">
        <f>+UPPER((CONCATENATE(D95," ",B95," ",C95)))</f>
        <v>HERNÁN ALEJANDRO CARREÑO AREVALO</v>
      </c>
      <c r="AP95" s="315">
        <f>G95</f>
        <v>37653</v>
      </c>
      <c r="AQ95" s="314" t="str">
        <f>I95</f>
        <v>CLUB ATLÉTICO FRANCÉS</v>
      </c>
      <c r="AR95" s="314">
        <f>J95</f>
        <v>13</v>
      </c>
      <c r="AS95" s="243" t="str">
        <f>+SUBSTITUTE(SUBSTITUTE(F95,".",""),"-","")</f>
        <v>21206039</v>
      </c>
      <c r="AT95" s="342"/>
      <c r="AU95" s="314" t="str">
        <f t="shared" si="10"/>
        <v xml:space="preserve">CARREÑO AREVALO HERNÁN ALEJANDRO </v>
      </c>
      <c r="AV95" s="342" t="str">
        <f t="shared" si="11"/>
        <v>CLUB ATLÉTICO FRANCÉS</v>
      </c>
      <c r="AW95" s="1119">
        <f t="shared" si="12"/>
        <v>13</v>
      </c>
      <c r="AX95" s="1120">
        <f t="shared" si="13"/>
        <v>37653</v>
      </c>
      <c r="AY95" s="342"/>
      <c r="AZ95" s="342"/>
    </row>
    <row r="96" spans="1:52" ht="15" customHeight="1" x14ac:dyDescent="0.15">
      <c r="A96" s="242"/>
      <c r="B96" s="451" t="s">
        <v>2520</v>
      </c>
      <c r="C96" s="450" t="s">
        <v>726</v>
      </c>
      <c r="D96" s="451" t="s">
        <v>2969</v>
      </c>
      <c r="E96" s="378" t="s">
        <v>1866</v>
      </c>
      <c r="F96" s="453" t="s">
        <v>2970</v>
      </c>
      <c r="G96" s="464">
        <v>37653</v>
      </c>
      <c r="H96" s="226" t="str">
        <f>+IF(G96&lt;DATE(2002,1,1),"adulto",IF(G96&lt;DATE(2004,1,1),"u20",IF(G96&lt;DATE(2006,1,1),"u18",IF(G96&lt;DATE(2008,1,1),"u16","-"))))</f>
        <v>u20</v>
      </c>
      <c r="I96" s="451" t="s">
        <v>2935</v>
      </c>
      <c r="J96" s="452">
        <v>13</v>
      </c>
      <c r="K96" s="894">
        <v>1500</v>
      </c>
      <c r="L96" s="242">
        <v>1</v>
      </c>
      <c r="M96" s="244"/>
      <c r="N96" s="242"/>
      <c r="O96" s="253"/>
      <c r="P96" s="453" t="s">
        <v>4149</v>
      </c>
      <c r="Q96" s="254"/>
      <c r="R96" s="243"/>
      <c r="S96" s="243"/>
      <c r="T96" s="242"/>
      <c r="U96" s="260"/>
      <c r="V96" s="242"/>
      <c r="W96" s="255"/>
      <c r="X96" s="256"/>
      <c r="Y96" s="243"/>
      <c r="Z96" s="242"/>
      <c r="AA96" s="257"/>
      <c r="AB96" s="242"/>
      <c r="AC96" s="242"/>
      <c r="AD96" s="242"/>
      <c r="AE96" s="259"/>
      <c r="AF96" s="242"/>
      <c r="AG96" s="243" t="str">
        <f>E96</f>
        <v>M</v>
      </c>
      <c r="AH96" s="312">
        <f>+IF(K96&gt;0,K96,"")</f>
        <v>1500</v>
      </c>
      <c r="AI96" s="312">
        <f>+IF(L96&gt;0,L96,"")</f>
        <v>1</v>
      </c>
      <c r="AJ96" s="312" t="str">
        <f>+IF(M96&gt;0,M96,"")</f>
        <v/>
      </c>
      <c r="AK96" s="312" t="str">
        <f>+IF(Q96&gt;0,Q96,"")</f>
        <v/>
      </c>
      <c r="AL96" s="312" t="str">
        <f>+IF(N96&gt;0,N96,"")</f>
        <v/>
      </c>
      <c r="AM96" s="312" t="str">
        <f>+IF(O96&gt;0,O96,"")</f>
        <v/>
      </c>
      <c r="AN96" s="313" t="str">
        <f>+IF(P96&gt;0,P96," ")</f>
        <v>4.18.00</v>
      </c>
      <c r="AO96" s="314" t="str">
        <f>+UPPER((CONCATENATE(D96," ",B96," ",C96)))</f>
        <v>HERNÁN ALEJANDRO CARREÑO AREVALO</v>
      </c>
      <c r="AP96" s="315">
        <f>G96</f>
        <v>37653</v>
      </c>
      <c r="AQ96" s="314" t="str">
        <f>I96</f>
        <v>CLUB ATLÉTICO FRANCÉS</v>
      </c>
      <c r="AR96" s="314">
        <f>J96</f>
        <v>13</v>
      </c>
      <c r="AS96" s="243" t="str">
        <f>+SUBSTITUTE(SUBSTITUTE(F96,".",""),"-","")</f>
        <v>21206039</v>
      </c>
      <c r="AT96" s="342"/>
      <c r="AU96" s="314" t="str">
        <f t="shared" si="10"/>
        <v xml:space="preserve">CARREÑO AREVALO HERNÁN ALEJANDRO </v>
      </c>
      <c r="AV96" s="342" t="str">
        <f t="shared" si="11"/>
        <v>CLUB ATLÉTICO FRANCÉS</v>
      </c>
      <c r="AW96" s="1119">
        <f t="shared" si="12"/>
        <v>13</v>
      </c>
      <c r="AX96" s="1120">
        <f t="shared" si="13"/>
        <v>37653</v>
      </c>
      <c r="AY96" s="342"/>
      <c r="AZ96" s="342"/>
    </row>
    <row r="97" spans="1:52" ht="15" customHeight="1" x14ac:dyDescent="0.2">
      <c r="A97" s="242"/>
      <c r="B97" s="451" t="s">
        <v>2520</v>
      </c>
      <c r="C97" s="450" t="s">
        <v>726</v>
      </c>
      <c r="D97" s="451" t="s">
        <v>2969</v>
      </c>
      <c r="E97" s="378" t="s">
        <v>1866</v>
      </c>
      <c r="F97" s="453" t="s">
        <v>2970</v>
      </c>
      <c r="G97" s="464">
        <v>37653</v>
      </c>
      <c r="H97" s="226" t="str">
        <f>+IF(G97&lt;DATE(2002,1,1),"adulto",IF(G97&lt;DATE(2004,1,1),"u20",IF(G97&lt;DATE(2006,1,1),"u18",IF(G97&lt;DATE(2008,1,1),"u16","-"))))</f>
        <v>u20</v>
      </c>
      <c r="I97" s="451" t="s">
        <v>2935</v>
      </c>
      <c r="J97" s="452">
        <v>13</v>
      </c>
      <c r="K97" s="12">
        <v>800</v>
      </c>
      <c r="L97" s="242">
        <v>2</v>
      </c>
      <c r="M97" s="244"/>
      <c r="N97" s="242"/>
      <c r="O97" s="253"/>
      <c r="P97" s="453" t="s">
        <v>3860</v>
      </c>
      <c r="Q97" s="254"/>
      <c r="R97" s="243"/>
      <c r="S97" s="243"/>
      <c r="T97" s="242"/>
      <c r="U97" s="260"/>
      <c r="V97" s="242"/>
      <c r="W97" s="255"/>
      <c r="X97" s="256"/>
      <c r="Y97" s="243"/>
      <c r="Z97" s="242"/>
      <c r="AA97" s="257"/>
      <c r="AB97" s="242"/>
      <c r="AC97" s="242"/>
      <c r="AD97" s="242"/>
      <c r="AE97" s="259"/>
      <c r="AF97" s="242"/>
      <c r="AG97" s="243" t="str">
        <f>E97</f>
        <v>M</v>
      </c>
      <c r="AH97" s="312">
        <f>+IF(K97&gt;0,K97,"")</f>
        <v>800</v>
      </c>
      <c r="AI97" s="312">
        <f>+IF(L97&gt;0,L97,"")</f>
        <v>2</v>
      </c>
      <c r="AJ97" s="312" t="str">
        <f>+IF(M97&gt;0,M97,"")</f>
        <v/>
      </c>
      <c r="AK97" s="312" t="str">
        <f>+IF(Q97&gt;0,Q97,"")</f>
        <v/>
      </c>
      <c r="AL97" s="312" t="str">
        <f>+IF(N97&gt;0,N97,"")</f>
        <v/>
      </c>
      <c r="AM97" s="312" t="str">
        <f>+IF(O97&gt;0,O97,"")</f>
        <v/>
      </c>
      <c r="AN97" s="313" t="str">
        <f>+IF(P97&gt;0,P97," ")</f>
        <v>2.04.80</v>
      </c>
      <c r="AO97" s="314" t="str">
        <f>+UPPER((CONCATENATE(D97," ",B97," ",C97)))</f>
        <v>HERNÁN ALEJANDRO CARREÑO AREVALO</v>
      </c>
      <c r="AP97" s="315">
        <f>G97</f>
        <v>37653</v>
      </c>
      <c r="AQ97" s="314" t="str">
        <f>I97</f>
        <v>CLUB ATLÉTICO FRANCÉS</v>
      </c>
      <c r="AR97" s="314">
        <f>J97</f>
        <v>13</v>
      </c>
      <c r="AS97" s="243" t="str">
        <f>+SUBSTITUTE(SUBSTITUTE(F97,".",""),"-","")</f>
        <v>21206039</v>
      </c>
      <c r="AT97" s="342"/>
      <c r="AU97" s="314" t="str">
        <f t="shared" si="10"/>
        <v xml:space="preserve">CARREÑO AREVALO HERNÁN ALEJANDRO </v>
      </c>
      <c r="AV97" s="342" t="str">
        <f t="shared" si="11"/>
        <v>CLUB ATLÉTICO FRANCÉS</v>
      </c>
      <c r="AW97" s="1119">
        <f t="shared" si="12"/>
        <v>13</v>
      </c>
      <c r="AX97" s="1120">
        <f t="shared" si="13"/>
        <v>37653</v>
      </c>
      <c r="AY97" s="342"/>
      <c r="AZ97" s="342"/>
    </row>
    <row r="98" spans="1:52" ht="15" customHeight="1" x14ac:dyDescent="0.15">
      <c r="A98" s="242"/>
      <c r="B98" s="224" t="s">
        <v>3233</v>
      </c>
      <c r="C98" s="224" t="s">
        <v>899</v>
      </c>
      <c r="D98" s="224" t="s">
        <v>3234</v>
      </c>
      <c r="E98" s="378" t="s">
        <v>1866</v>
      </c>
      <c r="F98" s="225" t="s">
        <v>3235</v>
      </c>
      <c r="G98" s="346">
        <v>37936</v>
      </c>
      <c r="H98" s="226" t="str">
        <f>+IF(G98&lt;DATE(2002,1,1),"adulto",IF(G98&lt;DATE(2004,1,1),"u20",IF(G98&lt;DATE(2006,1,1),"u18",IF(G98&lt;DATE(2008,1,1),"u16","-"))))</f>
        <v>u20</v>
      </c>
      <c r="I98" s="228" t="s">
        <v>3238</v>
      </c>
      <c r="J98" s="863">
        <v>3</v>
      </c>
      <c r="K98" s="895">
        <v>10000</v>
      </c>
      <c r="L98" s="242"/>
      <c r="M98" s="244"/>
      <c r="N98" s="242"/>
      <c r="O98" s="253"/>
      <c r="P98" s="225" t="s">
        <v>3342</v>
      </c>
      <c r="Q98" s="254"/>
      <c r="R98" s="243"/>
      <c r="S98" s="243"/>
      <c r="T98" s="242"/>
      <c r="U98" s="260"/>
      <c r="V98" s="242"/>
      <c r="W98" s="255"/>
      <c r="X98" s="256"/>
      <c r="Y98" s="243"/>
      <c r="Z98" s="242"/>
      <c r="AA98" s="257"/>
      <c r="AB98" s="242"/>
      <c r="AC98" s="242"/>
      <c r="AD98" s="242"/>
      <c r="AE98" s="259"/>
      <c r="AF98" s="242"/>
      <c r="AG98" s="243" t="str">
        <f>E98</f>
        <v>M</v>
      </c>
      <c r="AH98" s="312">
        <f>+IF(K98&gt;0,K98,"")</f>
        <v>10000</v>
      </c>
      <c r="AI98" s="312" t="str">
        <f>+IF(L98&gt;0,L98,"")</f>
        <v/>
      </c>
      <c r="AJ98" s="312" t="str">
        <f>+IF(M98&gt;0,M98,"")</f>
        <v/>
      </c>
      <c r="AK98" s="312" t="str">
        <f>+IF(Q98&gt;0,Q98,"")</f>
        <v/>
      </c>
      <c r="AL98" s="312" t="str">
        <f>+IF(N98&gt;0,N98,"")</f>
        <v/>
      </c>
      <c r="AM98" s="312" t="str">
        <f>+IF(O98&gt;0,O98,"")</f>
        <v/>
      </c>
      <c r="AN98" s="313" t="str">
        <f>+IF(P98&gt;0,P98," ")</f>
        <v>36.12</v>
      </c>
      <c r="AO98" s="314" t="str">
        <f>+UPPER((CONCATENATE(D98," ",B98," ",C98)))</f>
        <v>IGNACIO ALEXANDER CARRIZO GODOY</v>
      </c>
      <c r="AP98" s="315">
        <f>G98</f>
        <v>37936</v>
      </c>
      <c r="AQ98" s="314" t="str">
        <f>I98</f>
        <v>CLUB DEPORTIVO Y RECREATIVO DE ATLETISMO FE ESPERANZA Y AMOR</v>
      </c>
      <c r="AR98" s="314">
        <f>J98</f>
        <v>3</v>
      </c>
      <c r="AS98" s="243" t="str">
        <f>+SUBSTITUTE(SUBSTITUTE(F98,".",""),"-","")</f>
        <v>214469898</v>
      </c>
      <c r="AT98" s="342"/>
      <c r="AU98" s="314" t="str">
        <f t="shared" si="10"/>
        <v xml:space="preserve">CARRIZO GODOY IGNACIO ALEXANDER </v>
      </c>
      <c r="AV98" s="342" t="str">
        <f t="shared" si="11"/>
        <v>CLUB DEPORTIVO Y RECREATIVO DE ATLETISMO FE ESPERANZA Y AMOR</v>
      </c>
      <c r="AW98" s="1119">
        <f t="shared" si="12"/>
        <v>3</v>
      </c>
      <c r="AX98" s="1120">
        <f t="shared" si="13"/>
        <v>37936</v>
      </c>
      <c r="AY98" s="342"/>
      <c r="AZ98" s="342"/>
    </row>
    <row r="99" spans="1:52" ht="15" customHeight="1" x14ac:dyDescent="0.15">
      <c r="A99" s="242"/>
      <c r="B99" s="224" t="s">
        <v>3233</v>
      </c>
      <c r="C99" s="224" t="s">
        <v>899</v>
      </c>
      <c r="D99" s="224" t="s">
        <v>3234</v>
      </c>
      <c r="E99" s="378" t="s">
        <v>1866</v>
      </c>
      <c r="F99" s="225" t="s">
        <v>3235</v>
      </c>
      <c r="G99" s="346">
        <v>37936</v>
      </c>
      <c r="H99" s="226" t="str">
        <f>+IF(G99&lt;DATE(2002,1,1),"adulto",IF(G99&lt;DATE(2004,1,1),"u20",IF(G99&lt;DATE(2006,1,1),"u18",IF(G99&lt;DATE(2008,1,1),"u16","-"))))</f>
        <v>u20</v>
      </c>
      <c r="I99" s="228" t="s">
        <v>3238</v>
      </c>
      <c r="J99" s="863">
        <v>3</v>
      </c>
      <c r="K99" s="894">
        <v>1500</v>
      </c>
      <c r="L99" s="242">
        <v>2</v>
      </c>
      <c r="M99" s="244"/>
      <c r="N99" s="242"/>
      <c r="O99" s="253"/>
      <c r="P99" s="225" t="s">
        <v>4150</v>
      </c>
      <c r="Q99" s="254"/>
      <c r="R99" s="243"/>
      <c r="S99" s="243"/>
      <c r="T99" s="242"/>
      <c r="U99" s="260"/>
      <c r="V99" s="242"/>
      <c r="W99" s="255"/>
      <c r="X99" s="256"/>
      <c r="Y99" s="243"/>
      <c r="Z99" s="242"/>
      <c r="AA99" s="257"/>
      <c r="AB99" s="242"/>
      <c r="AC99" s="242"/>
      <c r="AD99" s="242"/>
      <c r="AE99" s="259"/>
      <c r="AF99" s="242"/>
      <c r="AG99" s="243" t="str">
        <f>E99</f>
        <v>M</v>
      </c>
      <c r="AH99" s="312">
        <f>+IF(K99&gt;0,K99,"")</f>
        <v>1500</v>
      </c>
      <c r="AI99" s="312">
        <f>+IF(L99&gt;0,L99,"")</f>
        <v>2</v>
      </c>
      <c r="AJ99" s="312" t="str">
        <f>+IF(M99&gt;0,M99,"")</f>
        <v/>
      </c>
      <c r="AK99" s="312" t="str">
        <f>+IF(Q99&gt;0,Q99,"")</f>
        <v/>
      </c>
      <c r="AL99" s="312" t="str">
        <f>+IF(N99&gt;0,N99,"")</f>
        <v/>
      </c>
      <c r="AM99" s="312" t="str">
        <f>+IF(O99&gt;0,O99,"")</f>
        <v/>
      </c>
      <c r="AN99" s="313" t="str">
        <f>+IF(P99&gt;0,P99," ")</f>
        <v>4.20.00</v>
      </c>
      <c r="AO99" s="314" t="str">
        <f>+UPPER((CONCATENATE(D99," ",B99," ",C99)))</f>
        <v>IGNACIO ALEXANDER CARRIZO GODOY</v>
      </c>
      <c r="AP99" s="315">
        <f>G99</f>
        <v>37936</v>
      </c>
      <c r="AQ99" s="314" t="str">
        <f>I99</f>
        <v>CLUB DEPORTIVO Y RECREATIVO DE ATLETISMO FE ESPERANZA Y AMOR</v>
      </c>
      <c r="AR99" s="314">
        <f>J99</f>
        <v>3</v>
      </c>
      <c r="AS99" s="243" t="str">
        <f>+SUBSTITUTE(SUBSTITUTE(F99,".",""),"-","")</f>
        <v>214469898</v>
      </c>
      <c r="AT99" s="342"/>
      <c r="AU99" s="314" t="str">
        <f t="shared" si="10"/>
        <v xml:space="preserve">CARRIZO GODOY IGNACIO ALEXANDER </v>
      </c>
      <c r="AV99" s="342" t="str">
        <f t="shared" si="11"/>
        <v>CLUB DEPORTIVO Y RECREATIVO DE ATLETISMO FE ESPERANZA Y AMOR</v>
      </c>
      <c r="AW99" s="1119">
        <f t="shared" si="12"/>
        <v>3</v>
      </c>
      <c r="AX99" s="1120">
        <f t="shared" si="13"/>
        <v>37936</v>
      </c>
      <c r="AY99" s="342"/>
      <c r="AZ99" s="342"/>
    </row>
    <row r="100" spans="1:52" ht="15" customHeight="1" x14ac:dyDescent="0.2">
      <c r="A100" s="242"/>
      <c r="B100" s="242" t="s">
        <v>754</v>
      </c>
      <c r="C100" s="242" t="s">
        <v>3780</v>
      </c>
      <c r="D100" s="242" t="s">
        <v>756</v>
      </c>
      <c r="E100" s="378" t="s">
        <v>1866</v>
      </c>
      <c r="F100" s="243" t="s">
        <v>550</v>
      </c>
      <c r="G100" s="394">
        <v>37526</v>
      </c>
      <c r="H100" s="226" t="str">
        <f>+IF(G100&lt;DATE(2002,1,1),"adulto",IF(G100&lt;DATE(2004,1,1),"u20",IF(G100&lt;DATE(2006,1,1),"u18",IF(G100&lt;DATE(2008,1,1),"u16","-"))))</f>
        <v>u20</v>
      </c>
      <c r="I100" s="224" t="s">
        <v>3784</v>
      </c>
      <c r="J100" s="378">
        <v>8</v>
      </c>
      <c r="K100" s="73">
        <v>800</v>
      </c>
      <c r="L100" s="242">
        <v>1</v>
      </c>
      <c r="M100" s="244"/>
      <c r="N100" s="242"/>
      <c r="O100" s="253"/>
      <c r="P100" s="225" t="s">
        <v>3783</v>
      </c>
      <c r="Q100" s="254"/>
      <c r="R100" s="243"/>
      <c r="S100" s="243"/>
      <c r="T100" s="242"/>
      <c r="U100" s="260"/>
      <c r="V100" s="242"/>
      <c r="W100" s="255"/>
      <c r="X100" s="256"/>
      <c r="Y100" s="243"/>
      <c r="Z100" s="242"/>
      <c r="AA100" s="257"/>
      <c r="AB100" s="242"/>
      <c r="AC100" s="242"/>
      <c r="AD100" s="242"/>
      <c r="AE100" s="259"/>
      <c r="AF100" s="242"/>
      <c r="AG100" s="243" t="str">
        <f>E100</f>
        <v>M</v>
      </c>
      <c r="AH100" s="312">
        <f>+IF(K100&gt;0,K100,"")</f>
        <v>800</v>
      </c>
      <c r="AI100" s="312">
        <f>+IF(L100&gt;0,L100,"")</f>
        <v>1</v>
      </c>
      <c r="AJ100" s="312" t="str">
        <f>+IF(M100&gt;0,M100,"")</f>
        <v/>
      </c>
      <c r="AK100" s="312" t="str">
        <f>+IF(Q100&gt;0,Q100,"")</f>
        <v/>
      </c>
      <c r="AL100" s="312" t="str">
        <f>+IF(N100&gt;0,N100,"")</f>
        <v/>
      </c>
      <c r="AM100" s="312" t="str">
        <f>+IF(O100&gt;0,O100,"")</f>
        <v/>
      </c>
      <c r="AN100" s="313" t="str">
        <f>+IF(P100&gt;0,P100," ")</f>
        <v>1.59.70</v>
      </c>
      <c r="AO100" s="314" t="str">
        <f>+UPPER((CONCATENATE(D100," ",B100," ",C100)))</f>
        <v>IGNACIO ANDRES CARTES STUARDO</v>
      </c>
      <c r="AP100" s="315">
        <f>G100</f>
        <v>37526</v>
      </c>
      <c r="AQ100" s="314" t="str">
        <f>I100</f>
        <v>UNIVERSIDAD BIO BIO CONCEPCION</v>
      </c>
      <c r="AR100" s="314">
        <f>J100</f>
        <v>8</v>
      </c>
      <c r="AS100" s="243" t="str">
        <f>+SUBSTITUTE(SUBSTITUTE(F100,".",""),"-","")</f>
        <v>211400226</v>
      </c>
      <c r="AT100" s="342"/>
      <c r="AU100" s="314" t="str">
        <f t="shared" si="10"/>
        <v xml:space="preserve">CARTES STUARDO IGNACIO ANDRES </v>
      </c>
      <c r="AV100" s="342" t="str">
        <f t="shared" si="11"/>
        <v>UNIVERSIDAD BIO BIO CONCEPCION</v>
      </c>
      <c r="AW100" s="1119">
        <f t="shared" si="12"/>
        <v>8</v>
      </c>
      <c r="AX100" s="1120">
        <f t="shared" si="13"/>
        <v>37526</v>
      </c>
      <c r="AY100" s="342"/>
      <c r="AZ100" s="342"/>
    </row>
    <row r="101" spans="1:52" ht="15" customHeight="1" x14ac:dyDescent="0.15">
      <c r="A101" s="242"/>
      <c r="B101" s="224" t="s">
        <v>754</v>
      </c>
      <c r="C101" s="224" t="s">
        <v>3780</v>
      </c>
      <c r="D101" s="224" t="s">
        <v>756</v>
      </c>
      <c r="E101" s="378" t="s">
        <v>1866</v>
      </c>
      <c r="F101" s="225" t="s">
        <v>550</v>
      </c>
      <c r="G101" s="684">
        <v>38121</v>
      </c>
      <c r="H101" s="226" t="str">
        <f>+IF(G101&lt;DATE(2002,1,1),"adulto",IF(G101&lt;DATE(2004,1,1),"u20",IF(G101&lt;DATE(2006,1,1),"u18",IF(G101&lt;DATE(2008,1,1),"u16","-"))))</f>
        <v>u18</v>
      </c>
      <c r="I101" s="224" t="s">
        <v>3784</v>
      </c>
      <c r="J101" s="378">
        <v>8</v>
      </c>
      <c r="K101" s="886">
        <v>1500</v>
      </c>
      <c r="L101" s="242">
        <v>1</v>
      </c>
      <c r="M101" s="244"/>
      <c r="N101" s="242"/>
      <c r="O101" s="253"/>
      <c r="P101" s="225" t="s">
        <v>3785</v>
      </c>
      <c r="Q101" s="254"/>
      <c r="R101" s="243"/>
      <c r="S101" s="243"/>
      <c r="T101" s="242"/>
      <c r="U101" s="260"/>
      <c r="V101" s="242"/>
      <c r="W101" s="255"/>
      <c r="X101" s="256"/>
      <c r="Y101" s="243"/>
      <c r="Z101" s="242"/>
      <c r="AA101" s="257"/>
      <c r="AB101" s="242"/>
      <c r="AC101" s="242"/>
      <c r="AD101" s="242"/>
      <c r="AE101" s="259"/>
      <c r="AF101" s="242"/>
      <c r="AG101" s="243" t="str">
        <f>E101</f>
        <v>M</v>
      </c>
      <c r="AH101" s="312">
        <f>+IF(K101&gt;0,K101,"")</f>
        <v>1500</v>
      </c>
      <c r="AI101" s="312">
        <f>+IF(L101&gt;0,L101,"")</f>
        <v>1</v>
      </c>
      <c r="AJ101" s="312" t="str">
        <f>+IF(M101&gt;0,M101,"")</f>
        <v/>
      </c>
      <c r="AK101" s="312" t="str">
        <f>+IF(Q101&gt;0,Q101,"")</f>
        <v/>
      </c>
      <c r="AL101" s="312" t="str">
        <f>+IF(N101&gt;0,N101,"")</f>
        <v/>
      </c>
      <c r="AM101" s="312" t="str">
        <f>+IF(O101&gt;0,O101,"")</f>
        <v/>
      </c>
      <c r="AN101" s="313" t="str">
        <f>+IF(P101&gt;0,P101," ")</f>
        <v>4.12.22</v>
      </c>
      <c r="AO101" s="314" t="str">
        <f>+UPPER((CONCATENATE(D101," ",B101," ",C101)))</f>
        <v>IGNACIO ANDRES CARTES STUARDO</v>
      </c>
      <c r="AP101" s="315">
        <f>G101</f>
        <v>38121</v>
      </c>
      <c r="AQ101" s="314" t="str">
        <f>I101</f>
        <v>UNIVERSIDAD BIO BIO CONCEPCION</v>
      </c>
      <c r="AR101" s="314">
        <f>J101</f>
        <v>8</v>
      </c>
      <c r="AS101" s="243" t="str">
        <f>+SUBSTITUTE(SUBSTITUTE(F101,".",""),"-","")</f>
        <v>211400226</v>
      </c>
      <c r="AT101" s="342"/>
      <c r="AU101" s="314" t="str">
        <f t="shared" si="10"/>
        <v xml:space="preserve">CARTES STUARDO IGNACIO ANDRES </v>
      </c>
      <c r="AV101" s="342" t="str">
        <f t="shared" si="11"/>
        <v>UNIVERSIDAD BIO BIO CONCEPCION</v>
      </c>
      <c r="AW101" s="1119">
        <f t="shared" si="12"/>
        <v>8</v>
      </c>
      <c r="AX101" s="1120">
        <f t="shared" si="13"/>
        <v>38121</v>
      </c>
      <c r="AY101" s="342"/>
      <c r="AZ101" s="342"/>
    </row>
    <row r="102" spans="1:52" ht="15" customHeight="1" x14ac:dyDescent="0.2">
      <c r="A102" s="242"/>
      <c r="B102" s="831" t="s">
        <v>3571</v>
      </c>
      <c r="C102" s="831" t="s">
        <v>3118</v>
      </c>
      <c r="D102" s="831" t="s">
        <v>3572</v>
      </c>
      <c r="E102" s="806" t="s">
        <v>1866</v>
      </c>
      <c r="F102" s="828" t="s">
        <v>3573</v>
      </c>
      <c r="G102" s="829">
        <v>38054</v>
      </c>
      <c r="H102" s="809" t="str">
        <f>+IF(G102&lt;DATE(2002,1,1),"adulto",IF(G102&lt;DATE(2004,1,1),"u20",IF(G102&lt;DATE(2006,1,1),"u18",IF(G102&lt;DATE(2008,1,1),"u16","-"))))</f>
        <v>u18</v>
      </c>
      <c r="I102" s="804" t="s">
        <v>3577</v>
      </c>
      <c r="J102" s="864">
        <v>4</v>
      </c>
      <c r="K102" s="1182" t="s">
        <v>974</v>
      </c>
      <c r="L102" s="242"/>
      <c r="M102" s="244"/>
      <c r="N102" s="242"/>
      <c r="O102" s="253"/>
      <c r="P102" s="828" t="s">
        <v>4198</v>
      </c>
      <c r="Q102" s="254"/>
      <c r="R102" s="243"/>
      <c r="S102" s="243"/>
      <c r="T102" s="242"/>
      <c r="U102" s="260"/>
      <c r="V102" s="242"/>
      <c r="W102" s="255"/>
      <c r="X102" s="256"/>
      <c r="Y102" s="243"/>
      <c r="Z102" s="242"/>
      <c r="AA102" s="257"/>
      <c r="AB102" s="242"/>
      <c r="AC102" s="242"/>
      <c r="AD102" s="242"/>
      <c r="AE102" s="259"/>
      <c r="AF102" s="242"/>
      <c r="AG102" s="243" t="str">
        <f>E102</f>
        <v>M</v>
      </c>
      <c r="AH102" s="312" t="str">
        <f>+IF(K102&gt;0,K102,"")</f>
        <v>bala</v>
      </c>
      <c r="AI102" s="312" t="str">
        <f>+IF(L102&gt;0,L102,"")</f>
        <v/>
      </c>
      <c r="AJ102" s="312" t="str">
        <f>+IF(M102&gt;0,M102,"")</f>
        <v/>
      </c>
      <c r="AK102" s="312" t="str">
        <f>+IF(Q102&gt;0,Q102,"")</f>
        <v/>
      </c>
      <c r="AL102" s="312" t="str">
        <f>+IF(N102&gt;0,N102,"")</f>
        <v/>
      </c>
      <c r="AM102" s="312" t="str">
        <f>+IF(O102&gt;0,O102,"")</f>
        <v/>
      </c>
      <c r="AN102" s="313" t="str">
        <f>+IF(P102&gt;0,P102," ")</f>
        <v>09.88</v>
      </c>
      <c r="AO102" s="314" t="str">
        <f>+UPPER((CONCATENATE(D102," ",B102," ",C102)))</f>
        <v>LUIS BENJAMIN CARVAJAL CERDA</v>
      </c>
      <c r="AP102" s="315">
        <f>G102</f>
        <v>38054</v>
      </c>
      <c r="AQ102" s="314" t="str">
        <f>I102</f>
        <v>CLUB ATLETICO LIMARI</v>
      </c>
      <c r="AR102" s="314">
        <f>J102</f>
        <v>4</v>
      </c>
      <c r="AS102" s="243" t="str">
        <f>+SUBSTITUTE(SUBSTITUTE(F102,".",""),"-","")</f>
        <v>215230546</v>
      </c>
      <c r="AT102" s="342"/>
      <c r="AU102" s="314" t="str">
        <f t="shared" si="10"/>
        <v xml:space="preserve">CARVAJAL CERDA LUIS BENJAMIN </v>
      </c>
      <c r="AV102" s="342" t="str">
        <f t="shared" si="11"/>
        <v>CLUB ATLETICO LIMARI</v>
      </c>
      <c r="AW102" s="1119">
        <f t="shared" si="12"/>
        <v>4</v>
      </c>
      <c r="AX102" s="1120">
        <f t="shared" si="13"/>
        <v>38054</v>
      </c>
      <c r="AY102" s="342"/>
      <c r="AZ102" s="342"/>
    </row>
    <row r="103" spans="1:52" ht="15" customHeight="1" x14ac:dyDescent="0.15">
      <c r="A103" s="242"/>
      <c r="B103" s="224" t="s">
        <v>3147</v>
      </c>
      <c r="C103" s="224" t="s">
        <v>3147</v>
      </c>
      <c r="D103" s="224" t="s">
        <v>3148</v>
      </c>
      <c r="E103" s="378" t="s">
        <v>1866</v>
      </c>
      <c r="F103" s="225" t="s">
        <v>3149</v>
      </c>
      <c r="G103" s="346">
        <v>37965</v>
      </c>
      <c r="H103" s="226" t="str">
        <f>+IF(G103&lt;DATE(2002,1,1),"adulto",IF(G103&lt;DATE(2004,1,1),"u20",IF(G103&lt;DATE(2006,1,1),"u18",IF(G103&lt;DATE(2008,1,1),"u16","-"))))</f>
        <v>u20</v>
      </c>
      <c r="I103" s="228" t="s">
        <v>3140</v>
      </c>
      <c r="J103" s="863">
        <v>3</v>
      </c>
      <c r="K103" s="344" t="s">
        <v>1032</v>
      </c>
      <c r="L103" s="242"/>
      <c r="M103" s="244"/>
      <c r="N103" s="242"/>
      <c r="O103" s="253"/>
      <c r="P103" s="225" t="s">
        <v>3328</v>
      </c>
      <c r="Q103" s="254"/>
      <c r="R103" s="243"/>
      <c r="S103" s="243"/>
      <c r="T103" s="242"/>
      <c r="U103" s="260"/>
      <c r="V103" s="242"/>
      <c r="W103" s="255"/>
      <c r="X103" s="256"/>
      <c r="Y103" s="243"/>
      <c r="Z103" s="242"/>
      <c r="AA103" s="257"/>
      <c r="AB103" s="242"/>
      <c r="AC103" s="242"/>
      <c r="AD103" s="242"/>
      <c r="AE103" s="259"/>
      <c r="AF103" s="242"/>
      <c r="AG103" s="243" t="str">
        <f>E103</f>
        <v>M</v>
      </c>
      <c r="AH103" s="312" t="str">
        <f>+IF(K103&gt;0,K103,"")</f>
        <v>martillo</v>
      </c>
      <c r="AI103" s="312" t="str">
        <f>+IF(L103&gt;0,L103,"")</f>
        <v/>
      </c>
      <c r="AJ103" s="312" t="str">
        <f>+IF(M103&gt;0,M103,"")</f>
        <v/>
      </c>
      <c r="AK103" s="312" t="str">
        <f>+IF(Q103&gt;0,Q103,"")</f>
        <v/>
      </c>
      <c r="AL103" s="312" t="str">
        <f>+IF(N103&gt;0,N103,"")</f>
        <v/>
      </c>
      <c r="AM103" s="312" t="str">
        <f>+IF(O103&gt;0,O103,"")</f>
        <v/>
      </c>
      <c r="AN103" s="313" t="str">
        <f>+IF(P103&gt;0,P103," ")</f>
        <v>47.28</v>
      </c>
      <c r="AO103" s="314" t="str">
        <f>+UPPER((CONCATENATE(D103," ",B103," ",C103)))</f>
        <v>LEANDRO JESÚS CARVAJAL CARVAJAL</v>
      </c>
      <c r="AP103" s="315">
        <f>G103</f>
        <v>37965</v>
      </c>
      <c r="AQ103" s="314" t="str">
        <f>I103</f>
        <v>CLUB ATLETICO COPIAPO</v>
      </c>
      <c r="AR103" s="314">
        <f>J103</f>
        <v>3</v>
      </c>
      <c r="AS103" s="243" t="str">
        <f>+SUBSTITUTE(SUBSTITUTE(F103,".",""),"-","")</f>
        <v>214693976</v>
      </c>
      <c r="AT103" s="342"/>
      <c r="AU103" s="314" t="str">
        <f t="shared" si="10"/>
        <v xml:space="preserve">CARVAJAL CARVAJAL LEANDRO JESÚS </v>
      </c>
      <c r="AV103" s="342" t="str">
        <f t="shared" si="11"/>
        <v>CLUB ATLETICO COPIAPO</v>
      </c>
      <c r="AW103" s="1119">
        <f t="shared" si="12"/>
        <v>3</v>
      </c>
      <c r="AX103" s="1120">
        <f t="shared" si="13"/>
        <v>37965</v>
      </c>
      <c r="AY103" s="342"/>
      <c r="AZ103" s="342"/>
    </row>
    <row r="104" spans="1:52" ht="15" customHeight="1" x14ac:dyDescent="0.15">
      <c r="A104" s="242"/>
      <c r="B104" s="804" t="s">
        <v>3571</v>
      </c>
      <c r="C104" s="804" t="s">
        <v>3118</v>
      </c>
      <c r="D104" s="804" t="s">
        <v>3572</v>
      </c>
      <c r="E104" s="806" t="s">
        <v>1866</v>
      </c>
      <c r="F104" s="807" t="s">
        <v>3573</v>
      </c>
      <c r="G104" s="841">
        <v>38054</v>
      </c>
      <c r="H104" s="809" t="str">
        <f>+IF(G104&lt;DATE(2002,1,1),"adulto",IF(G104&lt;DATE(2004,1,1),"u20",IF(G104&lt;DATE(2006,1,1),"u18",IF(G104&lt;DATE(2008,1,1),"u16","-"))))</f>
        <v>u18</v>
      </c>
      <c r="I104" s="804" t="s">
        <v>3577</v>
      </c>
      <c r="J104" s="869">
        <v>4</v>
      </c>
      <c r="K104" s="882">
        <v>100</v>
      </c>
      <c r="L104" s="242">
        <v>3</v>
      </c>
      <c r="M104" s="244"/>
      <c r="N104" s="242"/>
      <c r="O104" s="253"/>
      <c r="P104" s="828" t="s">
        <v>3576</v>
      </c>
      <c r="Q104" s="254"/>
      <c r="R104" s="243"/>
      <c r="S104" s="243"/>
      <c r="T104" s="242"/>
      <c r="U104" s="260"/>
      <c r="V104" s="242"/>
      <c r="W104" s="255"/>
      <c r="X104" s="256"/>
      <c r="Y104" s="243"/>
      <c r="Z104" s="242"/>
      <c r="AA104" s="257"/>
      <c r="AB104" s="242"/>
      <c r="AC104" s="242"/>
      <c r="AD104" s="242"/>
      <c r="AE104" s="259"/>
      <c r="AF104" s="242"/>
      <c r="AG104" s="243" t="str">
        <f>E104</f>
        <v>M</v>
      </c>
      <c r="AH104" s="312">
        <f>+IF(K104&gt;0,K104,"")</f>
        <v>100</v>
      </c>
      <c r="AI104" s="312">
        <f>+IF(L104&gt;0,L104,"")</f>
        <v>3</v>
      </c>
      <c r="AJ104" s="312" t="str">
        <f>+IF(M104&gt;0,M104,"")</f>
        <v/>
      </c>
      <c r="AK104" s="312" t="str">
        <f>+IF(Q104&gt;0,Q104,"")</f>
        <v/>
      </c>
      <c r="AL104" s="312">
        <v>2</v>
      </c>
      <c r="AM104" s="312" t="str">
        <f>+IF(O104&gt;0,O104,"")</f>
        <v/>
      </c>
      <c r="AN104" s="313" t="str">
        <f>+IF(P104&gt;0,P104," ")</f>
        <v>12.35</v>
      </c>
      <c r="AO104" s="314" t="str">
        <f>+UPPER((CONCATENATE(D104," ",B104," ",C104)))</f>
        <v>LUIS BENJAMIN CARVAJAL CERDA</v>
      </c>
      <c r="AP104" s="315">
        <f>G104</f>
        <v>38054</v>
      </c>
      <c r="AQ104" s="314" t="str">
        <f>I104</f>
        <v>CLUB ATLETICO LIMARI</v>
      </c>
      <c r="AR104" s="314">
        <f>J104</f>
        <v>4</v>
      </c>
      <c r="AS104" s="243" t="str">
        <f>+SUBSTITUTE(SUBSTITUTE(F104,".",""),"-","")</f>
        <v>215230546</v>
      </c>
      <c r="AT104" s="342"/>
      <c r="AU104" s="314" t="str">
        <f t="shared" si="10"/>
        <v xml:space="preserve">CARVAJAL CERDA LUIS BENJAMIN </v>
      </c>
      <c r="AV104" s="342" t="str">
        <f t="shared" si="11"/>
        <v>CLUB ATLETICO LIMARI</v>
      </c>
      <c r="AW104" s="1119">
        <f t="shared" si="12"/>
        <v>4</v>
      </c>
      <c r="AX104" s="1120">
        <f t="shared" si="13"/>
        <v>38054</v>
      </c>
      <c r="AY104" s="342"/>
      <c r="AZ104" s="342"/>
    </row>
    <row r="105" spans="1:52" ht="15" customHeight="1" x14ac:dyDescent="0.2">
      <c r="A105" s="242"/>
      <c r="B105" s="827" t="s">
        <v>3571</v>
      </c>
      <c r="C105" s="827" t="s">
        <v>3118</v>
      </c>
      <c r="D105" s="827" t="s">
        <v>3572</v>
      </c>
      <c r="E105" s="806" t="s">
        <v>1866</v>
      </c>
      <c r="F105" s="828" t="s">
        <v>3573</v>
      </c>
      <c r="G105" s="829">
        <v>38054</v>
      </c>
      <c r="H105" s="809" t="str">
        <f>+IF(G105&lt;DATE(2002,1,1),"adulto",IF(G105&lt;DATE(2004,1,1),"u20",IF(G105&lt;DATE(2006,1,1),"u18",IF(G105&lt;DATE(2008,1,1),"u16","-"))))</f>
        <v>u18</v>
      </c>
      <c r="I105" s="804" t="s">
        <v>3577</v>
      </c>
      <c r="J105" s="864">
        <v>4</v>
      </c>
      <c r="K105" s="889">
        <v>200</v>
      </c>
      <c r="L105" s="242">
        <v>6</v>
      </c>
      <c r="M105" s="244"/>
      <c r="N105" s="242">
        <v>2</v>
      </c>
      <c r="O105" s="253"/>
      <c r="P105" s="828" t="s">
        <v>2441</v>
      </c>
      <c r="Q105" s="254"/>
      <c r="R105" s="243"/>
      <c r="S105" s="243"/>
      <c r="T105" s="242"/>
      <c r="U105" s="260"/>
      <c r="V105" s="242"/>
      <c r="W105" s="255"/>
      <c r="X105" s="256"/>
      <c r="Y105" s="243"/>
      <c r="Z105" s="242"/>
      <c r="AA105" s="257"/>
      <c r="AB105" s="242"/>
      <c r="AC105" s="242"/>
      <c r="AD105" s="242"/>
      <c r="AE105" s="259"/>
      <c r="AF105" s="242"/>
      <c r="AG105" s="243" t="str">
        <f>E105</f>
        <v>M</v>
      </c>
      <c r="AH105" s="312">
        <f>+IF(K105&gt;0,K105,"")</f>
        <v>200</v>
      </c>
      <c r="AI105" s="312">
        <f>+IF(L105&gt;0,L105,"")</f>
        <v>6</v>
      </c>
      <c r="AJ105" s="312" t="str">
        <f>+IF(M105&gt;0,M105,"")</f>
        <v/>
      </c>
      <c r="AK105" s="312" t="str">
        <f>+IF(Q105&gt;0,Q105,"")</f>
        <v/>
      </c>
      <c r="AL105" s="312">
        <f>+IF(N105&gt;0,N105,"")</f>
        <v>2</v>
      </c>
      <c r="AM105" s="312" t="str">
        <f>+IF(O105&gt;0,O105,"")</f>
        <v/>
      </c>
      <c r="AN105" s="313" t="str">
        <f>+IF(P105&gt;0,P105," ")</f>
        <v>S/M</v>
      </c>
      <c r="AO105" s="314" t="str">
        <f>+UPPER((CONCATENATE(D105," ",B105," ",C105)))</f>
        <v>LUIS BENJAMIN CARVAJAL CERDA</v>
      </c>
      <c r="AP105" s="315">
        <f>G105</f>
        <v>38054</v>
      </c>
      <c r="AQ105" s="314" t="str">
        <f>I105</f>
        <v>CLUB ATLETICO LIMARI</v>
      </c>
      <c r="AR105" s="314">
        <f>J105</f>
        <v>4</v>
      </c>
      <c r="AS105" s="243" t="str">
        <f>+SUBSTITUTE(SUBSTITUTE(F105,".",""),"-","")</f>
        <v>215230546</v>
      </c>
      <c r="AT105" s="342"/>
      <c r="AU105" s="314" t="str">
        <f t="shared" si="10"/>
        <v xml:space="preserve">CARVAJAL CERDA LUIS BENJAMIN </v>
      </c>
      <c r="AV105" s="342" t="str">
        <f t="shared" si="11"/>
        <v>CLUB ATLETICO LIMARI</v>
      </c>
      <c r="AW105" s="1119">
        <f t="shared" si="12"/>
        <v>4</v>
      </c>
      <c r="AX105" s="1120">
        <f t="shared" si="13"/>
        <v>38054</v>
      </c>
      <c r="AY105" s="342"/>
      <c r="AZ105" s="342"/>
    </row>
    <row r="106" spans="1:52" ht="15" customHeight="1" x14ac:dyDescent="0.2">
      <c r="A106" s="242"/>
      <c r="B106" s="224" t="s">
        <v>640</v>
      </c>
      <c r="C106" s="224" t="s">
        <v>455</v>
      </c>
      <c r="D106" s="224" t="s">
        <v>456</v>
      </c>
      <c r="E106" s="378" t="s">
        <v>1866</v>
      </c>
      <c r="F106" s="225" t="s">
        <v>457</v>
      </c>
      <c r="G106" s="346">
        <v>37713</v>
      </c>
      <c r="H106" s="226" t="str">
        <f>+IF(G106&lt;DATE(2002,1,1),"adulto",IF(G106&lt;DATE(2004,1,1),"u20",IF(G106&lt;DATE(2006,1,1),"u18",IF(G106&lt;DATE(2008,1,1),"u16","-"))))</f>
        <v>u20</v>
      </c>
      <c r="I106" s="224" t="s">
        <v>3762</v>
      </c>
      <c r="J106" s="378">
        <v>8</v>
      </c>
      <c r="K106" s="12">
        <v>800</v>
      </c>
      <c r="L106" s="242">
        <v>1</v>
      </c>
      <c r="M106" s="244"/>
      <c r="N106" s="242"/>
      <c r="O106" s="253"/>
      <c r="P106" s="225" t="s">
        <v>3763</v>
      </c>
      <c r="Q106" s="254"/>
      <c r="R106" s="243"/>
      <c r="S106" s="243"/>
      <c r="T106" s="242"/>
      <c r="U106" s="260"/>
      <c r="V106" s="242"/>
      <c r="W106" s="255"/>
      <c r="X106" s="256"/>
      <c r="Y106" s="243"/>
      <c r="Z106" s="242"/>
      <c r="AA106" s="257"/>
      <c r="AB106" s="242"/>
      <c r="AC106" s="242"/>
      <c r="AD106" s="242"/>
      <c r="AE106" s="259"/>
      <c r="AF106" s="242"/>
      <c r="AG106" s="243" t="str">
        <f>E106</f>
        <v>M</v>
      </c>
      <c r="AH106" s="312">
        <f>+IF(K106&gt;0,K106,"")</f>
        <v>800</v>
      </c>
      <c r="AI106" s="312">
        <f>+IF(L106&gt;0,L106,"")</f>
        <v>1</v>
      </c>
      <c r="AJ106" s="312" t="str">
        <f>+IF(M106&gt;0,M106,"")</f>
        <v/>
      </c>
      <c r="AK106" s="312" t="str">
        <f>+IF(Q106&gt;0,Q106,"")</f>
        <v/>
      </c>
      <c r="AL106" s="312" t="str">
        <f>+IF(N106&gt;0,N106,"")</f>
        <v/>
      </c>
      <c r="AM106" s="312" t="str">
        <f>+IF(O106&gt;0,O106,"")</f>
        <v/>
      </c>
      <c r="AN106" s="313" t="str">
        <f>+IF(P106&gt;0,P106," ")</f>
        <v>1.59.92</v>
      </c>
      <c r="AO106" s="314" t="str">
        <f>+UPPER((CONCATENATE(D106," ",B106," ",C106)))</f>
        <v>RICARDO ANTONIO CASTILLO SANTIBAÑEZ</v>
      </c>
      <c r="AP106" s="315">
        <f>G106</f>
        <v>37713</v>
      </c>
      <c r="AQ106" s="314" t="str">
        <f>I106</f>
        <v>CADECU ATHLETIC</v>
      </c>
      <c r="AR106" s="314">
        <f>J106</f>
        <v>8</v>
      </c>
      <c r="AS106" s="243" t="str">
        <f>+SUBSTITUTE(SUBSTITUTE(F106,".",""),"-","")</f>
        <v>212811602</v>
      </c>
      <c r="AT106" s="342"/>
      <c r="AU106" s="314" t="str">
        <f t="shared" si="10"/>
        <v xml:space="preserve">CASTILLO SANTIBAÑEZ RICARDO ANTONIO </v>
      </c>
      <c r="AV106" s="342" t="str">
        <f t="shared" si="11"/>
        <v>CADECU ATHLETIC</v>
      </c>
      <c r="AW106" s="1119">
        <f t="shared" si="12"/>
        <v>8</v>
      </c>
      <c r="AX106" s="1120">
        <f t="shared" si="13"/>
        <v>37713</v>
      </c>
      <c r="AY106" s="342"/>
      <c r="AZ106" s="342"/>
    </row>
    <row r="107" spans="1:52" ht="15" customHeight="1" x14ac:dyDescent="0.15">
      <c r="A107" s="242"/>
      <c r="B107" s="224" t="s">
        <v>640</v>
      </c>
      <c r="C107" s="224" t="s">
        <v>689</v>
      </c>
      <c r="D107" s="224" t="s">
        <v>2130</v>
      </c>
      <c r="E107" s="378" t="s">
        <v>1862</v>
      </c>
      <c r="F107" s="225" t="s">
        <v>2131</v>
      </c>
      <c r="G107" s="346">
        <v>38261</v>
      </c>
      <c r="H107" s="226" t="str">
        <f>+IF(G107&lt;DATE(2002,1,1),"adulto",IF(G107&lt;DATE(2004,1,1),"u20",IF(G107&lt;DATE(2006,1,1),"u18",IF(G107&lt;DATE(2008,1,1),"u16","-"))))</f>
        <v>u18</v>
      </c>
      <c r="I107" s="224" t="s">
        <v>2134</v>
      </c>
      <c r="J107" s="869">
        <v>7</v>
      </c>
      <c r="K107" s="766" t="s">
        <v>990</v>
      </c>
      <c r="L107" s="242"/>
      <c r="M107" s="244"/>
      <c r="N107" s="242"/>
      <c r="O107" s="253"/>
      <c r="P107" s="225" t="s">
        <v>3897</v>
      </c>
      <c r="Q107" s="254"/>
      <c r="R107" s="243"/>
      <c r="S107" s="243"/>
      <c r="T107" s="242"/>
      <c r="U107" s="260"/>
      <c r="V107" s="242"/>
      <c r="W107" s="255"/>
      <c r="X107" s="256"/>
      <c r="Y107" s="243"/>
      <c r="Z107" s="242"/>
      <c r="AA107" s="257"/>
      <c r="AB107" s="242"/>
      <c r="AC107" s="242"/>
      <c r="AD107" s="242"/>
      <c r="AE107" s="259"/>
      <c r="AF107" s="242"/>
      <c r="AG107" s="243" t="str">
        <f>E107</f>
        <v>F</v>
      </c>
      <c r="AH107" s="312" t="str">
        <f>+IF(K107&gt;0,K107,"")</f>
        <v>disco</v>
      </c>
      <c r="AI107" s="312" t="str">
        <f>+IF(L107&gt;0,L107,"")</f>
        <v/>
      </c>
      <c r="AJ107" s="312" t="str">
        <f>+IF(M107&gt;0,M107,"")</f>
        <v/>
      </c>
      <c r="AK107" s="312" t="str">
        <f>+IF(Q107&gt;0,Q107,"")</f>
        <v/>
      </c>
      <c r="AL107" s="312" t="str">
        <f>+IF(N107&gt;0,N107,"")</f>
        <v/>
      </c>
      <c r="AM107" s="312" t="str">
        <f>+IF(O107&gt;0,O107,"")</f>
        <v/>
      </c>
      <c r="AN107" s="313" t="str">
        <f>+IF(P107&gt;0,P107," ")</f>
        <v>28.00</v>
      </c>
      <c r="AO107" s="314" t="str">
        <f>+UPPER((CONCATENATE(D107," ",B107," ",C107)))</f>
        <v>CARLA CASTILLO SEPULVEDA</v>
      </c>
      <c r="AP107" s="315">
        <f>G107</f>
        <v>38261</v>
      </c>
      <c r="AQ107" s="314" t="str">
        <f>I107</f>
        <v>DEPORTES LINARES</v>
      </c>
      <c r="AR107" s="314">
        <f>J107</f>
        <v>7</v>
      </c>
      <c r="AS107" s="243" t="str">
        <f>+SUBSTITUTE(SUBSTITUTE(F107,".",""),"-","")</f>
        <v>216737423</v>
      </c>
      <c r="AT107" s="342"/>
      <c r="AU107" s="314" t="str">
        <f t="shared" si="10"/>
        <v xml:space="preserve">CASTILLO SEPULVEDA CARLA </v>
      </c>
      <c r="AV107" s="342" t="str">
        <f t="shared" si="11"/>
        <v>DEPORTES LINARES</v>
      </c>
      <c r="AW107" s="1119">
        <f t="shared" si="12"/>
        <v>7</v>
      </c>
      <c r="AX107" s="1120">
        <f t="shared" si="13"/>
        <v>38261</v>
      </c>
      <c r="AY107" s="342"/>
      <c r="AZ107" s="342"/>
    </row>
    <row r="108" spans="1:52" ht="15" customHeight="1" x14ac:dyDescent="0.15">
      <c r="A108" s="242"/>
      <c r="B108" s="242" t="s">
        <v>640</v>
      </c>
      <c r="C108" s="242" t="s">
        <v>455</v>
      </c>
      <c r="D108" s="242" t="s">
        <v>456</v>
      </c>
      <c r="E108" s="378" t="s">
        <v>1866</v>
      </c>
      <c r="F108" s="243" t="s">
        <v>457</v>
      </c>
      <c r="G108" s="394">
        <v>37713</v>
      </c>
      <c r="H108" s="226" t="str">
        <f>+IF(G108&lt;DATE(2002,1,1),"adulto",IF(G108&lt;DATE(2004,1,1),"u20",IF(G108&lt;DATE(2006,1,1),"u18",IF(G108&lt;DATE(2008,1,1),"u16","-"))))</f>
        <v>u20</v>
      </c>
      <c r="I108" s="224" t="s">
        <v>3762</v>
      </c>
      <c r="J108" s="378">
        <v>8</v>
      </c>
      <c r="K108" s="225">
        <v>400</v>
      </c>
      <c r="L108" s="242">
        <v>3</v>
      </c>
      <c r="M108" s="244"/>
      <c r="N108" s="242">
        <v>4</v>
      </c>
      <c r="O108" s="253"/>
      <c r="P108" s="225" t="s">
        <v>3760</v>
      </c>
      <c r="Q108" s="254"/>
      <c r="R108" s="243"/>
      <c r="S108" s="243"/>
      <c r="T108" s="242"/>
      <c r="U108" s="260"/>
      <c r="V108" s="242"/>
      <c r="W108" s="255"/>
      <c r="X108" s="256"/>
      <c r="Y108" s="243"/>
      <c r="Z108" s="242"/>
      <c r="AA108" s="257"/>
      <c r="AB108" s="242"/>
      <c r="AC108" s="242"/>
      <c r="AD108" s="242"/>
      <c r="AE108" s="259"/>
      <c r="AF108" s="242"/>
      <c r="AG108" s="243" t="str">
        <f>E108</f>
        <v>M</v>
      </c>
      <c r="AH108" s="312">
        <f>+IF(K108&gt;0,K108,"")</f>
        <v>400</v>
      </c>
      <c r="AI108" s="312">
        <f>+IF(L108&gt;0,L108,"")</f>
        <v>3</v>
      </c>
      <c r="AJ108" s="312" t="str">
        <f>+IF(M108&gt;0,M108,"")</f>
        <v/>
      </c>
      <c r="AK108" s="312" t="str">
        <f>+IF(Q108&gt;0,Q108,"")</f>
        <v/>
      </c>
      <c r="AL108" s="312">
        <v>7</v>
      </c>
      <c r="AM108" s="312" t="str">
        <f>+IF(O108&gt;0,O108,"")</f>
        <v/>
      </c>
      <c r="AN108" s="313" t="str">
        <f>+IF(P108&gt;0,P108," ")</f>
        <v>54.35</v>
      </c>
      <c r="AO108" s="314" t="str">
        <f>+UPPER((CONCATENATE(D108," ",B108," ",C108)))</f>
        <v>RICARDO ANTONIO CASTILLO SANTIBAÑEZ</v>
      </c>
      <c r="AP108" s="315">
        <f>G108</f>
        <v>37713</v>
      </c>
      <c r="AQ108" s="314" t="str">
        <f>I108</f>
        <v>CADECU ATHLETIC</v>
      </c>
      <c r="AR108" s="314">
        <f>J108</f>
        <v>8</v>
      </c>
      <c r="AS108" s="243" t="str">
        <f>+SUBSTITUTE(SUBSTITUTE(F108,".",""),"-","")</f>
        <v>212811602</v>
      </c>
      <c r="AT108" s="342"/>
      <c r="AU108" s="314" t="str">
        <f t="shared" si="10"/>
        <v xml:space="preserve">CASTILLO SANTIBAÑEZ RICARDO ANTONIO </v>
      </c>
      <c r="AV108" s="342" t="str">
        <f t="shared" si="11"/>
        <v>CADECU ATHLETIC</v>
      </c>
      <c r="AW108" s="1119">
        <f t="shared" si="12"/>
        <v>8</v>
      </c>
      <c r="AX108" s="1120">
        <f t="shared" si="13"/>
        <v>37713</v>
      </c>
      <c r="AY108" s="342"/>
      <c r="AZ108" s="342"/>
    </row>
    <row r="109" spans="1:52" ht="15" customHeight="1" x14ac:dyDescent="0.15">
      <c r="A109" s="242"/>
      <c r="B109" s="568" t="s">
        <v>1241</v>
      </c>
      <c r="C109" s="568" t="s">
        <v>2313</v>
      </c>
      <c r="D109" s="568" t="s">
        <v>2865</v>
      </c>
      <c r="E109" s="378" t="s">
        <v>1866</v>
      </c>
      <c r="F109" s="569" t="s">
        <v>3477</v>
      </c>
      <c r="G109" s="408">
        <v>38143</v>
      </c>
      <c r="H109" s="226" t="str">
        <f>+IF(G109&lt;DATE(2002,1,1),"adulto",IF(G109&lt;DATE(2004,1,1),"u20",IF(G109&lt;DATE(2006,1,1),"u18",IF(G109&lt;DATE(2008,1,1),"u16","-"))))</f>
        <v>u18</v>
      </c>
      <c r="I109" s="223" t="s">
        <v>3449</v>
      </c>
      <c r="J109" s="378">
        <v>9</v>
      </c>
      <c r="K109" s="771" t="s">
        <v>1032</v>
      </c>
      <c r="L109" s="242"/>
      <c r="M109" s="244"/>
      <c r="N109" s="242"/>
      <c r="O109" s="253"/>
      <c r="P109" s="225" t="s">
        <v>3480</v>
      </c>
      <c r="Q109" s="254"/>
      <c r="R109" s="243"/>
      <c r="S109" s="243"/>
      <c r="T109" s="242"/>
      <c r="U109" s="260"/>
      <c r="V109" s="242"/>
      <c r="W109" s="255"/>
      <c r="X109" s="256"/>
      <c r="Y109" s="243"/>
      <c r="Z109" s="242"/>
      <c r="AA109" s="257"/>
      <c r="AB109" s="242"/>
      <c r="AC109" s="242"/>
      <c r="AD109" s="242"/>
      <c r="AE109" s="259"/>
      <c r="AF109" s="242"/>
      <c r="AG109" s="243" t="str">
        <f>E109</f>
        <v>M</v>
      </c>
      <c r="AH109" s="312" t="str">
        <f>+IF(K109&gt;0,K109,"")</f>
        <v>martillo</v>
      </c>
      <c r="AI109" s="312" t="str">
        <f>+IF(L109&gt;0,L109,"")</f>
        <v/>
      </c>
      <c r="AJ109" s="312" t="str">
        <f>+IF(M109&gt;0,M109,"")</f>
        <v/>
      </c>
      <c r="AK109" s="312" t="str">
        <f>+IF(Q109&gt;0,Q109,"")</f>
        <v/>
      </c>
      <c r="AL109" s="312" t="str">
        <f>+IF(N109&gt;0,N109,"")</f>
        <v/>
      </c>
      <c r="AM109" s="312" t="str">
        <f>+IF(O109&gt;0,O109,"")</f>
        <v/>
      </c>
      <c r="AN109" s="313" t="str">
        <f>+IF(P109&gt;0,P109," ")</f>
        <v>59.95</v>
      </c>
      <c r="AO109" s="314" t="str">
        <f>+UPPER((CONCATENATE(D109," ",B109," ",C109)))</f>
        <v>MIGUEL CASTRO VARGAS</v>
      </c>
      <c r="AP109" s="315">
        <f>G109</f>
        <v>38143</v>
      </c>
      <c r="AQ109" s="314" t="str">
        <f>I109</f>
        <v>CLUB ATLETICO PHOENIX TEMUCO</v>
      </c>
      <c r="AR109" s="314">
        <f>J109</f>
        <v>9</v>
      </c>
      <c r="AS109" s="243" t="str">
        <f>+SUBSTITUTE(SUBSTITUTE(F109,".",""),"-","")</f>
        <v>215896358</v>
      </c>
      <c r="AT109" s="342"/>
      <c r="AU109" s="314" t="str">
        <f t="shared" si="10"/>
        <v xml:space="preserve">CASTRO VARGAS MIGUEL </v>
      </c>
      <c r="AV109" s="342" t="str">
        <f t="shared" si="11"/>
        <v>CLUB ATLETICO PHOENIX TEMUCO</v>
      </c>
      <c r="AW109" s="1119">
        <f t="shared" si="12"/>
        <v>9</v>
      </c>
      <c r="AX109" s="1120">
        <f t="shared" si="13"/>
        <v>38143</v>
      </c>
      <c r="AY109" s="342"/>
      <c r="AZ109" s="342"/>
    </row>
    <row r="110" spans="1:52" ht="15" customHeight="1" x14ac:dyDescent="0.15">
      <c r="A110" s="242"/>
      <c r="B110" s="646" t="s">
        <v>3118</v>
      </c>
      <c r="C110" s="646" t="s">
        <v>3119</v>
      </c>
      <c r="D110" s="646" t="s">
        <v>3120</v>
      </c>
      <c r="E110" s="378" t="s">
        <v>1866</v>
      </c>
      <c r="F110" s="622" t="s">
        <v>3121</v>
      </c>
      <c r="G110" s="672">
        <v>31167</v>
      </c>
      <c r="H110" s="226" t="str">
        <f>+IF(G110&lt;DATE(2002,1,1),"adulto",IF(G110&lt;DATE(2004,1,1),"u20",IF(G110&lt;DATE(2006,1,1),"u18",IF(G110&lt;DATE(2008,1,1),"u16","-"))))</f>
        <v>adulto</v>
      </c>
      <c r="I110" s="646" t="s">
        <v>2173</v>
      </c>
      <c r="J110" s="875">
        <v>7</v>
      </c>
      <c r="K110" s="378" t="s">
        <v>1856</v>
      </c>
      <c r="L110" s="242"/>
      <c r="M110" s="244"/>
      <c r="N110" s="242"/>
      <c r="O110" s="253"/>
      <c r="P110" s="622"/>
      <c r="Q110" s="254"/>
      <c r="R110" s="243"/>
      <c r="S110" s="243"/>
      <c r="T110" s="242"/>
      <c r="U110" s="260"/>
      <c r="V110" s="242"/>
      <c r="W110" s="255"/>
      <c r="X110" s="256"/>
      <c r="Y110" s="243"/>
      <c r="Z110" s="242"/>
      <c r="AA110" s="257"/>
      <c r="AB110" s="242"/>
      <c r="AC110" s="242"/>
      <c r="AD110" s="242"/>
      <c r="AE110" s="259"/>
      <c r="AF110" s="242"/>
      <c r="AG110" s="243" t="str">
        <f>E110</f>
        <v>M</v>
      </c>
      <c r="AH110" s="312" t="str">
        <f>+IF(K110&gt;0,K110,"")</f>
        <v>ENTRENADOR</v>
      </c>
      <c r="AI110" s="312" t="str">
        <f>+IF(L110&gt;0,L110,"")</f>
        <v/>
      </c>
      <c r="AJ110" s="312" t="str">
        <f>+IF(M110&gt;0,M110,"")</f>
        <v/>
      </c>
      <c r="AK110" s="312" t="str">
        <f>+IF(Q110&gt;0,Q110,"")</f>
        <v/>
      </c>
      <c r="AL110" s="312" t="str">
        <f>+IF(N110&gt;0,N110,"")</f>
        <v/>
      </c>
      <c r="AM110" s="312" t="str">
        <f>+IF(O110&gt;0,O110,"")</f>
        <v/>
      </c>
      <c r="AN110" s="313" t="str">
        <f>+IF(P110&gt;0,P110," ")</f>
        <v xml:space="preserve"> </v>
      </c>
      <c r="AO110" s="314" t="str">
        <f>+UPPER((CONCATENATE(D110," ",B110," ",C110)))</f>
        <v>LUIS ROBERTO ENRIQUE CERDA HERNÁNDEZ</v>
      </c>
      <c r="AP110" s="315">
        <f>G110</f>
        <v>31167</v>
      </c>
      <c r="AQ110" s="314" t="str">
        <f>I110</f>
        <v>CLUB ATLETICOSAN AMBROSIO LINARES</v>
      </c>
      <c r="AR110" s="314">
        <f>J110</f>
        <v>7</v>
      </c>
      <c r="AS110" s="243" t="str">
        <f>+SUBSTITUTE(SUBSTITUTE(F110,".",""),"-","")</f>
        <v>15,943,2319</v>
      </c>
      <c r="AT110" s="342"/>
      <c r="AU110" s="314" t="str">
        <f t="shared" si="10"/>
        <v xml:space="preserve">CERDA HERNÁNDEZ LUIS ROBERTO ENRIQUE </v>
      </c>
      <c r="AV110" s="342" t="str">
        <f t="shared" si="11"/>
        <v>CLUB ATLETICOSAN AMBROSIO LINARES</v>
      </c>
      <c r="AW110" s="1119">
        <f t="shared" si="12"/>
        <v>7</v>
      </c>
      <c r="AX110" s="1120">
        <f t="shared" si="13"/>
        <v>31167</v>
      </c>
      <c r="AY110" s="342"/>
      <c r="AZ110" s="342"/>
    </row>
    <row r="111" spans="1:52" ht="15" customHeight="1" x14ac:dyDescent="0.15">
      <c r="A111" s="242"/>
      <c r="B111" s="224" t="s">
        <v>738</v>
      </c>
      <c r="C111" s="224" t="s">
        <v>739</v>
      </c>
      <c r="D111" s="224" t="s">
        <v>3713</v>
      </c>
      <c r="E111" s="378" t="s">
        <v>1866</v>
      </c>
      <c r="F111" s="225" t="s">
        <v>452</v>
      </c>
      <c r="G111" s="346">
        <v>37755</v>
      </c>
      <c r="H111" s="226" t="str">
        <f>+IF(G111&lt;DATE(2002,1,1),"adulto",IF(G111&lt;DATE(2004,1,1),"u20",IF(G111&lt;DATE(2006,1,1),"u18",IF(G111&lt;DATE(2008,1,1),"u16","-"))))</f>
        <v>u20</v>
      </c>
      <c r="I111" s="224" t="s">
        <v>3710</v>
      </c>
      <c r="J111" s="378">
        <v>8</v>
      </c>
      <c r="K111" s="886">
        <v>1500</v>
      </c>
      <c r="L111" s="242">
        <v>1</v>
      </c>
      <c r="M111" s="244"/>
      <c r="N111" s="242"/>
      <c r="O111" s="253"/>
      <c r="P111" s="225" t="s">
        <v>4148</v>
      </c>
      <c r="Q111" s="254"/>
      <c r="R111" s="243"/>
      <c r="S111" s="243"/>
      <c r="T111" s="242"/>
      <c r="U111" s="242"/>
      <c r="V111" s="242"/>
      <c r="W111" s="255"/>
      <c r="X111" s="256"/>
      <c r="Y111" s="243"/>
      <c r="Z111" s="242"/>
      <c r="AA111" s="257"/>
      <c r="AB111" s="242"/>
      <c r="AC111" s="242"/>
      <c r="AD111" s="242"/>
      <c r="AE111" s="259"/>
      <c r="AF111" s="242"/>
      <c r="AG111" s="243" t="str">
        <f>E111</f>
        <v>M</v>
      </c>
      <c r="AH111" s="312">
        <f>+IF(K111&gt;0,K111,"")</f>
        <v>1500</v>
      </c>
      <c r="AI111" s="312">
        <f>+IF(L111&gt;0,L111,"")</f>
        <v>1</v>
      </c>
      <c r="AJ111" s="312" t="str">
        <f>+IF(M111&gt;0,M111,"")</f>
        <v/>
      </c>
      <c r="AK111" s="312" t="str">
        <f>+IF(Q111&gt;0,Q111,"")</f>
        <v/>
      </c>
      <c r="AL111" s="312" t="str">
        <f>+IF(N111&gt;0,N111,"")</f>
        <v/>
      </c>
      <c r="AM111" s="312" t="str">
        <f>+IF(O111&gt;0,O111,"")</f>
        <v/>
      </c>
      <c r="AN111" s="313" t="str">
        <f>+IF(P111&gt;0,P111," ")</f>
        <v>4.04.00</v>
      </c>
      <c r="AO111" s="314" t="str">
        <f>+UPPER((CONCATENATE(D111," ",B111," ",C111)))</f>
        <v>WALTER CHAPARRO VILLARROEL</v>
      </c>
      <c r="AP111" s="315">
        <f>G111</f>
        <v>37755</v>
      </c>
      <c r="AQ111" s="314" t="str">
        <f>I111</f>
        <v>CLUB DE ATLETISMO JUAN SILVA DE LOTA</v>
      </c>
      <c r="AR111" s="314">
        <f>J111</f>
        <v>8</v>
      </c>
      <c r="AS111" s="243" t="str">
        <f>+SUBSTITUTE(SUBSTITUTE(F111,".",""),"-","")</f>
        <v>212994855</v>
      </c>
      <c r="AT111" s="342"/>
      <c r="AU111" s="314" t="str">
        <f t="shared" si="10"/>
        <v xml:space="preserve">CHAPARRO VILLARROEL WALTER </v>
      </c>
      <c r="AV111" s="342" t="str">
        <f t="shared" si="11"/>
        <v>CLUB DE ATLETISMO JUAN SILVA DE LOTA</v>
      </c>
      <c r="AW111" s="1119">
        <f t="shared" si="12"/>
        <v>8</v>
      </c>
      <c r="AX111" s="1120">
        <f t="shared" si="13"/>
        <v>37755</v>
      </c>
      <c r="AY111" s="342"/>
      <c r="AZ111" s="342"/>
    </row>
    <row r="112" spans="1:52" ht="15" customHeight="1" x14ac:dyDescent="0.15">
      <c r="A112" s="242"/>
      <c r="B112" s="223" t="s">
        <v>738</v>
      </c>
      <c r="C112" s="223" t="s">
        <v>739</v>
      </c>
      <c r="D112" s="223" t="s">
        <v>3713</v>
      </c>
      <c r="E112" s="378" t="s">
        <v>1866</v>
      </c>
      <c r="F112" s="225" t="s">
        <v>452</v>
      </c>
      <c r="G112" s="346">
        <v>37755</v>
      </c>
      <c r="H112" s="226" t="str">
        <f>+IF(G112&lt;DATE(2002,1,1),"adulto",IF(G112&lt;DATE(2004,1,1),"u20",IF(G112&lt;DATE(2006,1,1),"u18",IF(G112&lt;DATE(2008,1,1),"u16","-"))))</f>
        <v>u20</v>
      </c>
      <c r="I112" s="224" t="s">
        <v>3710</v>
      </c>
      <c r="J112" s="378">
        <v>8</v>
      </c>
      <c r="K112" s="985" t="s">
        <v>1876</v>
      </c>
      <c r="L112" s="242"/>
      <c r="M112" s="244"/>
      <c r="N112" s="242"/>
      <c r="O112" s="253"/>
      <c r="P112" s="225" t="s">
        <v>3720</v>
      </c>
      <c r="Q112" s="254"/>
      <c r="R112" s="243"/>
      <c r="S112" s="243"/>
      <c r="T112" s="242"/>
      <c r="U112" s="242"/>
      <c r="V112" s="242"/>
      <c r="W112" s="255"/>
      <c r="X112" s="256"/>
      <c r="Y112" s="243"/>
      <c r="Z112" s="242"/>
      <c r="AA112" s="257"/>
      <c r="AB112" s="242"/>
      <c r="AC112" s="242"/>
      <c r="AD112" s="242"/>
      <c r="AE112" s="259"/>
      <c r="AF112" s="242"/>
      <c r="AG112" s="243" t="str">
        <f>E112</f>
        <v>M</v>
      </c>
      <c r="AH112" s="312" t="str">
        <f>+IF(K112&gt;0,K112,"")</f>
        <v>3000 c/o</v>
      </c>
      <c r="AI112" s="312" t="str">
        <f>+IF(L112&gt;0,L112,"")</f>
        <v/>
      </c>
      <c r="AJ112" s="312" t="str">
        <f>+IF(M112&gt;0,M112,"")</f>
        <v/>
      </c>
      <c r="AK112" s="312" t="str">
        <f>+IF(Q112&gt;0,Q112,"")</f>
        <v/>
      </c>
      <c r="AL112" s="312" t="str">
        <f>+IF(N112&gt;0,N112,"")</f>
        <v/>
      </c>
      <c r="AM112" s="312" t="str">
        <f>+IF(O112&gt;0,O112,"")</f>
        <v/>
      </c>
      <c r="AN112" s="313" t="str">
        <f>+IF(P112&gt;0,P112," ")</f>
        <v>9.43</v>
      </c>
      <c r="AO112" s="314" t="str">
        <f>+UPPER((CONCATENATE(D112," ",B112," ",C112)))</f>
        <v>WALTER CHAPARRO VILLARROEL</v>
      </c>
      <c r="AP112" s="315">
        <f>G112</f>
        <v>37755</v>
      </c>
      <c r="AQ112" s="314" t="str">
        <f>I112</f>
        <v>CLUB DE ATLETISMO JUAN SILVA DE LOTA</v>
      </c>
      <c r="AR112" s="314">
        <f>J112</f>
        <v>8</v>
      </c>
      <c r="AS112" s="243" t="str">
        <f>+SUBSTITUTE(SUBSTITUTE(F112,".",""),"-","")</f>
        <v>212994855</v>
      </c>
      <c r="AT112" s="342"/>
      <c r="AU112" s="314" t="str">
        <f t="shared" si="10"/>
        <v xml:space="preserve">CHAPARRO VILLARROEL WALTER </v>
      </c>
      <c r="AV112" s="342" t="str">
        <f t="shared" si="11"/>
        <v>CLUB DE ATLETISMO JUAN SILVA DE LOTA</v>
      </c>
      <c r="AW112" s="1119">
        <f t="shared" si="12"/>
        <v>8</v>
      </c>
      <c r="AX112" s="1120">
        <f t="shared" si="13"/>
        <v>37755</v>
      </c>
      <c r="AY112" s="342"/>
      <c r="AZ112" s="342"/>
    </row>
    <row r="113" spans="1:52" ht="15" customHeight="1" x14ac:dyDescent="0.15">
      <c r="A113" s="242"/>
      <c r="B113" s="812" t="s">
        <v>3063</v>
      </c>
      <c r="C113" s="812" t="s">
        <v>3064</v>
      </c>
      <c r="D113" s="812" t="s">
        <v>3065</v>
      </c>
      <c r="E113" s="806" t="s">
        <v>1862</v>
      </c>
      <c r="F113" s="806" t="s">
        <v>3066</v>
      </c>
      <c r="G113" s="808">
        <v>37356</v>
      </c>
      <c r="H113" s="809" t="str">
        <f>+IF(G113&lt;DATE(2002,1,1),"adulto",IF(G113&lt;DATE(2004,1,1),"u20",IF(G113&lt;DATE(2006,1,1),"u18",IF(G113&lt;DATE(2008,1,1),"u16","-"))))</f>
        <v>u20</v>
      </c>
      <c r="I113" s="812" t="s">
        <v>3045</v>
      </c>
      <c r="J113" s="806">
        <v>10</v>
      </c>
      <c r="K113" s="814" t="s">
        <v>1877</v>
      </c>
      <c r="L113" s="242">
        <v>1</v>
      </c>
      <c r="M113" s="244"/>
      <c r="N113" s="242">
        <v>2</v>
      </c>
      <c r="O113" s="253"/>
      <c r="P113" s="814" t="s">
        <v>3067</v>
      </c>
      <c r="Q113" s="254"/>
      <c r="R113" s="243"/>
      <c r="S113" s="243"/>
      <c r="T113" s="242"/>
      <c r="U113" s="242"/>
      <c r="V113" s="242"/>
      <c r="W113" s="255"/>
      <c r="X113" s="256"/>
      <c r="Y113" s="243"/>
      <c r="Z113" s="242"/>
      <c r="AA113" s="257"/>
      <c r="AB113" s="242"/>
      <c r="AC113" s="242"/>
      <c r="AD113" s="242"/>
      <c r="AE113" s="259"/>
      <c r="AF113" s="242"/>
      <c r="AG113" s="243" t="str">
        <f>E113</f>
        <v>F</v>
      </c>
      <c r="AH113" s="312" t="str">
        <f>+IF(K113&gt;0,K113,"")</f>
        <v>400v</v>
      </c>
      <c r="AI113" s="312">
        <f>+IF(L113&gt;0,L113,"")</f>
        <v>1</v>
      </c>
      <c r="AJ113" s="312" t="str">
        <f>+IF(M113&gt;0,M113,"")</f>
        <v/>
      </c>
      <c r="AK113" s="312" t="str">
        <f>+IF(Q113&gt;0,Q113,"")</f>
        <v/>
      </c>
      <c r="AL113" s="312">
        <f>+IF(N113&gt;0,N113,"")</f>
        <v>2</v>
      </c>
      <c r="AM113" s="312" t="str">
        <f>+IF(O113&gt;0,O113,"")</f>
        <v/>
      </c>
      <c r="AN113" s="313" t="str">
        <f>+IF(P113&gt;0,P113," ")</f>
        <v>1.12.84</v>
      </c>
      <c r="AO113" s="314" t="str">
        <f>+UPPER((CONCATENATE(D113," ",B113," ",C113)))</f>
        <v>JAVIERA CISTERNA OBANDO</v>
      </c>
      <c r="AP113" s="315">
        <f>G113</f>
        <v>37356</v>
      </c>
      <c r="AQ113" s="314" t="str">
        <f>I113</f>
        <v>GERARDO MANZANARES</v>
      </c>
      <c r="AR113" s="314">
        <f>J113</f>
        <v>10</v>
      </c>
      <c r="AS113" s="243" t="str">
        <f>+SUBSTITUTE(SUBSTITUTE(F113,".",""),"-","")</f>
        <v>209997312</v>
      </c>
      <c r="AT113" s="342"/>
      <c r="AU113" s="314" t="str">
        <f t="shared" si="10"/>
        <v xml:space="preserve">CISTERNA OBANDO JAVIERA </v>
      </c>
      <c r="AV113" s="342" t="str">
        <f t="shared" si="11"/>
        <v>GERARDO MANZANARES</v>
      </c>
      <c r="AW113" s="1119">
        <f t="shared" si="12"/>
        <v>10</v>
      </c>
      <c r="AX113" s="1120">
        <f t="shared" si="13"/>
        <v>37356</v>
      </c>
      <c r="AY113" s="342"/>
      <c r="AZ113" s="342"/>
    </row>
    <row r="114" spans="1:52" ht="15" customHeight="1" x14ac:dyDescent="0.15">
      <c r="A114" s="242"/>
      <c r="B114" s="542" t="s">
        <v>3263</v>
      </c>
      <c r="C114" s="542" t="s">
        <v>747</v>
      </c>
      <c r="D114" s="542" t="s">
        <v>3264</v>
      </c>
      <c r="E114" s="378" t="s">
        <v>1862</v>
      </c>
      <c r="F114" s="543" t="s">
        <v>3265</v>
      </c>
      <c r="G114" s="544">
        <v>37654</v>
      </c>
      <c r="H114" s="252" t="str">
        <f>+IF(G114&lt;DATE(2002,1,1),"adulto",IF(G114&lt;DATE(2004,1,1),"u20",IF(G114&lt;DATE(2006,1,1),"u18",IF(G114&lt;DATE(2008,1,1),"u16","-"))))</f>
        <v>u20</v>
      </c>
      <c r="I114" s="560" t="s">
        <v>3268</v>
      </c>
      <c r="J114" s="1031">
        <v>16</v>
      </c>
      <c r="K114" s="344" t="s">
        <v>1032</v>
      </c>
      <c r="L114" s="242"/>
      <c r="M114" s="244"/>
      <c r="N114" s="242"/>
      <c r="O114" s="253"/>
      <c r="P114" s="550" t="s">
        <v>3316</v>
      </c>
      <c r="Q114" s="254"/>
      <c r="R114" s="243"/>
      <c r="S114" s="243"/>
      <c r="T114" s="242"/>
      <c r="U114" s="242"/>
      <c r="V114" s="242"/>
      <c r="W114" s="255"/>
      <c r="X114" s="256"/>
      <c r="Y114" s="243"/>
      <c r="Z114" s="242"/>
      <c r="AA114" s="257"/>
      <c r="AB114" s="242"/>
      <c r="AC114" s="242"/>
      <c r="AD114" s="242"/>
      <c r="AE114" s="259"/>
      <c r="AF114" s="242"/>
      <c r="AG114" s="243" t="str">
        <f>E114</f>
        <v>F</v>
      </c>
      <c r="AH114" s="312" t="str">
        <f>+IF(K114&gt;0,K114,"")</f>
        <v>martillo</v>
      </c>
      <c r="AI114" s="312" t="str">
        <f>+IF(L114&gt;0,L114,"")</f>
        <v/>
      </c>
      <c r="AJ114" s="312" t="str">
        <f>+IF(M114&gt;0,M114,"")</f>
        <v/>
      </c>
      <c r="AK114" s="312" t="str">
        <f>+IF(Q114&gt;0,Q114,"")</f>
        <v/>
      </c>
      <c r="AL114" s="312" t="str">
        <f>+IF(N114&gt;0,N114,"")</f>
        <v/>
      </c>
      <c r="AM114" s="312" t="str">
        <f>+IF(O114&gt;0,O114,"")</f>
        <v/>
      </c>
      <c r="AN114" s="313" t="str">
        <f>+IF(P114&gt;0,P114," ")</f>
        <v>59.05</v>
      </c>
      <c r="AO114" s="314" t="str">
        <f>+UPPER((CONCATENATE(D114," ",B114," ",C114)))</f>
        <v>VALENTINA DEL PILAR CLAVERIA SANCHEZ</v>
      </c>
      <c r="AP114" s="315">
        <f>G114</f>
        <v>37654</v>
      </c>
      <c r="AQ114" s="314" t="str">
        <f>I114</f>
        <v>CLUB DEPORTIVO COLEGIO SEMINARIO PADRE HURTADO</v>
      </c>
      <c r="AR114" s="314">
        <f>J114</f>
        <v>16</v>
      </c>
      <c r="AS114" s="243" t="str">
        <f>+SUBSTITUTE(SUBSTITUTE(F114,".",""),"-","")</f>
        <v>212364509</v>
      </c>
      <c r="AT114" s="342"/>
      <c r="AU114" s="314" t="str">
        <f t="shared" si="10"/>
        <v xml:space="preserve">CLAVERIA SANCHEZ VALENTINA DEL PILAR </v>
      </c>
      <c r="AV114" s="342" t="str">
        <f t="shared" si="11"/>
        <v>CLUB DEPORTIVO COLEGIO SEMINARIO PADRE HURTADO</v>
      </c>
      <c r="AW114" s="1119">
        <f t="shared" si="12"/>
        <v>16</v>
      </c>
      <c r="AX114" s="1120">
        <f t="shared" si="13"/>
        <v>37654</v>
      </c>
      <c r="AY114" s="342"/>
      <c r="AZ114" s="342"/>
    </row>
    <row r="115" spans="1:52" ht="15" customHeight="1" x14ac:dyDescent="0.15">
      <c r="A115" s="242"/>
      <c r="B115" s="456" t="s">
        <v>2664</v>
      </c>
      <c r="C115" s="456" t="s">
        <v>2665</v>
      </c>
      <c r="D115" s="456" t="s">
        <v>2666</v>
      </c>
      <c r="E115" s="378" t="s">
        <v>1866</v>
      </c>
      <c r="F115" s="460" t="s">
        <v>2667</v>
      </c>
      <c r="G115" s="462">
        <v>37458</v>
      </c>
      <c r="H115" s="226" t="str">
        <f>+IF(G115&lt;DATE(2002,1,1),"adulto",IF(G115&lt;DATE(2004,1,1),"u20",IF(G115&lt;DATE(2006,1,1),"u18",IF(G115&lt;DATE(2008,1,1),"u16","-"))))</f>
        <v>u20</v>
      </c>
      <c r="I115" s="456" t="s">
        <v>2604</v>
      </c>
      <c r="J115" s="452">
        <v>13</v>
      </c>
      <c r="K115" s="349" t="s">
        <v>1739</v>
      </c>
      <c r="L115" s="242"/>
      <c r="M115" s="244"/>
      <c r="N115" s="242"/>
      <c r="O115" s="253"/>
      <c r="P115" s="453" t="s">
        <v>2672</v>
      </c>
      <c r="Q115" s="254"/>
      <c r="R115" s="243"/>
      <c r="S115" s="243"/>
      <c r="T115" s="242"/>
      <c r="U115" s="242"/>
      <c r="V115" s="242"/>
      <c r="W115" s="255"/>
      <c r="X115" s="256"/>
      <c r="Y115" s="243"/>
      <c r="Z115" s="242"/>
      <c r="AA115" s="257"/>
      <c r="AB115" s="242"/>
      <c r="AC115" s="242"/>
      <c r="AD115" s="242"/>
      <c r="AE115" s="259"/>
      <c r="AF115" s="242"/>
      <c r="AG115" s="243" t="str">
        <f>E115</f>
        <v>M</v>
      </c>
      <c r="AH115" s="312" t="str">
        <f>+IF(K115&gt;0,K115,"")</f>
        <v>salto triple</v>
      </c>
      <c r="AI115" s="312" t="str">
        <f>+IF(L115&gt;0,L115,"")</f>
        <v/>
      </c>
      <c r="AJ115" s="312" t="str">
        <f>+IF(M115&gt;0,M115,"")</f>
        <v/>
      </c>
      <c r="AK115" s="312" t="str">
        <f>+IF(Q115&gt;0,Q115,"")</f>
        <v/>
      </c>
      <c r="AL115" s="312" t="str">
        <f>+IF(N115&gt;0,N115,"")</f>
        <v/>
      </c>
      <c r="AM115" s="312" t="str">
        <f>+IF(O115&gt;0,O115,"")</f>
        <v/>
      </c>
      <c r="AN115" s="313" t="str">
        <f>+IF(P115&gt;0,P115," ")</f>
        <v>13.69</v>
      </c>
      <c r="AO115" s="314" t="str">
        <f>+UPPER((CONCATENATE(D115," ",B115," ",C115)))</f>
        <v>JUAN PABLO IGNACIO COFRE CELIS</v>
      </c>
      <c r="AP115" s="315">
        <f>G115</f>
        <v>37458</v>
      </c>
      <c r="AQ115" s="314" t="str">
        <f>I115</f>
        <v>CLUB ATLETICO SANTIAGO</v>
      </c>
      <c r="AR115" s="314">
        <f>J115</f>
        <v>13</v>
      </c>
      <c r="AS115" s="243" t="str">
        <f>+SUBSTITUTE(SUBSTITUTE(F115,".",""),"-","")</f>
        <v>210733388</v>
      </c>
      <c r="AT115" s="342"/>
      <c r="AU115" s="314" t="str">
        <f t="shared" si="10"/>
        <v xml:space="preserve">COFRE CELIS JUAN PABLO IGNACIO </v>
      </c>
      <c r="AV115" s="342" t="str">
        <f t="shared" si="11"/>
        <v>CLUB ATLETICO SANTIAGO</v>
      </c>
      <c r="AW115" s="1119">
        <f t="shared" si="12"/>
        <v>13</v>
      </c>
      <c r="AX115" s="1120">
        <f t="shared" si="13"/>
        <v>37458</v>
      </c>
      <c r="AY115" s="342"/>
      <c r="AZ115" s="342"/>
    </row>
    <row r="116" spans="1:52" ht="15" customHeight="1" x14ac:dyDescent="0.15">
      <c r="A116" s="242"/>
      <c r="B116" s="456" t="s">
        <v>2664</v>
      </c>
      <c r="C116" s="456" t="s">
        <v>2665</v>
      </c>
      <c r="D116" s="456" t="s">
        <v>2666</v>
      </c>
      <c r="E116" s="378" t="s">
        <v>1866</v>
      </c>
      <c r="F116" s="460" t="s">
        <v>2667</v>
      </c>
      <c r="G116" s="462">
        <v>37458</v>
      </c>
      <c r="H116" s="226" t="str">
        <f>+IF(G116&lt;DATE(2002,1,1),"adulto",IF(G116&lt;DATE(2004,1,1),"u20",IF(G116&lt;DATE(2006,1,1),"u18",IF(G116&lt;DATE(2008,1,1),"u16","-"))))</f>
        <v>u20</v>
      </c>
      <c r="I116" s="456" t="s">
        <v>2604</v>
      </c>
      <c r="J116" s="452">
        <v>13</v>
      </c>
      <c r="K116" s="349" t="s">
        <v>1052</v>
      </c>
      <c r="L116" s="242"/>
      <c r="M116" s="244"/>
      <c r="N116" s="242"/>
      <c r="O116" s="253"/>
      <c r="P116" s="453" t="s">
        <v>2671</v>
      </c>
      <c r="Q116" s="254"/>
      <c r="R116" s="243"/>
      <c r="S116" s="243"/>
      <c r="T116" s="242"/>
      <c r="U116" s="242"/>
      <c r="V116" s="242"/>
      <c r="W116" s="255"/>
      <c r="X116" s="256"/>
      <c r="Y116" s="243"/>
      <c r="Z116" s="242"/>
      <c r="AA116" s="257"/>
      <c r="AB116" s="242"/>
      <c r="AC116" s="242"/>
      <c r="AD116" s="242"/>
      <c r="AE116" s="259"/>
      <c r="AF116" s="242"/>
      <c r="AG116" s="243" t="str">
        <f>E116</f>
        <v>M</v>
      </c>
      <c r="AH116" s="312" t="str">
        <f>+IF(K116&gt;0,K116,"")</f>
        <v>salto largo</v>
      </c>
      <c r="AI116" s="312" t="str">
        <f>+IF(L116&gt;0,L116,"")</f>
        <v/>
      </c>
      <c r="AJ116" s="312" t="str">
        <f>+IF(M116&gt;0,M116,"")</f>
        <v/>
      </c>
      <c r="AK116" s="312" t="str">
        <f>+IF(Q116&gt;0,Q116,"")</f>
        <v/>
      </c>
      <c r="AL116" s="312" t="str">
        <f>+IF(N116&gt;0,N116,"")</f>
        <v/>
      </c>
      <c r="AM116" s="312" t="str">
        <f>+IF(O116&gt;0,O116,"")</f>
        <v/>
      </c>
      <c r="AN116" s="313" t="str">
        <f>+IF(P116&gt;0,P116," ")</f>
        <v>6.81</v>
      </c>
      <c r="AO116" s="314" t="str">
        <f>+UPPER((CONCATENATE(D116," ",B116," ",C116)))</f>
        <v>JUAN PABLO IGNACIO COFRE CELIS</v>
      </c>
      <c r="AP116" s="315">
        <f>G116</f>
        <v>37458</v>
      </c>
      <c r="AQ116" s="314" t="str">
        <f>I116</f>
        <v>CLUB ATLETICO SANTIAGO</v>
      </c>
      <c r="AR116" s="314">
        <f>J116</f>
        <v>13</v>
      </c>
      <c r="AS116" s="243" t="str">
        <f>+SUBSTITUTE(SUBSTITUTE(F116,".",""),"-","")</f>
        <v>210733388</v>
      </c>
      <c r="AT116" s="342"/>
      <c r="AU116" s="314" t="str">
        <f t="shared" si="10"/>
        <v xml:space="preserve">COFRE CELIS JUAN PABLO IGNACIO </v>
      </c>
      <c r="AV116" s="342" t="str">
        <f t="shared" si="11"/>
        <v>CLUB ATLETICO SANTIAGO</v>
      </c>
      <c r="AW116" s="1119">
        <f t="shared" si="12"/>
        <v>13</v>
      </c>
      <c r="AX116" s="1120">
        <f t="shared" si="13"/>
        <v>37458</v>
      </c>
      <c r="AY116" s="342"/>
      <c r="AZ116" s="342"/>
    </row>
    <row r="117" spans="1:52" ht="15" customHeight="1" x14ac:dyDescent="0.2">
      <c r="A117" s="242"/>
      <c r="B117" s="223" t="s">
        <v>3486</v>
      </c>
      <c r="C117" s="223" t="s">
        <v>3541</v>
      </c>
      <c r="D117" s="223" t="s">
        <v>3542</v>
      </c>
      <c r="E117" s="378" t="s">
        <v>1862</v>
      </c>
      <c r="F117" s="225" t="s">
        <v>3543</v>
      </c>
      <c r="G117" s="346">
        <v>25063</v>
      </c>
      <c r="H117" s="226" t="str">
        <f>+IF(G117&lt;DATE(2002,1,1),"adulto",IF(G117&lt;DATE(2004,1,1),"u20",IF(G117&lt;DATE(2006,1,1),"u18",IF(G117&lt;DATE(2008,1,1),"u16","-"))))</f>
        <v>adulto</v>
      </c>
      <c r="I117" s="224" t="s">
        <v>3540</v>
      </c>
      <c r="J117" s="861">
        <v>9</v>
      </c>
      <c r="K117" s="766" t="s">
        <v>1857</v>
      </c>
      <c r="L117" s="242"/>
      <c r="M117" s="244"/>
      <c r="N117" s="242"/>
      <c r="O117" s="253"/>
      <c r="P117" s="225"/>
      <c r="Q117" s="254"/>
      <c r="R117" s="243"/>
      <c r="S117" s="243"/>
      <c r="T117" s="242"/>
      <c r="U117" s="242"/>
      <c r="V117" s="242"/>
      <c r="W117" s="255"/>
      <c r="X117" s="256"/>
      <c r="Y117" s="243"/>
      <c r="Z117" s="242"/>
      <c r="AA117" s="257"/>
      <c r="AB117" s="242"/>
      <c r="AC117" s="242"/>
      <c r="AD117" s="242"/>
      <c r="AE117" s="259"/>
      <c r="AF117" s="242"/>
      <c r="AG117" s="243" t="str">
        <f>E117</f>
        <v>F</v>
      </c>
      <c r="AH117" s="312" t="str">
        <f>+IF(K117&gt;0,K117,"")</f>
        <v>DIRIGENTE</v>
      </c>
      <c r="AI117" s="312" t="str">
        <f>+IF(L117&gt;0,L117,"")</f>
        <v/>
      </c>
      <c r="AJ117" s="312" t="str">
        <f>+IF(M117&gt;0,M117,"")</f>
        <v/>
      </c>
      <c r="AK117" s="312" t="str">
        <f>+IF(Q117&gt;0,Q117,"")</f>
        <v/>
      </c>
      <c r="AL117" s="312" t="str">
        <f>+IF(N117&gt;0,N117,"")</f>
        <v/>
      </c>
      <c r="AM117" s="312" t="str">
        <f>+IF(O117&gt;0,O117,"")</f>
        <v/>
      </c>
      <c r="AN117" s="313" t="str">
        <f>+IF(P117&gt;0,P117," ")</f>
        <v xml:space="preserve"> </v>
      </c>
      <c r="AO117" s="314" t="str">
        <f>+UPPER((CONCATENATE(D117," ",B117," ",C117)))</f>
        <v>MARTA ESTELA CONTRERAS CAMPO</v>
      </c>
      <c r="AP117" s="315">
        <f>G117</f>
        <v>25063</v>
      </c>
      <c r="AQ117" s="314" t="str">
        <f>I117</f>
        <v>CLUB ATLETICO PITRUFQUEN</v>
      </c>
      <c r="AR117" s="314">
        <f>J117</f>
        <v>9</v>
      </c>
      <c r="AS117" s="243" t="str">
        <f>+SUBSTITUTE(SUBSTITUTE(F117,".",""),"-","")</f>
        <v>115404954</v>
      </c>
      <c r="AT117" s="342"/>
      <c r="AU117" s="314" t="str">
        <f t="shared" si="10"/>
        <v xml:space="preserve">CONTRERAS CAMPO MARTA ESTELA </v>
      </c>
      <c r="AV117" s="342" t="str">
        <f t="shared" si="11"/>
        <v>CLUB ATLETICO PITRUFQUEN</v>
      </c>
      <c r="AW117" s="1119">
        <f t="shared" si="12"/>
        <v>9</v>
      </c>
      <c r="AX117" s="1120">
        <f t="shared" si="13"/>
        <v>25063</v>
      </c>
      <c r="AY117" s="342"/>
      <c r="AZ117" s="342"/>
    </row>
    <row r="118" spans="1:52" ht="15" customHeight="1" x14ac:dyDescent="0.2">
      <c r="A118" s="242"/>
      <c r="B118" s="402" t="s">
        <v>2288</v>
      </c>
      <c r="C118" s="402" t="s">
        <v>2289</v>
      </c>
      <c r="D118" s="402" t="s">
        <v>2290</v>
      </c>
      <c r="E118" s="378" t="s">
        <v>1866</v>
      </c>
      <c r="F118" s="403" t="s">
        <v>2291</v>
      </c>
      <c r="G118" s="407">
        <v>37379</v>
      </c>
      <c r="H118" s="226" t="str">
        <f>+IF(G118&lt;DATE(2002,1,1),"adulto",IF(G118&lt;DATE(2004,1,1),"u20",IF(G118&lt;DATE(2006,1,1),"u18",IF(G118&lt;DATE(2008,1,1),"u16","-"))))</f>
        <v>u20</v>
      </c>
      <c r="I118" s="402" t="s">
        <v>2251</v>
      </c>
      <c r="J118" s="861">
        <v>6</v>
      </c>
      <c r="K118" s="887">
        <v>100</v>
      </c>
      <c r="L118" s="242">
        <v>4</v>
      </c>
      <c r="M118" s="244"/>
      <c r="N118" s="242"/>
      <c r="O118" s="253"/>
      <c r="P118" s="225" t="s">
        <v>1514</v>
      </c>
      <c r="Q118" s="254"/>
      <c r="R118" s="243"/>
      <c r="S118" s="243"/>
      <c r="T118" s="242"/>
      <c r="U118" s="242"/>
      <c r="V118" s="242"/>
      <c r="W118" s="255"/>
      <c r="X118" s="256"/>
      <c r="Y118" s="243"/>
      <c r="Z118" s="242"/>
      <c r="AA118" s="257"/>
      <c r="AB118" s="242"/>
      <c r="AC118" s="242"/>
      <c r="AD118" s="242"/>
      <c r="AE118" s="259"/>
      <c r="AF118" s="242"/>
      <c r="AG118" s="243" t="str">
        <f>E118</f>
        <v>M</v>
      </c>
      <c r="AH118" s="312">
        <f>+IF(K118&gt;0,K118,"")</f>
        <v>100</v>
      </c>
      <c r="AI118" s="312">
        <f>+IF(L118&gt;0,L118,"")</f>
        <v>4</v>
      </c>
      <c r="AJ118" s="312" t="str">
        <f>+IF(M118&gt;0,M118,"")</f>
        <v/>
      </c>
      <c r="AK118" s="312" t="str">
        <f>+IF(Q118&gt;0,Q118,"")</f>
        <v/>
      </c>
      <c r="AL118" s="312">
        <v>3</v>
      </c>
      <c r="AM118" s="312" t="str">
        <f>+IF(O118&gt;0,O118,"")</f>
        <v/>
      </c>
      <c r="AN118" s="313" t="str">
        <f>+IF(P118&gt;0,P118," ")</f>
        <v>11.88</v>
      </c>
      <c r="AO118" s="314" t="str">
        <f>+UPPER((CONCATENATE(D118," ",B118," ",C118)))</f>
        <v>RENATO OSVALDO CORDOBA  BARRIA</v>
      </c>
      <c r="AP118" s="315">
        <f>G118</f>
        <v>37379</v>
      </c>
      <c r="AQ118" s="314" t="str">
        <f>I118</f>
        <v>CLUB ATLETICO MUNICIPAL NANCAGUA</v>
      </c>
      <c r="AR118" s="314">
        <f>J118</f>
        <v>6</v>
      </c>
      <c r="AS118" s="243" t="str">
        <f>+SUBSTITUTE(SUBSTITUTE(F118,".",""),"-","")</f>
        <v>208056859</v>
      </c>
      <c r="AT118" s="342"/>
      <c r="AU118" s="314" t="str">
        <f t="shared" si="10"/>
        <v xml:space="preserve">CORDOBA  BARRIA RENATO OSVALDO </v>
      </c>
      <c r="AV118" s="342" t="str">
        <f t="shared" si="11"/>
        <v>CLUB ATLETICO MUNICIPAL NANCAGUA</v>
      </c>
      <c r="AW118" s="1119">
        <f t="shared" si="12"/>
        <v>6</v>
      </c>
      <c r="AX118" s="1120">
        <f t="shared" si="13"/>
        <v>37379</v>
      </c>
      <c r="AY118" s="342"/>
      <c r="AZ118" s="342"/>
    </row>
    <row r="119" spans="1:52" ht="15" customHeight="1" x14ac:dyDescent="0.2">
      <c r="A119" s="242"/>
      <c r="B119" s="371" t="s">
        <v>2288</v>
      </c>
      <c r="C119" s="371" t="s">
        <v>2289</v>
      </c>
      <c r="D119" s="371" t="s">
        <v>2290</v>
      </c>
      <c r="E119" s="378" t="s">
        <v>1866</v>
      </c>
      <c r="F119" s="372" t="s">
        <v>2291</v>
      </c>
      <c r="G119" s="393">
        <v>37379</v>
      </c>
      <c r="H119" s="226" t="str">
        <f>+IF(G119&lt;DATE(2002,1,1),"adulto",IF(G119&lt;DATE(2004,1,1),"u20",IF(G119&lt;DATE(2006,1,1),"u18",IF(G119&lt;DATE(2008,1,1),"u16","-"))))</f>
        <v>u20</v>
      </c>
      <c r="I119" s="371"/>
      <c r="J119" s="861"/>
      <c r="K119" s="902" t="s">
        <v>1052</v>
      </c>
      <c r="L119" s="242"/>
      <c r="M119" s="244"/>
      <c r="N119" s="242"/>
      <c r="O119" s="253"/>
      <c r="P119" s="372" t="s">
        <v>2335</v>
      </c>
      <c r="Q119" s="254"/>
      <c r="R119" s="243"/>
      <c r="S119" s="243"/>
      <c r="T119" s="242"/>
      <c r="U119" s="242"/>
      <c r="V119" s="242"/>
      <c r="W119" s="255"/>
      <c r="X119" s="256"/>
      <c r="Y119" s="243"/>
      <c r="Z119" s="242"/>
      <c r="AA119" s="257"/>
      <c r="AB119" s="242"/>
      <c r="AC119" s="242"/>
      <c r="AD119" s="242"/>
      <c r="AE119" s="259"/>
      <c r="AF119" s="242"/>
      <c r="AG119" s="243" t="str">
        <f>E119</f>
        <v>M</v>
      </c>
      <c r="AH119" s="312" t="str">
        <f>+IF(K119&gt;0,K119,"")</f>
        <v>salto largo</v>
      </c>
      <c r="AI119" s="312" t="str">
        <f>+IF(L119&gt;0,L119,"")</f>
        <v/>
      </c>
      <c r="AJ119" s="312" t="str">
        <f>+IF(M119&gt;0,M119,"")</f>
        <v/>
      </c>
      <c r="AK119" s="312" t="str">
        <f>+IF(Q119&gt;0,Q119,"")</f>
        <v/>
      </c>
      <c r="AL119" s="312" t="str">
        <f>+IF(N119&gt;0,N119,"")</f>
        <v/>
      </c>
      <c r="AM119" s="312" t="str">
        <f>+IF(O119&gt;0,O119,"")</f>
        <v/>
      </c>
      <c r="AN119" s="313" t="str">
        <f>+IF(P119&gt;0,P119," ")</f>
        <v>6.17</v>
      </c>
      <c r="AO119" s="314" t="str">
        <f>+UPPER((CONCATENATE(D119," ",B119," ",C119)))</f>
        <v>RENATO OSVALDO CORDOBA  BARRIA</v>
      </c>
      <c r="AP119" s="315">
        <f>G119</f>
        <v>37379</v>
      </c>
      <c r="AQ119" s="314">
        <f>I119</f>
        <v>0</v>
      </c>
      <c r="AR119" s="314">
        <f>J119</f>
        <v>0</v>
      </c>
      <c r="AS119" s="243" t="str">
        <f>+SUBSTITUTE(SUBSTITUTE(F119,".",""),"-","")</f>
        <v>208056859</v>
      </c>
      <c r="AT119" s="342"/>
      <c r="AU119" s="314" t="str">
        <f t="shared" si="10"/>
        <v xml:space="preserve">CORDOBA  BARRIA RENATO OSVALDO </v>
      </c>
      <c r="AV119" s="342">
        <f t="shared" si="11"/>
        <v>0</v>
      </c>
      <c r="AW119" s="1119">
        <f t="shared" si="12"/>
        <v>0</v>
      </c>
      <c r="AX119" s="1120">
        <f t="shared" si="13"/>
        <v>37379</v>
      </c>
      <c r="AY119" s="342"/>
      <c r="AZ119" s="342"/>
    </row>
    <row r="120" spans="1:52" s="261" customFormat="1" ht="15" customHeight="1" x14ac:dyDescent="0.15">
      <c r="A120" s="242"/>
      <c r="B120" s="224" t="s">
        <v>2096</v>
      </c>
      <c r="C120" s="224" t="s">
        <v>1352</v>
      </c>
      <c r="D120" s="224" t="s">
        <v>2097</v>
      </c>
      <c r="E120" s="378" t="s">
        <v>1862</v>
      </c>
      <c r="F120" s="225" t="s">
        <v>2098</v>
      </c>
      <c r="G120" s="346">
        <v>23314</v>
      </c>
      <c r="H120" s="226" t="str">
        <f>+IF(G120&lt;DATE(2002,1,1),"adulto",IF(G120&lt;DATE(2004,1,1),"u20",IF(G120&lt;DATE(2006,1,1),"u18",IF(G120&lt;DATE(2008,1,1),"u16","-"))))</f>
        <v>adulto</v>
      </c>
      <c r="I120" s="224" t="s">
        <v>2094</v>
      </c>
      <c r="J120" s="524">
        <v>7</v>
      </c>
      <c r="K120" s="603" t="s">
        <v>1856</v>
      </c>
      <c r="L120" s="242"/>
      <c r="M120" s="244"/>
      <c r="N120" s="242"/>
      <c r="O120" s="253"/>
      <c r="P120" s="225"/>
      <c r="Q120" s="254"/>
      <c r="R120" s="243"/>
      <c r="S120" s="243"/>
      <c r="T120" s="242"/>
      <c r="U120" s="260"/>
      <c r="V120" s="242"/>
      <c r="W120" s="255"/>
      <c r="X120" s="256"/>
      <c r="Y120" s="243"/>
      <c r="Z120" s="242"/>
      <c r="AA120" s="257"/>
      <c r="AB120" s="242"/>
      <c r="AC120" s="242"/>
      <c r="AD120" s="242"/>
      <c r="AE120" s="259"/>
      <c r="AF120" s="242"/>
      <c r="AG120" s="243" t="str">
        <f>E120</f>
        <v>F</v>
      </c>
      <c r="AH120" s="312" t="str">
        <f>+IF(K120&gt;0,K120,"")</f>
        <v>ENTRENADOR</v>
      </c>
      <c r="AI120" s="312" t="str">
        <f>+IF(L120&gt;0,L120,"")</f>
        <v/>
      </c>
      <c r="AJ120" s="312" t="str">
        <f>+IF(M120&gt;0,M120,"")</f>
        <v/>
      </c>
      <c r="AK120" s="312" t="str">
        <f>+IF(Q120&gt;0,Q120,"")</f>
        <v/>
      </c>
      <c r="AL120" s="312" t="str">
        <f>+IF(N120&gt;0,N120,"")</f>
        <v/>
      </c>
      <c r="AM120" s="312" t="str">
        <f>+IF(O120&gt;0,O120,"")</f>
        <v/>
      </c>
      <c r="AN120" s="313" t="str">
        <f>+IF(P120&gt;0,P120," ")</f>
        <v xml:space="preserve"> </v>
      </c>
      <c r="AO120" s="314" t="str">
        <f>+UPPER((CONCATENATE(D120," ",B120," ",C120)))</f>
        <v>SARA CORTES CARRASCO</v>
      </c>
      <c r="AP120" s="315">
        <f>G120</f>
        <v>23314</v>
      </c>
      <c r="AQ120" s="314" t="str">
        <f>I120</f>
        <v>CLUB ATLETICO PROVINCIAL CURICO</v>
      </c>
      <c r="AR120" s="314">
        <f>J120</f>
        <v>7</v>
      </c>
      <c r="AS120" s="243" t="str">
        <f>+SUBSTITUTE(SUBSTITUTE(F120,".",""),"-","")</f>
        <v>86701510</v>
      </c>
      <c r="AT120" s="342"/>
      <c r="AU120" s="314" t="str">
        <f t="shared" si="10"/>
        <v xml:space="preserve">CORTES CARRASCO SARA </v>
      </c>
      <c r="AV120" s="342" t="str">
        <f t="shared" si="11"/>
        <v>CLUB ATLETICO PROVINCIAL CURICO</v>
      </c>
      <c r="AW120" s="1119">
        <f t="shared" si="12"/>
        <v>7</v>
      </c>
      <c r="AX120" s="1120">
        <f t="shared" si="13"/>
        <v>23314</v>
      </c>
      <c r="AY120" s="342"/>
      <c r="AZ120" s="342"/>
    </row>
    <row r="121" spans="1:52" ht="15" customHeight="1" x14ac:dyDescent="0.15">
      <c r="A121" s="242"/>
      <c r="B121" s="242" t="s">
        <v>2096</v>
      </c>
      <c r="C121" s="242" t="s">
        <v>3118</v>
      </c>
      <c r="D121" s="242" t="s">
        <v>3787</v>
      </c>
      <c r="E121" s="378" t="s">
        <v>1862</v>
      </c>
      <c r="F121" s="243" t="s">
        <v>3788</v>
      </c>
      <c r="G121" s="257">
        <v>37947</v>
      </c>
      <c r="H121" s="226" t="str">
        <f>+IF(G121&lt;DATE(2002,1,1),"adulto",IF(G121&lt;DATE(2004,1,1),"u20",IF(G121&lt;DATE(2006,1,1),"u18",IF(G121&lt;DATE(2008,1,1),"u16","-"))))</f>
        <v>u20</v>
      </c>
      <c r="I121" s="224" t="s">
        <v>3792</v>
      </c>
      <c r="J121" s="378">
        <v>15</v>
      </c>
      <c r="K121" s="902" t="s">
        <v>1873</v>
      </c>
      <c r="L121" s="242"/>
      <c r="M121" s="244"/>
      <c r="N121" s="242"/>
      <c r="O121" s="253"/>
      <c r="P121" s="225" t="s">
        <v>3845</v>
      </c>
      <c r="Q121" s="254"/>
      <c r="R121" s="243"/>
      <c r="S121" s="243"/>
      <c r="T121" s="242"/>
      <c r="U121" s="260"/>
      <c r="V121" s="242"/>
      <c r="W121" s="255"/>
      <c r="X121" s="256"/>
      <c r="Y121" s="243"/>
      <c r="Z121" s="242"/>
      <c r="AA121" s="257"/>
      <c r="AB121" s="242"/>
      <c r="AC121" s="242"/>
      <c r="AD121" s="242"/>
      <c r="AE121" s="259"/>
      <c r="AF121" s="242"/>
      <c r="AG121" s="243" t="str">
        <f>E121</f>
        <v>F</v>
      </c>
      <c r="AH121" s="312" t="str">
        <f>+IF(K121&gt;0,K121,"")</f>
        <v>10000 marcha</v>
      </c>
      <c r="AI121" s="312" t="str">
        <f>+IF(L121&gt;0,L121,"")</f>
        <v/>
      </c>
      <c r="AJ121" s="312" t="str">
        <f>+IF(M121&gt;0,M121,"")</f>
        <v/>
      </c>
      <c r="AK121" s="312" t="str">
        <f>+IF(Q121&gt;0,Q121,"")</f>
        <v/>
      </c>
      <c r="AL121" s="312" t="str">
        <f>+IF(N121&gt;0,N121,"")</f>
        <v/>
      </c>
      <c r="AM121" s="312" t="str">
        <f>+IF(O121&gt;0,O121,"")</f>
        <v/>
      </c>
      <c r="AN121" s="313" t="str">
        <f>+IF(P121&gt;0,P121," ")</f>
        <v>56.38.18</v>
      </c>
      <c r="AO121" s="314" t="str">
        <f>+UPPER((CONCATENATE(D121," ",B121," ",C121)))</f>
        <v>ROMINA CORTES CERDA</v>
      </c>
      <c r="AP121" s="315">
        <f>G121</f>
        <v>37947</v>
      </c>
      <c r="AQ121" s="314" t="str">
        <f>I121</f>
        <v>AGRUPACION ATLETICA TROTAMUNDOS DE ARICA</v>
      </c>
      <c r="AR121" s="314">
        <f>J121</f>
        <v>15</v>
      </c>
      <c r="AS121" s="243" t="str">
        <f>+SUBSTITUTE(SUBSTITUTE(F121,".",""),"-","")</f>
        <v>214496933</v>
      </c>
      <c r="AT121" s="342"/>
      <c r="AU121" s="314" t="str">
        <f t="shared" si="10"/>
        <v xml:space="preserve">CORTES CERDA ROMINA </v>
      </c>
      <c r="AV121" s="342" t="str">
        <f t="shared" si="11"/>
        <v>AGRUPACION ATLETICA TROTAMUNDOS DE ARICA</v>
      </c>
      <c r="AW121" s="1119">
        <f t="shared" si="12"/>
        <v>15</v>
      </c>
      <c r="AX121" s="1120">
        <f t="shared" si="13"/>
        <v>37947</v>
      </c>
      <c r="AY121" s="342"/>
      <c r="AZ121" s="342"/>
    </row>
    <row r="122" spans="1:52" ht="15" customHeight="1" x14ac:dyDescent="0.15">
      <c r="A122" s="242"/>
      <c r="B122" s="224" t="s">
        <v>2096</v>
      </c>
      <c r="C122" s="224" t="s">
        <v>674</v>
      </c>
      <c r="D122" s="224" t="s">
        <v>3906</v>
      </c>
      <c r="E122" s="378" t="s">
        <v>1866</v>
      </c>
      <c r="F122" s="225" t="s">
        <v>3907</v>
      </c>
      <c r="G122" s="226">
        <v>33084</v>
      </c>
      <c r="H122" s="226"/>
      <c r="I122" s="228" t="s">
        <v>3905</v>
      </c>
      <c r="J122" s="863">
        <v>3</v>
      </c>
      <c r="K122" s="602" t="s">
        <v>1856</v>
      </c>
      <c r="L122" s="242"/>
      <c r="M122" s="244"/>
      <c r="N122" s="242"/>
      <c r="O122" s="253"/>
      <c r="P122" s="224"/>
      <c r="Q122" s="254"/>
      <c r="R122" s="243"/>
      <c r="S122" s="243"/>
      <c r="T122" s="242"/>
      <c r="U122" s="260"/>
      <c r="V122" s="242"/>
      <c r="W122" s="255"/>
      <c r="X122" s="256"/>
      <c r="Y122" s="243"/>
      <c r="Z122" s="242"/>
      <c r="AA122" s="257"/>
      <c r="AB122" s="242"/>
      <c r="AC122" s="242"/>
      <c r="AD122" s="242"/>
      <c r="AE122" s="259"/>
      <c r="AF122" s="242"/>
      <c r="AG122" s="243" t="str">
        <f>E122</f>
        <v>M</v>
      </c>
      <c r="AH122" s="312" t="str">
        <f>+IF(K122&gt;0,K122,"")</f>
        <v>ENTRENADOR</v>
      </c>
      <c r="AI122" s="312" t="str">
        <f>+IF(L122&gt;0,L122,"")</f>
        <v/>
      </c>
      <c r="AJ122" s="312" t="str">
        <f>+IF(M122&gt;0,M122,"")</f>
        <v/>
      </c>
      <c r="AK122" s="312" t="str">
        <f>+IF(Q122&gt;0,Q122,"")</f>
        <v/>
      </c>
      <c r="AL122" s="312" t="str">
        <f>+IF(N122&gt;0,N122,"")</f>
        <v/>
      </c>
      <c r="AM122" s="312" t="str">
        <f>+IF(O122&gt;0,O122,"")</f>
        <v/>
      </c>
      <c r="AN122" s="313" t="str">
        <f>+IF(P122&gt;0,P122," ")</f>
        <v xml:space="preserve"> </v>
      </c>
      <c r="AO122" s="314" t="str">
        <f>+UPPER((CONCATENATE(D122," ",B122," ",C122)))</f>
        <v>CARLOS FERNANDO CORTES CAMPOS</v>
      </c>
      <c r="AP122" s="315">
        <f>G122</f>
        <v>33084</v>
      </c>
      <c r="AQ122" s="314" t="str">
        <f>I122</f>
        <v>CLUB ATLETICO VALLE DEL HUASCO</v>
      </c>
      <c r="AR122" s="314">
        <f>J122</f>
        <v>3</v>
      </c>
      <c r="AS122" s="243" t="str">
        <f>+SUBSTITUTE(SUBSTITUTE(F122,".",""),"-","")</f>
        <v>17241754K</v>
      </c>
      <c r="AT122" s="342"/>
      <c r="AU122" s="314" t="str">
        <f t="shared" si="10"/>
        <v xml:space="preserve">CORTES CAMPOS CARLOS FERNANDO </v>
      </c>
      <c r="AV122" s="342" t="str">
        <f t="shared" si="11"/>
        <v>CLUB ATLETICO VALLE DEL HUASCO</v>
      </c>
      <c r="AW122" s="1119">
        <f t="shared" si="12"/>
        <v>3</v>
      </c>
      <c r="AX122" s="1120">
        <f t="shared" si="13"/>
        <v>33084</v>
      </c>
      <c r="AY122" s="342"/>
      <c r="AZ122" s="342"/>
    </row>
    <row r="123" spans="1:52" ht="15" customHeight="1" x14ac:dyDescent="0.15">
      <c r="A123" s="242"/>
      <c r="B123" s="456" t="s">
        <v>2699</v>
      </c>
      <c r="C123" s="456" t="s">
        <v>2700</v>
      </c>
      <c r="D123" s="456" t="s">
        <v>2701</v>
      </c>
      <c r="E123" s="378" t="s">
        <v>1866</v>
      </c>
      <c r="F123" s="460" t="s">
        <v>2702</v>
      </c>
      <c r="G123" s="462">
        <v>38299</v>
      </c>
      <c r="H123" s="226" t="str">
        <f>+IF(G123&lt;DATE(2002,1,1),"adulto",IF(G123&lt;DATE(2004,1,1),"u20",IF(G123&lt;DATE(2006,1,1),"u18",IF(G123&lt;DATE(2008,1,1),"u16","-"))))</f>
        <v>u18</v>
      </c>
      <c r="I123" s="461" t="s">
        <v>2604</v>
      </c>
      <c r="J123" s="459">
        <v>13</v>
      </c>
      <c r="K123" s="349" t="s">
        <v>1815</v>
      </c>
      <c r="L123" s="242"/>
      <c r="M123" s="244"/>
      <c r="N123" s="242"/>
      <c r="O123" s="253"/>
      <c r="P123" s="460" t="s">
        <v>300</v>
      </c>
      <c r="Q123" s="254"/>
      <c r="R123" s="243"/>
      <c r="S123" s="243"/>
      <c r="T123" s="242"/>
      <c r="U123" s="260"/>
      <c r="V123" s="242"/>
      <c r="W123" s="255"/>
      <c r="X123" s="256"/>
      <c r="Y123" s="243"/>
      <c r="Z123" s="242"/>
      <c r="AA123" s="257"/>
      <c r="AB123" s="242"/>
      <c r="AC123" s="242"/>
      <c r="AD123" s="242"/>
      <c r="AE123" s="259"/>
      <c r="AF123" s="242"/>
      <c r="AG123" s="243" t="str">
        <f>E123</f>
        <v>M</v>
      </c>
      <c r="AH123" s="312" t="str">
        <f>+IF(K123&gt;0,K123,"")</f>
        <v>salto con garrocha</v>
      </c>
      <c r="AI123" s="312" t="str">
        <f>+IF(L123&gt;0,L123,"")</f>
        <v/>
      </c>
      <c r="AJ123" s="312" t="str">
        <f>+IF(M123&gt;0,M123,"")</f>
        <v/>
      </c>
      <c r="AK123" s="312" t="str">
        <f>+IF(Q123&gt;0,Q123,"")</f>
        <v/>
      </c>
      <c r="AL123" s="312" t="str">
        <f>+IF(N123&gt;0,N123,"")</f>
        <v/>
      </c>
      <c r="AM123" s="312" t="str">
        <f>+IF(O123&gt;0,O123,"")</f>
        <v/>
      </c>
      <c r="AN123" s="313" t="str">
        <f>+IF(P123&gt;0,P123," ")</f>
        <v>4.10</v>
      </c>
      <c r="AO123" s="314" t="str">
        <f>+UPPER((CONCATENATE(D123," ",B123," ",C123)))</f>
        <v>MATEO CORTINA CAPKOVIC</v>
      </c>
      <c r="AP123" s="315">
        <f>G123</f>
        <v>38299</v>
      </c>
      <c r="AQ123" s="314" t="str">
        <f>I123</f>
        <v>CLUB ATLETICO SANTIAGO</v>
      </c>
      <c r="AR123" s="314">
        <f>J123</f>
        <v>13</v>
      </c>
      <c r="AS123" s="243" t="str">
        <f>+SUBSTITUTE(SUBSTITUTE(F123,".",""),"-","")</f>
        <v>220375501</v>
      </c>
      <c r="AT123" s="342"/>
      <c r="AU123" s="314" t="str">
        <f t="shared" si="10"/>
        <v xml:space="preserve">CORTINA CAPKOVIC MATEO </v>
      </c>
      <c r="AV123" s="342" t="str">
        <f t="shared" si="11"/>
        <v>CLUB ATLETICO SANTIAGO</v>
      </c>
      <c r="AW123" s="1119">
        <f t="shared" si="12"/>
        <v>13</v>
      </c>
      <c r="AX123" s="1120">
        <f t="shared" si="13"/>
        <v>38299</v>
      </c>
      <c r="AY123" s="342"/>
      <c r="AZ123" s="342"/>
    </row>
    <row r="124" spans="1:52" ht="15" customHeight="1" x14ac:dyDescent="0.15">
      <c r="A124" s="242"/>
      <c r="B124" s="474" t="s">
        <v>2782</v>
      </c>
      <c r="C124" s="474" t="s">
        <v>689</v>
      </c>
      <c r="D124" s="474" t="s">
        <v>2783</v>
      </c>
      <c r="E124" s="378" t="s">
        <v>1862</v>
      </c>
      <c r="F124" s="475" t="s">
        <v>2784</v>
      </c>
      <c r="G124" s="515">
        <v>37711</v>
      </c>
      <c r="H124" s="226" t="str">
        <f>+IF(G124&lt;DATE(2002,1,1),"adulto",IF(G124&lt;DATE(2004,1,1),"u20",IF(G124&lt;DATE(2006,1,1),"u18",IF(G124&lt;DATE(2008,1,1),"u16","-"))))</f>
        <v>u20</v>
      </c>
      <c r="I124" s="451" t="s">
        <v>2762</v>
      </c>
      <c r="J124" s="452">
        <v>13</v>
      </c>
      <c r="K124" s="344" t="s">
        <v>1863</v>
      </c>
      <c r="L124" s="242"/>
      <c r="M124" s="244"/>
      <c r="N124" s="242"/>
      <c r="O124" s="253"/>
      <c r="P124" s="475" t="s">
        <v>2788</v>
      </c>
      <c r="Q124" s="254"/>
      <c r="R124" s="243"/>
      <c r="S124" s="243"/>
      <c r="T124" s="242"/>
      <c r="U124" s="260"/>
      <c r="V124" s="242"/>
      <c r="W124" s="255"/>
      <c r="X124" s="256"/>
      <c r="Y124" s="243"/>
      <c r="Z124" s="242"/>
      <c r="AA124" s="257"/>
      <c r="AB124" s="242"/>
      <c r="AC124" s="242"/>
      <c r="AD124" s="242"/>
      <c r="AE124" s="259"/>
      <c r="AF124" s="242"/>
      <c r="AG124" s="243" t="str">
        <f>E124</f>
        <v>F</v>
      </c>
      <c r="AH124" s="312" t="str">
        <f>+IF(K124&gt;0,K124,"")</f>
        <v>Heptatlón</v>
      </c>
      <c r="AI124" s="312" t="str">
        <f>+IF(L124&gt;0,L124,"")</f>
        <v/>
      </c>
      <c r="AJ124" s="312" t="str">
        <f>+IF(M124&gt;0,M124,"")</f>
        <v/>
      </c>
      <c r="AK124" s="312" t="str">
        <f>+IF(Q124&gt;0,Q124,"")</f>
        <v/>
      </c>
      <c r="AL124" s="312" t="str">
        <f>+IF(N124&gt;0,N124,"")</f>
        <v/>
      </c>
      <c r="AM124" s="312" t="str">
        <f>+IF(O124&gt;0,O124,"")</f>
        <v/>
      </c>
      <c r="AN124" s="313" t="str">
        <f>+IF(P124&gt;0,P124," ")</f>
        <v>4142 pts.</v>
      </c>
      <c r="AO124" s="314" t="str">
        <f>+UPPER((CONCATENATE(D124," ",B124," ",C124)))</f>
        <v>AGUSTINA  CRUZ SEPULVEDA</v>
      </c>
      <c r="AP124" s="315">
        <f>G124</f>
        <v>37711</v>
      </c>
      <c r="AQ124" s="314" t="str">
        <f>I124</f>
        <v xml:space="preserve">Club Deportivo Universidad Catolica </v>
      </c>
      <c r="AR124" s="314">
        <f>J124</f>
        <v>13</v>
      </c>
      <c r="AS124" s="243" t="str">
        <f>+SUBSTITUTE(SUBSTITUTE(F124,".",""),"-","")</f>
        <v>212695041</v>
      </c>
      <c r="AT124" s="342"/>
      <c r="AU124" s="314" t="str">
        <f t="shared" si="10"/>
        <v xml:space="preserve">CRUZ SEPULVEDA AGUSTINA  </v>
      </c>
      <c r="AV124" s="342" t="str">
        <f t="shared" si="11"/>
        <v xml:space="preserve">Club Deportivo Universidad Catolica </v>
      </c>
      <c r="AW124" s="1119">
        <f t="shared" si="12"/>
        <v>13</v>
      </c>
      <c r="AX124" s="1120">
        <f t="shared" si="13"/>
        <v>37711</v>
      </c>
      <c r="AY124" s="342"/>
      <c r="AZ124" s="342"/>
    </row>
    <row r="125" spans="1:52" ht="15" customHeight="1" x14ac:dyDescent="0.15">
      <c r="A125" s="242"/>
      <c r="B125" s="223" t="s">
        <v>3458</v>
      </c>
      <c r="C125" s="223" t="s">
        <v>3459</v>
      </c>
      <c r="D125" s="223" t="s">
        <v>3460</v>
      </c>
      <c r="E125" s="378" t="s">
        <v>1862</v>
      </c>
      <c r="F125" s="223" t="s">
        <v>3461</v>
      </c>
      <c r="G125" s="538">
        <v>37583</v>
      </c>
      <c r="H125" s="226" t="str">
        <f>+IF(G125&lt;DATE(2002,1,1),"adulto",IF(G125&lt;DATE(2004,1,1),"u20",IF(G125&lt;DATE(2006,1,1),"u18",IF(G125&lt;DATE(2008,1,1),"u16","-"))))</f>
        <v>u20</v>
      </c>
      <c r="I125" s="223" t="s">
        <v>3449</v>
      </c>
      <c r="J125" s="378">
        <v>9</v>
      </c>
      <c r="K125" s="225" t="s">
        <v>1877</v>
      </c>
      <c r="L125" s="242">
        <v>1</v>
      </c>
      <c r="M125" s="244"/>
      <c r="N125" s="242">
        <v>8</v>
      </c>
      <c r="O125" s="253"/>
      <c r="P125" s="225" t="s">
        <v>3464</v>
      </c>
      <c r="Q125" s="254"/>
      <c r="R125" s="243"/>
      <c r="S125" s="243"/>
      <c r="T125" s="242"/>
      <c r="U125" s="260"/>
      <c r="V125" s="242"/>
      <c r="W125" s="255"/>
      <c r="X125" s="256"/>
      <c r="Y125" s="243"/>
      <c r="Z125" s="242"/>
      <c r="AA125" s="257"/>
      <c r="AB125" s="242"/>
      <c r="AC125" s="242"/>
      <c r="AD125" s="242"/>
      <c r="AE125" s="259"/>
      <c r="AF125" s="242"/>
      <c r="AG125" s="243" t="str">
        <f>E125</f>
        <v>F</v>
      </c>
      <c r="AH125" s="312" t="str">
        <f>+IF(K125&gt;0,K125,"")</f>
        <v>400v</v>
      </c>
      <c r="AI125" s="312">
        <f>+IF(L125&gt;0,L125,"")</f>
        <v>1</v>
      </c>
      <c r="AJ125" s="312" t="str">
        <f>+IF(M125&gt;0,M125,"")</f>
        <v/>
      </c>
      <c r="AK125" s="312" t="str">
        <f>+IF(Q125&gt;0,Q125,"")</f>
        <v/>
      </c>
      <c r="AL125" s="312">
        <f>+IF(N125&gt;0,N125,"")</f>
        <v>8</v>
      </c>
      <c r="AM125" s="312" t="str">
        <f>+IF(O125&gt;0,O125,"")</f>
        <v/>
      </c>
      <c r="AN125" s="313" t="str">
        <f>+IF(P125&gt;0,P125," ")</f>
        <v>1.12.65</v>
      </c>
      <c r="AO125" s="314" t="str">
        <f>+UPPER((CONCATENATE(D125," ",B125," ",C125)))</f>
        <v>TAYS DA SILVA HUAIQUIÑIR</v>
      </c>
      <c r="AP125" s="315">
        <f>G125</f>
        <v>37583</v>
      </c>
      <c r="AQ125" s="314" t="str">
        <f>I125</f>
        <v>CLUB ATLETICO PHOENIX TEMUCO</v>
      </c>
      <c r="AR125" s="314">
        <f>J125</f>
        <v>9</v>
      </c>
      <c r="AS125" s="243" t="str">
        <f>+SUBSTITUTE(SUBSTITUTE(F125,".",""),"-","")</f>
        <v>211806222</v>
      </c>
      <c r="AT125" s="342"/>
      <c r="AU125" s="314" t="str">
        <f t="shared" si="10"/>
        <v xml:space="preserve">DA SILVA HUAIQUIÑIR TAYS </v>
      </c>
      <c r="AV125" s="342" t="str">
        <f t="shared" si="11"/>
        <v>CLUB ATLETICO PHOENIX TEMUCO</v>
      </c>
      <c r="AW125" s="1119">
        <f t="shared" si="12"/>
        <v>9</v>
      </c>
      <c r="AX125" s="1120">
        <f t="shared" si="13"/>
        <v>37583</v>
      </c>
      <c r="AY125" s="342"/>
      <c r="AZ125" s="342"/>
    </row>
    <row r="126" spans="1:52" ht="15" customHeight="1" x14ac:dyDescent="0.15">
      <c r="A126" s="242"/>
      <c r="B126" s="223" t="s">
        <v>3458</v>
      </c>
      <c r="C126" s="223" t="s">
        <v>3459</v>
      </c>
      <c r="D126" s="223" t="s">
        <v>3460</v>
      </c>
      <c r="E126" s="378" t="s">
        <v>1862</v>
      </c>
      <c r="F126" s="223" t="s">
        <v>3461</v>
      </c>
      <c r="G126" s="538">
        <v>37583</v>
      </c>
      <c r="H126" s="226" t="str">
        <f>+IF(G126&lt;DATE(2002,1,1),"adulto",IF(G126&lt;DATE(2004,1,1),"u20",IF(G126&lt;DATE(2006,1,1),"u18",IF(G126&lt;DATE(2008,1,1),"u16","-"))))</f>
        <v>u20</v>
      </c>
      <c r="I126" s="223" t="s">
        <v>3449</v>
      </c>
      <c r="J126" s="378">
        <v>9</v>
      </c>
      <c r="K126" s="623">
        <v>400</v>
      </c>
      <c r="L126" s="242">
        <v>3</v>
      </c>
      <c r="M126" s="244"/>
      <c r="N126" s="242"/>
      <c r="O126" s="253"/>
      <c r="P126" s="552" t="s">
        <v>4072</v>
      </c>
      <c r="Q126" s="254"/>
      <c r="R126" s="243"/>
      <c r="S126" s="243"/>
      <c r="T126" s="242"/>
      <c r="U126" s="260"/>
      <c r="V126" s="242"/>
      <c r="W126" s="255"/>
      <c r="X126" s="256"/>
      <c r="Y126" s="243"/>
      <c r="Z126" s="242"/>
      <c r="AA126" s="257"/>
      <c r="AB126" s="242"/>
      <c r="AC126" s="242"/>
      <c r="AD126" s="242"/>
      <c r="AE126" s="259"/>
      <c r="AF126" s="242"/>
      <c r="AG126" s="243" t="str">
        <f>E126</f>
        <v>F</v>
      </c>
      <c r="AH126" s="312">
        <f>+IF(K126&gt;0,K126,"")</f>
        <v>400</v>
      </c>
      <c r="AI126" s="312">
        <f>+IF(L126&gt;0,L126,"")</f>
        <v>3</v>
      </c>
      <c r="AJ126" s="312" t="str">
        <f>+IF(M126&gt;0,M126,"")</f>
        <v/>
      </c>
      <c r="AK126" s="312" t="str">
        <f>+IF(Q126&gt;0,Q126,"")</f>
        <v/>
      </c>
      <c r="AL126" s="312">
        <v>5</v>
      </c>
      <c r="AM126" s="312" t="str">
        <f>+IF(O126&gt;0,O126,"")</f>
        <v/>
      </c>
      <c r="AN126" s="313" t="str">
        <f>+IF(P126&gt;0,P126," ")</f>
        <v>1.05.00</v>
      </c>
      <c r="AO126" s="314" t="str">
        <f>+UPPER((CONCATENATE(D126," ",B126," ",C126)))</f>
        <v>TAYS DA SILVA HUAIQUIÑIR</v>
      </c>
      <c r="AP126" s="315">
        <f>G126</f>
        <v>37583</v>
      </c>
      <c r="AQ126" s="314" t="str">
        <f>I126</f>
        <v>CLUB ATLETICO PHOENIX TEMUCO</v>
      </c>
      <c r="AR126" s="314">
        <f>J126</f>
        <v>9</v>
      </c>
      <c r="AS126" s="243" t="str">
        <f>+SUBSTITUTE(SUBSTITUTE(F126,".",""),"-","")</f>
        <v>211806222</v>
      </c>
      <c r="AT126" s="342"/>
      <c r="AU126" s="314" t="str">
        <f t="shared" si="10"/>
        <v xml:space="preserve">DA SILVA HUAIQUIÑIR TAYS </v>
      </c>
      <c r="AV126" s="342" t="str">
        <f t="shared" si="11"/>
        <v>CLUB ATLETICO PHOENIX TEMUCO</v>
      </c>
      <c r="AW126" s="1119">
        <f t="shared" si="12"/>
        <v>9</v>
      </c>
      <c r="AX126" s="1120">
        <f t="shared" si="13"/>
        <v>37583</v>
      </c>
      <c r="AY126" s="342"/>
      <c r="AZ126" s="342"/>
    </row>
    <row r="127" spans="1:52" ht="15" customHeight="1" x14ac:dyDescent="0.15">
      <c r="A127" s="242"/>
      <c r="B127" s="223" t="s">
        <v>3401</v>
      </c>
      <c r="C127" s="223" t="s">
        <v>3402</v>
      </c>
      <c r="D127" s="223" t="s">
        <v>3403</v>
      </c>
      <c r="E127" s="378" t="s">
        <v>1862</v>
      </c>
      <c r="F127" s="223" t="s">
        <v>3404</v>
      </c>
      <c r="G127" s="538">
        <v>38669</v>
      </c>
      <c r="H127" s="226" t="str">
        <f>+IF(G127&lt;DATE(2002,1,1),"adulto",IF(G127&lt;DATE(2004,1,1),"u20",IF(G127&lt;DATE(2006,1,1),"u18",IF(G127&lt;DATE(2008,1,1),"u16","-"))))</f>
        <v>u18</v>
      </c>
      <c r="I127" s="223" t="s">
        <v>3409</v>
      </c>
      <c r="J127" s="378">
        <v>9</v>
      </c>
      <c r="K127" s="883">
        <v>200</v>
      </c>
      <c r="L127" s="242">
        <v>3</v>
      </c>
      <c r="M127" s="244"/>
      <c r="N127" s="242">
        <v>5</v>
      </c>
      <c r="O127" s="253"/>
      <c r="P127" s="225" t="s">
        <v>3834</v>
      </c>
      <c r="Q127" s="254"/>
      <c r="R127" s="243"/>
      <c r="S127" s="243"/>
      <c r="T127" s="242"/>
      <c r="U127" s="260"/>
      <c r="V127" s="242"/>
      <c r="W127" s="255"/>
      <c r="X127" s="256"/>
      <c r="Y127" s="243"/>
      <c r="Z127" s="242"/>
      <c r="AA127" s="257"/>
      <c r="AB127" s="242"/>
      <c r="AC127" s="242"/>
      <c r="AD127" s="242"/>
      <c r="AE127" s="259"/>
      <c r="AF127" s="242"/>
      <c r="AG127" s="243" t="str">
        <f>E127</f>
        <v>F</v>
      </c>
      <c r="AH127" s="312">
        <f>+IF(K127&gt;0,K127,"")</f>
        <v>200</v>
      </c>
      <c r="AI127" s="312">
        <f>+IF(L127&gt;0,L127,"")</f>
        <v>3</v>
      </c>
      <c r="AJ127" s="312" t="str">
        <f>+IF(M127&gt;0,M127,"")</f>
        <v/>
      </c>
      <c r="AK127" s="312" t="str">
        <f>+IF(Q127&gt;0,Q127,"")</f>
        <v/>
      </c>
      <c r="AL127" s="312">
        <f>+IF(N127&gt;0,N127,"")</f>
        <v>5</v>
      </c>
      <c r="AM127" s="312" t="str">
        <f>+IF(O127&gt;0,O127,"")</f>
        <v/>
      </c>
      <c r="AN127" s="313" t="str">
        <f>+IF(P127&gt;0,P127," ")</f>
        <v>26.43</v>
      </c>
      <c r="AO127" s="314" t="str">
        <f>+UPPER((CONCATENATE(D127," ",B127," ",C127)))</f>
        <v xml:space="preserve">JOSEFA VERONICA DAVIS DELGADO </v>
      </c>
      <c r="AP127" s="315">
        <f>G127</f>
        <v>38669</v>
      </c>
      <c r="AQ127" s="314" t="str">
        <f>I127</f>
        <v>CLUB ATLETICO ÑIELOL</v>
      </c>
      <c r="AR127" s="314">
        <f>J127</f>
        <v>9</v>
      </c>
      <c r="AS127" s="243" t="str">
        <f>+SUBSTITUTE(SUBSTITUTE(F127,".",""),"-","")</f>
        <v>219754094</v>
      </c>
      <c r="AT127" s="342"/>
      <c r="AU127" s="314" t="str">
        <f t="shared" si="10"/>
        <v xml:space="preserve">DAVIS DELGADO  JOSEFA VERONICA </v>
      </c>
      <c r="AV127" s="342" t="str">
        <f t="shared" si="11"/>
        <v>CLUB ATLETICO ÑIELOL</v>
      </c>
      <c r="AW127" s="1119">
        <f t="shared" si="12"/>
        <v>9</v>
      </c>
      <c r="AX127" s="1120">
        <f t="shared" si="13"/>
        <v>38669</v>
      </c>
      <c r="AY127" s="342"/>
      <c r="AZ127" s="342"/>
    </row>
    <row r="128" spans="1:52" ht="15" customHeight="1" x14ac:dyDescent="0.15">
      <c r="A128" s="242"/>
      <c r="B128" s="223" t="s">
        <v>3401</v>
      </c>
      <c r="C128" s="223" t="s">
        <v>3402</v>
      </c>
      <c r="D128" s="223" t="s">
        <v>3403</v>
      </c>
      <c r="E128" s="378" t="s">
        <v>1862</v>
      </c>
      <c r="F128" s="223" t="s">
        <v>3404</v>
      </c>
      <c r="G128" s="538">
        <v>38669</v>
      </c>
      <c r="H128" s="226" t="str">
        <f>+IF(G128&lt;DATE(2002,1,1),"adulto",IF(G128&lt;DATE(2004,1,1),"u20",IF(G128&lt;DATE(2006,1,1),"u18",IF(G128&lt;DATE(2008,1,1),"u16","-"))))</f>
        <v>u18</v>
      </c>
      <c r="I128" s="223" t="s">
        <v>3409</v>
      </c>
      <c r="J128" s="378">
        <v>9</v>
      </c>
      <c r="K128" s="883">
        <v>100</v>
      </c>
      <c r="L128" s="242">
        <v>4</v>
      </c>
      <c r="M128" s="244"/>
      <c r="N128" s="242"/>
      <c r="O128" s="253"/>
      <c r="P128" s="225" t="s">
        <v>3833</v>
      </c>
      <c r="Q128" s="254"/>
      <c r="R128" s="243"/>
      <c r="S128" s="243"/>
      <c r="T128" s="242"/>
      <c r="U128" s="260"/>
      <c r="V128" s="242"/>
      <c r="W128" s="255"/>
      <c r="X128" s="256"/>
      <c r="Y128" s="243"/>
      <c r="Z128" s="242"/>
      <c r="AA128" s="257"/>
      <c r="AB128" s="242"/>
      <c r="AC128" s="242"/>
      <c r="AD128" s="242"/>
      <c r="AE128" s="259"/>
      <c r="AF128" s="242"/>
      <c r="AG128" s="243" t="str">
        <f>E128</f>
        <v>F</v>
      </c>
      <c r="AH128" s="312">
        <f>+IF(K128&gt;0,K128,"")</f>
        <v>100</v>
      </c>
      <c r="AI128" s="312">
        <f>+IF(L128&gt;0,L128,"")</f>
        <v>4</v>
      </c>
      <c r="AJ128" s="312" t="str">
        <f>+IF(M128&gt;0,M128,"")</f>
        <v/>
      </c>
      <c r="AK128" s="312" t="str">
        <f>+IF(Q128&gt;0,Q128,"")</f>
        <v/>
      </c>
      <c r="AL128" s="312">
        <v>5</v>
      </c>
      <c r="AM128" s="312" t="str">
        <f>+IF(O128&gt;0,O128,"")</f>
        <v/>
      </c>
      <c r="AN128" s="313" t="str">
        <f>+IF(P128&gt;0,P128," ")</f>
        <v>12.51</v>
      </c>
      <c r="AO128" s="314" t="str">
        <f>+UPPER((CONCATENATE(D128," ",B128," ",C128)))</f>
        <v xml:space="preserve">JOSEFA VERONICA DAVIS DELGADO </v>
      </c>
      <c r="AP128" s="315">
        <f>G128</f>
        <v>38669</v>
      </c>
      <c r="AQ128" s="314" t="str">
        <f>I128</f>
        <v>CLUB ATLETICO ÑIELOL</v>
      </c>
      <c r="AR128" s="314">
        <f>J128</f>
        <v>9</v>
      </c>
      <c r="AS128" s="243" t="str">
        <f>+SUBSTITUTE(SUBSTITUTE(F128,".",""),"-","")</f>
        <v>219754094</v>
      </c>
      <c r="AT128" s="342"/>
      <c r="AU128" s="314" t="str">
        <f t="shared" si="10"/>
        <v xml:space="preserve">DAVIS DELGADO  JOSEFA VERONICA </v>
      </c>
      <c r="AV128" s="342" t="str">
        <f t="shared" si="11"/>
        <v>CLUB ATLETICO ÑIELOL</v>
      </c>
      <c r="AW128" s="1119">
        <f t="shared" si="12"/>
        <v>9</v>
      </c>
      <c r="AX128" s="1120">
        <f t="shared" si="13"/>
        <v>38669</v>
      </c>
      <c r="AY128" s="342"/>
      <c r="AZ128" s="342"/>
    </row>
    <row r="129" spans="1:52" ht="15" customHeight="1" x14ac:dyDescent="0.15">
      <c r="A129" s="242"/>
      <c r="B129" s="223" t="s">
        <v>3436</v>
      </c>
      <c r="C129" s="223" t="s">
        <v>3437</v>
      </c>
      <c r="D129" s="223" t="s">
        <v>1354</v>
      </c>
      <c r="E129" s="378" t="s">
        <v>1866</v>
      </c>
      <c r="F129" s="223" t="s">
        <v>3438</v>
      </c>
      <c r="G129" s="538">
        <v>27161</v>
      </c>
      <c r="H129" s="226" t="str">
        <f>+IF(G129&lt;DATE(2002,1,1),"adulto",IF(G129&lt;DATE(2004,1,1),"u20",IF(G129&lt;DATE(2006,1,1),"u18",IF(G129&lt;DATE(2008,1,1),"u16","-"))))</f>
        <v>adulto</v>
      </c>
      <c r="I129" s="223" t="s">
        <v>1709</v>
      </c>
      <c r="J129" s="524">
        <v>9</v>
      </c>
      <c r="K129" s="522" t="s">
        <v>1857</v>
      </c>
      <c r="L129" s="242"/>
      <c r="M129" s="244"/>
      <c r="N129" s="242"/>
      <c r="O129" s="253"/>
      <c r="P129" s="223"/>
      <c r="Q129" s="254"/>
      <c r="R129" s="243"/>
      <c r="S129" s="243"/>
      <c r="T129" s="242"/>
      <c r="U129" s="260"/>
      <c r="V129" s="242"/>
      <c r="W129" s="255"/>
      <c r="X129" s="256"/>
      <c r="Y129" s="243"/>
      <c r="Z129" s="242"/>
      <c r="AA129" s="257"/>
      <c r="AB129" s="242"/>
      <c r="AC129" s="242"/>
      <c r="AD129" s="242"/>
      <c r="AE129" s="259"/>
      <c r="AF129" s="242"/>
      <c r="AG129" s="243" t="str">
        <f>E129</f>
        <v>M</v>
      </c>
      <c r="AH129" s="312" t="str">
        <f>+IF(K129&gt;0,K129,"")</f>
        <v>DIRIGENTE</v>
      </c>
      <c r="AI129" s="312" t="str">
        <f>+IF(L129&gt;0,L129,"")</f>
        <v/>
      </c>
      <c r="AJ129" s="312" t="str">
        <f>+IF(M129&gt;0,M129,"")</f>
        <v/>
      </c>
      <c r="AK129" s="312" t="str">
        <f>+IF(Q129&gt;0,Q129,"")</f>
        <v/>
      </c>
      <c r="AL129" s="312" t="str">
        <f>+IF(N129&gt;0,N129,"")</f>
        <v/>
      </c>
      <c r="AM129" s="312" t="str">
        <f>+IF(O129&gt;0,O129,"")</f>
        <v/>
      </c>
      <c r="AN129" s="313" t="str">
        <f>+IF(P129&gt;0,P129," ")</f>
        <v xml:space="preserve"> </v>
      </c>
      <c r="AO129" s="314" t="str">
        <f>+UPPER((CONCATENATE(D129," ",B129," ",C129)))</f>
        <v>CRISTIAN DAVIS  ARANEDA</v>
      </c>
      <c r="AP129" s="315">
        <f>G129</f>
        <v>27161</v>
      </c>
      <c r="AQ129" s="314" t="str">
        <f>I129</f>
        <v>ASOCIACION DEPORTIVA REGIONAL DE ATLETISMO NOVENA REGION</v>
      </c>
      <c r="AR129" s="314">
        <f>J129</f>
        <v>9</v>
      </c>
      <c r="AS129" s="243" t="str">
        <f>+SUBSTITUTE(SUBSTITUTE(F129,".",""),"-","")</f>
        <v>127104131</v>
      </c>
      <c r="AT129" s="342"/>
      <c r="AU129" s="314" t="str">
        <f t="shared" si="10"/>
        <v xml:space="preserve">DAVIS  ARANEDA CRISTIAN </v>
      </c>
      <c r="AV129" s="342" t="str">
        <f t="shared" si="11"/>
        <v>ASOCIACION DEPORTIVA REGIONAL DE ATLETISMO NOVENA REGION</v>
      </c>
      <c r="AW129" s="1119">
        <f t="shared" si="12"/>
        <v>9</v>
      </c>
      <c r="AX129" s="1120">
        <f t="shared" si="13"/>
        <v>27161</v>
      </c>
      <c r="AY129" s="342"/>
      <c r="AZ129" s="342"/>
    </row>
    <row r="130" spans="1:52" ht="15" customHeight="1" x14ac:dyDescent="0.15">
      <c r="A130" s="242"/>
      <c r="B130" s="224" t="s">
        <v>2010</v>
      </c>
      <c r="C130" s="224" t="s">
        <v>2011</v>
      </c>
      <c r="D130" s="224" t="s">
        <v>2012</v>
      </c>
      <c r="E130" s="378" t="s">
        <v>1866</v>
      </c>
      <c r="F130" s="225" t="s">
        <v>2013</v>
      </c>
      <c r="G130" s="346">
        <v>37559</v>
      </c>
      <c r="H130" s="226" t="str">
        <f>+IF(G130&lt;DATE(2002,1,1),"adulto",IF(G130&lt;DATE(2004,1,1),"u20",IF(G130&lt;DATE(2006,1,1),"u18",IF(G130&lt;DATE(2008,1,1),"u16","-"))))</f>
        <v>u20</v>
      </c>
      <c r="I130" s="224" t="s">
        <v>2007</v>
      </c>
      <c r="J130" s="378">
        <v>13</v>
      </c>
      <c r="K130" s="883">
        <v>200</v>
      </c>
      <c r="L130" s="242">
        <v>2</v>
      </c>
      <c r="M130" s="244"/>
      <c r="N130" s="242">
        <v>4</v>
      </c>
      <c r="O130" s="253"/>
      <c r="P130" s="225" t="s">
        <v>2017</v>
      </c>
      <c r="Q130" s="254"/>
      <c r="R130" s="243"/>
      <c r="S130" s="243"/>
      <c r="T130" s="242"/>
      <c r="U130" s="260"/>
      <c r="V130" s="242"/>
      <c r="W130" s="255"/>
      <c r="X130" s="256"/>
      <c r="Y130" s="243"/>
      <c r="Z130" s="242"/>
      <c r="AA130" s="257"/>
      <c r="AB130" s="242"/>
      <c r="AC130" s="242"/>
      <c r="AD130" s="242"/>
      <c r="AE130" s="259"/>
      <c r="AF130" s="242"/>
      <c r="AG130" s="243" t="str">
        <f>E130</f>
        <v>M</v>
      </c>
      <c r="AH130" s="312">
        <f>+IF(K130&gt;0,K130,"")</f>
        <v>200</v>
      </c>
      <c r="AI130" s="312">
        <f>+IF(L130&gt;0,L130,"")</f>
        <v>2</v>
      </c>
      <c r="AJ130" s="312" t="str">
        <f>+IF(M130&gt;0,M130,"")</f>
        <v/>
      </c>
      <c r="AK130" s="312" t="str">
        <f>+IF(Q130&gt;0,Q130,"")</f>
        <v/>
      </c>
      <c r="AL130" s="312">
        <f>+IF(N130&gt;0,N130,"")</f>
        <v>4</v>
      </c>
      <c r="AM130" s="312" t="str">
        <f>+IF(O130&gt;0,O130,"")</f>
        <v/>
      </c>
      <c r="AN130" s="313" t="str">
        <f>+IF(P130&gt;0,P130," ")</f>
        <v>21.87</v>
      </c>
      <c r="AO130" s="314" t="str">
        <f>+UPPER((CONCATENATE(D130," ",B130," ",C130)))</f>
        <v>JOAQUIN DAZA HERRADA</v>
      </c>
      <c r="AP130" s="315">
        <f>G130</f>
        <v>37559</v>
      </c>
      <c r="AQ130" s="314" t="str">
        <f>I130</f>
        <v>CLUB NICOLAS CARVAJAL TALAGANTE</v>
      </c>
      <c r="AR130" s="314">
        <f>J130</f>
        <v>13</v>
      </c>
      <c r="AS130" s="243" t="str">
        <f>+SUBSTITUTE(SUBSTITUTE(F130,".",""),"-","")</f>
        <v>211558830</v>
      </c>
      <c r="AT130" s="342"/>
      <c r="AU130" s="314" t="str">
        <f t="shared" si="10"/>
        <v xml:space="preserve">DAZA HERRADA JOAQUIN </v>
      </c>
      <c r="AV130" s="342" t="str">
        <f t="shared" si="11"/>
        <v>CLUB NICOLAS CARVAJAL TALAGANTE</v>
      </c>
      <c r="AW130" s="1119">
        <f t="shared" si="12"/>
        <v>13</v>
      </c>
      <c r="AX130" s="1120">
        <f t="shared" si="13"/>
        <v>37559</v>
      </c>
      <c r="AY130" s="342"/>
      <c r="AZ130" s="342"/>
    </row>
    <row r="131" spans="1:52" ht="15" customHeight="1" x14ac:dyDescent="0.15">
      <c r="A131" s="242"/>
      <c r="B131" s="223" t="s">
        <v>2010</v>
      </c>
      <c r="C131" s="223" t="s">
        <v>2011</v>
      </c>
      <c r="D131" s="223" t="s">
        <v>2012</v>
      </c>
      <c r="E131" s="378" t="s">
        <v>1866</v>
      </c>
      <c r="F131" s="225" t="s">
        <v>2013</v>
      </c>
      <c r="G131" s="346">
        <v>37559</v>
      </c>
      <c r="H131" s="226" t="str">
        <f>+IF(G131&lt;DATE(2002,1,1),"adulto",IF(G131&lt;DATE(2004,1,1),"u20",IF(G131&lt;DATE(2006,1,1),"u18",IF(G131&lt;DATE(2008,1,1),"u16","-"))))</f>
        <v>u20</v>
      </c>
      <c r="I131" s="224" t="s">
        <v>2007</v>
      </c>
      <c r="J131" s="378">
        <v>13</v>
      </c>
      <c r="K131" s="225">
        <v>400</v>
      </c>
      <c r="L131" s="242">
        <v>1</v>
      </c>
      <c r="M131" s="244"/>
      <c r="N131" s="242">
        <v>6</v>
      </c>
      <c r="O131" s="253"/>
      <c r="P131" s="225" t="s">
        <v>2018</v>
      </c>
      <c r="Q131" s="254"/>
      <c r="R131" s="243"/>
      <c r="S131" s="243"/>
      <c r="T131" s="242"/>
      <c r="U131" s="260"/>
      <c r="V131" s="242"/>
      <c r="W131" s="255"/>
      <c r="X131" s="256"/>
      <c r="Y131" s="243"/>
      <c r="Z131" s="242"/>
      <c r="AA131" s="257"/>
      <c r="AB131" s="242"/>
      <c r="AC131" s="242"/>
      <c r="AD131" s="242"/>
      <c r="AE131" s="259"/>
      <c r="AF131" s="242"/>
      <c r="AG131" s="243" t="str">
        <f>E131</f>
        <v>M</v>
      </c>
      <c r="AH131" s="312">
        <f>+IF(K131&gt;0,K131,"")</f>
        <v>400</v>
      </c>
      <c r="AI131" s="312">
        <f>+IF(L131&gt;0,L131,"")</f>
        <v>1</v>
      </c>
      <c r="AJ131" s="312" t="str">
        <f>+IF(M131&gt;0,M131,"")</f>
        <v/>
      </c>
      <c r="AK131" s="312" t="str">
        <f>+IF(Q131&gt;0,Q131,"")</f>
        <v/>
      </c>
      <c r="AL131" s="312">
        <f>+IF(N131&gt;0,N131,"")</f>
        <v>6</v>
      </c>
      <c r="AM131" s="312" t="str">
        <f>+IF(O131&gt;0,O131,"")</f>
        <v/>
      </c>
      <c r="AN131" s="313" t="str">
        <f>+IF(P131&gt;0,P131," ")</f>
        <v>50.96</v>
      </c>
      <c r="AO131" s="314" t="str">
        <f>+UPPER((CONCATENATE(D131," ",B131," ",C131)))</f>
        <v>JOAQUIN DAZA HERRADA</v>
      </c>
      <c r="AP131" s="315">
        <f>G131</f>
        <v>37559</v>
      </c>
      <c r="AQ131" s="314" t="str">
        <f>I131</f>
        <v>CLUB NICOLAS CARVAJAL TALAGANTE</v>
      </c>
      <c r="AR131" s="314">
        <f>J131</f>
        <v>13</v>
      </c>
      <c r="AS131" s="243" t="str">
        <f>+SUBSTITUTE(SUBSTITUTE(F131,".",""),"-","")</f>
        <v>211558830</v>
      </c>
      <c r="AT131" s="342"/>
      <c r="AU131" s="314" t="str">
        <f t="shared" si="10"/>
        <v xml:space="preserve">DAZA HERRADA JOAQUIN </v>
      </c>
      <c r="AV131" s="342" t="str">
        <f t="shared" si="11"/>
        <v>CLUB NICOLAS CARVAJAL TALAGANTE</v>
      </c>
      <c r="AW131" s="1119">
        <f t="shared" si="12"/>
        <v>13</v>
      </c>
      <c r="AX131" s="1120">
        <f t="shared" si="13"/>
        <v>37559</v>
      </c>
      <c r="AY131" s="342"/>
      <c r="AZ131" s="342"/>
    </row>
    <row r="132" spans="1:52" ht="15" customHeight="1" x14ac:dyDescent="0.15">
      <c r="A132" s="242"/>
      <c r="B132" s="224" t="s">
        <v>2010</v>
      </c>
      <c r="C132" s="224" t="s">
        <v>2011</v>
      </c>
      <c r="D132" s="224" t="s">
        <v>2012</v>
      </c>
      <c r="E132" s="378" t="s">
        <v>1866</v>
      </c>
      <c r="F132" s="225" t="s">
        <v>2013</v>
      </c>
      <c r="G132" s="346">
        <v>37559</v>
      </c>
      <c r="H132" s="226" t="str">
        <f>+IF(G132&lt;DATE(2002,1,1),"adulto",IF(G132&lt;DATE(2004,1,1),"u20",IF(G132&lt;DATE(2006,1,1),"u18",IF(G132&lt;DATE(2008,1,1),"u16","-"))))</f>
        <v>u20</v>
      </c>
      <c r="I132" s="224" t="s">
        <v>2007</v>
      </c>
      <c r="J132" s="863">
        <v>13</v>
      </c>
      <c r="K132" s="883" t="s">
        <v>2035</v>
      </c>
      <c r="L132" s="242"/>
      <c r="M132" s="244"/>
      <c r="N132" s="242"/>
      <c r="O132" s="253"/>
      <c r="P132" s="225"/>
      <c r="Q132" s="254"/>
      <c r="R132" s="243"/>
      <c r="S132" s="243"/>
      <c r="T132" s="242"/>
      <c r="U132" s="260"/>
      <c r="V132" s="242"/>
      <c r="W132" s="255"/>
      <c r="X132" s="256"/>
      <c r="Y132" s="243"/>
      <c r="Z132" s="242"/>
      <c r="AA132" s="257"/>
      <c r="AB132" s="242"/>
      <c r="AC132" s="242"/>
      <c r="AD132" s="242"/>
      <c r="AE132" s="259"/>
      <c r="AF132" s="242"/>
      <c r="AG132" s="243" t="str">
        <f>E132</f>
        <v>M</v>
      </c>
      <c r="AH132" s="312" t="str">
        <f>+IF(K132&gt;0,K132,"")</f>
        <v>4x100</v>
      </c>
      <c r="AI132" s="312" t="str">
        <f>+IF(L132&gt;0,L132,"")</f>
        <v/>
      </c>
      <c r="AJ132" s="312" t="str">
        <f>+IF(M132&gt;0,M132,"")</f>
        <v/>
      </c>
      <c r="AK132" s="312" t="str">
        <f>+IF(Q132&gt;0,Q132,"")</f>
        <v/>
      </c>
      <c r="AL132" s="312" t="str">
        <f>+IF(N132&gt;0,N132,"")</f>
        <v/>
      </c>
      <c r="AM132" s="312" t="str">
        <f>+IF(O132&gt;0,O132,"")</f>
        <v/>
      </c>
      <c r="AN132" s="313" t="str">
        <f>+IF(P132&gt;0,P132," ")</f>
        <v xml:space="preserve"> </v>
      </c>
      <c r="AO132" s="314" t="str">
        <f>+UPPER((CONCATENATE(D132," ",B132," ",C132)))</f>
        <v>JOAQUIN DAZA HERRADA</v>
      </c>
      <c r="AP132" s="315">
        <f>G132</f>
        <v>37559</v>
      </c>
      <c r="AQ132" s="314" t="str">
        <f>I132</f>
        <v>CLUB NICOLAS CARVAJAL TALAGANTE</v>
      </c>
      <c r="AR132" s="314">
        <f>J132</f>
        <v>13</v>
      </c>
      <c r="AS132" s="243" t="str">
        <f>+SUBSTITUTE(SUBSTITUTE(F132,".",""),"-","")</f>
        <v>211558830</v>
      </c>
      <c r="AT132" s="342"/>
      <c r="AU132" s="314" t="str">
        <f t="shared" si="10"/>
        <v xml:space="preserve">DAZA HERRADA JOAQUIN </v>
      </c>
      <c r="AV132" s="342" t="str">
        <f t="shared" si="11"/>
        <v>CLUB NICOLAS CARVAJAL TALAGANTE</v>
      </c>
      <c r="AW132" s="1119">
        <f t="shared" si="12"/>
        <v>13</v>
      </c>
      <c r="AX132" s="1120">
        <f t="shared" si="13"/>
        <v>37559</v>
      </c>
      <c r="AY132" s="342"/>
      <c r="AZ132" s="342"/>
    </row>
    <row r="133" spans="1:52" ht="15" customHeight="1" x14ac:dyDescent="0.15">
      <c r="A133" s="242"/>
      <c r="B133" s="618" t="s">
        <v>3642</v>
      </c>
      <c r="C133" s="618" t="s">
        <v>1328</v>
      </c>
      <c r="D133" s="618" t="s">
        <v>3643</v>
      </c>
      <c r="E133" s="378" t="s">
        <v>1862</v>
      </c>
      <c r="F133" s="626" t="s">
        <v>3644</v>
      </c>
      <c r="G133" s="624">
        <v>26493</v>
      </c>
      <c r="H133" s="226" t="str">
        <f>+IF(G133&lt;DATE(2002,1,1),"adulto",IF(G133&lt;DATE(2004,1,1),"u20",IF(G133&lt;DATE(2006,1,1),"u18",IF(G133&lt;DATE(2008,1,1),"u16","-"))))</f>
        <v>adulto</v>
      </c>
      <c r="I133" s="618" t="s">
        <v>3612</v>
      </c>
      <c r="J133" s="865">
        <v>4</v>
      </c>
      <c r="K133" s="378" t="s">
        <v>1856</v>
      </c>
      <c r="L133" s="242"/>
      <c r="M133" s="244"/>
      <c r="N133" s="242"/>
      <c r="O133" s="253"/>
      <c r="P133" s="626"/>
      <c r="Q133" s="254"/>
      <c r="R133" s="243"/>
      <c r="S133" s="243"/>
      <c r="T133" s="242"/>
      <c r="U133" s="260"/>
      <c r="V133" s="242"/>
      <c r="W133" s="255"/>
      <c r="X133" s="256"/>
      <c r="Y133" s="243"/>
      <c r="Z133" s="242"/>
      <c r="AA133" s="257"/>
      <c r="AB133" s="242"/>
      <c r="AC133" s="242"/>
      <c r="AD133" s="242"/>
      <c r="AE133" s="259"/>
      <c r="AF133" s="242"/>
      <c r="AG133" s="243" t="str">
        <f>E133</f>
        <v>F</v>
      </c>
      <c r="AH133" s="312" t="str">
        <f>+IF(K133&gt;0,K133,"")</f>
        <v>ENTRENADOR</v>
      </c>
      <c r="AI133" s="312" t="str">
        <f>+IF(L133&gt;0,L133,"")</f>
        <v/>
      </c>
      <c r="AJ133" s="312" t="str">
        <f>+IF(M133&gt;0,M133,"")</f>
        <v/>
      </c>
      <c r="AK133" s="312" t="str">
        <f>+IF(Q133&gt;0,Q133,"")</f>
        <v/>
      </c>
      <c r="AL133" s="312" t="str">
        <f>+IF(N133&gt;0,N133,"")</f>
        <v/>
      </c>
      <c r="AM133" s="312" t="str">
        <f>+IF(O133&gt;0,O133,"")</f>
        <v/>
      </c>
      <c r="AN133" s="313" t="str">
        <f>+IF(P133&gt;0,P133," ")</f>
        <v xml:space="preserve"> </v>
      </c>
      <c r="AO133" s="314" t="str">
        <f>+UPPER((CONCATENATE(D133," ",B133," ",C133)))</f>
        <v>JUDIHT DE LA FUENTE FLORES</v>
      </c>
      <c r="AP133" s="315">
        <f>G133</f>
        <v>26493</v>
      </c>
      <c r="AQ133" s="314" t="str">
        <f>I133</f>
        <v>CLUB ATLETICO  INGLES</v>
      </c>
      <c r="AR133" s="314">
        <f>J133</f>
        <v>4</v>
      </c>
      <c r="AS133" s="243" t="str">
        <f>+SUBSTITUTE(SUBSTITUTE(F133,".",""),"-","")</f>
        <v>108858974</v>
      </c>
      <c r="AT133" s="342"/>
      <c r="AU133" s="314" t="str">
        <f t="shared" si="10"/>
        <v xml:space="preserve">DE LA FUENTE FLORES JUDIHT </v>
      </c>
      <c r="AV133" s="342" t="str">
        <f t="shared" si="11"/>
        <v>CLUB ATLETICO  INGLES</v>
      </c>
      <c r="AW133" s="1119">
        <f t="shared" si="12"/>
        <v>4</v>
      </c>
      <c r="AX133" s="1120">
        <f t="shared" si="13"/>
        <v>26493</v>
      </c>
      <c r="AY133" s="342"/>
      <c r="AZ133" s="342"/>
    </row>
    <row r="134" spans="1:52" ht="15" customHeight="1" x14ac:dyDescent="0.15">
      <c r="A134" s="242"/>
      <c r="B134" s="618" t="s">
        <v>1044</v>
      </c>
      <c r="C134" s="618" t="s">
        <v>1078</v>
      </c>
      <c r="D134" s="618" t="s">
        <v>3567</v>
      </c>
      <c r="E134" s="378" t="s">
        <v>1866</v>
      </c>
      <c r="F134" s="626" t="s">
        <v>3568</v>
      </c>
      <c r="G134" s="624">
        <v>34637</v>
      </c>
      <c r="H134" s="226" t="str">
        <f>+IF(G134&lt;DATE(2002,1,1),"adulto",IF(G134&lt;DATE(2004,1,1),"u20",IF(G134&lt;DATE(2006,1,1),"u18",IF(G134&lt;DATE(2008,1,1),"u16","-"))))</f>
        <v>adulto</v>
      </c>
      <c r="I134" s="618" t="s">
        <v>3550</v>
      </c>
      <c r="J134" s="865">
        <v>4</v>
      </c>
      <c r="K134" s="378" t="s">
        <v>1856</v>
      </c>
      <c r="L134" s="242"/>
      <c r="M134" s="244"/>
      <c r="N134" s="242"/>
      <c r="O134" s="253"/>
      <c r="P134" s="626"/>
      <c r="Q134" s="254"/>
      <c r="R134" s="243"/>
      <c r="S134" s="243"/>
      <c r="T134" s="242"/>
      <c r="U134" s="260"/>
      <c r="V134" s="242"/>
      <c r="W134" s="255"/>
      <c r="X134" s="256"/>
      <c r="Y134" s="243"/>
      <c r="Z134" s="242"/>
      <c r="AA134" s="257"/>
      <c r="AB134" s="242"/>
      <c r="AC134" s="242"/>
      <c r="AD134" s="242"/>
      <c r="AE134" s="259"/>
      <c r="AF134" s="242"/>
      <c r="AG134" s="243" t="str">
        <f>E134</f>
        <v>M</v>
      </c>
      <c r="AH134" s="312" t="str">
        <f>+IF(K134&gt;0,K134,"")</f>
        <v>ENTRENADOR</v>
      </c>
      <c r="AI134" s="312" t="str">
        <f>+IF(L134&gt;0,L134,"")</f>
        <v/>
      </c>
      <c r="AJ134" s="312" t="str">
        <f>+IF(M134&gt;0,M134,"")</f>
        <v/>
      </c>
      <c r="AK134" s="312" t="str">
        <f>+IF(Q134&gt;0,Q134,"")</f>
        <v/>
      </c>
      <c r="AL134" s="312" t="str">
        <f>+IF(N134&gt;0,N134,"")</f>
        <v/>
      </c>
      <c r="AM134" s="312" t="str">
        <f>+IF(O134&gt;0,O134,"")</f>
        <v/>
      </c>
      <c r="AN134" s="313" t="str">
        <f>+IF(P134&gt;0,P134," ")</f>
        <v xml:space="preserve"> </v>
      </c>
      <c r="AO134" s="314" t="str">
        <f>+UPPER((CONCATENATE(D134," ",B134," ",C134)))</f>
        <v>MARCO NICOLAS DIAZ OLIVARES</v>
      </c>
      <c r="AP134" s="315">
        <f>G134</f>
        <v>34637</v>
      </c>
      <c r="AQ134" s="314" t="str">
        <f>I134</f>
        <v>CLUB DEPORTIVO ATLETICO SPORTING COQUIMBO</v>
      </c>
      <c r="AR134" s="314">
        <f>J134</f>
        <v>4</v>
      </c>
      <c r="AS134" s="243" t="str">
        <f>+SUBSTITUTE(SUBSTITUTE(F134,".",""),"-","")</f>
        <v>189228066</v>
      </c>
      <c r="AT134" s="342"/>
      <c r="AU134" s="314" t="str">
        <f t="shared" si="10"/>
        <v xml:space="preserve">DIAZ OLIVARES MARCO NICOLAS </v>
      </c>
      <c r="AV134" s="342" t="str">
        <f t="shared" si="11"/>
        <v>CLUB DEPORTIVO ATLETICO SPORTING COQUIMBO</v>
      </c>
      <c r="AW134" s="1119">
        <f t="shared" si="12"/>
        <v>4</v>
      </c>
      <c r="AX134" s="1120">
        <f t="shared" si="13"/>
        <v>34637</v>
      </c>
      <c r="AY134" s="342"/>
      <c r="AZ134" s="342"/>
    </row>
    <row r="135" spans="1:52" ht="15" customHeight="1" x14ac:dyDescent="0.2">
      <c r="A135" s="242"/>
      <c r="B135" s="618" t="s">
        <v>3604</v>
      </c>
      <c r="C135" s="618" t="s">
        <v>1078</v>
      </c>
      <c r="D135" s="618" t="s">
        <v>3605</v>
      </c>
      <c r="E135" s="378" t="s">
        <v>1866</v>
      </c>
      <c r="F135" s="626" t="s">
        <v>3606</v>
      </c>
      <c r="G135" s="624">
        <v>36153</v>
      </c>
      <c r="H135" s="226" t="str">
        <f>+IF(G135&lt;DATE(2002,1,1),"adulto",IF(G135&lt;DATE(2004,1,1),"u20",IF(G135&lt;DATE(2006,1,1),"u18",IF(G135&lt;DATE(2008,1,1),"u16","-"))))</f>
        <v>adulto</v>
      </c>
      <c r="I135" s="631" t="s">
        <v>3577</v>
      </c>
      <c r="J135" s="866">
        <v>4</v>
      </c>
      <c r="K135" s="378" t="s">
        <v>1856</v>
      </c>
      <c r="L135" s="242"/>
      <c r="M135" s="244"/>
      <c r="N135" s="242"/>
      <c r="O135" s="253"/>
      <c r="P135" s="710"/>
      <c r="Q135" s="254"/>
      <c r="R135" s="243"/>
      <c r="S135" s="243"/>
      <c r="T135" s="242"/>
      <c r="U135" s="260"/>
      <c r="V135" s="242"/>
      <c r="W135" s="255"/>
      <c r="X135" s="256"/>
      <c r="Y135" s="243"/>
      <c r="Z135" s="242"/>
      <c r="AA135" s="257"/>
      <c r="AB135" s="242"/>
      <c r="AC135" s="242"/>
      <c r="AD135" s="242"/>
      <c r="AE135" s="259"/>
      <c r="AF135" s="242"/>
      <c r="AG135" s="243" t="str">
        <f>E135</f>
        <v>M</v>
      </c>
      <c r="AH135" s="312" t="str">
        <f>+IF(K135&gt;0,K135,"")</f>
        <v>ENTRENADOR</v>
      </c>
      <c r="AI135" s="312" t="str">
        <f>+IF(L135&gt;0,L135,"")</f>
        <v/>
      </c>
      <c r="AJ135" s="312" t="str">
        <f>+IF(M135&gt;0,M135,"")</f>
        <v/>
      </c>
      <c r="AK135" s="312" t="str">
        <f>+IF(Q135&gt;0,Q135,"")</f>
        <v/>
      </c>
      <c r="AL135" s="312" t="str">
        <f>+IF(N135&gt;0,N135,"")</f>
        <v/>
      </c>
      <c r="AM135" s="312" t="str">
        <f>+IF(O135&gt;0,O135,"")</f>
        <v/>
      </c>
      <c r="AN135" s="313" t="str">
        <f>+IF(P135&gt;0,P135," ")</f>
        <v xml:space="preserve"> </v>
      </c>
      <c r="AO135" s="314" t="str">
        <f>+UPPER((CONCATENATE(D135," ",B135," ",C135)))</f>
        <v>NICOLAS FELIPE ELO OLIVARES</v>
      </c>
      <c r="AP135" s="315">
        <f>G135</f>
        <v>36153</v>
      </c>
      <c r="AQ135" s="314" t="str">
        <f>I135</f>
        <v>CLUB ATLETICO LIMARI</v>
      </c>
      <c r="AR135" s="314">
        <f>J135</f>
        <v>4</v>
      </c>
      <c r="AS135" s="243" t="str">
        <f>+SUBSTITUTE(SUBSTITUTE(F135,".",""),"-","")</f>
        <v>200914554</v>
      </c>
      <c r="AT135" s="342"/>
      <c r="AU135" s="314" t="str">
        <f t="shared" si="10"/>
        <v xml:space="preserve">ELO OLIVARES NICOLAS FELIPE </v>
      </c>
      <c r="AV135" s="342" t="str">
        <f t="shared" si="11"/>
        <v>CLUB ATLETICO LIMARI</v>
      </c>
      <c r="AW135" s="1119">
        <f t="shared" si="12"/>
        <v>4</v>
      </c>
      <c r="AX135" s="1120">
        <f t="shared" si="13"/>
        <v>36153</v>
      </c>
      <c r="AY135" s="342"/>
      <c r="AZ135" s="342"/>
    </row>
    <row r="136" spans="1:52" ht="15" customHeight="1" x14ac:dyDescent="0.15">
      <c r="A136" s="242"/>
      <c r="B136" s="551" t="s">
        <v>3295</v>
      </c>
      <c r="C136" s="551" t="s">
        <v>490</v>
      </c>
      <c r="D136" s="551" t="s">
        <v>3296</v>
      </c>
      <c r="E136" s="378" t="s">
        <v>1866</v>
      </c>
      <c r="F136" s="552" t="s">
        <v>3297</v>
      </c>
      <c r="G136" s="553">
        <v>38047</v>
      </c>
      <c r="H136" s="252" t="str">
        <f>+IF(G136&lt;DATE(2002,1,1),"adulto",IF(G136&lt;DATE(2004,1,1),"u20",IF(G136&lt;DATE(2006,1,1),"u18",IF(G136&lt;DATE(2008,1,1),"u16","-"))))</f>
        <v>u18</v>
      </c>
      <c r="I136" s="555" t="s">
        <v>3301</v>
      </c>
      <c r="J136" s="1031">
        <v>16</v>
      </c>
      <c r="K136" s="344" t="s">
        <v>1032</v>
      </c>
      <c r="L136" s="242"/>
      <c r="M136" s="244"/>
      <c r="N136" s="242"/>
      <c r="O136" s="253"/>
      <c r="P136" s="737" t="s">
        <v>3318</v>
      </c>
      <c r="Q136" s="254"/>
      <c r="R136" s="243"/>
      <c r="S136" s="243"/>
      <c r="T136" s="242"/>
      <c r="U136" s="260"/>
      <c r="V136" s="242"/>
      <c r="W136" s="255"/>
      <c r="X136" s="256"/>
      <c r="Y136" s="243"/>
      <c r="Z136" s="242"/>
      <c r="AA136" s="257"/>
      <c r="AB136" s="242"/>
      <c r="AC136" s="242"/>
      <c r="AD136" s="242"/>
      <c r="AE136" s="259"/>
      <c r="AF136" s="242"/>
      <c r="AG136" s="243" t="str">
        <f>E136</f>
        <v>M</v>
      </c>
      <c r="AH136" s="312" t="str">
        <f>+IF(K136&gt;0,K136,"")</f>
        <v>martillo</v>
      </c>
      <c r="AI136" s="312" t="str">
        <f>+IF(L136&gt;0,L136,"")</f>
        <v/>
      </c>
      <c r="AJ136" s="312" t="str">
        <f>+IF(M136&gt;0,M136,"")</f>
        <v/>
      </c>
      <c r="AK136" s="312" t="str">
        <f>+IF(Q136&gt;0,Q136,"")</f>
        <v/>
      </c>
      <c r="AL136" s="312" t="str">
        <f>+IF(N136&gt;0,N136,"")</f>
        <v/>
      </c>
      <c r="AM136" s="312" t="str">
        <f>+IF(O136&gt;0,O136,"")</f>
        <v/>
      </c>
      <c r="AN136" s="313" t="str">
        <f>+IF(P136&gt;0,P136," ")</f>
        <v>53.89</v>
      </c>
      <c r="AO136" s="314" t="str">
        <f>+UPPER((CONCATENATE(D136," ",B136," ",C136)))</f>
        <v>JUAN JOSÉ ERIZA ACUÑA</v>
      </c>
      <c r="AP136" s="315">
        <f>G136</f>
        <v>38047</v>
      </c>
      <c r="AQ136" s="314" t="str">
        <f>I136</f>
        <v>CLUB ATLÉTICO SAN NICOLÁS</v>
      </c>
      <c r="AR136" s="314">
        <f>J136</f>
        <v>16</v>
      </c>
      <c r="AS136" s="243" t="str">
        <f>+SUBSTITUTE(SUBSTITUTE(F136,".",""),"-","")</f>
        <v>215182797</v>
      </c>
      <c r="AT136" s="342"/>
      <c r="AU136" s="314" t="str">
        <f t="shared" si="10"/>
        <v xml:space="preserve">ERIZA ACUÑA JUAN JOSÉ </v>
      </c>
      <c r="AV136" s="342" t="str">
        <f t="shared" si="11"/>
        <v>CLUB ATLÉTICO SAN NICOLÁS</v>
      </c>
      <c r="AW136" s="1119">
        <f t="shared" si="12"/>
        <v>16</v>
      </c>
      <c r="AX136" s="1120">
        <f t="shared" si="13"/>
        <v>38047</v>
      </c>
      <c r="AY136" s="342"/>
      <c r="AZ136" s="342"/>
    </row>
    <row r="137" spans="1:52" ht="15" customHeight="1" x14ac:dyDescent="0.15">
      <c r="A137" s="242"/>
      <c r="B137" s="551" t="s">
        <v>3295</v>
      </c>
      <c r="C137" s="551" t="s">
        <v>490</v>
      </c>
      <c r="D137" s="551" t="s">
        <v>3296</v>
      </c>
      <c r="E137" s="378" t="s">
        <v>1866</v>
      </c>
      <c r="F137" s="552" t="s">
        <v>3297</v>
      </c>
      <c r="G137" s="553">
        <v>38047</v>
      </c>
      <c r="H137" s="252" t="str">
        <f>+IF(G137&lt;DATE(2002,1,1),"adulto",IF(G137&lt;DATE(2004,1,1),"u20",IF(G137&lt;DATE(2006,1,1),"u18",IF(G137&lt;DATE(2008,1,1),"u16","-"))))</f>
        <v>u18</v>
      </c>
      <c r="I137" s="555" t="s">
        <v>3301</v>
      </c>
      <c r="J137" s="1031">
        <v>16</v>
      </c>
      <c r="K137" s="522" t="s">
        <v>990</v>
      </c>
      <c r="L137" s="242"/>
      <c r="M137" s="244"/>
      <c r="N137" s="242"/>
      <c r="O137" s="253"/>
      <c r="P137" s="737" t="s">
        <v>3317</v>
      </c>
      <c r="Q137" s="254"/>
      <c r="R137" s="243"/>
      <c r="S137" s="243"/>
      <c r="T137" s="242"/>
      <c r="U137" s="260"/>
      <c r="V137" s="242"/>
      <c r="W137" s="255"/>
      <c r="X137" s="256"/>
      <c r="Y137" s="243"/>
      <c r="Z137" s="242"/>
      <c r="AA137" s="257"/>
      <c r="AB137" s="242"/>
      <c r="AC137" s="242"/>
      <c r="AD137" s="242"/>
      <c r="AE137" s="259"/>
      <c r="AF137" s="242"/>
      <c r="AG137" s="243" t="str">
        <f>E137</f>
        <v>M</v>
      </c>
      <c r="AH137" s="312" t="str">
        <f>+IF(K137&gt;0,K137,"")</f>
        <v>disco</v>
      </c>
      <c r="AI137" s="312" t="str">
        <f>+IF(L137&gt;0,L137,"")</f>
        <v/>
      </c>
      <c r="AJ137" s="312" t="str">
        <f>+IF(M137&gt;0,M137,"")</f>
        <v/>
      </c>
      <c r="AK137" s="312" t="str">
        <f>+IF(Q137&gt;0,Q137,"")</f>
        <v/>
      </c>
      <c r="AL137" s="312" t="str">
        <f>+IF(N137&gt;0,N137,"")</f>
        <v/>
      </c>
      <c r="AM137" s="312" t="str">
        <f>+IF(O137&gt;0,O137,"")</f>
        <v/>
      </c>
      <c r="AN137" s="313" t="str">
        <f>+IF(P137&gt;0,P137," ")</f>
        <v>49.36</v>
      </c>
      <c r="AO137" s="314" t="str">
        <f>+UPPER((CONCATENATE(D137," ",B137," ",C137)))</f>
        <v>JUAN JOSÉ ERIZA ACUÑA</v>
      </c>
      <c r="AP137" s="315">
        <f>G137</f>
        <v>38047</v>
      </c>
      <c r="AQ137" s="314" t="str">
        <f>I137</f>
        <v>CLUB ATLÉTICO SAN NICOLÁS</v>
      </c>
      <c r="AR137" s="314">
        <f>J137</f>
        <v>16</v>
      </c>
      <c r="AS137" s="243" t="str">
        <f>+SUBSTITUTE(SUBSTITUTE(F137,".",""),"-","")</f>
        <v>215182797</v>
      </c>
      <c r="AT137" s="342"/>
      <c r="AU137" s="314" t="str">
        <f t="shared" si="10"/>
        <v xml:space="preserve">ERIZA ACUÑA JUAN JOSÉ </v>
      </c>
      <c r="AV137" s="342" t="str">
        <f t="shared" si="11"/>
        <v>CLUB ATLÉTICO SAN NICOLÁS</v>
      </c>
      <c r="AW137" s="1119">
        <f t="shared" si="12"/>
        <v>16</v>
      </c>
      <c r="AX137" s="1120">
        <f t="shared" si="13"/>
        <v>38047</v>
      </c>
      <c r="AY137" s="342"/>
      <c r="AZ137" s="342"/>
    </row>
    <row r="138" spans="1:52" ht="15" customHeight="1" x14ac:dyDescent="0.15">
      <c r="A138" s="242"/>
      <c r="B138" s="551" t="s">
        <v>3295</v>
      </c>
      <c r="C138" s="551" t="s">
        <v>490</v>
      </c>
      <c r="D138" s="551" t="s">
        <v>3296</v>
      </c>
      <c r="E138" s="378" t="s">
        <v>1866</v>
      </c>
      <c r="F138" s="552" t="s">
        <v>3297</v>
      </c>
      <c r="G138" s="553">
        <v>38047</v>
      </c>
      <c r="H138" s="252" t="str">
        <f>+IF(G138&lt;DATE(2002,1,1),"adulto",IF(G138&lt;DATE(2004,1,1),"u20",IF(G138&lt;DATE(2006,1,1),"u18",IF(G138&lt;DATE(2008,1,1),"u16","-"))))</f>
        <v>u18</v>
      </c>
      <c r="I138" s="555" t="s">
        <v>3301</v>
      </c>
      <c r="J138" s="1031">
        <v>16</v>
      </c>
      <c r="K138" s="765" t="s">
        <v>974</v>
      </c>
      <c r="L138" s="242"/>
      <c r="M138" s="244"/>
      <c r="N138" s="242"/>
      <c r="O138" s="253"/>
      <c r="P138" s="735" t="s">
        <v>3319</v>
      </c>
      <c r="Q138" s="254"/>
      <c r="R138" s="243"/>
      <c r="S138" s="243"/>
      <c r="T138" s="242"/>
      <c r="U138" s="260"/>
      <c r="V138" s="242"/>
      <c r="W138" s="255"/>
      <c r="X138" s="256"/>
      <c r="Y138" s="243"/>
      <c r="Z138" s="242"/>
      <c r="AA138" s="257"/>
      <c r="AB138" s="242"/>
      <c r="AC138" s="242"/>
      <c r="AD138" s="242"/>
      <c r="AE138" s="259"/>
      <c r="AF138" s="242"/>
      <c r="AG138" s="243" t="str">
        <f>E138</f>
        <v>M</v>
      </c>
      <c r="AH138" s="312" t="str">
        <f>+IF(K138&gt;0,K138,"")</f>
        <v>bala</v>
      </c>
      <c r="AI138" s="312" t="str">
        <f>+IF(L138&gt;0,L138,"")</f>
        <v/>
      </c>
      <c r="AJ138" s="312" t="str">
        <f>+IF(M138&gt;0,M138,"")</f>
        <v/>
      </c>
      <c r="AK138" s="312" t="str">
        <f>+IF(Q138&gt;0,Q138,"")</f>
        <v/>
      </c>
      <c r="AL138" s="312" t="str">
        <f>+IF(N138&gt;0,N138,"")</f>
        <v/>
      </c>
      <c r="AM138" s="312" t="str">
        <f>+IF(O138&gt;0,O138,"")</f>
        <v/>
      </c>
      <c r="AN138" s="313" t="str">
        <f>+IF(P138&gt;0,P138," ")</f>
        <v>13.21</v>
      </c>
      <c r="AO138" s="314" t="str">
        <f>+UPPER((CONCATENATE(D138," ",B138," ",C138)))</f>
        <v>JUAN JOSÉ ERIZA ACUÑA</v>
      </c>
      <c r="AP138" s="315">
        <f>G138</f>
        <v>38047</v>
      </c>
      <c r="AQ138" s="314" t="str">
        <f>I138</f>
        <v>CLUB ATLÉTICO SAN NICOLÁS</v>
      </c>
      <c r="AR138" s="314">
        <f>J138</f>
        <v>16</v>
      </c>
      <c r="AS138" s="243" t="str">
        <f>+SUBSTITUTE(SUBSTITUTE(F138,".",""),"-","")</f>
        <v>215182797</v>
      </c>
      <c r="AT138" s="342"/>
      <c r="AU138" s="314" t="str">
        <f t="shared" si="10"/>
        <v xml:space="preserve">ERIZA ACUÑA JUAN JOSÉ </v>
      </c>
      <c r="AV138" s="342" t="str">
        <f t="shared" si="11"/>
        <v>CLUB ATLÉTICO SAN NICOLÁS</v>
      </c>
      <c r="AW138" s="1119">
        <f t="shared" si="12"/>
        <v>16</v>
      </c>
      <c r="AX138" s="1120">
        <f t="shared" si="13"/>
        <v>38047</v>
      </c>
      <c r="AY138" s="342"/>
      <c r="AZ138" s="342"/>
    </row>
    <row r="139" spans="1:52" ht="15" customHeight="1" x14ac:dyDescent="0.15">
      <c r="A139" s="242"/>
      <c r="B139" s="551" t="s">
        <v>3304</v>
      </c>
      <c r="C139" s="551" t="s">
        <v>490</v>
      </c>
      <c r="D139" s="551" t="s">
        <v>3305</v>
      </c>
      <c r="E139" s="378" t="s">
        <v>1866</v>
      </c>
      <c r="F139" s="552" t="s">
        <v>3306</v>
      </c>
      <c r="G139" s="553">
        <v>38047</v>
      </c>
      <c r="H139" s="252" t="str">
        <f>+IF(G139&lt;DATE(2002,1,1),"adulto",IF(G139&lt;DATE(2004,1,1),"u20",IF(G139&lt;DATE(2006,1,1),"u18",IF(G139&lt;DATE(2008,1,1),"u16","-"))))</f>
        <v>u18</v>
      </c>
      <c r="I139" s="555" t="s">
        <v>3301</v>
      </c>
      <c r="J139" s="1031">
        <v>16</v>
      </c>
      <c r="K139" s="344" t="s">
        <v>1017</v>
      </c>
      <c r="L139" s="242"/>
      <c r="M139" s="244"/>
      <c r="N139" s="242"/>
      <c r="O139" s="253"/>
      <c r="P139" s="737" t="s">
        <v>3320</v>
      </c>
      <c r="Q139" s="254"/>
      <c r="R139" s="243"/>
      <c r="S139" s="243"/>
      <c r="T139" s="242"/>
      <c r="U139" s="260"/>
      <c r="V139" s="242"/>
      <c r="W139" s="255"/>
      <c r="X139" s="256"/>
      <c r="Y139" s="243"/>
      <c r="Z139" s="242"/>
      <c r="AA139" s="257"/>
      <c r="AB139" s="242"/>
      <c r="AC139" s="242"/>
      <c r="AD139" s="242"/>
      <c r="AE139" s="259"/>
      <c r="AF139" s="242"/>
      <c r="AG139" s="243" t="str">
        <f>E139</f>
        <v>M</v>
      </c>
      <c r="AH139" s="312" t="str">
        <f>+IF(K139&gt;0,K139,"")</f>
        <v>jabalina</v>
      </c>
      <c r="AI139" s="312" t="str">
        <f>+IF(L139&gt;0,L139,"")</f>
        <v/>
      </c>
      <c r="AJ139" s="312" t="str">
        <f>+IF(M139&gt;0,M139,"")</f>
        <v/>
      </c>
      <c r="AK139" s="312" t="str">
        <f>+IF(Q139&gt;0,Q139,"")</f>
        <v/>
      </c>
      <c r="AL139" s="312" t="str">
        <f>+IF(N139&gt;0,N139,"")</f>
        <v/>
      </c>
      <c r="AM139" s="312" t="str">
        <f>+IF(O139&gt;0,O139,"")</f>
        <v/>
      </c>
      <c r="AN139" s="313" t="str">
        <f>+IF(P139&gt;0,P139," ")</f>
        <v>51.66</v>
      </c>
      <c r="AO139" s="314" t="str">
        <f>+UPPER((CONCATENATE(D139," ",B139," ",C139)))</f>
        <v>ALBERTO ERIZA  ACUÑA</v>
      </c>
      <c r="AP139" s="315">
        <f>G139</f>
        <v>38047</v>
      </c>
      <c r="AQ139" s="314" t="str">
        <f>I139</f>
        <v>CLUB ATLÉTICO SAN NICOLÁS</v>
      </c>
      <c r="AR139" s="314">
        <f>J139</f>
        <v>16</v>
      </c>
      <c r="AS139" s="243" t="str">
        <f>+SUBSTITUTE(SUBSTITUTE(F139,".",""),"-","")</f>
        <v>215183114</v>
      </c>
      <c r="AT139" s="342"/>
      <c r="AU139" s="314" t="str">
        <f t="shared" si="10"/>
        <v xml:space="preserve">ERIZA  ACUÑA ALBERTO </v>
      </c>
      <c r="AV139" s="342" t="str">
        <f t="shared" si="11"/>
        <v>CLUB ATLÉTICO SAN NICOLÁS</v>
      </c>
      <c r="AW139" s="1119">
        <f t="shared" si="12"/>
        <v>16</v>
      </c>
      <c r="AX139" s="1120">
        <f t="shared" si="13"/>
        <v>38047</v>
      </c>
      <c r="AY139" s="342"/>
      <c r="AZ139" s="342"/>
    </row>
    <row r="140" spans="1:52" ht="15" customHeight="1" x14ac:dyDescent="0.2">
      <c r="A140" s="242"/>
      <c r="B140" s="223" t="s">
        <v>3802</v>
      </c>
      <c r="C140" s="223" t="s">
        <v>3803</v>
      </c>
      <c r="D140" s="223" t="s">
        <v>3804</v>
      </c>
      <c r="E140" s="378" t="s">
        <v>1862</v>
      </c>
      <c r="F140" s="8" t="s">
        <v>3805</v>
      </c>
      <c r="G140" s="10">
        <v>38573</v>
      </c>
      <c r="H140" s="226" t="str">
        <f>+IF(G140&lt;DATE(2002,1,1),"adulto",IF(G140&lt;DATE(2004,1,1),"u20",IF(G140&lt;DATE(2006,1,1),"u18",IF(G140&lt;DATE(2008,1,1),"u16","-"))))</f>
        <v>u18</v>
      </c>
      <c r="I140" s="224" t="s">
        <v>3792</v>
      </c>
      <c r="J140" s="378">
        <v>15</v>
      </c>
      <c r="K140" s="902" t="s">
        <v>1873</v>
      </c>
      <c r="L140" s="242"/>
      <c r="M140" s="244"/>
      <c r="N140" s="242"/>
      <c r="O140" s="253"/>
      <c r="P140" s="225" t="s">
        <v>3846</v>
      </c>
      <c r="Q140" s="254"/>
      <c r="R140" s="243"/>
      <c r="S140" s="243"/>
      <c r="T140" s="242"/>
      <c r="U140" s="260"/>
      <c r="V140" s="242"/>
      <c r="W140" s="255"/>
      <c r="X140" s="256"/>
      <c r="Y140" s="243"/>
      <c r="Z140" s="242"/>
      <c r="AA140" s="257"/>
      <c r="AB140" s="242"/>
      <c r="AC140" s="242"/>
      <c r="AD140" s="242"/>
      <c r="AE140" s="259"/>
      <c r="AF140" s="242"/>
      <c r="AG140" s="243" t="str">
        <f>E140</f>
        <v>F</v>
      </c>
      <c r="AH140" s="312" t="str">
        <f>+IF(K140&gt;0,K140,"")</f>
        <v>10000 marcha</v>
      </c>
      <c r="AI140" s="312" t="str">
        <f>+IF(L140&gt;0,L140,"")</f>
        <v/>
      </c>
      <c r="AJ140" s="312" t="str">
        <f>+IF(M140&gt;0,M140,"")</f>
        <v/>
      </c>
      <c r="AK140" s="312" t="str">
        <f>+IF(Q140&gt;0,Q140,"")</f>
        <v/>
      </c>
      <c r="AL140" s="312" t="str">
        <f>+IF(N140&gt;0,N140,"")</f>
        <v/>
      </c>
      <c r="AM140" s="312" t="str">
        <f>+IF(O140&gt;0,O140,"")</f>
        <v/>
      </c>
      <c r="AN140" s="313" t="str">
        <f>+IF(P140&gt;0,P140," ")</f>
        <v>1.01.00</v>
      </c>
      <c r="AO140" s="314" t="str">
        <f>+UPPER((CONCATENATE(D140," ",B140," ",C140)))</f>
        <v>KATALINA ESCOBAR GODOY</v>
      </c>
      <c r="AP140" s="315">
        <f>G140</f>
        <v>38573</v>
      </c>
      <c r="AQ140" s="314" t="str">
        <f>I140</f>
        <v>AGRUPACION ATLETICA TROTAMUNDOS DE ARICA</v>
      </c>
      <c r="AR140" s="314">
        <f>J140</f>
        <v>15</v>
      </c>
      <c r="AS140" s="243" t="str">
        <f>+SUBSTITUTE(SUBSTITUTE(F140,".",""),"-","")</f>
        <v>219045069</v>
      </c>
      <c r="AT140" s="342"/>
      <c r="AU140" s="314" t="str">
        <f t="shared" ref="AU140:AU203" si="14">+UPPER((CONCATENATE(B140," ",C140," ",D140," ")))</f>
        <v xml:space="preserve">ESCOBAR GODOY KATALINA </v>
      </c>
      <c r="AV140" s="342" t="str">
        <f t="shared" si="11"/>
        <v>AGRUPACION ATLETICA TROTAMUNDOS DE ARICA</v>
      </c>
      <c r="AW140" s="1119">
        <f t="shared" si="12"/>
        <v>15</v>
      </c>
      <c r="AX140" s="1120">
        <f t="shared" si="13"/>
        <v>38573</v>
      </c>
      <c r="AY140" s="342"/>
      <c r="AZ140" s="342"/>
    </row>
    <row r="141" spans="1:52" ht="15" customHeight="1" x14ac:dyDescent="0.15">
      <c r="A141" s="242"/>
      <c r="B141" s="242" t="s">
        <v>3886</v>
      </c>
      <c r="C141" s="242" t="s">
        <v>3884</v>
      </c>
      <c r="D141" s="242" t="s">
        <v>3885</v>
      </c>
      <c r="E141" s="378" t="s">
        <v>1866</v>
      </c>
      <c r="F141" s="243" t="s">
        <v>3883</v>
      </c>
      <c r="G141" s="243"/>
      <c r="H141" s="242"/>
      <c r="I141" s="242"/>
      <c r="J141" s="863">
        <v>13</v>
      </c>
      <c r="K141" s="603" t="s">
        <v>1856</v>
      </c>
      <c r="L141" s="242"/>
      <c r="M141" s="244"/>
      <c r="N141" s="242"/>
      <c r="O141" s="253"/>
      <c r="P141" s="242"/>
      <c r="Q141" s="254"/>
      <c r="R141" s="243"/>
      <c r="S141" s="243"/>
      <c r="T141" s="242"/>
      <c r="U141" s="260"/>
      <c r="V141" s="242"/>
      <c r="W141" s="255"/>
      <c r="X141" s="256"/>
      <c r="Y141" s="243"/>
      <c r="Z141" s="242"/>
      <c r="AA141" s="257"/>
      <c r="AB141" s="242"/>
      <c r="AC141" s="242"/>
      <c r="AD141" s="242"/>
      <c r="AE141" s="259"/>
      <c r="AF141" s="242"/>
      <c r="AG141" s="243" t="str">
        <f>E141</f>
        <v>M</v>
      </c>
      <c r="AH141" s="312" t="str">
        <f>+IF(K141&gt;0,K141,"")</f>
        <v>ENTRENADOR</v>
      </c>
      <c r="AI141" s="312" t="str">
        <f>+IF(L141&gt;0,L141,"")</f>
        <v/>
      </c>
      <c r="AJ141" s="312" t="str">
        <f>+IF(M141&gt;0,M141,"")</f>
        <v/>
      </c>
      <c r="AK141" s="312" t="str">
        <f>+IF(Q141&gt;0,Q141,"")</f>
        <v/>
      </c>
      <c r="AL141" s="312" t="str">
        <f>+IF(N141&gt;0,N141,"")</f>
        <v/>
      </c>
      <c r="AM141" s="312" t="str">
        <f>+IF(O141&gt;0,O141,"")</f>
        <v/>
      </c>
      <c r="AN141" s="313" t="str">
        <f>+IF(P141&gt;0,P141," ")</f>
        <v xml:space="preserve"> </v>
      </c>
      <c r="AO141" s="314" t="str">
        <f>+UPPER((CONCATENATE(D141," ",B141," ",C141)))</f>
        <v xml:space="preserve">MARCELO  ESCOBAR  LÓPEZ </v>
      </c>
      <c r="AP141" s="315">
        <f>G141</f>
        <v>0</v>
      </c>
      <c r="AQ141" s="314">
        <f>I141</f>
        <v>0</v>
      </c>
      <c r="AR141" s="314">
        <f>J141</f>
        <v>13</v>
      </c>
      <c r="AS141" s="243" t="str">
        <f>+SUBSTITUTE(SUBSTITUTE(F141,".",""),"-","")</f>
        <v>177070602</v>
      </c>
      <c r="AT141" s="342"/>
      <c r="AU141" s="314" t="str">
        <f t="shared" si="14"/>
        <v xml:space="preserve">ESCOBAR  LÓPEZ  MARCELO  </v>
      </c>
      <c r="AV141" s="342">
        <f t="shared" si="11"/>
        <v>0</v>
      </c>
      <c r="AW141" s="1119">
        <f t="shared" si="12"/>
        <v>13</v>
      </c>
      <c r="AX141" s="1120">
        <f t="shared" si="13"/>
        <v>0</v>
      </c>
      <c r="AY141" s="342"/>
      <c r="AZ141" s="342"/>
    </row>
    <row r="142" spans="1:52" ht="15" customHeight="1" x14ac:dyDescent="0.2">
      <c r="A142" s="242"/>
      <c r="B142" s="242" t="s">
        <v>3886</v>
      </c>
      <c r="C142" s="242" t="s">
        <v>3884</v>
      </c>
      <c r="D142" s="928" t="s">
        <v>3888</v>
      </c>
      <c r="E142" s="378" t="s">
        <v>1866</v>
      </c>
      <c r="F142" s="243" t="s">
        <v>3887</v>
      </c>
      <c r="G142" s="243"/>
      <c r="H142" s="242"/>
      <c r="I142" s="242"/>
      <c r="J142" s="863">
        <v>13</v>
      </c>
      <c r="K142" s="603" t="s">
        <v>1856</v>
      </c>
      <c r="L142" s="242"/>
      <c r="M142" s="244"/>
      <c r="N142" s="242"/>
      <c r="O142" s="253"/>
      <c r="P142" s="242"/>
      <c r="Q142" s="254"/>
      <c r="R142" s="243"/>
      <c r="S142" s="243"/>
      <c r="T142" s="242"/>
      <c r="U142" s="260"/>
      <c r="V142" s="242"/>
      <c r="W142" s="255"/>
      <c r="X142" s="256"/>
      <c r="Y142" s="243"/>
      <c r="Z142" s="242"/>
      <c r="AA142" s="257"/>
      <c r="AB142" s="242"/>
      <c r="AC142" s="242"/>
      <c r="AD142" s="242"/>
      <c r="AE142" s="259"/>
      <c r="AF142" s="242"/>
      <c r="AG142" s="243" t="str">
        <f>E142</f>
        <v>M</v>
      </c>
      <c r="AH142" s="312" t="str">
        <f>+IF(K142&gt;0,K142,"")</f>
        <v>ENTRENADOR</v>
      </c>
      <c r="AI142" s="312" t="str">
        <f>+IF(L142&gt;0,L142,"")</f>
        <v/>
      </c>
      <c r="AJ142" s="312" t="str">
        <f>+IF(M142&gt;0,M142,"")</f>
        <v/>
      </c>
      <c r="AK142" s="312" t="str">
        <f>+IF(Q142&gt;0,Q142,"")</f>
        <v/>
      </c>
      <c r="AL142" s="312" t="str">
        <f>+IF(N142&gt;0,N142,"")</f>
        <v/>
      </c>
      <c r="AM142" s="312" t="str">
        <f>+IF(O142&gt;0,O142,"")</f>
        <v/>
      </c>
      <c r="AN142" s="313" t="str">
        <f>+IF(P142&gt;0,P142," ")</f>
        <v xml:space="preserve"> </v>
      </c>
      <c r="AO142" s="314" t="str">
        <f>+UPPER((CONCATENATE(D142," ",B142," ",C142)))</f>
        <v xml:space="preserve">RODRIGO  ESCOBAR  LÓPEZ </v>
      </c>
      <c r="AP142" s="315">
        <f>G142</f>
        <v>0</v>
      </c>
      <c r="AQ142" s="314">
        <f>I142</f>
        <v>0</v>
      </c>
      <c r="AR142" s="314">
        <f>J142</f>
        <v>13</v>
      </c>
      <c r="AS142" s="243" t="str">
        <f>+SUBSTITUTE(SUBSTITUTE(F142,".",""),"-","")</f>
        <v>137566346</v>
      </c>
      <c r="AT142" s="342"/>
      <c r="AU142" s="314" t="str">
        <f t="shared" si="14"/>
        <v xml:space="preserve">ESCOBAR  LÓPEZ  RODRIGO  </v>
      </c>
      <c r="AV142" s="342">
        <f t="shared" si="11"/>
        <v>0</v>
      </c>
      <c r="AW142" s="1119">
        <f t="shared" si="12"/>
        <v>13</v>
      </c>
      <c r="AX142" s="1120">
        <f t="shared" si="13"/>
        <v>0</v>
      </c>
      <c r="AY142" s="342"/>
      <c r="AZ142" s="342"/>
    </row>
    <row r="143" spans="1:52" ht="15" customHeight="1" x14ac:dyDescent="0.15">
      <c r="A143" s="242"/>
      <c r="B143" s="812" t="s">
        <v>602</v>
      </c>
      <c r="C143" s="812" t="s">
        <v>2061</v>
      </c>
      <c r="D143" s="812" t="s">
        <v>2062</v>
      </c>
      <c r="E143" s="806" t="s">
        <v>1862</v>
      </c>
      <c r="F143" s="814" t="s">
        <v>2063</v>
      </c>
      <c r="G143" s="808">
        <v>37953</v>
      </c>
      <c r="H143" s="809" t="str">
        <f>+IF(G143&lt;DATE(2002,1,1),"adulto",IF(G143&lt;DATE(2004,1,1),"u20",IF(G143&lt;DATE(2006,1,1),"u18",IF(G143&lt;DATE(2008,1,1),"u16","-"))))</f>
        <v>u20</v>
      </c>
      <c r="I143" s="812" t="s">
        <v>2051</v>
      </c>
      <c r="J143" s="806">
        <v>7</v>
      </c>
      <c r="K143" s="1018" t="s">
        <v>1017</v>
      </c>
      <c r="L143" s="242"/>
      <c r="M143" s="244"/>
      <c r="N143" s="242"/>
      <c r="O143" s="253"/>
      <c r="P143" s="814">
        <v>27</v>
      </c>
      <c r="Q143" s="254"/>
      <c r="R143" s="243"/>
      <c r="S143" s="243"/>
      <c r="T143" s="242"/>
      <c r="U143" s="260"/>
      <c r="V143" s="242"/>
      <c r="W143" s="255"/>
      <c r="X143" s="256"/>
      <c r="Y143" s="243"/>
      <c r="Z143" s="242"/>
      <c r="AA143" s="257"/>
      <c r="AB143" s="242"/>
      <c r="AC143" s="242"/>
      <c r="AD143" s="242"/>
      <c r="AE143" s="259"/>
      <c r="AF143" s="242"/>
      <c r="AG143" s="243" t="str">
        <f>E143</f>
        <v>F</v>
      </c>
      <c r="AH143" s="312" t="str">
        <f>+IF(K143&gt;0,K143,"")</f>
        <v>jabalina</v>
      </c>
      <c r="AI143" s="312" t="str">
        <f>+IF(L143&gt;0,L143,"")</f>
        <v/>
      </c>
      <c r="AJ143" s="312" t="str">
        <f>+IF(M143&gt;0,M143,"")</f>
        <v/>
      </c>
      <c r="AK143" s="312" t="str">
        <f>+IF(Q143&gt;0,Q143,"")</f>
        <v/>
      </c>
      <c r="AL143" s="312" t="str">
        <f>+IF(N143&gt;0,N143,"")</f>
        <v/>
      </c>
      <c r="AM143" s="312" t="str">
        <f>+IF(O143&gt;0,O143,"")</f>
        <v/>
      </c>
      <c r="AN143" s="313">
        <f>+IF(P143&gt;0,P143," ")</f>
        <v>27</v>
      </c>
      <c r="AO143" s="314" t="str">
        <f>+UPPER((CONCATENATE(D143," ",B143," ",C143)))</f>
        <v>EVELYN MARIA SOLEDAD ESPINOZA HERRERA</v>
      </c>
      <c r="AP143" s="315">
        <f>G143</f>
        <v>37953</v>
      </c>
      <c r="AQ143" s="314" t="str">
        <f>I143</f>
        <v>CLUB DEPORTIVO MANUEL LARRAIN</v>
      </c>
      <c r="AR143" s="314">
        <f>J143</f>
        <v>7</v>
      </c>
      <c r="AS143" s="243" t="str">
        <f>+SUBSTITUTE(SUBSTITUTE(F143,".",""),"-","")</f>
        <v>214642778</v>
      </c>
      <c r="AT143" s="342"/>
      <c r="AU143" s="314" t="str">
        <f t="shared" si="14"/>
        <v xml:space="preserve">ESPINOZA HERRERA EVELYN MARIA SOLEDAD </v>
      </c>
      <c r="AV143" s="342" t="str">
        <f t="shared" si="11"/>
        <v>CLUB DEPORTIVO MANUEL LARRAIN</v>
      </c>
      <c r="AW143" s="1119">
        <f t="shared" si="12"/>
        <v>7</v>
      </c>
      <c r="AX143" s="1120">
        <f t="shared" si="13"/>
        <v>37953</v>
      </c>
      <c r="AY143" s="342"/>
      <c r="AZ143" s="342"/>
    </row>
    <row r="144" spans="1:52" ht="15" customHeight="1" x14ac:dyDescent="0.15">
      <c r="A144" s="242"/>
      <c r="B144" s="224" t="s">
        <v>602</v>
      </c>
      <c r="C144" s="224" t="s">
        <v>2061</v>
      </c>
      <c r="D144" s="224" t="s">
        <v>2062</v>
      </c>
      <c r="E144" s="378" t="s">
        <v>1862</v>
      </c>
      <c r="F144" s="225" t="s">
        <v>2063</v>
      </c>
      <c r="G144" s="346">
        <v>37953</v>
      </c>
      <c r="H144" s="226" t="str">
        <f>+IF(G144&lt;DATE(2002,1,1),"adulto",IF(G144&lt;DATE(2004,1,1),"u20",IF(G144&lt;DATE(2006,1,1),"u18",IF(G144&lt;DATE(2008,1,1),"u16","-"))))</f>
        <v>u20</v>
      </c>
      <c r="I144" s="224" t="s">
        <v>2051</v>
      </c>
      <c r="J144" s="378">
        <v>7</v>
      </c>
      <c r="K144" s="769" t="s">
        <v>974</v>
      </c>
      <c r="L144" s="242"/>
      <c r="M144" s="244"/>
      <c r="N144" s="242"/>
      <c r="O144" s="253"/>
      <c r="P144" s="225" t="s">
        <v>4070</v>
      </c>
      <c r="Q144" s="254"/>
      <c r="R144" s="243"/>
      <c r="S144" s="243"/>
      <c r="T144" s="242"/>
      <c r="U144" s="260"/>
      <c r="V144" s="242"/>
      <c r="W144" s="255"/>
      <c r="X144" s="256"/>
      <c r="Y144" s="243"/>
      <c r="Z144" s="242"/>
      <c r="AA144" s="257"/>
      <c r="AB144" s="242"/>
      <c r="AC144" s="242"/>
      <c r="AD144" s="242"/>
      <c r="AE144" s="259"/>
      <c r="AF144" s="242"/>
      <c r="AG144" s="243" t="str">
        <f>E144</f>
        <v>F</v>
      </c>
      <c r="AH144" s="312" t="str">
        <f>+IF(K144&gt;0,K144,"")</f>
        <v>bala</v>
      </c>
      <c r="AI144" s="312" t="str">
        <f>+IF(L144&gt;0,L144,"")</f>
        <v/>
      </c>
      <c r="AJ144" s="312" t="str">
        <f>+IF(M144&gt;0,M144,"")</f>
        <v/>
      </c>
      <c r="AK144" s="312" t="str">
        <f>+IF(Q144&gt;0,Q144,"")</f>
        <v/>
      </c>
      <c r="AL144" s="312" t="str">
        <f>+IF(N144&gt;0,N144,"")</f>
        <v/>
      </c>
      <c r="AM144" s="312" t="str">
        <f>+IF(O144&gt;0,O144,"")</f>
        <v/>
      </c>
      <c r="AN144" s="313" t="str">
        <f>+IF(P144&gt;0,P144," ")</f>
        <v>08.90</v>
      </c>
      <c r="AO144" s="314" t="str">
        <f>+UPPER((CONCATENATE(D144," ",B144," ",C144)))</f>
        <v>EVELYN MARIA SOLEDAD ESPINOZA HERRERA</v>
      </c>
      <c r="AP144" s="315">
        <f>G144</f>
        <v>37953</v>
      </c>
      <c r="AQ144" s="314" t="str">
        <f>I144</f>
        <v>CLUB DEPORTIVO MANUEL LARRAIN</v>
      </c>
      <c r="AR144" s="314">
        <f>J144</f>
        <v>7</v>
      </c>
      <c r="AS144" s="243" t="str">
        <f>+SUBSTITUTE(SUBSTITUTE(F144,".",""),"-","")</f>
        <v>214642778</v>
      </c>
      <c r="AT144" s="342"/>
      <c r="AU144" s="314" t="str">
        <f t="shared" si="14"/>
        <v xml:space="preserve">ESPINOZA HERRERA EVELYN MARIA SOLEDAD </v>
      </c>
      <c r="AV144" s="342" t="str">
        <f t="shared" si="11"/>
        <v>CLUB DEPORTIVO MANUEL LARRAIN</v>
      </c>
      <c r="AW144" s="1119">
        <f t="shared" si="12"/>
        <v>7</v>
      </c>
      <c r="AX144" s="1120">
        <f t="shared" si="13"/>
        <v>37953</v>
      </c>
      <c r="AY144" s="342"/>
      <c r="AZ144" s="342"/>
    </row>
    <row r="145" spans="1:52" ht="15" customHeight="1" x14ac:dyDescent="0.15">
      <c r="A145" s="242"/>
      <c r="B145" s="224" t="s">
        <v>602</v>
      </c>
      <c r="C145" s="224" t="s">
        <v>2124</v>
      </c>
      <c r="D145" s="224" t="s">
        <v>821</v>
      </c>
      <c r="E145" s="378" t="s">
        <v>1862</v>
      </c>
      <c r="F145" s="622" t="s">
        <v>2189</v>
      </c>
      <c r="G145" s="346">
        <v>37930</v>
      </c>
      <c r="H145" s="226" t="str">
        <f>+IF(G145&lt;DATE(2002,1,1),"adulto",IF(G145&lt;DATE(2004,1,1),"u20",IF(G145&lt;DATE(2006,1,1),"u18",IF(G145&lt;DATE(2008,1,1),"u16","-"))))</f>
        <v>u20</v>
      </c>
      <c r="I145" s="224" t="s">
        <v>823</v>
      </c>
      <c r="J145" s="524">
        <v>7</v>
      </c>
      <c r="K145" s="883">
        <v>200</v>
      </c>
      <c r="L145" s="242">
        <v>2</v>
      </c>
      <c r="M145" s="244"/>
      <c r="N145" s="242">
        <v>5</v>
      </c>
      <c r="O145" s="253"/>
      <c r="P145" s="225" t="s">
        <v>2191</v>
      </c>
      <c r="Q145" s="254"/>
      <c r="R145" s="243"/>
      <c r="S145" s="243"/>
      <c r="T145" s="242"/>
      <c r="U145" s="260"/>
      <c r="V145" s="242"/>
      <c r="W145" s="255"/>
      <c r="X145" s="256"/>
      <c r="Y145" s="243"/>
      <c r="Z145" s="242"/>
      <c r="AA145" s="257"/>
      <c r="AB145" s="242"/>
      <c r="AC145" s="242"/>
      <c r="AD145" s="242"/>
      <c r="AE145" s="259"/>
      <c r="AF145" s="242"/>
      <c r="AG145" s="243" t="str">
        <f>E145</f>
        <v>F</v>
      </c>
      <c r="AH145" s="312">
        <f>+IF(K145&gt;0,K145,"")</f>
        <v>200</v>
      </c>
      <c r="AI145" s="312">
        <f>+IF(L145&gt;0,L145,"")</f>
        <v>2</v>
      </c>
      <c r="AJ145" s="312" t="str">
        <f>+IF(M145&gt;0,M145,"")</f>
        <v/>
      </c>
      <c r="AK145" s="312" t="str">
        <f>+IF(Q145&gt;0,Q145,"")</f>
        <v/>
      </c>
      <c r="AL145" s="312">
        <f>+IF(N145&gt;0,N145,"")</f>
        <v>5</v>
      </c>
      <c r="AM145" s="312" t="str">
        <f>+IF(O145&gt;0,O145,"")</f>
        <v/>
      </c>
      <c r="AN145" s="313" t="str">
        <f>+IF(P145&gt;0,P145," ")</f>
        <v>26.50</v>
      </c>
      <c r="AO145" s="314" t="str">
        <f>+UPPER((CONCATENATE(D145," ",B145," ",C145)))</f>
        <v xml:space="preserve">FRANCHESCA DE LOS ANGELES ESPINOZA ALARCON </v>
      </c>
      <c r="AP145" s="315">
        <f>G145</f>
        <v>37930</v>
      </c>
      <c r="AQ145" s="314" t="str">
        <f>I145</f>
        <v>CLUB ATLETISMO CAUQUENES</v>
      </c>
      <c r="AR145" s="314">
        <f>J145</f>
        <v>7</v>
      </c>
      <c r="AS145" s="243" t="str">
        <f>+SUBSTITUTE(SUBSTITUTE(F145,".",""),"-","")</f>
        <v>214594463</v>
      </c>
      <c r="AT145" s="342"/>
      <c r="AU145" s="314" t="str">
        <f t="shared" si="14"/>
        <v xml:space="preserve">ESPINOZA ALARCON  FRANCHESCA DE LOS ANGELES </v>
      </c>
      <c r="AV145" s="342" t="str">
        <f t="shared" si="11"/>
        <v>CLUB ATLETISMO CAUQUENES</v>
      </c>
      <c r="AW145" s="1119">
        <f t="shared" si="12"/>
        <v>7</v>
      </c>
      <c r="AX145" s="1120">
        <f t="shared" si="13"/>
        <v>37930</v>
      </c>
      <c r="AY145" s="342"/>
      <c r="AZ145" s="342"/>
    </row>
    <row r="146" spans="1:52" ht="15" customHeight="1" x14ac:dyDescent="0.15">
      <c r="A146" s="242"/>
      <c r="B146" s="224" t="s">
        <v>602</v>
      </c>
      <c r="C146" s="224" t="s">
        <v>2061</v>
      </c>
      <c r="D146" s="224" t="s">
        <v>2062</v>
      </c>
      <c r="E146" s="378" t="s">
        <v>1862</v>
      </c>
      <c r="F146" s="225" t="s">
        <v>2063</v>
      </c>
      <c r="G146" s="346">
        <v>37953</v>
      </c>
      <c r="H146" s="226" t="str">
        <f>+IF(G146&lt;DATE(2002,1,1),"adulto",IF(G146&lt;DATE(2004,1,1),"u20",IF(G146&lt;DATE(2006,1,1),"u18",IF(G146&lt;DATE(2008,1,1),"u16","-"))))</f>
        <v>u20</v>
      </c>
      <c r="I146" s="224" t="s">
        <v>2051</v>
      </c>
      <c r="J146" s="806">
        <v>7</v>
      </c>
      <c r="K146" s="522" t="s">
        <v>990</v>
      </c>
      <c r="L146" s="242"/>
      <c r="M146" s="244"/>
      <c r="N146" s="242"/>
      <c r="O146" s="253"/>
      <c r="P146" s="225" t="s">
        <v>2066</v>
      </c>
      <c r="Q146" s="254"/>
      <c r="R146" s="243"/>
      <c r="S146" s="243"/>
      <c r="T146" s="242"/>
      <c r="U146" s="242"/>
      <c r="V146" s="242"/>
      <c r="W146" s="255"/>
      <c r="X146" s="256"/>
      <c r="Y146" s="243"/>
      <c r="Z146" s="242"/>
      <c r="AA146" s="257"/>
      <c r="AB146" s="242"/>
      <c r="AC146" s="242"/>
      <c r="AD146" s="242"/>
      <c r="AE146" s="259"/>
      <c r="AF146" s="242"/>
      <c r="AG146" s="243" t="str">
        <f>E146</f>
        <v>F</v>
      </c>
      <c r="AH146" s="312" t="str">
        <f>+IF(K146&gt;0,K146,"")</f>
        <v>disco</v>
      </c>
      <c r="AI146" s="312" t="str">
        <f>+IF(L146&gt;0,L146,"")</f>
        <v/>
      </c>
      <c r="AJ146" s="312" t="str">
        <f>+IF(M146&gt;0,M146,"")</f>
        <v/>
      </c>
      <c r="AK146" s="312" t="str">
        <f>+IF(Q146&gt;0,Q146,"")</f>
        <v/>
      </c>
      <c r="AL146" s="312" t="str">
        <f>+IF(N146&gt;0,N146,"")</f>
        <v/>
      </c>
      <c r="AM146" s="312" t="str">
        <f>+IF(O146&gt;0,O146,"")</f>
        <v/>
      </c>
      <c r="AN146" s="313" t="str">
        <f>+IF(P146&gt;0,P146," ")</f>
        <v>32.40</v>
      </c>
      <c r="AO146" s="314" t="str">
        <f>+UPPER((CONCATENATE(D146," ",B146," ",C146)))</f>
        <v>EVELYN MARIA SOLEDAD ESPINOZA HERRERA</v>
      </c>
      <c r="AP146" s="315">
        <f>G146</f>
        <v>37953</v>
      </c>
      <c r="AQ146" s="314" t="str">
        <f>I146</f>
        <v>CLUB DEPORTIVO MANUEL LARRAIN</v>
      </c>
      <c r="AR146" s="314">
        <f>J146</f>
        <v>7</v>
      </c>
      <c r="AS146" s="243" t="str">
        <f>+SUBSTITUTE(SUBSTITUTE(F146,".",""),"-","")</f>
        <v>214642778</v>
      </c>
      <c r="AT146" s="342"/>
      <c r="AU146" s="314" t="str">
        <f t="shared" si="14"/>
        <v xml:space="preserve">ESPINOZA HERRERA EVELYN MARIA SOLEDAD </v>
      </c>
      <c r="AV146" s="342" t="str">
        <f t="shared" si="11"/>
        <v>CLUB DEPORTIVO MANUEL LARRAIN</v>
      </c>
      <c r="AW146" s="1119">
        <f t="shared" si="12"/>
        <v>7</v>
      </c>
      <c r="AX146" s="1120">
        <f t="shared" si="13"/>
        <v>37953</v>
      </c>
      <c r="AY146" s="342"/>
      <c r="AZ146" s="342"/>
    </row>
    <row r="147" spans="1:52" ht="15" customHeight="1" x14ac:dyDescent="0.15">
      <c r="A147" s="242"/>
      <c r="B147" s="224" t="s">
        <v>602</v>
      </c>
      <c r="C147" s="224" t="s">
        <v>2124</v>
      </c>
      <c r="D147" s="224" t="s">
        <v>821</v>
      </c>
      <c r="E147" s="378" t="s">
        <v>1862</v>
      </c>
      <c r="F147" s="622" t="s">
        <v>2189</v>
      </c>
      <c r="G147" s="346">
        <v>37930</v>
      </c>
      <c r="H147" s="226" t="str">
        <f>+IF(G147&lt;DATE(2002,1,1),"adulto",IF(G147&lt;DATE(2004,1,1),"u20",IF(G147&lt;DATE(2006,1,1),"u18",IF(G147&lt;DATE(2008,1,1),"u16","-"))))</f>
        <v>u20</v>
      </c>
      <c r="I147" s="224" t="s">
        <v>823</v>
      </c>
      <c r="J147" s="524">
        <v>7</v>
      </c>
      <c r="K147" s="883">
        <v>100</v>
      </c>
      <c r="L147" s="242">
        <v>3</v>
      </c>
      <c r="M147" s="244"/>
      <c r="N147" s="242"/>
      <c r="O147" s="253"/>
      <c r="P147" s="225" t="s">
        <v>2190</v>
      </c>
      <c r="Q147" s="254"/>
      <c r="R147" s="243"/>
      <c r="S147" s="243"/>
      <c r="T147" s="242"/>
      <c r="U147" s="260"/>
      <c r="V147" s="242"/>
      <c r="W147" s="255"/>
      <c r="X147" s="256"/>
      <c r="Y147" s="243"/>
      <c r="Z147" s="242"/>
      <c r="AA147" s="257"/>
      <c r="AB147" s="242"/>
      <c r="AC147" s="242"/>
      <c r="AD147" s="242"/>
      <c r="AE147" s="259"/>
      <c r="AF147" s="242"/>
      <c r="AG147" s="243" t="str">
        <f>E147</f>
        <v>F</v>
      </c>
      <c r="AH147" s="312">
        <f>+IF(K147&gt;0,K147,"")</f>
        <v>100</v>
      </c>
      <c r="AI147" s="312">
        <f>+IF(L147&gt;0,L147,"")</f>
        <v>3</v>
      </c>
      <c r="AJ147" s="312" t="str">
        <f>+IF(M147&gt;0,M147,"")</f>
        <v/>
      </c>
      <c r="AK147" s="312" t="str">
        <f>+IF(Q147&gt;0,Q147,"")</f>
        <v/>
      </c>
      <c r="AL147" s="312">
        <v>6</v>
      </c>
      <c r="AM147" s="312" t="str">
        <f>+IF(O147&gt;0,O147,"")</f>
        <v/>
      </c>
      <c r="AN147" s="313" t="str">
        <f>+IF(P147&gt;0,P147," ")</f>
        <v>13.52</v>
      </c>
      <c r="AO147" s="314" t="str">
        <f>+UPPER((CONCATENATE(D147," ",B147," ",C147)))</f>
        <v xml:space="preserve">FRANCHESCA DE LOS ANGELES ESPINOZA ALARCON </v>
      </c>
      <c r="AP147" s="315">
        <f>G147</f>
        <v>37930</v>
      </c>
      <c r="AQ147" s="314" t="str">
        <f>I147</f>
        <v>CLUB ATLETISMO CAUQUENES</v>
      </c>
      <c r="AR147" s="314">
        <f>J147</f>
        <v>7</v>
      </c>
      <c r="AS147" s="243" t="str">
        <f>+SUBSTITUTE(SUBSTITUTE(F147,".",""),"-","")</f>
        <v>214594463</v>
      </c>
      <c r="AT147" s="342"/>
      <c r="AU147" s="314" t="str">
        <f t="shared" si="14"/>
        <v xml:space="preserve">ESPINOZA ALARCON  FRANCHESCA DE LOS ANGELES </v>
      </c>
      <c r="AV147" s="342" t="str">
        <f t="shared" si="11"/>
        <v>CLUB ATLETISMO CAUQUENES</v>
      </c>
      <c r="AW147" s="1119">
        <f t="shared" si="12"/>
        <v>7</v>
      </c>
      <c r="AX147" s="1120">
        <f t="shared" si="13"/>
        <v>37930</v>
      </c>
      <c r="AY147" s="342"/>
      <c r="AZ147" s="342"/>
    </row>
    <row r="148" spans="1:52" ht="15" customHeight="1" x14ac:dyDescent="0.15">
      <c r="A148" s="242"/>
      <c r="B148" s="224" t="s">
        <v>3171</v>
      </c>
      <c r="C148" s="224" t="s">
        <v>3172</v>
      </c>
      <c r="D148" s="224" t="s">
        <v>3173</v>
      </c>
      <c r="E148" s="378" t="s">
        <v>1866</v>
      </c>
      <c r="F148" s="225" t="s">
        <v>3174</v>
      </c>
      <c r="G148" s="346">
        <v>38263</v>
      </c>
      <c r="H148" s="226" t="str">
        <f>+IF(G148&lt;DATE(2002,1,1),"adulto",IF(G148&lt;DATE(2004,1,1),"u20",IF(G148&lt;DATE(2006,1,1),"u18",IF(G148&lt;DATE(2008,1,1),"u16","-"))))</f>
        <v>u18</v>
      </c>
      <c r="I148" s="228" t="s">
        <v>3177</v>
      </c>
      <c r="J148" s="863">
        <v>3</v>
      </c>
      <c r="K148" s="883">
        <v>200</v>
      </c>
      <c r="L148" s="242">
        <v>2</v>
      </c>
      <c r="M148" s="244"/>
      <c r="N148" s="242">
        <v>6</v>
      </c>
      <c r="O148" s="253"/>
      <c r="P148" s="225" t="s">
        <v>3333</v>
      </c>
      <c r="Q148" s="254"/>
      <c r="R148" s="243"/>
      <c r="S148" s="243"/>
      <c r="T148" s="242"/>
      <c r="U148" s="242"/>
      <c r="V148" s="242"/>
      <c r="W148" s="255"/>
      <c r="X148" s="256"/>
      <c r="Y148" s="243"/>
      <c r="Z148" s="242"/>
      <c r="AA148" s="257"/>
      <c r="AB148" s="242"/>
      <c r="AC148" s="242"/>
      <c r="AD148" s="242"/>
      <c r="AE148" s="259"/>
      <c r="AF148" s="242"/>
      <c r="AG148" s="243" t="str">
        <f>E148</f>
        <v>M</v>
      </c>
      <c r="AH148" s="312">
        <f>+IF(K148&gt;0,K148,"")</f>
        <v>200</v>
      </c>
      <c r="AI148" s="312">
        <f>+IF(L148&gt;0,L148,"")</f>
        <v>2</v>
      </c>
      <c r="AJ148" s="312" t="str">
        <f>+IF(M148&gt;0,M148,"")</f>
        <v/>
      </c>
      <c r="AK148" s="312" t="str">
        <f>+IF(Q148&gt;0,Q148,"")</f>
        <v/>
      </c>
      <c r="AL148" s="312">
        <f>+IF(N148&gt;0,N148,"")</f>
        <v>6</v>
      </c>
      <c r="AM148" s="312" t="str">
        <f>+IF(O148&gt;0,O148,"")</f>
        <v/>
      </c>
      <c r="AN148" s="313" t="str">
        <f>+IF(P148&gt;0,P148," ")</f>
        <v>24.28</v>
      </c>
      <c r="AO148" s="314" t="str">
        <f>+UPPER((CONCATENATE(D148," ",B148," ",C148)))</f>
        <v>BALTAZAR ALBERTO  FAHARDO LAFUENTE</v>
      </c>
      <c r="AP148" s="315">
        <f>G148</f>
        <v>38263</v>
      </c>
      <c r="AQ148" s="314" t="str">
        <f>I148</f>
        <v>vicente potrerillos salinas</v>
      </c>
      <c r="AR148" s="314">
        <f>J148</f>
        <v>3</v>
      </c>
      <c r="AS148" s="243" t="str">
        <f>+SUBSTITUTE(SUBSTITUTE(F148,".",""),"-","")</f>
        <v>217835747</v>
      </c>
      <c r="AT148" s="342"/>
      <c r="AU148" s="314" t="str">
        <f t="shared" si="14"/>
        <v xml:space="preserve">FAHARDO LAFUENTE BALTAZAR ALBERTO  </v>
      </c>
      <c r="AV148" s="342" t="str">
        <f t="shared" si="11"/>
        <v>vicente potrerillos salinas</v>
      </c>
      <c r="AW148" s="1119">
        <f t="shared" si="12"/>
        <v>3</v>
      </c>
      <c r="AX148" s="1120">
        <f t="shared" si="13"/>
        <v>38263</v>
      </c>
      <c r="AY148" s="342"/>
      <c r="AZ148" s="342"/>
    </row>
    <row r="149" spans="1:52" ht="15" customHeight="1" x14ac:dyDescent="0.2">
      <c r="A149" s="242"/>
      <c r="B149" s="224" t="s">
        <v>3178</v>
      </c>
      <c r="C149" s="224" t="s">
        <v>3179</v>
      </c>
      <c r="D149" s="224" t="s">
        <v>3173</v>
      </c>
      <c r="E149" s="378" t="s">
        <v>1866</v>
      </c>
      <c r="F149" s="225" t="s">
        <v>3174</v>
      </c>
      <c r="G149" s="346" t="s">
        <v>3180</v>
      </c>
      <c r="H149" s="226" t="str">
        <f>+IF(G149&lt;DATE(2002,1,1),"adulto",IF(G149&lt;DATE(2004,1,1),"u20",IF(G149&lt;DATE(2006,1,1),"u18",IF(G149&lt;DATE(2008,1,1),"u16","-"))))</f>
        <v>-</v>
      </c>
      <c r="I149" s="228" t="s">
        <v>3182</v>
      </c>
      <c r="J149" s="863">
        <v>3</v>
      </c>
      <c r="K149" s="12">
        <v>800</v>
      </c>
      <c r="L149" s="242">
        <v>2</v>
      </c>
      <c r="M149" s="244"/>
      <c r="N149" s="242"/>
      <c r="O149" s="253"/>
      <c r="P149" s="225" t="s">
        <v>3334</v>
      </c>
      <c r="Q149" s="254"/>
      <c r="R149" s="243"/>
      <c r="S149" s="243"/>
      <c r="T149" s="242"/>
      <c r="U149" s="242"/>
      <c r="V149" s="242"/>
      <c r="W149" s="255"/>
      <c r="X149" s="256"/>
      <c r="Y149" s="243"/>
      <c r="Z149" s="242"/>
      <c r="AA149" s="257"/>
      <c r="AB149" s="242"/>
      <c r="AC149" s="242"/>
      <c r="AD149" s="242"/>
      <c r="AE149" s="259"/>
      <c r="AF149" s="242"/>
      <c r="AG149" s="243" t="str">
        <f>E149</f>
        <v>M</v>
      </c>
      <c r="AH149" s="312">
        <f>+IF(K149&gt;0,K149,"")</f>
        <v>800</v>
      </c>
      <c r="AI149" s="312">
        <f>+IF(L149&gt;0,L149,"")</f>
        <v>2</v>
      </c>
      <c r="AJ149" s="312" t="str">
        <f>+IF(M149&gt;0,M149,"")</f>
        <v/>
      </c>
      <c r="AK149" s="312" t="str">
        <f>+IF(Q149&gt;0,Q149,"")</f>
        <v/>
      </c>
      <c r="AL149" s="312" t="str">
        <f>+IF(N149&gt;0,N149,"")</f>
        <v/>
      </c>
      <c r="AM149" s="312" t="str">
        <f>+IF(O149&gt;0,O149,"")</f>
        <v/>
      </c>
      <c r="AN149" s="313" t="str">
        <f>+IF(P149&gt;0,P149," ")</f>
        <v>2.11</v>
      </c>
      <c r="AO149" s="314" t="str">
        <f>+UPPER((CONCATENATE(D149," ",B149," ",C149)))</f>
        <v xml:space="preserve">BALTAZAR ALBERTO  FAJARDO LAFUENTE </v>
      </c>
      <c r="AP149" s="315" t="str">
        <f>G149</f>
        <v>03-13-2004</v>
      </c>
      <c r="AQ149" s="314" t="str">
        <f>I149</f>
        <v>vicente  potrerillos salinas</v>
      </c>
      <c r="AR149" s="314">
        <f>J149</f>
        <v>3</v>
      </c>
      <c r="AS149" s="243" t="str">
        <f>+SUBSTITUTE(SUBSTITUTE(F149,".",""),"-","")</f>
        <v>217835747</v>
      </c>
      <c r="AT149" s="342"/>
      <c r="AU149" s="314" t="str">
        <f t="shared" si="14"/>
        <v xml:space="preserve">FAJARDO LAFUENTE  BALTAZAR ALBERTO  </v>
      </c>
      <c r="AV149" s="342" t="str">
        <f t="shared" si="11"/>
        <v>vicente  potrerillos salinas</v>
      </c>
      <c r="AW149" s="1119">
        <f t="shared" si="12"/>
        <v>3</v>
      </c>
      <c r="AX149" s="1120" t="str">
        <f t="shared" si="13"/>
        <v>03-13-2004</v>
      </c>
      <c r="AY149" s="342"/>
      <c r="AZ149" s="342"/>
    </row>
    <row r="150" spans="1:52" ht="15" customHeight="1" x14ac:dyDescent="0.2">
      <c r="A150" s="242"/>
      <c r="B150" s="942" t="s">
        <v>3227</v>
      </c>
      <c r="C150" s="942" t="s">
        <v>3228</v>
      </c>
      <c r="D150" s="942" t="s">
        <v>3229</v>
      </c>
      <c r="E150" s="806" t="s">
        <v>1866</v>
      </c>
      <c r="F150" s="942" t="s">
        <v>3230</v>
      </c>
      <c r="G150" s="943" t="s">
        <v>3194</v>
      </c>
      <c r="H150" s="809" t="str">
        <f>+IF(G150&lt;DATE(2002,1,1),"adulto",IF(G150&lt;DATE(2004,1,1),"u20",IF(G150&lt;DATE(2006,1,1),"u18",IF(G150&lt;DATE(2008,1,1),"u16","-"))))</f>
        <v>-</v>
      </c>
      <c r="I150" s="942" t="s">
        <v>3197</v>
      </c>
      <c r="J150" s="806">
        <v>3</v>
      </c>
      <c r="K150" s="939" t="s">
        <v>1052</v>
      </c>
      <c r="L150" s="242"/>
      <c r="M150" s="244"/>
      <c r="N150" s="242"/>
      <c r="O150" s="253"/>
      <c r="P150" s="814" t="s">
        <v>3341</v>
      </c>
      <c r="Q150" s="254"/>
      <c r="R150" s="243"/>
      <c r="S150" s="243"/>
      <c r="T150" s="242"/>
      <c r="U150" s="242"/>
      <c r="V150" s="242"/>
      <c r="W150" s="255"/>
      <c r="X150" s="256"/>
      <c r="Y150" s="243"/>
      <c r="Z150" s="242"/>
      <c r="AA150" s="257"/>
      <c r="AB150" s="242"/>
      <c r="AC150" s="242"/>
      <c r="AD150" s="242"/>
      <c r="AE150" s="259"/>
      <c r="AF150" s="242"/>
      <c r="AG150" s="243" t="str">
        <f>E150</f>
        <v>M</v>
      </c>
      <c r="AH150" s="312" t="str">
        <f>+IF(K150&gt;0,K150,"")</f>
        <v>salto largo</v>
      </c>
      <c r="AI150" s="312" t="str">
        <f>+IF(L150&gt;0,L150,"")</f>
        <v/>
      </c>
      <c r="AJ150" s="312" t="str">
        <f>+IF(M150&gt;0,M150,"")</f>
        <v/>
      </c>
      <c r="AK150" s="312" t="str">
        <f>+IF(Q150&gt;0,Q150,"")</f>
        <v/>
      </c>
      <c r="AL150" s="312" t="str">
        <f>+IF(N150&gt;0,N150,"")</f>
        <v/>
      </c>
      <c r="AM150" s="312" t="str">
        <f>+IF(O150&gt;0,O150,"")</f>
        <v/>
      </c>
      <c r="AN150" s="313" t="str">
        <f>+IF(P150&gt;0,P150," ")</f>
        <v>5.2</v>
      </c>
      <c r="AO150" s="314" t="str">
        <f>+UPPER((CONCATENATE(D150," ",B150," ",C150)))</f>
        <v>FABIAN ANDRES FARRUFINO ROBLEDO</v>
      </c>
      <c r="AP150" s="315"/>
      <c r="AQ150" s="314" t="str">
        <f>I150</f>
        <v>Club atletico copiapo</v>
      </c>
      <c r="AR150" s="314">
        <f>J150</f>
        <v>3</v>
      </c>
      <c r="AS150" s="243" t="str">
        <f>+SUBSTITUTE(SUBSTITUTE(F150,".",""),"-","")</f>
        <v>214933756</v>
      </c>
      <c r="AT150" s="342"/>
      <c r="AU150" s="314" t="str">
        <f t="shared" si="14"/>
        <v xml:space="preserve">FARRUFINO ROBLEDO FABIAN ANDRES </v>
      </c>
      <c r="AV150" s="342" t="str">
        <f t="shared" si="11"/>
        <v>Club atletico copiapo</v>
      </c>
      <c r="AW150" s="1119">
        <f t="shared" si="12"/>
        <v>3</v>
      </c>
      <c r="AX150" s="1120">
        <f t="shared" si="13"/>
        <v>0</v>
      </c>
      <c r="AY150" s="342"/>
      <c r="AZ150" s="342"/>
    </row>
    <row r="151" spans="1:52" ht="15" customHeight="1" x14ac:dyDescent="0.15">
      <c r="A151" s="242"/>
      <c r="B151" s="242" t="s">
        <v>3703</v>
      </c>
      <c r="C151" s="242" t="s">
        <v>734</v>
      </c>
      <c r="D151" s="242" t="s">
        <v>3704</v>
      </c>
      <c r="E151" s="378" t="s">
        <v>1866</v>
      </c>
      <c r="F151" s="243" t="s">
        <v>545</v>
      </c>
      <c r="G151" s="394">
        <v>37280</v>
      </c>
      <c r="H151" s="226" t="str">
        <f>+IF(G151&lt;DATE(2002,1,1),"adulto",IF(G151&lt;DATE(2004,1,1),"u20",IF(G151&lt;DATE(2006,1,1),"u18",IF(G151&lt;DATE(2008,1,1),"u16","-"))))</f>
        <v>u20</v>
      </c>
      <c r="I151" s="224" t="s">
        <v>3710</v>
      </c>
      <c r="J151" s="378">
        <v>8</v>
      </c>
      <c r="K151" s="892">
        <v>5000</v>
      </c>
      <c r="L151" s="242"/>
      <c r="M151" s="244"/>
      <c r="N151" s="242"/>
      <c r="O151" s="253"/>
      <c r="P151" s="225" t="s">
        <v>3708</v>
      </c>
      <c r="Q151" s="254"/>
      <c r="R151" s="243"/>
      <c r="S151" s="243"/>
      <c r="T151" s="242"/>
      <c r="U151" s="242"/>
      <c r="V151" s="242"/>
      <c r="W151" s="255"/>
      <c r="X151" s="256"/>
      <c r="Y151" s="243"/>
      <c r="Z151" s="242"/>
      <c r="AA151" s="257"/>
      <c r="AB151" s="242"/>
      <c r="AC151" s="242"/>
      <c r="AD151" s="242"/>
      <c r="AE151" s="259"/>
      <c r="AF151" s="242"/>
      <c r="AG151" s="243" t="str">
        <f>E151</f>
        <v>M</v>
      </c>
      <c r="AH151" s="312">
        <f>+IF(K151&gt;0,K151,"")</f>
        <v>5000</v>
      </c>
      <c r="AI151" s="312" t="str">
        <f>+IF(L151&gt;0,L151,"")</f>
        <v/>
      </c>
      <c r="AJ151" s="312" t="str">
        <f>+IF(M151&gt;0,M151,"")</f>
        <v/>
      </c>
      <c r="AK151" s="312" t="str">
        <f>+IF(Q151&gt;0,Q151,"")</f>
        <v/>
      </c>
      <c r="AL151" s="312" t="str">
        <f>+IF(N151&gt;0,N151,"")</f>
        <v/>
      </c>
      <c r="AM151" s="312" t="str">
        <f>+IF(O151&gt;0,O151,"")</f>
        <v/>
      </c>
      <c r="AN151" s="313" t="str">
        <f>+IF(P151&gt;0,P151," ")</f>
        <v>15.21</v>
      </c>
      <c r="AO151" s="314" t="str">
        <f>+UPPER((CONCATENATE(D151," ",B151," ",C151)))</f>
        <v>DENNIS FERNÁNDEZ JARA</v>
      </c>
      <c r="AP151" s="315">
        <f>G151</f>
        <v>37280</v>
      </c>
      <c r="AQ151" s="314" t="str">
        <f>I151</f>
        <v>CLUB DE ATLETISMO JUAN SILVA DE LOTA</v>
      </c>
      <c r="AR151" s="314">
        <f>J151</f>
        <v>8</v>
      </c>
      <c r="AS151" s="243" t="str">
        <f>+SUBSTITUTE(SUBSTITUTE(F151,".",""),"-","")</f>
        <v>209688409</v>
      </c>
      <c r="AT151" s="342"/>
      <c r="AU151" s="314" t="str">
        <f t="shared" si="14"/>
        <v xml:space="preserve">FERNÁNDEZ JARA DENNIS </v>
      </c>
      <c r="AV151" s="342" t="str">
        <f t="shared" ref="AV151:AV214" si="15">AQ151</f>
        <v>CLUB DE ATLETISMO JUAN SILVA DE LOTA</v>
      </c>
      <c r="AW151" s="1119">
        <f t="shared" ref="AW151:AW214" si="16">AR151</f>
        <v>8</v>
      </c>
      <c r="AX151" s="1120">
        <f t="shared" ref="AX151:AX214" si="17">AP151</f>
        <v>37280</v>
      </c>
      <c r="AY151" s="342"/>
      <c r="AZ151" s="342"/>
    </row>
    <row r="152" spans="1:52" ht="15" customHeight="1" x14ac:dyDescent="0.15">
      <c r="A152" s="242"/>
      <c r="B152" s="224" t="s">
        <v>3711</v>
      </c>
      <c r="C152" s="224" t="s">
        <v>734</v>
      </c>
      <c r="D152" s="224" t="s">
        <v>3704</v>
      </c>
      <c r="E152" s="378" t="s">
        <v>1866</v>
      </c>
      <c r="F152" s="225" t="s">
        <v>545</v>
      </c>
      <c r="G152" s="346">
        <v>37280</v>
      </c>
      <c r="H152" s="226" t="str">
        <f>+IF(G152&lt;DATE(2002,1,1),"adulto",IF(G152&lt;DATE(2004,1,1),"u20",IF(G152&lt;DATE(2006,1,1),"u18",IF(G152&lt;DATE(2008,1,1),"u16","-"))))</f>
        <v>u20</v>
      </c>
      <c r="I152" s="224" t="s">
        <v>3710</v>
      </c>
      <c r="J152" s="378">
        <v>8</v>
      </c>
      <c r="K152" s="892">
        <v>10000</v>
      </c>
      <c r="L152" s="242"/>
      <c r="M152" s="244"/>
      <c r="N152" s="242"/>
      <c r="O152" s="253"/>
      <c r="P152" s="225" t="s">
        <v>3712</v>
      </c>
      <c r="Q152" s="254"/>
      <c r="R152" s="243"/>
      <c r="S152" s="243"/>
      <c r="T152" s="242"/>
      <c r="U152" s="242"/>
      <c r="V152" s="242"/>
      <c r="W152" s="255"/>
      <c r="X152" s="256"/>
      <c r="Y152" s="243"/>
      <c r="Z152" s="242"/>
      <c r="AA152" s="257"/>
      <c r="AB152" s="242"/>
      <c r="AC152" s="242"/>
      <c r="AD152" s="242"/>
      <c r="AE152" s="259"/>
      <c r="AF152" s="242"/>
      <c r="AG152" s="243" t="str">
        <f>E152</f>
        <v>M</v>
      </c>
      <c r="AH152" s="312">
        <f>+IF(K152&gt;0,K152,"")</f>
        <v>10000</v>
      </c>
      <c r="AI152" s="312" t="str">
        <f>+IF(L152&gt;0,L152,"")</f>
        <v/>
      </c>
      <c r="AJ152" s="312" t="str">
        <f>+IF(M152&gt;0,M152,"")</f>
        <v/>
      </c>
      <c r="AK152" s="312" t="str">
        <f>+IF(Q152&gt;0,Q152,"")</f>
        <v/>
      </c>
      <c r="AL152" s="312" t="str">
        <f>+IF(N152&gt;0,N152,"")</f>
        <v/>
      </c>
      <c r="AM152" s="312" t="str">
        <f>+IF(O152&gt;0,O152,"")</f>
        <v/>
      </c>
      <c r="AN152" s="313" t="str">
        <f>+IF(P152&gt;0,P152," ")</f>
        <v>32.30</v>
      </c>
      <c r="AO152" s="314" t="str">
        <f>+UPPER((CONCATENATE(D152," ",B152," ",C152)))</f>
        <v>DENNIS FERNÁNDEZ  JARA</v>
      </c>
      <c r="AP152" s="315">
        <f>G152</f>
        <v>37280</v>
      </c>
      <c r="AQ152" s="314" t="str">
        <f>I152</f>
        <v>CLUB DE ATLETISMO JUAN SILVA DE LOTA</v>
      </c>
      <c r="AR152" s="314">
        <f>J152</f>
        <v>8</v>
      </c>
      <c r="AS152" s="243" t="str">
        <f>+SUBSTITUTE(SUBSTITUTE(F152,".",""),"-","")</f>
        <v>209688409</v>
      </c>
      <c r="AT152" s="342"/>
      <c r="AU152" s="314" t="str">
        <f t="shared" si="14"/>
        <v xml:space="preserve">FERNÁNDEZ  JARA DENNIS </v>
      </c>
      <c r="AV152" s="342" t="str">
        <f t="shared" si="15"/>
        <v>CLUB DE ATLETISMO JUAN SILVA DE LOTA</v>
      </c>
      <c r="AW152" s="1119">
        <f t="shared" si="16"/>
        <v>8</v>
      </c>
      <c r="AX152" s="1120">
        <f t="shared" si="17"/>
        <v>37280</v>
      </c>
      <c r="AY152" s="342"/>
      <c r="AZ152" s="342"/>
    </row>
    <row r="153" spans="1:52" ht="15" customHeight="1" x14ac:dyDescent="0.15">
      <c r="A153" s="242"/>
      <c r="B153" s="223" t="s">
        <v>3504</v>
      </c>
      <c r="C153" s="223" t="s">
        <v>1036</v>
      </c>
      <c r="D153" s="223" t="s">
        <v>1094</v>
      </c>
      <c r="E153" s="378" t="s">
        <v>1866</v>
      </c>
      <c r="F153" s="223" t="s">
        <v>1419</v>
      </c>
      <c r="G153" s="538">
        <v>37618</v>
      </c>
      <c r="H153" s="226" t="str">
        <f>+IF(G153&lt;DATE(2002,1,1),"adulto",IF(G153&lt;DATE(2004,1,1),"u20",IF(G153&lt;DATE(2006,1,1),"u18",IF(G153&lt;DATE(2008,1,1),"u16","-"))))</f>
        <v>u20</v>
      </c>
      <c r="I153" s="223" t="s">
        <v>3494</v>
      </c>
      <c r="J153" s="378">
        <v>9</v>
      </c>
      <c r="K153" s="344" t="s">
        <v>1017</v>
      </c>
      <c r="L153" s="242"/>
      <c r="M153" s="242"/>
      <c r="N153" s="242"/>
      <c r="O153" s="243"/>
      <c r="P153" s="225" t="s">
        <v>3508</v>
      </c>
      <c r="Q153" s="254"/>
      <c r="R153" s="243"/>
      <c r="S153" s="243"/>
      <c r="T153" s="242"/>
      <c r="U153" s="242"/>
      <c r="V153" s="242"/>
      <c r="W153" s="242"/>
      <c r="X153" s="243"/>
      <c r="Y153" s="243"/>
      <c r="Z153" s="242"/>
      <c r="AA153" s="257"/>
      <c r="AB153" s="242"/>
      <c r="AC153" s="242"/>
      <c r="AD153" s="242"/>
      <c r="AE153" s="259"/>
      <c r="AF153" s="242"/>
      <c r="AG153" s="243" t="str">
        <f>E153</f>
        <v>M</v>
      </c>
      <c r="AH153" s="312" t="str">
        <f>+IF(K153&gt;0,K153,"")</f>
        <v>jabalina</v>
      </c>
      <c r="AI153" s="312" t="str">
        <f>+IF(L153&gt;0,L153,"")</f>
        <v/>
      </c>
      <c r="AJ153" s="312" t="str">
        <f>+IF(M153&gt;0,M153,"")</f>
        <v/>
      </c>
      <c r="AK153" s="312" t="str">
        <f>+IF(Q153&gt;0,Q153,"")</f>
        <v/>
      </c>
      <c r="AL153" s="312" t="str">
        <f>+IF(N153&gt;0,N153,"")</f>
        <v/>
      </c>
      <c r="AM153" s="312" t="str">
        <f>+IF(O153&gt;0,O153,"")</f>
        <v/>
      </c>
      <c r="AN153" s="313" t="str">
        <f>+IF(P153&gt;0,P153," ")</f>
        <v>51.47</v>
      </c>
      <c r="AO153" s="314" t="str">
        <f>+UPPER((CONCATENATE(D153," ",B153," ",C153)))</f>
        <v>TOLEDO FRANCISCO IVAN SOTO</v>
      </c>
      <c r="AP153" s="315">
        <f>G153</f>
        <v>37618</v>
      </c>
      <c r="AQ153" s="314" t="str">
        <f>I153</f>
        <v>CLUB ATLETICO NAHUELBUTA</v>
      </c>
      <c r="AR153" s="314">
        <f>J153</f>
        <v>9</v>
      </c>
      <c r="AS153" s="243" t="str">
        <f>+SUBSTITUTE(SUBSTITUTE(F153,".",""),"-","")</f>
        <v>212182370</v>
      </c>
      <c r="AT153" s="342"/>
      <c r="AU153" s="314" t="str">
        <f t="shared" si="14"/>
        <v xml:space="preserve">FRANCISCO IVAN SOTO TOLEDO </v>
      </c>
      <c r="AV153" s="342" t="str">
        <f t="shared" si="15"/>
        <v>CLUB ATLETICO NAHUELBUTA</v>
      </c>
      <c r="AW153" s="1119">
        <f t="shared" si="16"/>
        <v>9</v>
      </c>
      <c r="AX153" s="1120">
        <f t="shared" si="17"/>
        <v>37618</v>
      </c>
      <c r="AY153" s="342"/>
      <c r="AZ153" s="342"/>
    </row>
    <row r="154" spans="1:52" ht="15" customHeight="1" x14ac:dyDescent="0.15">
      <c r="A154" s="242"/>
      <c r="B154" s="242" t="s">
        <v>2298</v>
      </c>
      <c r="C154" s="242" t="s">
        <v>1139</v>
      </c>
      <c r="D154" s="242" t="s">
        <v>2299</v>
      </c>
      <c r="E154" s="378" t="s">
        <v>1866</v>
      </c>
      <c r="F154" s="243" t="s">
        <v>2300</v>
      </c>
      <c r="G154" s="394">
        <v>37264</v>
      </c>
      <c r="H154" s="226" t="str">
        <f>+IF(G154&lt;DATE(2002,1,1),"adulto",IF(G154&lt;DATE(2004,1,1),"u20",IF(G154&lt;DATE(2006,1,1),"u18",IF(G154&lt;DATE(2008,1,1),"u16","-"))))</f>
        <v>u20</v>
      </c>
      <c r="I154" s="224" t="s">
        <v>2305</v>
      </c>
      <c r="J154" s="378">
        <v>6</v>
      </c>
      <c r="K154" s="349" t="s">
        <v>1864</v>
      </c>
      <c r="L154" s="242"/>
      <c r="M154" s="242"/>
      <c r="N154" s="242"/>
      <c r="O154" s="243"/>
      <c r="P154" s="225"/>
      <c r="Q154" s="254"/>
      <c r="R154" s="243"/>
      <c r="S154" s="243"/>
      <c r="T154" s="242"/>
      <c r="U154" s="242"/>
      <c r="V154" s="242"/>
      <c r="W154" s="242"/>
      <c r="X154" s="243"/>
      <c r="Y154" s="243"/>
      <c r="Z154" s="242"/>
      <c r="AA154" s="257"/>
      <c r="AB154" s="242"/>
      <c r="AC154" s="242"/>
      <c r="AD154" s="242"/>
      <c r="AE154" s="259"/>
      <c r="AF154" s="242"/>
      <c r="AG154" s="243" t="str">
        <f>E154</f>
        <v>M</v>
      </c>
      <c r="AH154" s="312" t="str">
        <f>+IF(K154&gt;0,K154,"")</f>
        <v>Decatlón</v>
      </c>
      <c r="AI154" s="312" t="str">
        <f>+IF(L154&gt;0,L154,"")</f>
        <v/>
      </c>
      <c r="AJ154" s="312" t="str">
        <f>+IF(M154&gt;0,M154,"")</f>
        <v/>
      </c>
      <c r="AK154" s="312" t="str">
        <f>+IF(Q154&gt;0,Q154,"")</f>
        <v/>
      </c>
      <c r="AL154" s="312" t="str">
        <f>+IF(N154&gt;0,N154,"")</f>
        <v/>
      </c>
      <c r="AM154" s="312" t="str">
        <f>+IF(O154&gt;0,O154,"")</f>
        <v/>
      </c>
      <c r="AN154" s="313" t="str">
        <f>+IF(P154&gt;0,P154," ")</f>
        <v xml:space="preserve"> </v>
      </c>
      <c r="AO154" s="314" t="str">
        <f>+UPPER((CONCATENATE(D154," ",B154," ",C154)))</f>
        <v>JOSE PABLO GAETE CACERES</v>
      </c>
      <c r="AP154" s="315">
        <f>G154</f>
        <v>37264</v>
      </c>
      <c r="AQ154" s="314" t="str">
        <f>I154</f>
        <v>CLUB COMUNAL DE ATLETISMO LOS CONQUISTADORES DE CHIMBARONGO</v>
      </c>
      <c r="AR154" s="314">
        <f>J154</f>
        <v>6</v>
      </c>
      <c r="AS154" s="243" t="str">
        <f>+SUBSTITUTE(SUBSTITUTE(F154,".",""),"-","")</f>
        <v>209509164</v>
      </c>
      <c r="AT154" s="342"/>
      <c r="AU154" s="314" t="str">
        <f t="shared" si="14"/>
        <v xml:space="preserve">GAETE CACERES JOSE PABLO </v>
      </c>
      <c r="AV154" s="342" t="str">
        <f t="shared" si="15"/>
        <v>CLUB COMUNAL DE ATLETISMO LOS CONQUISTADORES DE CHIMBARONGO</v>
      </c>
      <c r="AW154" s="1119">
        <f t="shared" si="16"/>
        <v>6</v>
      </c>
      <c r="AX154" s="1120">
        <f t="shared" si="17"/>
        <v>37264</v>
      </c>
      <c r="AY154" s="342"/>
      <c r="AZ154" s="342"/>
    </row>
    <row r="155" spans="1:52" ht="15" customHeight="1" x14ac:dyDescent="0.15">
      <c r="A155" s="242"/>
      <c r="B155" s="223" t="s">
        <v>1991</v>
      </c>
      <c r="C155" s="223" t="s">
        <v>1992</v>
      </c>
      <c r="D155" s="223" t="s">
        <v>1993</v>
      </c>
      <c r="E155" s="378" t="s">
        <v>1866</v>
      </c>
      <c r="F155" s="225" t="s">
        <v>1994</v>
      </c>
      <c r="G155" s="346">
        <v>28262</v>
      </c>
      <c r="H155" s="226" t="str">
        <f>+IF(G155&lt;DATE(2002,1,1),"adulto",IF(G155&lt;DATE(2004,1,1),"u20",IF(G155&lt;DATE(2006,1,1),"u18",IF(G155&lt;DATE(2008,1,1),"u16","-"))))</f>
        <v>adulto</v>
      </c>
      <c r="I155" s="224" t="s">
        <v>1985</v>
      </c>
      <c r="J155" s="378">
        <v>14</v>
      </c>
      <c r="K155" s="378" t="s">
        <v>1856</v>
      </c>
      <c r="L155" s="242"/>
      <c r="M155" s="242"/>
      <c r="N155" s="242"/>
      <c r="O155" s="243"/>
      <c r="P155" s="225"/>
      <c r="Q155" s="254"/>
      <c r="R155" s="243"/>
      <c r="S155" s="243"/>
      <c r="T155" s="242"/>
      <c r="U155" s="242"/>
      <c r="V155" s="242"/>
      <c r="W155" s="242"/>
      <c r="X155" s="243"/>
      <c r="Y155" s="243"/>
      <c r="Z155" s="242"/>
      <c r="AA155" s="257"/>
      <c r="AB155" s="242"/>
      <c r="AC155" s="242"/>
      <c r="AD155" s="242"/>
      <c r="AE155" s="259"/>
      <c r="AF155" s="242"/>
      <c r="AG155" s="243" t="str">
        <f>E155</f>
        <v>M</v>
      </c>
      <c r="AH155" s="312" t="str">
        <f>+IF(K155&gt;0,K155,"")</f>
        <v>ENTRENADOR</v>
      </c>
      <c r="AI155" s="312" t="str">
        <f>+IF(L155&gt;0,L155,"")</f>
        <v/>
      </c>
      <c r="AJ155" s="312" t="str">
        <f>+IF(M155&gt;0,M155,"")</f>
        <v/>
      </c>
      <c r="AK155" s="312" t="str">
        <f>+IF(Q155&gt;0,Q155,"")</f>
        <v/>
      </c>
      <c r="AL155" s="312" t="str">
        <f>+IF(N155&gt;0,N155,"")</f>
        <v/>
      </c>
      <c r="AM155" s="312" t="str">
        <f>+IF(O155&gt;0,O155,"")</f>
        <v/>
      </c>
      <c r="AN155" s="313" t="str">
        <f>+IF(P155&gt;0,P155," ")</f>
        <v xml:space="preserve"> </v>
      </c>
      <c r="AO155" s="314" t="str">
        <f>+UPPER((CONCATENATE(D155," ",B155," ",C155)))</f>
        <v>JUAN LUIS GAJARDO ROCHA</v>
      </c>
      <c r="AP155" s="315">
        <f>G155</f>
        <v>28262</v>
      </c>
      <c r="AQ155" s="314" t="str">
        <f>I155</f>
        <v>CLUB DEPORTIVO WINDSOR SCHOOL</v>
      </c>
      <c r="AR155" s="314">
        <f>J155</f>
        <v>14</v>
      </c>
      <c r="AS155" s="243" t="str">
        <f>+SUBSTITUTE(SUBSTITUTE(F155,".",""),"-","")</f>
        <v>13,320,2749</v>
      </c>
      <c r="AT155" s="342"/>
      <c r="AU155" s="314" t="str">
        <f t="shared" si="14"/>
        <v xml:space="preserve">GAJARDO ROCHA JUAN LUIS </v>
      </c>
      <c r="AV155" s="342" t="str">
        <f t="shared" si="15"/>
        <v>CLUB DEPORTIVO WINDSOR SCHOOL</v>
      </c>
      <c r="AW155" s="1119">
        <f t="shared" si="16"/>
        <v>14</v>
      </c>
      <c r="AX155" s="1120">
        <f t="shared" si="17"/>
        <v>28262</v>
      </c>
      <c r="AY155" s="342"/>
      <c r="AZ155" s="342"/>
    </row>
    <row r="156" spans="1:52" ht="15" customHeight="1" x14ac:dyDescent="0.2">
      <c r="A156" s="242"/>
      <c r="B156" s="224" t="s">
        <v>2527</v>
      </c>
      <c r="C156" s="224" t="s">
        <v>2528</v>
      </c>
      <c r="D156" s="224" t="s">
        <v>2529</v>
      </c>
      <c r="E156" s="378" t="s">
        <v>1866</v>
      </c>
      <c r="F156" s="225" t="s">
        <v>2530</v>
      </c>
      <c r="G156" s="346">
        <v>37935</v>
      </c>
      <c r="H156" s="226" t="str">
        <f>+IF(G156&lt;DATE(2002,1,1),"adulto",IF(G156&lt;DATE(2004,1,1),"u20",IF(G156&lt;DATE(2006,1,1),"u18",IF(G156&lt;DATE(2008,1,1),"u16","-"))))</f>
        <v>u20</v>
      </c>
      <c r="I156" s="224" t="s">
        <v>2510</v>
      </c>
      <c r="J156" s="861">
        <v>5</v>
      </c>
      <c r="K156" s="225">
        <v>400</v>
      </c>
      <c r="L156" s="242">
        <v>2</v>
      </c>
      <c r="M156" s="242"/>
      <c r="N156" s="242">
        <v>8</v>
      </c>
      <c r="O156" s="243"/>
      <c r="P156" s="225" t="s">
        <v>2534</v>
      </c>
      <c r="Q156" s="254"/>
      <c r="R156" s="243"/>
      <c r="S156" s="243"/>
      <c r="T156" s="242"/>
      <c r="U156" s="242"/>
      <c r="V156" s="242"/>
      <c r="W156" s="242"/>
      <c r="X156" s="243"/>
      <c r="Y156" s="243"/>
      <c r="Z156" s="242"/>
      <c r="AA156" s="257"/>
      <c r="AB156" s="242"/>
      <c r="AC156" s="242"/>
      <c r="AD156" s="242"/>
      <c r="AE156" s="259"/>
      <c r="AF156" s="242"/>
      <c r="AG156" s="243" t="str">
        <f>E156</f>
        <v>M</v>
      </c>
      <c r="AH156" s="312">
        <f>+IF(K156&gt;0,K156,"")</f>
        <v>400</v>
      </c>
      <c r="AI156" s="312">
        <f>+IF(L156&gt;0,L156,"")</f>
        <v>2</v>
      </c>
      <c r="AJ156" s="312" t="str">
        <f>+IF(M156&gt;0,M156,"")</f>
        <v/>
      </c>
      <c r="AK156" s="312" t="str">
        <f>+IF(Q156&gt;0,Q156,"")</f>
        <v/>
      </c>
      <c r="AL156" s="312">
        <v>6</v>
      </c>
      <c r="AM156" s="312" t="str">
        <f>+IF(O156&gt;0,O156,"")</f>
        <v/>
      </c>
      <c r="AN156" s="313" t="str">
        <f>+IF(P156&gt;0,P156," ")</f>
        <v>54.00</v>
      </c>
      <c r="AO156" s="314" t="str">
        <f>+UPPER((CONCATENATE(D156," ",B156," ",C156)))</f>
        <v>SEBASTIAN IGNACIO GALLARDO VILLENA</v>
      </c>
      <c r="AP156" s="315">
        <f>G156</f>
        <v>37935</v>
      </c>
      <c r="AQ156" s="314" t="str">
        <f>I156</f>
        <v>CLUB ATLETICO O´HIGGINS</v>
      </c>
      <c r="AR156" s="314">
        <f>J156</f>
        <v>5</v>
      </c>
      <c r="AS156" s="243" t="str">
        <f>+SUBSTITUTE(SUBSTITUTE(F156,".",""),"-","")</f>
        <v>214391864</v>
      </c>
      <c r="AT156" s="342"/>
      <c r="AU156" s="314" t="str">
        <f t="shared" si="14"/>
        <v xml:space="preserve">GALLARDO VILLENA SEBASTIAN IGNACIO </v>
      </c>
      <c r="AV156" s="342" t="str">
        <f t="shared" si="15"/>
        <v>CLUB ATLETICO O´HIGGINS</v>
      </c>
      <c r="AW156" s="1119">
        <f t="shared" si="16"/>
        <v>5</v>
      </c>
      <c r="AX156" s="1120">
        <f t="shared" si="17"/>
        <v>37935</v>
      </c>
      <c r="AY156" s="342"/>
      <c r="AZ156" s="342"/>
    </row>
    <row r="157" spans="1:52" ht="15" customHeight="1" x14ac:dyDescent="0.2">
      <c r="A157" s="242"/>
      <c r="B157" s="224" t="s">
        <v>2527</v>
      </c>
      <c r="C157" s="224" t="s">
        <v>2528</v>
      </c>
      <c r="D157" s="224" t="s">
        <v>2529</v>
      </c>
      <c r="E157" s="378" t="s">
        <v>1866</v>
      </c>
      <c r="F157" s="376" t="s">
        <v>2535</v>
      </c>
      <c r="G157" s="346">
        <v>37935</v>
      </c>
      <c r="H157" s="226" t="str">
        <f>+IF(G157&lt;DATE(2002,1,1),"adulto",IF(G157&lt;DATE(2004,1,1),"u20",IF(G157&lt;DATE(2006,1,1),"u18",IF(G157&lt;DATE(2008,1,1),"u16","-"))))</f>
        <v>u20</v>
      </c>
      <c r="I157" s="224" t="s">
        <v>2510</v>
      </c>
      <c r="J157" s="861">
        <v>5</v>
      </c>
      <c r="K157" s="19">
        <v>800</v>
      </c>
      <c r="L157" s="242">
        <v>2</v>
      </c>
      <c r="M157" s="242"/>
      <c r="N157" s="242"/>
      <c r="O157" s="243"/>
      <c r="P157" s="225" t="s">
        <v>2536</v>
      </c>
      <c r="Q157" s="254"/>
      <c r="R157" s="243"/>
      <c r="S157" s="243"/>
      <c r="T157" s="242"/>
      <c r="U157" s="242"/>
      <c r="V157" s="242"/>
      <c r="W157" s="242"/>
      <c r="X157" s="243"/>
      <c r="Y157" s="243"/>
      <c r="Z157" s="242"/>
      <c r="AA157" s="257"/>
      <c r="AB157" s="242"/>
      <c r="AC157" s="242"/>
      <c r="AD157" s="242"/>
      <c r="AE157" s="259"/>
      <c r="AF157" s="242"/>
      <c r="AG157" s="243" t="str">
        <f>E157</f>
        <v>M</v>
      </c>
      <c r="AH157" s="312">
        <f>+IF(K157&gt;0,K157,"")</f>
        <v>800</v>
      </c>
      <c r="AI157" s="312">
        <f>+IF(L157&gt;0,L157,"")</f>
        <v>2</v>
      </c>
      <c r="AJ157" s="312" t="str">
        <f>+IF(M157&gt;0,M157,"")</f>
        <v/>
      </c>
      <c r="AK157" s="312" t="str">
        <f>+IF(Q157&gt;0,Q157,"")</f>
        <v/>
      </c>
      <c r="AL157" s="312" t="str">
        <f>+IF(N157&gt;0,N157,"")</f>
        <v/>
      </c>
      <c r="AM157" s="312" t="str">
        <f>+IF(O157&gt;0,O157,"")</f>
        <v/>
      </c>
      <c r="AN157" s="313" t="str">
        <f>+IF(P157&gt;0,P157," ")</f>
        <v>2.06.2</v>
      </c>
      <c r="AO157" s="314" t="str">
        <f>+UPPER((CONCATENATE(D157," ",B157," ",C157)))</f>
        <v>SEBASTIAN IGNACIO GALLARDO VILLENA</v>
      </c>
      <c r="AP157" s="315">
        <f>G157</f>
        <v>37935</v>
      </c>
      <c r="AQ157" s="314" t="str">
        <f>I157</f>
        <v>CLUB ATLETICO O´HIGGINS</v>
      </c>
      <c r="AR157" s="314">
        <f>J157</f>
        <v>5</v>
      </c>
      <c r="AS157" s="243" t="str">
        <f>+SUBSTITUTE(SUBSTITUTE(F157,".",""),"-","")</f>
        <v>214391964</v>
      </c>
      <c r="AT157" s="342"/>
      <c r="AU157" s="314" t="str">
        <f t="shared" si="14"/>
        <v xml:space="preserve">GALLARDO VILLENA SEBASTIAN IGNACIO </v>
      </c>
      <c r="AV157" s="342" t="str">
        <f t="shared" si="15"/>
        <v>CLUB ATLETICO O´HIGGINS</v>
      </c>
      <c r="AW157" s="1119">
        <f t="shared" si="16"/>
        <v>5</v>
      </c>
      <c r="AX157" s="1120">
        <f t="shared" si="17"/>
        <v>37935</v>
      </c>
      <c r="AY157" s="342"/>
      <c r="AZ157" s="342"/>
    </row>
    <row r="158" spans="1:52" ht="15" customHeight="1" x14ac:dyDescent="0.2">
      <c r="A158" s="242"/>
      <c r="B158" s="224" t="s">
        <v>2466</v>
      </c>
      <c r="C158" s="242" t="s">
        <v>2139</v>
      </c>
      <c r="D158" s="242" t="s">
        <v>745</v>
      </c>
      <c r="E158" s="378" t="s">
        <v>1862</v>
      </c>
      <c r="F158" s="243" t="s">
        <v>2467</v>
      </c>
      <c r="G158" s="394">
        <v>37760</v>
      </c>
      <c r="H158" s="226" t="str">
        <f>+IF(G158&lt;DATE(2002,1,1),"adulto",IF(G158&lt;DATE(2004,1,1),"u20",IF(G158&lt;DATE(2006,1,1),"u18",IF(G158&lt;DATE(2008,1,1),"u16","-"))))</f>
        <v>u20</v>
      </c>
      <c r="I158" s="224" t="s">
        <v>2472</v>
      </c>
      <c r="J158" s="861">
        <v>5</v>
      </c>
      <c r="K158" s="883">
        <v>100</v>
      </c>
      <c r="L158" s="242">
        <v>3</v>
      </c>
      <c r="M158" s="242"/>
      <c r="N158" s="242"/>
      <c r="O158" s="243"/>
      <c r="P158" s="225" t="s">
        <v>2471</v>
      </c>
      <c r="Q158" s="254"/>
      <c r="R158" s="243"/>
      <c r="S158" s="243"/>
      <c r="T158" s="242"/>
      <c r="U158" s="242"/>
      <c r="V158" s="242"/>
      <c r="W158" s="242"/>
      <c r="X158" s="243"/>
      <c r="Y158" s="243"/>
      <c r="Z158" s="242"/>
      <c r="AA158" s="257"/>
      <c r="AB158" s="242"/>
      <c r="AC158" s="242"/>
      <c r="AD158" s="242"/>
      <c r="AE158" s="259"/>
      <c r="AF158" s="242"/>
      <c r="AG158" s="243" t="str">
        <f>E158</f>
        <v>F</v>
      </c>
      <c r="AH158" s="312">
        <f>+IF(K158&gt;0,K158,"")</f>
        <v>100</v>
      </c>
      <c r="AI158" s="312">
        <f>+IF(L158&gt;0,L158,"")</f>
        <v>3</v>
      </c>
      <c r="AJ158" s="312" t="str">
        <f>+IF(M158&gt;0,M158,"")</f>
        <v/>
      </c>
      <c r="AK158" s="312" t="str">
        <f>+IF(Q158&gt;0,Q158,"")</f>
        <v/>
      </c>
      <c r="AL158" s="312">
        <v>3</v>
      </c>
      <c r="AM158" s="312" t="str">
        <f>+IF(O158&gt;0,O158,"")</f>
        <v/>
      </c>
      <c r="AN158" s="313" t="str">
        <f>+IF(P158&gt;0,P158," ")</f>
        <v>13.19</v>
      </c>
      <c r="AO158" s="314" t="str">
        <f>+UPPER((CONCATENATE(D158," ",B158," ",C158)))</f>
        <v>CATALINA GALLEGOS RODRIGUEZ</v>
      </c>
      <c r="AP158" s="315">
        <f>G158</f>
        <v>37760</v>
      </c>
      <c r="AQ158" s="314" t="str">
        <f>I158</f>
        <v>CLUB CULTURA FISICA DE VIÑA DEL MAR</v>
      </c>
      <c r="AR158" s="314">
        <f>J158</f>
        <v>5</v>
      </c>
      <c r="AS158" s="243" t="str">
        <f>+SUBSTITUTE(SUBSTITUTE(F158,".",""),"-","")</f>
        <v>21309338k</v>
      </c>
      <c r="AT158" s="342"/>
      <c r="AU158" s="314" t="str">
        <f t="shared" si="14"/>
        <v xml:space="preserve">GALLEGOS RODRIGUEZ CATALINA </v>
      </c>
      <c r="AV158" s="342" t="str">
        <f t="shared" si="15"/>
        <v>CLUB CULTURA FISICA DE VIÑA DEL MAR</v>
      </c>
      <c r="AW158" s="1119">
        <f t="shared" si="16"/>
        <v>5</v>
      </c>
      <c r="AX158" s="1120">
        <f t="shared" si="17"/>
        <v>37760</v>
      </c>
      <c r="AY158" s="342"/>
      <c r="AZ158" s="342"/>
    </row>
    <row r="159" spans="1:52" ht="15" customHeight="1" x14ac:dyDescent="0.2">
      <c r="A159" s="242"/>
      <c r="B159" s="224" t="s">
        <v>2466</v>
      </c>
      <c r="C159" s="242" t="s">
        <v>2139</v>
      </c>
      <c r="D159" s="242" t="s">
        <v>745</v>
      </c>
      <c r="E159" s="378" t="s">
        <v>1862</v>
      </c>
      <c r="F159" s="243" t="s">
        <v>2467</v>
      </c>
      <c r="G159" s="394">
        <v>37760</v>
      </c>
      <c r="H159" s="226" t="str">
        <f>+IF(G159&lt;DATE(2002,1,1),"adulto",IF(G159&lt;DATE(2004,1,1),"u20",IF(G159&lt;DATE(2006,1,1),"u18",IF(G159&lt;DATE(2008,1,1),"u16","-"))))</f>
        <v>u20</v>
      </c>
      <c r="I159" s="224" t="s">
        <v>2472</v>
      </c>
      <c r="J159" s="861">
        <v>5</v>
      </c>
      <c r="K159" s="883">
        <v>200</v>
      </c>
      <c r="L159" s="242">
        <v>2</v>
      </c>
      <c r="M159" s="242"/>
      <c r="N159" s="242">
        <v>6</v>
      </c>
      <c r="O159" s="243"/>
      <c r="P159" s="437" t="s">
        <v>2473</v>
      </c>
      <c r="Q159" s="254"/>
      <c r="R159" s="243"/>
      <c r="S159" s="243"/>
      <c r="T159" s="242"/>
      <c r="U159" s="242"/>
      <c r="V159" s="242"/>
      <c r="W159" s="242"/>
      <c r="X159" s="243"/>
      <c r="Y159" s="243"/>
      <c r="Z159" s="242"/>
      <c r="AA159" s="257"/>
      <c r="AB159" s="242"/>
      <c r="AC159" s="242"/>
      <c r="AD159" s="242"/>
      <c r="AE159" s="259"/>
      <c r="AF159" s="242"/>
      <c r="AG159" s="243" t="str">
        <f>E159</f>
        <v>F</v>
      </c>
      <c r="AH159" s="312">
        <f>+IF(K159&gt;0,K159,"")</f>
        <v>200</v>
      </c>
      <c r="AI159" s="312">
        <f>+IF(L159&gt;0,L159,"")</f>
        <v>2</v>
      </c>
      <c r="AJ159" s="312" t="str">
        <f>+IF(M159&gt;0,M159,"")</f>
        <v/>
      </c>
      <c r="AK159" s="312" t="str">
        <f>+IF(Q159&gt;0,Q159,"")</f>
        <v/>
      </c>
      <c r="AL159" s="312">
        <f>+IF(N159&gt;0,N159,"")</f>
        <v>6</v>
      </c>
      <c r="AM159" s="312" t="str">
        <f>+IF(O159&gt;0,O159,"")</f>
        <v/>
      </c>
      <c r="AN159" s="313" t="str">
        <f>+IF(P159&gt;0,P159," ")</f>
        <v>27.73</v>
      </c>
      <c r="AO159" s="314" t="str">
        <f>+UPPER((CONCATENATE(D159," ",B159," ",C159)))</f>
        <v>CATALINA GALLEGOS RODRIGUEZ</v>
      </c>
      <c r="AP159" s="315">
        <f>G159</f>
        <v>37760</v>
      </c>
      <c r="AQ159" s="314" t="str">
        <f>I159</f>
        <v>CLUB CULTURA FISICA DE VIÑA DEL MAR</v>
      </c>
      <c r="AR159" s="314">
        <f>J159</f>
        <v>5</v>
      </c>
      <c r="AS159" s="243" t="str">
        <f>+SUBSTITUTE(SUBSTITUTE(F159,".",""),"-","")</f>
        <v>21309338k</v>
      </c>
      <c r="AT159" s="342"/>
      <c r="AU159" s="314" t="str">
        <f t="shared" si="14"/>
        <v xml:space="preserve">GALLEGOS RODRIGUEZ CATALINA </v>
      </c>
      <c r="AV159" s="342" t="str">
        <f t="shared" si="15"/>
        <v>CLUB CULTURA FISICA DE VIÑA DEL MAR</v>
      </c>
      <c r="AW159" s="1119">
        <f t="shared" si="16"/>
        <v>5</v>
      </c>
      <c r="AX159" s="1120">
        <f t="shared" si="17"/>
        <v>37760</v>
      </c>
      <c r="AY159" s="342"/>
      <c r="AZ159" s="342"/>
    </row>
    <row r="160" spans="1:52" ht="15" customHeight="1" x14ac:dyDescent="0.2">
      <c r="A160" s="242"/>
      <c r="B160" s="812" t="s">
        <v>2466</v>
      </c>
      <c r="C160" s="803" t="s">
        <v>2139</v>
      </c>
      <c r="D160" s="803" t="s">
        <v>745</v>
      </c>
      <c r="E160" s="806" t="s">
        <v>1862</v>
      </c>
      <c r="F160" s="814" t="s">
        <v>2467</v>
      </c>
      <c r="G160" s="808">
        <v>37760</v>
      </c>
      <c r="H160" s="809" t="str">
        <f>+IF(G160&lt;DATE(2002,1,1),"adulto",IF(G160&lt;DATE(2004,1,1),"u20",IF(G160&lt;DATE(2006,1,1),"u18",IF(G160&lt;DATE(2008,1,1),"u16","-"))))</f>
        <v>u20</v>
      </c>
      <c r="I160" s="812" t="s">
        <v>2472</v>
      </c>
      <c r="J160" s="860">
        <v>5</v>
      </c>
      <c r="K160" s="1063" t="s">
        <v>1880</v>
      </c>
      <c r="L160" s="242"/>
      <c r="M160" s="242"/>
      <c r="N160" s="242"/>
      <c r="O160" s="243"/>
      <c r="P160" s="814"/>
      <c r="Q160" s="254"/>
      <c r="R160" s="243"/>
      <c r="S160" s="243"/>
      <c r="T160" s="242"/>
      <c r="U160" s="242"/>
      <c r="V160" s="242"/>
      <c r="W160" s="242"/>
      <c r="X160" s="243"/>
      <c r="Y160" s="243"/>
      <c r="Z160" s="242"/>
      <c r="AA160" s="257"/>
      <c r="AB160" s="242"/>
      <c r="AC160" s="242"/>
      <c r="AD160" s="242"/>
      <c r="AE160" s="259"/>
      <c r="AF160" s="242"/>
      <c r="AG160" s="243" t="str">
        <f>E160</f>
        <v>F</v>
      </c>
      <c r="AH160" s="312" t="str">
        <f>+IF(K160&gt;0,K160,"")</f>
        <v>100v</v>
      </c>
      <c r="AI160" s="312" t="str">
        <f>+IF(L160&gt;0,L160,"")</f>
        <v/>
      </c>
      <c r="AJ160" s="312" t="str">
        <f>+IF(M160&gt;0,M160,"")</f>
        <v/>
      </c>
      <c r="AK160" s="312" t="str">
        <f>+IF(Q160&gt;0,Q160,"")</f>
        <v/>
      </c>
      <c r="AL160" s="312" t="str">
        <f>+IF(N160&gt;0,N160,"")</f>
        <v/>
      </c>
      <c r="AM160" s="312" t="str">
        <f>+IF(O160&gt;0,O160,"")</f>
        <v/>
      </c>
      <c r="AN160" s="313" t="str">
        <f>+IF(P160&gt;0,P160," ")</f>
        <v xml:space="preserve"> </v>
      </c>
      <c r="AO160" s="314" t="str">
        <f>+UPPER((CONCATENATE(D160," ",B160," ",C160)))</f>
        <v>CATALINA GALLEGOS RODRIGUEZ</v>
      </c>
      <c r="AP160" s="315">
        <f>G160</f>
        <v>37760</v>
      </c>
      <c r="AQ160" s="314" t="str">
        <f>I160</f>
        <v>CLUB CULTURA FISICA DE VIÑA DEL MAR</v>
      </c>
      <c r="AR160" s="314">
        <f>J160</f>
        <v>5</v>
      </c>
      <c r="AS160" s="243" t="str">
        <f>+SUBSTITUTE(SUBSTITUTE(F160,".",""),"-","")</f>
        <v>21309338k</v>
      </c>
      <c r="AT160" s="342"/>
      <c r="AU160" s="314" t="str">
        <f t="shared" si="14"/>
        <v xml:space="preserve">GALLEGOS RODRIGUEZ CATALINA </v>
      </c>
      <c r="AV160" s="342" t="str">
        <f t="shared" si="15"/>
        <v>CLUB CULTURA FISICA DE VIÑA DEL MAR</v>
      </c>
      <c r="AW160" s="1119">
        <f t="shared" si="16"/>
        <v>5</v>
      </c>
      <c r="AX160" s="1120">
        <f t="shared" si="17"/>
        <v>37760</v>
      </c>
      <c r="AY160" s="342"/>
      <c r="AZ160" s="342"/>
    </row>
    <row r="161" spans="1:52" ht="15" customHeight="1" x14ac:dyDescent="0.15">
      <c r="A161" s="242"/>
      <c r="B161" s="224" t="s">
        <v>2213</v>
      </c>
      <c r="C161" s="224" t="s">
        <v>2135</v>
      </c>
      <c r="D161" s="224" t="s">
        <v>2214</v>
      </c>
      <c r="E161" s="378" t="s">
        <v>1862</v>
      </c>
      <c r="F161" s="225" t="s">
        <v>2215</v>
      </c>
      <c r="G161" s="346">
        <v>37910</v>
      </c>
      <c r="H161" s="226" t="str">
        <f>+IF(G161&lt;DATE(2002,1,1),"adulto",IF(G161&lt;DATE(2004,1,1),"u20",IF(G161&lt;DATE(2006,1,1),"u18",IF(G161&lt;DATE(2008,1,1),"u16","-"))))</f>
        <v>u20</v>
      </c>
      <c r="I161" s="224" t="s">
        <v>2220</v>
      </c>
      <c r="J161" s="378">
        <v>7</v>
      </c>
      <c r="K161" s="396">
        <v>3000</v>
      </c>
      <c r="L161" s="242"/>
      <c r="M161" s="242"/>
      <c r="N161" s="242"/>
      <c r="O161" s="243"/>
      <c r="P161" s="225" t="s">
        <v>2218</v>
      </c>
      <c r="Q161" s="254"/>
      <c r="R161" s="243"/>
      <c r="S161" s="243"/>
      <c r="T161" s="242"/>
      <c r="U161" s="242"/>
      <c r="V161" s="242"/>
      <c r="W161" s="242"/>
      <c r="X161" s="243"/>
      <c r="Y161" s="243"/>
      <c r="Z161" s="242"/>
      <c r="AA161" s="257"/>
      <c r="AB161" s="242"/>
      <c r="AC161" s="242"/>
      <c r="AD161" s="242"/>
      <c r="AE161" s="259"/>
      <c r="AF161" s="242"/>
      <c r="AG161" s="243" t="str">
        <f>E161</f>
        <v>F</v>
      </c>
      <c r="AH161" s="312">
        <f>+IF(K161&gt;0,K161,"")</f>
        <v>3000</v>
      </c>
      <c r="AI161" s="312" t="str">
        <f>+IF(L161&gt;0,L161,"")</f>
        <v/>
      </c>
      <c r="AJ161" s="312" t="str">
        <f>+IF(M161&gt;0,M161,"")</f>
        <v/>
      </c>
      <c r="AK161" s="312" t="str">
        <f>+IF(Q161&gt;0,Q161,"")</f>
        <v/>
      </c>
      <c r="AL161" s="312" t="str">
        <f>+IF(N161&gt;0,N161,"")</f>
        <v/>
      </c>
      <c r="AM161" s="312" t="str">
        <f>+IF(O161&gt;0,O161,"")</f>
        <v/>
      </c>
      <c r="AN161" s="313" t="str">
        <f>+IF(P161&gt;0,P161," ")</f>
        <v>11.20</v>
      </c>
      <c r="AO161" s="314" t="str">
        <f>+UPPER((CONCATENATE(D161," ",B161," ",C161)))</f>
        <v>SOFIA BELEN GARCIA VILLALOBOS</v>
      </c>
      <c r="AP161" s="315">
        <f>G161</f>
        <v>37910</v>
      </c>
      <c r="AQ161" s="314" t="str">
        <f>I161</f>
        <v>CLUB DEPORTIVO CIUDAD DEL TRUENO</v>
      </c>
      <c r="AR161" s="314">
        <f>J161</f>
        <v>7</v>
      </c>
      <c r="AS161" s="243" t="str">
        <f>+SUBSTITUTE(SUBSTITUTE(F161,".",""),"-","")</f>
        <v>214129418</v>
      </c>
      <c r="AT161" s="342"/>
      <c r="AU161" s="314" t="str">
        <f t="shared" si="14"/>
        <v xml:space="preserve">GARCIA VILLALOBOS SOFIA BELEN </v>
      </c>
      <c r="AV161" s="342" t="str">
        <f t="shared" si="15"/>
        <v>CLUB DEPORTIVO CIUDAD DEL TRUENO</v>
      </c>
      <c r="AW161" s="1119">
        <f t="shared" si="16"/>
        <v>7</v>
      </c>
      <c r="AX161" s="1120">
        <f t="shared" si="17"/>
        <v>37910</v>
      </c>
      <c r="AY161" s="342"/>
      <c r="AZ161" s="342"/>
    </row>
    <row r="162" spans="1:52" ht="15" customHeight="1" x14ac:dyDescent="0.15">
      <c r="A162" s="242"/>
      <c r="B162" s="474" t="s">
        <v>2213</v>
      </c>
      <c r="C162" s="474" t="s">
        <v>1007</v>
      </c>
      <c r="D162" s="474" t="s">
        <v>2790</v>
      </c>
      <c r="E162" s="378" t="s">
        <v>1862</v>
      </c>
      <c r="F162" s="475" t="s">
        <v>2791</v>
      </c>
      <c r="G162" s="515">
        <v>37640</v>
      </c>
      <c r="H162" s="226" t="str">
        <f>+IF(G162&lt;DATE(2002,1,1),"adulto",IF(G162&lt;DATE(2004,1,1),"u20",IF(G162&lt;DATE(2006,1,1),"u18",IF(G162&lt;DATE(2008,1,1),"u16","-"))))</f>
        <v>u20</v>
      </c>
      <c r="I162" s="451" t="s">
        <v>2762</v>
      </c>
      <c r="J162" s="452">
        <v>13</v>
      </c>
      <c r="K162" s="883">
        <v>200</v>
      </c>
      <c r="L162" s="242">
        <v>1</v>
      </c>
      <c r="M162" s="242"/>
      <c r="N162" s="242">
        <v>3</v>
      </c>
      <c r="O162" s="243"/>
      <c r="P162" s="475" t="s">
        <v>111</v>
      </c>
      <c r="Q162" s="254"/>
      <c r="R162" s="243"/>
      <c r="S162" s="243"/>
      <c r="T162" s="242"/>
      <c r="U162" s="242"/>
      <c r="V162" s="242"/>
      <c r="W162" s="242"/>
      <c r="X162" s="243"/>
      <c r="Y162" s="243"/>
      <c r="Z162" s="242"/>
      <c r="AA162" s="257"/>
      <c r="AB162" s="242"/>
      <c r="AC162" s="242"/>
      <c r="AD162" s="242"/>
      <c r="AE162" s="259"/>
      <c r="AF162" s="242"/>
      <c r="AG162" s="243" t="str">
        <f>E162</f>
        <v>F</v>
      </c>
      <c r="AH162" s="312">
        <f>+IF(K162&gt;0,K162,"")</f>
        <v>200</v>
      </c>
      <c r="AI162" s="312">
        <f>+IF(L162&gt;0,L162,"")</f>
        <v>1</v>
      </c>
      <c r="AJ162" s="312" t="str">
        <f>+IF(M162&gt;0,M162,"")</f>
        <v/>
      </c>
      <c r="AK162" s="312" t="str">
        <f>+IF(Q162&gt;0,Q162,"")</f>
        <v/>
      </c>
      <c r="AL162" s="312">
        <f>+IF(N162&gt;0,N162,"")</f>
        <v>3</v>
      </c>
      <c r="AM162" s="312" t="str">
        <f>+IF(O162&gt;0,O162,"")</f>
        <v/>
      </c>
      <c r="AN162" s="313" t="str">
        <f>+IF(P162&gt;0,P162," ")</f>
        <v>27.00</v>
      </c>
      <c r="AO162" s="314" t="str">
        <f>+UPPER((CONCATENATE(D162," ",B162," ",C162)))</f>
        <v>ESPERANZA GARCIA TAPIA</v>
      </c>
      <c r="AP162" s="315">
        <f>G162</f>
        <v>37640</v>
      </c>
      <c r="AQ162" s="314" t="str">
        <f>I162</f>
        <v xml:space="preserve">Club Deportivo Universidad Catolica </v>
      </c>
      <c r="AR162" s="314">
        <f>J162</f>
        <v>13</v>
      </c>
      <c r="AS162" s="243" t="str">
        <f>+SUBSTITUTE(SUBSTITUTE(F162,".",""),"-","")</f>
        <v>21215895K</v>
      </c>
      <c r="AT162" s="342"/>
      <c r="AU162" s="314" t="str">
        <f t="shared" si="14"/>
        <v xml:space="preserve">GARCIA TAPIA ESPERANZA </v>
      </c>
      <c r="AV162" s="342" t="str">
        <f t="shared" si="15"/>
        <v xml:space="preserve">Club Deportivo Universidad Catolica </v>
      </c>
      <c r="AW162" s="1119">
        <f t="shared" si="16"/>
        <v>13</v>
      </c>
      <c r="AX162" s="1120">
        <f t="shared" si="17"/>
        <v>37640</v>
      </c>
      <c r="AY162" s="342"/>
      <c r="AZ162" s="342"/>
    </row>
    <row r="163" spans="1:52" ht="15" customHeight="1" x14ac:dyDescent="0.15">
      <c r="A163" s="242"/>
      <c r="B163" s="474" t="s">
        <v>2213</v>
      </c>
      <c r="C163" s="474" t="s">
        <v>1007</v>
      </c>
      <c r="D163" s="474" t="s">
        <v>2790</v>
      </c>
      <c r="E163" s="378" t="s">
        <v>1862</v>
      </c>
      <c r="F163" s="475" t="s">
        <v>2791</v>
      </c>
      <c r="G163" s="515">
        <v>37640</v>
      </c>
      <c r="H163" s="226" t="str">
        <f>+IF(G163&lt;DATE(2002,1,1),"adulto",IF(G163&lt;DATE(2004,1,1),"u20",IF(G163&lt;DATE(2006,1,1),"u18",IF(G163&lt;DATE(2008,1,1),"u16","-"))))</f>
        <v>u20</v>
      </c>
      <c r="I163" s="451" t="s">
        <v>2762</v>
      </c>
      <c r="J163" s="452">
        <v>13</v>
      </c>
      <c r="K163" s="899">
        <v>100</v>
      </c>
      <c r="L163" s="242">
        <v>1</v>
      </c>
      <c r="M163" s="242"/>
      <c r="N163" s="242"/>
      <c r="O163" s="243"/>
      <c r="P163" s="475" t="s">
        <v>1540</v>
      </c>
      <c r="Q163" s="254"/>
      <c r="R163" s="243"/>
      <c r="S163" s="243"/>
      <c r="T163" s="242"/>
      <c r="U163" s="242"/>
      <c r="V163" s="242"/>
      <c r="W163" s="242"/>
      <c r="X163" s="243"/>
      <c r="Y163" s="243"/>
      <c r="Z163" s="242"/>
      <c r="AA163" s="257"/>
      <c r="AB163" s="242"/>
      <c r="AC163" s="242"/>
      <c r="AD163" s="242"/>
      <c r="AE163" s="259"/>
      <c r="AF163" s="242"/>
      <c r="AG163" s="243" t="str">
        <f>E163</f>
        <v>F</v>
      </c>
      <c r="AH163" s="312">
        <f>+IF(K163&gt;0,K163,"")</f>
        <v>100</v>
      </c>
      <c r="AI163" s="312">
        <f>+IF(L163&gt;0,L163,"")</f>
        <v>1</v>
      </c>
      <c r="AJ163" s="312" t="str">
        <f>+IF(M163&gt;0,M163,"")</f>
        <v/>
      </c>
      <c r="AK163" s="312" t="str">
        <f>+IF(Q163&gt;0,Q163,"")</f>
        <v/>
      </c>
      <c r="AL163" s="312">
        <v>5</v>
      </c>
      <c r="AM163" s="312" t="str">
        <f>+IF(O163&gt;0,O163,"")</f>
        <v/>
      </c>
      <c r="AN163" s="313" t="str">
        <f>+IF(P163&gt;0,P163," ")</f>
        <v>13.05</v>
      </c>
      <c r="AO163" s="314" t="str">
        <f>+UPPER((CONCATENATE(D163," ",B163," ",C163)))</f>
        <v>ESPERANZA GARCIA TAPIA</v>
      </c>
      <c r="AP163" s="315">
        <f>G163</f>
        <v>37640</v>
      </c>
      <c r="AQ163" s="314" t="str">
        <f>I163</f>
        <v xml:space="preserve">Club Deportivo Universidad Catolica </v>
      </c>
      <c r="AR163" s="314">
        <f>J163</f>
        <v>13</v>
      </c>
      <c r="AS163" s="243" t="str">
        <f>+SUBSTITUTE(SUBSTITUTE(F163,".",""),"-","")</f>
        <v>21215895K</v>
      </c>
      <c r="AT163" s="342"/>
      <c r="AU163" s="314" t="str">
        <f t="shared" si="14"/>
        <v xml:space="preserve">GARCIA TAPIA ESPERANZA </v>
      </c>
      <c r="AV163" s="342" t="str">
        <f t="shared" si="15"/>
        <v xml:space="preserve">Club Deportivo Universidad Catolica </v>
      </c>
      <c r="AW163" s="1119">
        <f t="shared" si="16"/>
        <v>13</v>
      </c>
      <c r="AX163" s="1120">
        <f t="shared" si="17"/>
        <v>37640</v>
      </c>
      <c r="AY163" s="342"/>
      <c r="AZ163" s="342"/>
    </row>
    <row r="164" spans="1:52" ht="15" customHeight="1" x14ac:dyDescent="0.15">
      <c r="A164" s="242"/>
      <c r="B164" s="224" t="s">
        <v>2213</v>
      </c>
      <c r="C164" s="224" t="s">
        <v>2135</v>
      </c>
      <c r="D164" s="224" t="s">
        <v>2214</v>
      </c>
      <c r="E164" s="378" t="s">
        <v>1862</v>
      </c>
      <c r="F164" s="225" t="s">
        <v>2215</v>
      </c>
      <c r="G164" s="346">
        <v>37910</v>
      </c>
      <c r="H164" s="226" t="str">
        <f>+IF(G164&lt;DATE(2002,1,1),"adulto",IF(G164&lt;DATE(2004,1,1),"u20",IF(G164&lt;DATE(2006,1,1),"u18",IF(G164&lt;DATE(2008,1,1),"u16","-"))))</f>
        <v>u20</v>
      </c>
      <c r="I164" s="224" t="s">
        <v>2220</v>
      </c>
      <c r="J164" s="378">
        <v>7</v>
      </c>
      <c r="K164" s="894">
        <v>1500</v>
      </c>
      <c r="L164" s="242"/>
      <c r="M164" s="242"/>
      <c r="N164" s="242"/>
      <c r="O164" s="243"/>
      <c r="P164" s="225" t="s">
        <v>2221</v>
      </c>
      <c r="Q164" s="254"/>
      <c r="R164" s="243"/>
      <c r="S164" s="243"/>
      <c r="T164" s="242"/>
      <c r="U164" s="242"/>
      <c r="V164" s="242"/>
      <c r="W164" s="242"/>
      <c r="X164" s="243"/>
      <c r="Y164" s="243"/>
      <c r="Z164" s="242"/>
      <c r="AA164" s="257"/>
      <c r="AB164" s="242"/>
      <c r="AC164" s="242"/>
      <c r="AD164" s="242"/>
      <c r="AE164" s="259"/>
      <c r="AF164" s="242"/>
      <c r="AG164" s="243" t="str">
        <f>E164</f>
        <v>F</v>
      </c>
      <c r="AH164" s="312">
        <f>+IF(K164&gt;0,K164,"")</f>
        <v>1500</v>
      </c>
      <c r="AI164" s="312" t="str">
        <f>+IF(L164&gt;0,L164,"")</f>
        <v/>
      </c>
      <c r="AJ164" s="312" t="str">
        <f>+IF(M164&gt;0,M164,"")</f>
        <v/>
      </c>
      <c r="AK164" s="312" t="str">
        <f>+IF(Q164&gt;0,Q164,"")</f>
        <v/>
      </c>
      <c r="AL164" s="312" t="str">
        <f>+IF(N164&gt;0,N164,"")</f>
        <v/>
      </c>
      <c r="AM164" s="312" t="str">
        <f>+IF(O164&gt;0,O164,"")</f>
        <v/>
      </c>
      <c r="AN164" s="313" t="str">
        <f>+IF(P164&gt;0,P164," ")</f>
        <v>5.41</v>
      </c>
      <c r="AO164" s="314" t="str">
        <f>+UPPER((CONCATENATE(D164," ",B164," ",C164)))</f>
        <v>SOFIA BELEN GARCIA VILLALOBOS</v>
      </c>
      <c r="AP164" s="315">
        <f>G164</f>
        <v>37910</v>
      </c>
      <c r="AQ164" s="314" t="str">
        <f>I164</f>
        <v>CLUB DEPORTIVO CIUDAD DEL TRUENO</v>
      </c>
      <c r="AR164" s="314">
        <f>J164</f>
        <v>7</v>
      </c>
      <c r="AS164" s="243" t="str">
        <f>+SUBSTITUTE(SUBSTITUTE(F164,".",""),"-","")</f>
        <v>214129418</v>
      </c>
      <c r="AT164" s="342"/>
      <c r="AU164" s="314" t="str">
        <f t="shared" si="14"/>
        <v xml:space="preserve">GARCIA VILLALOBOS SOFIA BELEN </v>
      </c>
      <c r="AV164" s="342" t="str">
        <f t="shared" si="15"/>
        <v>CLUB DEPORTIVO CIUDAD DEL TRUENO</v>
      </c>
      <c r="AW164" s="1119">
        <f t="shared" si="16"/>
        <v>7</v>
      </c>
      <c r="AX164" s="1120">
        <f t="shared" si="17"/>
        <v>37910</v>
      </c>
      <c r="AY164" s="342"/>
      <c r="AZ164" s="342"/>
    </row>
    <row r="165" spans="1:52" ht="15" customHeight="1" x14ac:dyDescent="0.15">
      <c r="A165" s="242"/>
      <c r="B165" s="465" t="s">
        <v>2796</v>
      </c>
      <c r="C165" s="465" t="s">
        <v>2797</v>
      </c>
      <c r="D165" s="465" t="s">
        <v>745</v>
      </c>
      <c r="E165" s="378" t="s">
        <v>1862</v>
      </c>
      <c r="F165" s="466" t="s">
        <v>2798</v>
      </c>
      <c r="G165" s="467">
        <v>37791</v>
      </c>
      <c r="H165" s="226" t="str">
        <f>+IF(G165&lt;DATE(2002,1,1),"adulto",IF(G165&lt;DATE(2004,1,1),"u20",IF(G165&lt;DATE(2006,1,1),"u18",IF(G165&lt;DATE(2008,1,1),"u16","-"))))</f>
        <v>u20</v>
      </c>
      <c r="I165" s="451" t="s">
        <v>2742</v>
      </c>
      <c r="J165" s="452">
        <v>13</v>
      </c>
      <c r="K165" s="344" t="s">
        <v>1017</v>
      </c>
      <c r="L165" s="242"/>
      <c r="M165" s="242"/>
      <c r="N165" s="242"/>
      <c r="O165" s="243"/>
      <c r="P165" s="466" t="s">
        <v>2802</v>
      </c>
      <c r="Q165" s="254"/>
      <c r="R165" s="243"/>
      <c r="S165" s="243"/>
      <c r="T165" s="242"/>
      <c r="U165" s="242"/>
      <c r="V165" s="242"/>
      <c r="W165" s="242"/>
      <c r="X165" s="243"/>
      <c r="Y165" s="243"/>
      <c r="Z165" s="242"/>
      <c r="AA165" s="257"/>
      <c r="AB165" s="242"/>
      <c r="AC165" s="242"/>
      <c r="AD165" s="242"/>
      <c r="AE165" s="259"/>
      <c r="AF165" s="242"/>
      <c r="AG165" s="243" t="str">
        <f>E165</f>
        <v>F</v>
      </c>
      <c r="AH165" s="312" t="str">
        <f>+IF(K165&gt;0,K165,"")</f>
        <v>jabalina</v>
      </c>
      <c r="AI165" s="312" t="str">
        <f>+IF(L165&gt;0,L165,"")</f>
        <v/>
      </c>
      <c r="AJ165" s="312" t="str">
        <f>+IF(M165&gt;0,M165,"")</f>
        <v/>
      </c>
      <c r="AK165" s="312" t="str">
        <f>+IF(Q165&gt;0,Q165,"")</f>
        <v/>
      </c>
      <c r="AL165" s="312" t="str">
        <f>+IF(N165&gt;0,N165,"")</f>
        <v/>
      </c>
      <c r="AM165" s="312" t="str">
        <f>+IF(O165&gt;0,O165,"")</f>
        <v/>
      </c>
      <c r="AN165" s="313" t="str">
        <f>+IF(P165&gt;0,P165," ")</f>
        <v>37.13</v>
      </c>
      <c r="AO165" s="314" t="str">
        <f>+UPPER((CONCATENATE(D165," ",B165," ",C165)))</f>
        <v>CATALINA GARMENDIA PASCAL</v>
      </c>
      <c r="AP165" s="315">
        <f>G165</f>
        <v>37791</v>
      </c>
      <c r="AQ165" s="314" t="str">
        <f>I165</f>
        <v>Club Deportivo Universidad Católica</v>
      </c>
      <c r="AR165" s="314">
        <f>J165</f>
        <v>13</v>
      </c>
      <c r="AS165" s="243" t="str">
        <f>+SUBSTITUTE(SUBSTITUTE(F165,".",""),"-","")</f>
        <v>213246992</v>
      </c>
      <c r="AT165" s="342"/>
      <c r="AU165" s="314" t="str">
        <f t="shared" si="14"/>
        <v xml:space="preserve">GARMENDIA PASCAL CATALINA </v>
      </c>
      <c r="AV165" s="342" t="str">
        <f t="shared" si="15"/>
        <v>Club Deportivo Universidad Católica</v>
      </c>
      <c r="AW165" s="1119">
        <f t="shared" si="16"/>
        <v>13</v>
      </c>
      <c r="AX165" s="1120">
        <f t="shared" si="17"/>
        <v>37791</v>
      </c>
      <c r="AY165" s="342"/>
      <c r="AZ165" s="342"/>
    </row>
    <row r="166" spans="1:52" ht="15" customHeight="1" x14ac:dyDescent="0.15">
      <c r="A166" s="242"/>
      <c r="B166" s="456" t="s">
        <v>2804</v>
      </c>
      <c r="C166" s="456" t="s">
        <v>2805</v>
      </c>
      <c r="D166" s="456" t="s">
        <v>2806</v>
      </c>
      <c r="E166" s="378" t="s">
        <v>1862</v>
      </c>
      <c r="F166" s="460" t="s">
        <v>2807</v>
      </c>
      <c r="G166" s="462">
        <v>37790</v>
      </c>
      <c r="H166" s="226" t="str">
        <f>+IF(G166&lt;DATE(2002,1,1),"adulto",IF(G166&lt;DATE(2004,1,1),"u20",IF(G166&lt;DATE(2006,1,1),"u18",IF(G166&lt;DATE(2008,1,1),"u16","-"))))</f>
        <v>u20</v>
      </c>
      <c r="I166" s="451" t="s">
        <v>2762</v>
      </c>
      <c r="J166" s="452">
        <v>13</v>
      </c>
      <c r="K166" s="349" t="s">
        <v>1739</v>
      </c>
      <c r="L166" s="242"/>
      <c r="M166" s="242"/>
      <c r="N166" s="242"/>
      <c r="O166" s="243"/>
      <c r="P166" s="453" t="s">
        <v>2811</v>
      </c>
      <c r="Q166" s="254"/>
      <c r="R166" s="243"/>
      <c r="S166" s="243"/>
      <c r="T166" s="242"/>
      <c r="U166" s="242"/>
      <c r="V166" s="242"/>
      <c r="W166" s="242"/>
      <c r="X166" s="243"/>
      <c r="Y166" s="243"/>
      <c r="Z166" s="242"/>
      <c r="AA166" s="257"/>
      <c r="AB166" s="242"/>
      <c r="AC166" s="242"/>
      <c r="AD166" s="242"/>
      <c r="AE166" s="259"/>
      <c r="AF166" s="242"/>
      <c r="AG166" s="243" t="str">
        <f>E166</f>
        <v>F</v>
      </c>
      <c r="AH166" s="312" t="str">
        <f>+IF(K166&gt;0,K166,"")</f>
        <v>salto triple</v>
      </c>
      <c r="AI166" s="312" t="str">
        <f>+IF(L166&gt;0,L166,"")</f>
        <v/>
      </c>
      <c r="AJ166" s="312" t="str">
        <f>+IF(M166&gt;0,M166,"")</f>
        <v/>
      </c>
      <c r="AK166" s="312" t="str">
        <f>+IF(Q166&gt;0,Q166,"")</f>
        <v/>
      </c>
      <c r="AL166" s="312" t="str">
        <f>+IF(N166&gt;0,N166,"")</f>
        <v/>
      </c>
      <c r="AM166" s="312" t="str">
        <f>+IF(O166&gt;0,O166,"")</f>
        <v/>
      </c>
      <c r="AN166" s="313" t="str">
        <f>+IF(P166&gt;0,P166," ")</f>
        <v>12.20</v>
      </c>
      <c r="AO166" s="314" t="str">
        <f>+UPPER((CONCATENATE(D166," ",B166," ",C166)))</f>
        <v>MARÍA GARNHAM GUZMAN</v>
      </c>
      <c r="AP166" s="315">
        <f>G166</f>
        <v>37790</v>
      </c>
      <c r="AQ166" s="314" t="str">
        <f>I166</f>
        <v xml:space="preserve">Club Deportivo Universidad Catolica </v>
      </c>
      <c r="AR166" s="314">
        <f>J166</f>
        <v>13</v>
      </c>
      <c r="AS166" s="243" t="str">
        <f>+SUBSTITUTE(SUBSTITUTE(F166,".",""),"-","")</f>
        <v>213218042</v>
      </c>
      <c r="AT166" s="342"/>
      <c r="AU166" s="314" t="str">
        <f t="shared" si="14"/>
        <v xml:space="preserve">GARNHAM GUZMAN MARÍA </v>
      </c>
      <c r="AV166" s="342" t="str">
        <f t="shared" si="15"/>
        <v xml:space="preserve">Club Deportivo Universidad Catolica </v>
      </c>
      <c r="AW166" s="1119">
        <f t="shared" si="16"/>
        <v>13</v>
      </c>
      <c r="AX166" s="1120">
        <f t="shared" si="17"/>
        <v>37790</v>
      </c>
      <c r="AY166" s="342"/>
      <c r="AZ166" s="342"/>
    </row>
    <row r="167" spans="1:52" ht="15" customHeight="1" x14ac:dyDescent="0.2">
      <c r="A167" s="242"/>
      <c r="B167" s="610" t="s">
        <v>3190</v>
      </c>
      <c r="C167" s="610" t="s">
        <v>3191</v>
      </c>
      <c r="D167" s="610" t="s">
        <v>3192</v>
      </c>
      <c r="E167" s="378" t="s">
        <v>1862</v>
      </c>
      <c r="F167" s="610" t="s">
        <v>3193</v>
      </c>
      <c r="G167" s="536">
        <v>38546</v>
      </c>
      <c r="H167" s="226" t="str">
        <f>+IF(G167&lt;DATE(2002,1,1),"adulto",IF(G167&lt;DATE(2004,1,1),"u20",IF(G167&lt;DATE(2006,1,1),"u18",IF(G167&lt;DATE(2008,1,1),"u16","-"))))</f>
        <v>u18</v>
      </c>
      <c r="I167" s="610" t="s">
        <v>3197</v>
      </c>
      <c r="J167" s="863">
        <v>3</v>
      </c>
      <c r="K167" s="883">
        <v>100</v>
      </c>
      <c r="L167" s="242">
        <v>1</v>
      </c>
      <c r="M167" s="242"/>
      <c r="N167" s="242"/>
      <c r="O167" s="243"/>
      <c r="P167" s="225" t="s">
        <v>1492</v>
      </c>
      <c r="Q167" s="254"/>
      <c r="R167" s="243"/>
      <c r="S167" s="243"/>
      <c r="T167" s="242"/>
      <c r="U167" s="242"/>
      <c r="V167" s="242"/>
      <c r="W167" s="242"/>
      <c r="X167" s="243"/>
      <c r="Y167" s="243"/>
      <c r="Z167" s="242"/>
      <c r="AA167" s="257"/>
      <c r="AB167" s="242"/>
      <c r="AC167" s="242"/>
      <c r="AD167" s="242"/>
      <c r="AE167" s="259"/>
      <c r="AF167" s="242"/>
      <c r="AG167" s="243" t="str">
        <f>E167</f>
        <v>F</v>
      </c>
      <c r="AH167" s="312">
        <f>+IF(K167&gt;0,K167,"")</f>
        <v>100</v>
      </c>
      <c r="AI167" s="312">
        <f>+IF(L167&gt;0,L167,"")</f>
        <v>1</v>
      </c>
      <c r="AJ167" s="312" t="str">
        <f>+IF(M167&gt;0,M167,"")</f>
        <v/>
      </c>
      <c r="AK167" s="312" t="str">
        <f>+IF(Q167&gt;0,Q167,"")</f>
        <v/>
      </c>
      <c r="AL167" s="312">
        <v>6</v>
      </c>
      <c r="AM167" s="312" t="str">
        <f>+IF(O167&gt;0,O167,"")</f>
        <v/>
      </c>
      <c r="AN167" s="313" t="str">
        <f>+IF(P167&gt;0,P167," ")</f>
        <v>13.57</v>
      </c>
      <c r="AO167" s="314" t="str">
        <f>+UPPER((CONCATENATE(D167," ",B167," ",C167)))</f>
        <v>MARTINA MILLARAY GATICA CANDIA</v>
      </c>
      <c r="AP167" s="315">
        <f>G167</f>
        <v>38546</v>
      </c>
      <c r="AQ167" s="314" t="str">
        <f>I167</f>
        <v>Club atletico copiapo</v>
      </c>
      <c r="AR167" s="314">
        <f>J167</f>
        <v>3</v>
      </c>
      <c r="AS167" s="243" t="str">
        <f>+SUBSTITUTE(SUBSTITUTE(F167,".",""),"-","")</f>
        <v>218870163</v>
      </c>
      <c r="AT167" s="342"/>
      <c r="AU167" s="314" t="str">
        <f t="shared" si="14"/>
        <v xml:space="preserve">GATICA CANDIA MARTINA MILLARAY </v>
      </c>
      <c r="AV167" s="342" t="str">
        <f t="shared" si="15"/>
        <v>Club atletico copiapo</v>
      </c>
      <c r="AW167" s="1119">
        <f t="shared" si="16"/>
        <v>3</v>
      </c>
      <c r="AX167" s="1120">
        <f t="shared" si="17"/>
        <v>38546</v>
      </c>
      <c r="AY167" s="342"/>
      <c r="AZ167" s="342"/>
    </row>
    <row r="168" spans="1:52" ht="15" customHeight="1" x14ac:dyDescent="0.2">
      <c r="A168" s="242"/>
      <c r="B168" s="610" t="s">
        <v>3190</v>
      </c>
      <c r="C168" s="610" t="s">
        <v>3191</v>
      </c>
      <c r="D168" s="610" t="s">
        <v>3192</v>
      </c>
      <c r="E168" s="378" t="s">
        <v>1862</v>
      </c>
      <c r="F168" s="610" t="s">
        <v>3193</v>
      </c>
      <c r="G168" s="536">
        <v>38546</v>
      </c>
      <c r="H168" s="226" t="str">
        <f>+IF(G168&lt;DATE(2002,1,1),"adulto",IF(G168&lt;DATE(2004,1,1),"u20",IF(G168&lt;DATE(2006,1,1),"u18",IF(G168&lt;DATE(2008,1,1),"u16","-"))))</f>
        <v>u18</v>
      </c>
      <c r="I168" s="610" t="s">
        <v>3197</v>
      </c>
      <c r="J168" s="863">
        <v>3</v>
      </c>
      <c r="K168" s="883">
        <v>200</v>
      </c>
      <c r="L168" s="242">
        <v>2</v>
      </c>
      <c r="M168" s="242"/>
      <c r="N168" s="242">
        <v>2</v>
      </c>
      <c r="O168" s="243"/>
      <c r="P168" s="225" t="s">
        <v>3344</v>
      </c>
      <c r="Q168" s="254"/>
      <c r="R168" s="243"/>
      <c r="S168" s="243"/>
      <c r="T168" s="242"/>
      <c r="U168" s="242"/>
      <c r="V168" s="242"/>
      <c r="W168" s="242"/>
      <c r="X168" s="243"/>
      <c r="Y168" s="243"/>
      <c r="Z168" s="242"/>
      <c r="AA168" s="257"/>
      <c r="AB168" s="242"/>
      <c r="AC168" s="242"/>
      <c r="AD168" s="242"/>
      <c r="AE168" s="259"/>
      <c r="AF168" s="242"/>
      <c r="AG168" s="243" t="str">
        <f>E168</f>
        <v>F</v>
      </c>
      <c r="AH168" s="312">
        <f>+IF(K168&gt;0,K168,"")</f>
        <v>200</v>
      </c>
      <c r="AI168" s="312">
        <f>+IF(L168&gt;0,L168,"")</f>
        <v>2</v>
      </c>
      <c r="AJ168" s="312" t="str">
        <f>+IF(M168&gt;0,M168,"")</f>
        <v/>
      </c>
      <c r="AK168" s="312" t="str">
        <f>+IF(Q168&gt;0,Q168,"")</f>
        <v/>
      </c>
      <c r="AL168" s="312">
        <f>+IF(N168&gt;0,N168,"")</f>
        <v>2</v>
      </c>
      <c r="AM168" s="312" t="str">
        <f>+IF(O168&gt;0,O168,"")</f>
        <v/>
      </c>
      <c r="AN168" s="313" t="str">
        <f>+IF(P168&gt;0,P168," ")</f>
        <v>28.78</v>
      </c>
      <c r="AO168" s="314" t="str">
        <f>+UPPER((CONCATENATE(D168," ",B168," ",C168)))</f>
        <v>MARTINA MILLARAY GATICA CANDIA</v>
      </c>
      <c r="AP168" s="315">
        <f>G168</f>
        <v>38546</v>
      </c>
      <c r="AQ168" s="314" t="str">
        <f>I168</f>
        <v>Club atletico copiapo</v>
      </c>
      <c r="AR168" s="314">
        <f>J168</f>
        <v>3</v>
      </c>
      <c r="AS168" s="243" t="str">
        <f>+SUBSTITUTE(SUBSTITUTE(F168,".",""),"-","")</f>
        <v>218870163</v>
      </c>
      <c r="AT168" s="342"/>
      <c r="AU168" s="314" t="str">
        <f t="shared" si="14"/>
        <v xml:space="preserve">GATICA CANDIA MARTINA MILLARAY </v>
      </c>
      <c r="AV168" s="342" t="str">
        <f t="shared" si="15"/>
        <v>Club atletico copiapo</v>
      </c>
      <c r="AW168" s="1119">
        <f t="shared" si="16"/>
        <v>3</v>
      </c>
      <c r="AX168" s="1120">
        <f t="shared" si="17"/>
        <v>38546</v>
      </c>
      <c r="AY168" s="342"/>
      <c r="AZ168" s="342"/>
    </row>
    <row r="169" spans="1:52" ht="15" customHeight="1" x14ac:dyDescent="0.15">
      <c r="A169" s="242"/>
      <c r="B169" s="224" t="s">
        <v>899</v>
      </c>
      <c r="C169" s="224" t="s">
        <v>3245</v>
      </c>
      <c r="D169" s="224" t="s">
        <v>3246</v>
      </c>
      <c r="E169" s="378" t="s">
        <v>1862</v>
      </c>
      <c r="F169" s="225" t="s">
        <v>3247</v>
      </c>
      <c r="G169" s="346">
        <v>23962</v>
      </c>
      <c r="H169" s="226" t="str">
        <f>+IF(G169&lt;DATE(2002,1,1),"adulto",IF(G169&lt;DATE(2004,1,1),"u20",IF(G169&lt;DATE(2006,1,1),"u18",IF(G169&lt;DATE(2008,1,1),"u16","-"))))</f>
        <v>adulto</v>
      </c>
      <c r="I169" s="228" t="s">
        <v>3238</v>
      </c>
      <c r="J169" s="863">
        <v>3</v>
      </c>
      <c r="K169" s="378" t="s">
        <v>1856</v>
      </c>
      <c r="L169" s="242"/>
      <c r="M169" s="242"/>
      <c r="N169" s="242"/>
      <c r="O169" s="243"/>
      <c r="P169" s="225"/>
      <c r="Q169" s="254"/>
      <c r="R169" s="243"/>
      <c r="S169" s="243"/>
      <c r="T169" s="242"/>
      <c r="U169" s="242"/>
      <c r="V169" s="242"/>
      <c r="W169" s="242"/>
      <c r="X169" s="243"/>
      <c r="Y169" s="243"/>
      <c r="Z169" s="242"/>
      <c r="AA169" s="257"/>
      <c r="AB169" s="242"/>
      <c r="AC169" s="242"/>
      <c r="AD169" s="242"/>
      <c r="AE169" s="259"/>
      <c r="AF169" s="242"/>
      <c r="AG169" s="243" t="str">
        <f>E169</f>
        <v>F</v>
      </c>
      <c r="AH169" s="312" t="str">
        <f>+IF(K169&gt;0,K169,"")</f>
        <v>ENTRENADOR</v>
      </c>
      <c r="AI169" s="312" t="str">
        <f>+IF(L169&gt;0,L169,"")</f>
        <v/>
      </c>
      <c r="AJ169" s="312" t="str">
        <f>+IF(M169&gt;0,M169,"")</f>
        <v/>
      </c>
      <c r="AK169" s="312" t="str">
        <f>+IF(Q169&gt;0,Q169,"")</f>
        <v/>
      </c>
      <c r="AL169" s="312" t="str">
        <f>+IF(N169&gt;0,N169,"")</f>
        <v/>
      </c>
      <c r="AM169" s="312" t="str">
        <f>+IF(O169&gt;0,O169,"")</f>
        <v/>
      </c>
      <c r="AN169" s="313" t="str">
        <f>+IF(P169&gt;0,P169," ")</f>
        <v xml:space="preserve"> </v>
      </c>
      <c r="AO169" s="314" t="str">
        <f>+UPPER((CONCATENATE(D169," ",B169," ",C169)))</f>
        <v>PATRICIA SUSANA GODOY RAMIREZ</v>
      </c>
      <c r="AP169" s="315">
        <f>G169</f>
        <v>23962</v>
      </c>
      <c r="AQ169" s="314" t="str">
        <f>I169</f>
        <v>CLUB DEPORTIVO Y RECREATIVO DE ATLETISMO FE ESPERANZA Y AMOR</v>
      </c>
      <c r="AR169" s="314">
        <f>J169</f>
        <v>3</v>
      </c>
      <c r="AS169" s="243" t="str">
        <f>+SUBSTITUTE(SUBSTITUTE(F169,".",""),"-","")</f>
        <v>92796027</v>
      </c>
      <c r="AT169" s="342"/>
      <c r="AU169" s="314" t="str">
        <f t="shared" si="14"/>
        <v xml:space="preserve">GODOY RAMIREZ PATRICIA SUSANA </v>
      </c>
      <c r="AV169" s="342" t="str">
        <f t="shared" si="15"/>
        <v>CLUB DEPORTIVO Y RECREATIVO DE ATLETISMO FE ESPERANZA Y AMOR</v>
      </c>
      <c r="AW169" s="1119">
        <f t="shared" si="16"/>
        <v>3</v>
      </c>
      <c r="AX169" s="1120">
        <f t="shared" si="17"/>
        <v>23962</v>
      </c>
      <c r="AY169" s="342"/>
      <c r="AZ169" s="342"/>
    </row>
    <row r="170" spans="1:52" ht="15" customHeight="1" x14ac:dyDescent="0.15">
      <c r="A170" s="242"/>
      <c r="B170" s="223" t="s">
        <v>2053</v>
      </c>
      <c r="C170" s="223" t="s">
        <v>2054</v>
      </c>
      <c r="D170" s="223" t="s">
        <v>2055</v>
      </c>
      <c r="E170" s="378" t="s">
        <v>1866</v>
      </c>
      <c r="F170" s="225" t="s">
        <v>2056</v>
      </c>
      <c r="G170" s="346">
        <v>38033</v>
      </c>
      <c r="H170" s="226" t="str">
        <f>+IF(G170&lt;DATE(2002,1,1),"adulto",IF(G170&lt;DATE(2004,1,1),"u20",IF(G170&lt;DATE(2006,1,1),"u18",IF(G170&lt;DATE(2008,1,1),"u16","-"))))</f>
        <v>u18</v>
      </c>
      <c r="I170" s="224" t="s">
        <v>2051</v>
      </c>
      <c r="J170" s="378">
        <v>7</v>
      </c>
      <c r="K170" s="522" t="s">
        <v>990</v>
      </c>
      <c r="L170" s="242"/>
      <c r="M170" s="242"/>
      <c r="N170" s="242"/>
      <c r="O170" s="243"/>
      <c r="P170" s="225" t="s">
        <v>2059</v>
      </c>
      <c r="Q170" s="254"/>
      <c r="R170" s="243"/>
      <c r="S170" s="243"/>
      <c r="T170" s="242"/>
      <c r="U170" s="242"/>
      <c r="V170" s="242"/>
      <c r="W170" s="242"/>
      <c r="X170" s="243"/>
      <c r="Y170" s="243"/>
      <c r="Z170" s="242"/>
      <c r="AA170" s="257"/>
      <c r="AB170" s="242"/>
      <c r="AC170" s="242"/>
      <c r="AD170" s="242"/>
      <c r="AE170" s="259"/>
      <c r="AF170" s="242"/>
      <c r="AG170" s="243" t="str">
        <f>E170</f>
        <v>M</v>
      </c>
      <c r="AH170" s="312" t="str">
        <f>+IF(K170&gt;0,K170,"")</f>
        <v>disco</v>
      </c>
      <c r="AI170" s="312" t="str">
        <f>+IF(L170&gt;0,L170,"")</f>
        <v/>
      </c>
      <c r="AJ170" s="312" t="str">
        <f>+IF(M170&gt;0,M170,"")</f>
        <v/>
      </c>
      <c r="AK170" s="312" t="str">
        <f>+IF(Q170&gt;0,Q170,"")</f>
        <v/>
      </c>
      <c r="AL170" s="312" t="str">
        <f>+IF(N170&gt;0,N170,"")</f>
        <v/>
      </c>
      <c r="AM170" s="312" t="str">
        <f>+IF(O170&gt;0,O170,"")</f>
        <v/>
      </c>
      <c r="AN170" s="313" t="str">
        <f>+IF(P170&gt;0,P170," ")</f>
        <v>30.60</v>
      </c>
      <c r="AO170" s="314" t="str">
        <f>+UPPER((CONCATENATE(D170," ",B170," ",C170)))</f>
        <v xml:space="preserve">IVAN ALEJANDRO GOMEZ INOSTROZA </v>
      </c>
      <c r="AP170" s="315">
        <f>G170</f>
        <v>38033</v>
      </c>
      <c r="AQ170" s="314" t="str">
        <f>I170</f>
        <v>CLUB DEPORTIVO MANUEL LARRAIN</v>
      </c>
      <c r="AR170" s="314">
        <f>J170</f>
        <v>7</v>
      </c>
      <c r="AS170" s="243" t="str">
        <f>+SUBSTITUTE(SUBSTITUTE(F170,".",""),"-","")</f>
        <v>215147657</v>
      </c>
      <c r="AT170" s="342"/>
      <c r="AU170" s="314" t="str">
        <f t="shared" si="14"/>
        <v xml:space="preserve">GOMEZ INOSTROZA  IVAN ALEJANDRO </v>
      </c>
      <c r="AV170" s="342" t="str">
        <f t="shared" si="15"/>
        <v>CLUB DEPORTIVO MANUEL LARRAIN</v>
      </c>
      <c r="AW170" s="1119">
        <f t="shared" si="16"/>
        <v>7</v>
      </c>
      <c r="AX170" s="1120">
        <f t="shared" si="17"/>
        <v>38033</v>
      </c>
      <c r="AY170" s="342"/>
      <c r="AZ170" s="342"/>
    </row>
    <row r="171" spans="1:52" ht="15" customHeight="1" x14ac:dyDescent="0.15">
      <c r="A171" s="242"/>
      <c r="B171" s="223" t="s">
        <v>2053</v>
      </c>
      <c r="C171" s="223" t="s">
        <v>2054</v>
      </c>
      <c r="D171" s="223" t="s">
        <v>2055</v>
      </c>
      <c r="E171" s="378" t="s">
        <v>1866</v>
      </c>
      <c r="F171" s="225" t="s">
        <v>2056</v>
      </c>
      <c r="G171" s="346">
        <v>38033</v>
      </c>
      <c r="H171" s="226" t="str">
        <f>+IF(G171&lt;DATE(2002,1,1),"adulto",IF(G171&lt;DATE(2004,1,1),"u20",IF(G171&lt;DATE(2006,1,1),"u18",IF(G171&lt;DATE(2008,1,1),"u16","-"))))</f>
        <v>u18</v>
      </c>
      <c r="I171" s="224" t="s">
        <v>2051</v>
      </c>
      <c r="J171" s="378">
        <v>7</v>
      </c>
      <c r="K171" s="765" t="s">
        <v>974</v>
      </c>
      <c r="L171" s="242"/>
      <c r="M171" s="242"/>
      <c r="N171" s="242"/>
      <c r="O171" s="243"/>
      <c r="P171" s="225" t="s">
        <v>2060</v>
      </c>
      <c r="Q171" s="254"/>
      <c r="R171" s="243"/>
      <c r="S171" s="243"/>
      <c r="T171" s="242"/>
      <c r="U171" s="242"/>
      <c r="V171" s="242"/>
      <c r="W171" s="242"/>
      <c r="X171" s="243"/>
      <c r="Y171" s="243"/>
      <c r="Z171" s="242"/>
      <c r="AA171" s="257"/>
      <c r="AB171" s="242"/>
      <c r="AC171" s="242"/>
      <c r="AD171" s="242"/>
      <c r="AE171" s="259"/>
      <c r="AF171" s="242"/>
      <c r="AG171" s="243" t="str">
        <f>E171</f>
        <v>M</v>
      </c>
      <c r="AH171" s="312" t="str">
        <f>+IF(K171&gt;0,K171,"")</f>
        <v>bala</v>
      </c>
      <c r="AI171" s="312" t="str">
        <f>+IF(L171&gt;0,L171,"")</f>
        <v/>
      </c>
      <c r="AJ171" s="312" t="str">
        <f>+IF(M171&gt;0,M171,"")</f>
        <v/>
      </c>
      <c r="AK171" s="312" t="str">
        <f>+IF(Q171&gt;0,Q171,"")</f>
        <v/>
      </c>
      <c r="AL171" s="312" t="str">
        <f>+IF(N171&gt;0,N171,"")</f>
        <v/>
      </c>
      <c r="AM171" s="312" t="str">
        <f>+IF(O171&gt;0,O171,"")</f>
        <v/>
      </c>
      <c r="AN171" s="313" t="str">
        <f>+IF(P171&gt;0,P171," ")</f>
        <v>10.20</v>
      </c>
      <c r="AO171" s="314" t="str">
        <f>+UPPER((CONCATENATE(D171," ",B171," ",C171)))</f>
        <v xml:space="preserve">IVAN ALEJANDRO GOMEZ INOSTROZA </v>
      </c>
      <c r="AP171" s="315">
        <f>G171</f>
        <v>38033</v>
      </c>
      <c r="AQ171" s="314" t="str">
        <f>I171</f>
        <v>CLUB DEPORTIVO MANUEL LARRAIN</v>
      </c>
      <c r="AR171" s="314">
        <f>J171</f>
        <v>7</v>
      </c>
      <c r="AS171" s="243" t="str">
        <f>+SUBSTITUTE(SUBSTITUTE(F171,".",""),"-","")</f>
        <v>215147657</v>
      </c>
      <c r="AT171" s="342"/>
      <c r="AU171" s="314" t="str">
        <f t="shared" si="14"/>
        <v xml:space="preserve">GOMEZ INOSTROZA  IVAN ALEJANDRO </v>
      </c>
      <c r="AV171" s="342" t="str">
        <f t="shared" si="15"/>
        <v>CLUB DEPORTIVO MANUEL LARRAIN</v>
      </c>
      <c r="AW171" s="1119">
        <f t="shared" si="16"/>
        <v>7</v>
      </c>
      <c r="AX171" s="1120">
        <f t="shared" si="17"/>
        <v>38033</v>
      </c>
      <c r="AY171" s="342"/>
      <c r="AZ171" s="342"/>
    </row>
    <row r="172" spans="1:52" ht="15" customHeight="1" x14ac:dyDescent="0.15">
      <c r="A172" s="242"/>
      <c r="B172" s="451" t="s">
        <v>2812</v>
      </c>
      <c r="C172" s="451" t="s">
        <v>2813</v>
      </c>
      <c r="D172" s="451" t="s">
        <v>2814</v>
      </c>
      <c r="E172" s="378" t="s">
        <v>1862</v>
      </c>
      <c r="F172" s="453" t="s">
        <v>2815</v>
      </c>
      <c r="G172" s="464">
        <v>37753</v>
      </c>
      <c r="H172" s="226" t="str">
        <f>+IF(G172&lt;DATE(2002,1,1),"adulto",IF(G172&lt;DATE(2004,1,1),"u20",IF(G172&lt;DATE(2006,1,1),"u18",IF(G172&lt;DATE(2008,1,1),"u16","-"))))</f>
        <v>u20</v>
      </c>
      <c r="I172" s="451" t="s">
        <v>2742</v>
      </c>
      <c r="J172" s="859">
        <v>13</v>
      </c>
      <c r="K172" s="766" t="s">
        <v>990</v>
      </c>
      <c r="L172" s="242"/>
      <c r="M172" s="242"/>
      <c r="N172" s="242"/>
      <c r="O172" s="243"/>
      <c r="P172" s="453" t="s">
        <v>2819</v>
      </c>
      <c r="Q172" s="254"/>
      <c r="R172" s="243"/>
      <c r="S172" s="243"/>
      <c r="T172" s="242"/>
      <c r="U172" s="242"/>
      <c r="V172" s="242"/>
      <c r="W172" s="242"/>
      <c r="X172" s="243"/>
      <c r="Y172" s="243"/>
      <c r="Z172" s="242"/>
      <c r="AA172" s="257"/>
      <c r="AB172" s="242"/>
      <c r="AC172" s="242"/>
      <c r="AD172" s="242"/>
      <c r="AE172" s="259"/>
      <c r="AF172" s="242"/>
      <c r="AG172" s="243" t="str">
        <f>E172</f>
        <v>F</v>
      </c>
      <c r="AH172" s="312" t="str">
        <f>+IF(K172&gt;0,K172,"")</f>
        <v>disco</v>
      </c>
      <c r="AI172" s="312" t="str">
        <f>+IF(L172&gt;0,L172,"")</f>
        <v/>
      </c>
      <c r="AJ172" s="312" t="str">
        <f>+IF(M172&gt;0,M172,"")</f>
        <v/>
      </c>
      <c r="AK172" s="312" t="str">
        <f>+IF(Q172&gt;0,Q172,"")</f>
        <v/>
      </c>
      <c r="AL172" s="312" t="str">
        <f>+IF(N172&gt;0,N172,"")</f>
        <v/>
      </c>
      <c r="AM172" s="312" t="str">
        <f>+IF(O172&gt;0,O172,"")</f>
        <v/>
      </c>
      <c r="AN172" s="313" t="str">
        <f>+IF(P172&gt;0,P172," ")</f>
        <v>40.10</v>
      </c>
      <c r="AO172" s="314" t="str">
        <f>+UPPER((CONCATENATE(D172," ",B172," ",C172)))</f>
        <v>ANTONIA BELEN GONZALES CARCAVILLA</v>
      </c>
      <c r="AP172" s="315">
        <f>G172</f>
        <v>37753</v>
      </c>
      <c r="AQ172" s="314" t="str">
        <f>I172</f>
        <v>Club Deportivo Universidad Católica</v>
      </c>
      <c r="AR172" s="314">
        <f>J172</f>
        <v>13</v>
      </c>
      <c r="AS172" s="243" t="str">
        <f>+SUBSTITUTE(SUBSTITUTE(F172,".",""),"-","")</f>
        <v>212833767</v>
      </c>
      <c r="AT172" s="342"/>
      <c r="AU172" s="314" t="str">
        <f t="shared" si="14"/>
        <v xml:space="preserve">GONZALES CARCAVILLA ANTONIA BELEN </v>
      </c>
      <c r="AV172" s="342" t="str">
        <f t="shared" si="15"/>
        <v>Club Deportivo Universidad Católica</v>
      </c>
      <c r="AW172" s="1119">
        <f t="shared" si="16"/>
        <v>13</v>
      </c>
      <c r="AX172" s="1120">
        <f t="shared" si="17"/>
        <v>37753</v>
      </c>
      <c r="AY172" s="342"/>
      <c r="AZ172" s="342"/>
    </row>
    <row r="173" spans="1:52" ht="15" customHeight="1" x14ac:dyDescent="0.15">
      <c r="A173" s="242"/>
      <c r="B173" s="525" t="s">
        <v>730</v>
      </c>
      <c r="C173" s="375" t="s">
        <v>687</v>
      </c>
      <c r="D173" s="375" t="s">
        <v>119</v>
      </c>
      <c r="E173" s="378" t="s">
        <v>1866</v>
      </c>
      <c r="F173" s="378" t="s">
        <v>3058</v>
      </c>
      <c r="G173" s="346">
        <v>37770</v>
      </c>
      <c r="H173" s="226" t="str">
        <f>+IF(G173&lt;DATE(2002,1,1),"adulto",IF(G173&lt;DATE(2004,1,1),"u20",IF(G173&lt;DATE(2006,1,1),"u18",IF(G173&lt;DATE(2008,1,1),"u16","-"))))</f>
        <v>u20</v>
      </c>
      <c r="I173" s="224" t="s">
        <v>3045</v>
      </c>
      <c r="J173" s="378">
        <v>10</v>
      </c>
      <c r="K173" s="413" t="s">
        <v>1874</v>
      </c>
      <c r="L173" s="242"/>
      <c r="M173" s="242"/>
      <c r="N173" s="242"/>
      <c r="O173" s="243"/>
      <c r="P173" s="225" t="s">
        <v>3059</v>
      </c>
      <c r="Q173" s="254"/>
      <c r="R173" s="243"/>
      <c r="S173" s="243"/>
      <c r="T173" s="242"/>
      <c r="U173" s="242"/>
      <c r="V173" s="242"/>
      <c r="W173" s="242"/>
      <c r="X173" s="243"/>
      <c r="Y173" s="243"/>
      <c r="Z173" s="242"/>
      <c r="AA173" s="257"/>
      <c r="AB173" s="242"/>
      <c r="AC173" s="242"/>
      <c r="AD173" s="242"/>
      <c r="AE173" s="259"/>
      <c r="AF173" s="242"/>
      <c r="AG173" s="243" t="str">
        <f>E173</f>
        <v>M</v>
      </c>
      <c r="AH173" s="312" t="str">
        <f>+IF(K173&gt;0,K173,"")</f>
        <v>110v</v>
      </c>
      <c r="AI173" s="312" t="str">
        <f>+IF(L173&gt;0,L173,"")</f>
        <v/>
      </c>
      <c r="AJ173" s="312" t="str">
        <f>+IF(M173&gt;0,M173,"")</f>
        <v/>
      </c>
      <c r="AK173" s="312" t="str">
        <f>+IF(Q173&gt;0,Q173,"")</f>
        <v/>
      </c>
      <c r="AL173" s="312" t="str">
        <f>+IF(N173&gt;0,N173,"")</f>
        <v/>
      </c>
      <c r="AM173" s="312" t="str">
        <f>+IF(O173&gt;0,O173,"")</f>
        <v/>
      </c>
      <c r="AN173" s="313" t="str">
        <f>+IF(P173&gt;0,P173," ")</f>
        <v>16.62</v>
      </c>
      <c r="AO173" s="314" t="str">
        <f>+UPPER((CONCATENATE(D173," ",B173," ",C173)))</f>
        <v>DIEGO GONZALEZ MARTINEZ</v>
      </c>
      <c r="AP173" s="315">
        <f>G173</f>
        <v>37770</v>
      </c>
      <c r="AQ173" s="314" t="str">
        <f>I173</f>
        <v>GERARDO MANZANARES</v>
      </c>
      <c r="AR173" s="314">
        <f>J173</f>
        <v>10</v>
      </c>
      <c r="AS173" s="243" t="str">
        <f>+SUBSTITUTE(SUBSTITUTE(F173,".",""),"-","")</f>
        <v>213100513</v>
      </c>
      <c r="AT173" s="342"/>
      <c r="AU173" s="314" t="str">
        <f t="shared" si="14"/>
        <v xml:space="preserve">GONZALEZ MARTINEZ DIEGO </v>
      </c>
      <c r="AV173" s="342" t="str">
        <f t="shared" si="15"/>
        <v>GERARDO MANZANARES</v>
      </c>
      <c r="AW173" s="1119">
        <f t="shared" si="16"/>
        <v>10</v>
      </c>
      <c r="AX173" s="1120">
        <f t="shared" si="17"/>
        <v>37770</v>
      </c>
      <c r="AY173" s="342"/>
      <c r="AZ173" s="342"/>
    </row>
    <row r="174" spans="1:52" ht="15" customHeight="1" x14ac:dyDescent="0.15">
      <c r="A174" s="242"/>
      <c r="B174" s="451" t="s">
        <v>730</v>
      </c>
      <c r="C174" s="451" t="s">
        <v>2656</v>
      </c>
      <c r="D174" s="451" t="s">
        <v>2657</v>
      </c>
      <c r="E174" s="378" t="s">
        <v>1866</v>
      </c>
      <c r="F174" s="453" t="s">
        <v>2658</v>
      </c>
      <c r="G174" s="464">
        <v>37618</v>
      </c>
      <c r="H174" s="226" t="str">
        <f>+IF(G174&lt;DATE(2002,1,1),"adulto",IF(G174&lt;DATE(2004,1,1),"u20",IF(G174&lt;DATE(2006,1,1),"u18",IF(G174&lt;DATE(2008,1,1),"u16","-"))))</f>
        <v>u20</v>
      </c>
      <c r="I174" s="456" t="s">
        <v>2604</v>
      </c>
      <c r="J174" s="452">
        <v>13</v>
      </c>
      <c r="K174" s="225" t="s">
        <v>1877</v>
      </c>
      <c r="L174" s="242">
        <v>1</v>
      </c>
      <c r="M174" s="242"/>
      <c r="N174" s="242">
        <v>5</v>
      </c>
      <c r="O174" s="243"/>
      <c r="P174" s="453" t="s">
        <v>2662</v>
      </c>
      <c r="Q174" s="254"/>
      <c r="R174" s="243"/>
      <c r="S174" s="243"/>
      <c r="T174" s="242"/>
      <c r="U174" s="242"/>
      <c r="V174" s="242"/>
      <c r="W174" s="242"/>
      <c r="X174" s="243"/>
      <c r="Y174" s="243"/>
      <c r="Z174" s="242"/>
      <c r="AA174" s="257"/>
      <c r="AB174" s="242"/>
      <c r="AC174" s="242"/>
      <c r="AD174" s="242"/>
      <c r="AE174" s="259"/>
      <c r="AF174" s="242"/>
      <c r="AG174" s="243" t="str">
        <f>E174</f>
        <v>M</v>
      </c>
      <c r="AH174" s="312" t="str">
        <f>+IF(K174&gt;0,K174,"")</f>
        <v>400v</v>
      </c>
      <c r="AI174" s="312">
        <f>+IF(L174&gt;0,L174,"")</f>
        <v>1</v>
      </c>
      <c r="AJ174" s="312" t="str">
        <f>+IF(M174&gt;0,M174,"")</f>
        <v/>
      </c>
      <c r="AK174" s="312" t="str">
        <f>+IF(Q174&gt;0,Q174,"")</f>
        <v/>
      </c>
      <c r="AL174" s="312">
        <f>+IF(N174&gt;0,N174,"")</f>
        <v>5</v>
      </c>
      <c r="AM174" s="312" t="str">
        <f>+IF(O174&gt;0,O174,"")</f>
        <v/>
      </c>
      <c r="AN174" s="313" t="str">
        <f>+IF(P174&gt;0,P174," ")</f>
        <v>1.00.68</v>
      </c>
      <c r="AO174" s="314" t="str">
        <f>+UPPER((CONCATENATE(D174," ",B174," ",C174)))</f>
        <v>JOSE MIGUEL GONZALEZ ZAMORA</v>
      </c>
      <c r="AP174" s="315">
        <f>G174</f>
        <v>37618</v>
      </c>
      <c r="AQ174" s="314" t="str">
        <f>I174</f>
        <v>CLUB ATLETICO SANTIAGO</v>
      </c>
      <c r="AR174" s="314">
        <f>J174</f>
        <v>13</v>
      </c>
      <c r="AS174" s="243" t="str">
        <f>+SUBSTITUTE(SUBSTITUTE(F174,".",""),"-","")</f>
        <v>212000817</v>
      </c>
      <c r="AT174" s="342"/>
      <c r="AU174" s="314" t="str">
        <f t="shared" si="14"/>
        <v xml:space="preserve">GONZALEZ ZAMORA JOSE MIGUEL </v>
      </c>
      <c r="AV174" s="342" t="str">
        <f t="shared" si="15"/>
        <v>CLUB ATLETICO SANTIAGO</v>
      </c>
      <c r="AW174" s="1119">
        <f t="shared" si="16"/>
        <v>13</v>
      </c>
      <c r="AX174" s="1120">
        <f t="shared" si="17"/>
        <v>37618</v>
      </c>
      <c r="AY174" s="342"/>
      <c r="AZ174" s="342"/>
    </row>
    <row r="175" spans="1:52" ht="15" customHeight="1" x14ac:dyDescent="0.2">
      <c r="A175" s="242"/>
      <c r="B175" s="417" t="s">
        <v>730</v>
      </c>
      <c r="C175" s="417" t="s">
        <v>1227</v>
      </c>
      <c r="D175" s="417" t="s">
        <v>2373</v>
      </c>
      <c r="E175" s="378" t="s">
        <v>1866</v>
      </c>
      <c r="F175" s="418" t="s">
        <v>2374</v>
      </c>
      <c r="G175" s="419">
        <v>38413</v>
      </c>
      <c r="H175" s="226" t="str">
        <f>+IF(G175&lt;DATE(2002,1,1),"adulto",IF(G175&lt;DATE(2004,1,1),"u20",IF(G175&lt;DATE(2006,1,1),"u18",IF(G175&lt;DATE(2008,1,1),"u16","-"))))</f>
        <v>u18</v>
      </c>
      <c r="I175" s="424" t="s">
        <v>2362</v>
      </c>
      <c r="J175" s="861">
        <v>5</v>
      </c>
      <c r="K175" s="892">
        <v>5000</v>
      </c>
      <c r="L175" s="242"/>
      <c r="M175" s="242"/>
      <c r="N175" s="242"/>
      <c r="O175" s="243"/>
      <c r="P175" s="418" t="s">
        <v>2378</v>
      </c>
      <c r="Q175" s="254"/>
      <c r="R175" s="243"/>
      <c r="S175" s="243"/>
      <c r="T175" s="242"/>
      <c r="U175" s="242"/>
      <c r="V175" s="242"/>
      <c r="W175" s="242"/>
      <c r="X175" s="243"/>
      <c r="Y175" s="243"/>
      <c r="Z175" s="242"/>
      <c r="AA175" s="257"/>
      <c r="AB175" s="242"/>
      <c r="AC175" s="242"/>
      <c r="AD175" s="242"/>
      <c r="AE175" s="259"/>
      <c r="AF175" s="242"/>
      <c r="AG175" s="243" t="str">
        <f>E175</f>
        <v>M</v>
      </c>
      <c r="AH175" s="312">
        <f>+IF(K175&gt;0,K175,"")</f>
        <v>5000</v>
      </c>
      <c r="AI175" s="312" t="str">
        <f>+IF(L175&gt;0,L175,"")</f>
        <v/>
      </c>
      <c r="AJ175" s="312" t="str">
        <f>+IF(M175&gt;0,M175,"")</f>
        <v/>
      </c>
      <c r="AK175" s="312" t="str">
        <f>+IF(Q175&gt;0,Q175,"")</f>
        <v/>
      </c>
      <c r="AL175" s="312" t="str">
        <f>+IF(N175&gt;0,N175,"")</f>
        <v/>
      </c>
      <c r="AM175" s="312" t="str">
        <f>+IF(O175&gt;0,O175,"")</f>
        <v/>
      </c>
      <c r="AN175" s="313" t="str">
        <f>+IF(P175&gt;0,P175," ")</f>
        <v>16.05</v>
      </c>
      <c r="AO175" s="314" t="str">
        <f>+UPPER((CONCATENATE(D175," ",B175," ",C175)))</f>
        <v>GASTON MATÍAS GONZALEZ MOYA</v>
      </c>
      <c r="AP175" s="315">
        <f>G175</f>
        <v>38413</v>
      </c>
      <c r="AQ175" s="314" t="str">
        <f>I175</f>
        <v>CLUB DEPORTIVO ALEMÁN DE VALPARAÍSO</v>
      </c>
      <c r="AR175" s="314">
        <f>J175</f>
        <v>5</v>
      </c>
      <c r="AS175" s="243" t="str">
        <f>+SUBSTITUTE(SUBSTITUTE(F175,".",""),"-","")</f>
        <v>217856531</v>
      </c>
      <c r="AT175" s="342"/>
      <c r="AU175" s="314" t="str">
        <f t="shared" si="14"/>
        <v xml:space="preserve">GONZALEZ MOYA GASTON MATÍAS </v>
      </c>
      <c r="AV175" s="342" t="str">
        <f t="shared" si="15"/>
        <v>CLUB DEPORTIVO ALEMÁN DE VALPARAÍSO</v>
      </c>
      <c r="AW175" s="1119">
        <f t="shared" si="16"/>
        <v>5</v>
      </c>
      <c r="AX175" s="1120">
        <f t="shared" si="17"/>
        <v>38413</v>
      </c>
      <c r="AY175" s="342"/>
      <c r="AZ175" s="342"/>
    </row>
    <row r="176" spans="1:52" ht="15" customHeight="1" x14ac:dyDescent="0.2">
      <c r="A176" s="242"/>
      <c r="B176" s="409" t="s">
        <v>2336</v>
      </c>
      <c r="C176" s="410" t="s">
        <v>2337</v>
      </c>
      <c r="D176" s="410" t="s">
        <v>2338</v>
      </c>
      <c r="E176" s="378" t="s">
        <v>1862</v>
      </c>
      <c r="F176" s="779" t="s">
        <v>2339</v>
      </c>
      <c r="G176" s="411">
        <v>37804</v>
      </c>
      <c r="H176" s="226" t="str">
        <f>+IF(G176&lt;DATE(2002,1,1),"adulto",IF(G176&lt;DATE(2004,1,1),"u20",IF(G176&lt;DATE(2006,1,1),"u18",IF(G176&lt;DATE(2008,1,1),"u16","-"))))</f>
        <v>u20</v>
      </c>
      <c r="I176" s="224" t="s">
        <v>2344</v>
      </c>
      <c r="J176" s="861">
        <v>5</v>
      </c>
      <c r="K176" s="883">
        <v>100</v>
      </c>
      <c r="L176" s="242">
        <v>2</v>
      </c>
      <c r="M176" s="242"/>
      <c r="N176" s="242"/>
      <c r="O176" s="243"/>
      <c r="P176" s="784" t="s">
        <v>2199</v>
      </c>
      <c r="Q176" s="254"/>
      <c r="R176" s="243"/>
      <c r="S176" s="243"/>
      <c r="T176" s="242"/>
      <c r="U176" s="242"/>
      <c r="V176" s="242"/>
      <c r="W176" s="242"/>
      <c r="X176" s="243"/>
      <c r="Y176" s="243"/>
      <c r="Z176" s="242"/>
      <c r="AA176" s="257"/>
      <c r="AB176" s="242"/>
      <c r="AC176" s="242"/>
      <c r="AD176" s="242"/>
      <c r="AE176" s="259"/>
      <c r="AF176" s="242"/>
      <c r="AG176" s="243" t="str">
        <f>E176</f>
        <v>F</v>
      </c>
      <c r="AH176" s="312">
        <f>+IF(K176&gt;0,K176,"")</f>
        <v>100</v>
      </c>
      <c r="AI176" s="312">
        <f>+IF(L176&gt;0,L176,"")</f>
        <v>2</v>
      </c>
      <c r="AJ176" s="312" t="str">
        <f>+IF(M176&gt;0,M176,"")</f>
        <v/>
      </c>
      <c r="AK176" s="312" t="str">
        <f>+IF(Q176&gt;0,Q176,"")</f>
        <v/>
      </c>
      <c r="AL176" s="312">
        <v>4</v>
      </c>
      <c r="AM176" s="312" t="str">
        <f>+IF(O176&gt;0,O176,"")</f>
        <v/>
      </c>
      <c r="AN176" s="313" t="str">
        <f>+IF(P176&gt;0,P176," ")</f>
        <v>12.29</v>
      </c>
      <c r="AO176" s="314" t="str">
        <f>+UPPER((CONCATENATE(D176," ",B176," ",C176)))</f>
        <v>ANDREA LORETO GONZÁLEZ ARANGUIZ</v>
      </c>
      <c r="AP176" s="315">
        <f>G176</f>
        <v>37804</v>
      </c>
      <c r="AQ176" s="314" t="str">
        <f>I176</f>
        <v>CLUB ATLÉTICO DELTA</v>
      </c>
      <c r="AR176" s="314">
        <f>J176</f>
        <v>5</v>
      </c>
      <c r="AS176" s="243" t="str">
        <f>+SUBSTITUTE(SUBSTITUTE(F176,".",""),"-","")</f>
        <v>210717129</v>
      </c>
      <c r="AT176" s="342"/>
      <c r="AU176" s="314" t="str">
        <f t="shared" si="14"/>
        <v xml:space="preserve">GONZÁLEZ ARANGUIZ ANDREA LORETO </v>
      </c>
      <c r="AV176" s="342" t="str">
        <f t="shared" si="15"/>
        <v>CLUB ATLÉTICO DELTA</v>
      </c>
      <c r="AW176" s="1119">
        <f t="shared" si="16"/>
        <v>5</v>
      </c>
      <c r="AX176" s="1120">
        <f t="shared" si="17"/>
        <v>37804</v>
      </c>
      <c r="AY176" s="342"/>
      <c r="AZ176" s="342"/>
    </row>
    <row r="177" spans="1:52" ht="15" customHeight="1" x14ac:dyDescent="0.2">
      <c r="A177" s="242"/>
      <c r="B177" s="223" t="s">
        <v>2260</v>
      </c>
      <c r="C177" s="223" t="s">
        <v>2271</v>
      </c>
      <c r="D177" s="223" t="s">
        <v>2272</v>
      </c>
      <c r="E177" s="378" t="s">
        <v>1866</v>
      </c>
      <c r="F177" s="225" t="s">
        <v>2273</v>
      </c>
      <c r="G177" s="346">
        <v>37776</v>
      </c>
      <c r="H177" s="226" t="str">
        <f>+IF(G177&lt;DATE(2002,1,1),"adulto",IF(G177&lt;DATE(2004,1,1),"u20",IF(G177&lt;DATE(2006,1,1),"u18",IF(G177&lt;DATE(2008,1,1),"u16","-"))))</f>
        <v>u20</v>
      </c>
      <c r="I177" s="224" t="s">
        <v>2251</v>
      </c>
      <c r="J177" s="861">
        <v>6</v>
      </c>
      <c r="K177" s="349" t="s">
        <v>1864</v>
      </c>
      <c r="L177" s="242"/>
      <c r="M177" s="242"/>
      <c r="N177" s="242"/>
      <c r="O177" s="243"/>
      <c r="P177" s="225">
        <v>4.3849999999999998</v>
      </c>
      <c r="Q177" s="254"/>
      <c r="R177" s="243"/>
      <c r="S177" s="243"/>
      <c r="T177" s="242"/>
      <c r="U177" s="242"/>
      <c r="V177" s="242"/>
      <c r="W177" s="242"/>
      <c r="X177" s="243"/>
      <c r="Y177" s="243"/>
      <c r="Z177" s="242"/>
      <c r="AA177" s="257"/>
      <c r="AB177" s="242"/>
      <c r="AC177" s="242"/>
      <c r="AD177" s="242"/>
      <c r="AE177" s="259"/>
      <c r="AF177" s="242"/>
      <c r="AG177" s="243" t="str">
        <f>E177</f>
        <v>M</v>
      </c>
      <c r="AH177" s="312" t="str">
        <f>+IF(K177&gt;0,K177,"")</f>
        <v>Decatlón</v>
      </c>
      <c r="AI177" s="312" t="str">
        <f>+IF(L177&gt;0,L177,"")</f>
        <v/>
      </c>
      <c r="AJ177" s="312" t="str">
        <f>+IF(M177&gt;0,M177,"")</f>
        <v/>
      </c>
      <c r="AK177" s="312" t="str">
        <f>+IF(Q177&gt;0,Q177,"")</f>
        <v/>
      </c>
      <c r="AL177" s="312" t="str">
        <f>+IF(N177&gt;0,N177,"")</f>
        <v/>
      </c>
      <c r="AM177" s="312" t="str">
        <f>+IF(O177&gt;0,O177,"")</f>
        <v/>
      </c>
      <c r="AN177" s="313">
        <f>+IF(P177&gt;0,P177," ")</f>
        <v>4.3849999999999998</v>
      </c>
      <c r="AO177" s="314" t="str">
        <f>+UPPER((CONCATENATE(D177," ",B177," ",C177)))</f>
        <v xml:space="preserve">BENJAMIN  GONZALEZ  OLGUÍN </v>
      </c>
      <c r="AP177" s="315">
        <f>G177</f>
        <v>37776</v>
      </c>
      <c r="AQ177" s="314" t="str">
        <f>I177</f>
        <v>CLUB ATLETICO MUNICIPAL NANCAGUA</v>
      </c>
      <c r="AR177" s="314">
        <f>J177</f>
        <v>6</v>
      </c>
      <c r="AS177" s="243" t="str">
        <f>+SUBSTITUTE(SUBSTITUTE(F177,".",""),"-","")</f>
        <v>213101366</v>
      </c>
      <c r="AT177" s="342"/>
      <c r="AU177" s="314" t="str">
        <f t="shared" si="14"/>
        <v xml:space="preserve">GONZALEZ  OLGUÍN  BENJAMIN  </v>
      </c>
      <c r="AV177" s="342" t="str">
        <f t="shared" si="15"/>
        <v>CLUB ATLETICO MUNICIPAL NANCAGUA</v>
      </c>
      <c r="AW177" s="1119">
        <f t="shared" si="16"/>
        <v>6</v>
      </c>
      <c r="AX177" s="1120">
        <f t="shared" si="17"/>
        <v>37776</v>
      </c>
      <c r="AY177" s="342"/>
      <c r="AZ177" s="342"/>
    </row>
    <row r="178" spans="1:52" ht="15" customHeight="1" x14ac:dyDescent="0.15">
      <c r="A178" s="242"/>
      <c r="B178" s="804" t="s">
        <v>2260</v>
      </c>
      <c r="C178" s="804" t="s">
        <v>2261</v>
      </c>
      <c r="D178" s="804" t="s">
        <v>2262</v>
      </c>
      <c r="E178" s="806" t="s">
        <v>1862</v>
      </c>
      <c r="F178" s="807" t="s">
        <v>2263</v>
      </c>
      <c r="G178" s="841">
        <v>37857</v>
      </c>
      <c r="H178" s="809" t="str">
        <f>+IF(G178&lt;DATE(2002,1,1),"adulto",IF(G178&lt;DATE(2004,1,1),"u20",IF(G178&lt;DATE(2006,1,1),"u18",IF(G178&lt;DATE(2008,1,1),"u16","-"))))</f>
        <v>u20</v>
      </c>
      <c r="I178" s="804" t="s">
        <v>2251</v>
      </c>
      <c r="J178" s="869">
        <v>6</v>
      </c>
      <c r="K178" s="939" t="s">
        <v>1052</v>
      </c>
      <c r="L178" s="242"/>
      <c r="M178" s="242"/>
      <c r="N178" s="242"/>
      <c r="O178" s="243"/>
      <c r="P178" s="807" t="s">
        <v>2327</v>
      </c>
      <c r="Q178" s="254"/>
      <c r="R178" s="243"/>
      <c r="S178" s="243"/>
      <c r="T178" s="242"/>
      <c r="U178" s="242"/>
      <c r="V178" s="242"/>
      <c r="W178" s="242"/>
      <c r="X178" s="243"/>
      <c r="Y178" s="243"/>
      <c r="Z178" s="242"/>
      <c r="AA178" s="257"/>
      <c r="AB178" s="242"/>
      <c r="AC178" s="242"/>
      <c r="AD178" s="242"/>
      <c r="AE178" s="259"/>
      <c r="AF178" s="242"/>
      <c r="AG178" s="243" t="str">
        <f>E178</f>
        <v>F</v>
      </c>
      <c r="AH178" s="312" t="str">
        <f>+IF(K178&gt;0,K178,"")</f>
        <v>salto largo</v>
      </c>
      <c r="AI178" s="312" t="str">
        <f>+IF(L178&gt;0,L178,"")</f>
        <v/>
      </c>
      <c r="AJ178" s="312" t="str">
        <f>+IF(M178&gt;0,M178,"")</f>
        <v/>
      </c>
      <c r="AK178" s="312" t="str">
        <f>+IF(Q178&gt;0,Q178,"")</f>
        <v/>
      </c>
      <c r="AL178" s="312" t="str">
        <f>+IF(N178&gt;0,N178,"")</f>
        <v/>
      </c>
      <c r="AM178" s="312" t="str">
        <f>+IF(O178&gt;0,O178,"")</f>
        <v/>
      </c>
      <c r="AN178" s="313" t="str">
        <f>+IF(P178&gt;0,P178," ")</f>
        <v>4.78</v>
      </c>
      <c r="AO178" s="314" t="str">
        <f>+UPPER((CONCATENATE(D178," ",B178," ",C178)))</f>
        <v>JAVIERA ALEJANDRA GONZALEZ  MOSCOSO</v>
      </c>
      <c r="AP178" s="315">
        <f>G178</f>
        <v>37857</v>
      </c>
      <c r="AQ178" s="314" t="str">
        <f>I178</f>
        <v>CLUB ATLETICO MUNICIPAL NANCAGUA</v>
      </c>
      <c r="AR178" s="314">
        <f>J178</f>
        <v>6</v>
      </c>
      <c r="AS178" s="243" t="str">
        <f>+SUBSTITUTE(SUBSTITUTE(F178,".",""),"-","")</f>
        <v>213746359</v>
      </c>
      <c r="AT178" s="342"/>
      <c r="AU178" s="314" t="str">
        <f t="shared" si="14"/>
        <v xml:space="preserve">GONZALEZ  MOSCOSO JAVIERA ALEJANDRA </v>
      </c>
      <c r="AV178" s="342" t="str">
        <f t="shared" si="15"/>
        <v>CLUB ATLETICO MUNICIPAL NANCAGUA</v>
      </c>
      <c r="AW178" s="1119">
        <f t="shared" si="16"/>
        <v>6</v>
      </c>
      <c r="AX178" s="1120">
        <f t="shared" si="17"/>
        <v>37857</v>
      </c>
      <c r="AY178" s="342"/>
      <c r="AZ178" s="342"/>
    </row>
    <row r="179" spans="1:52" ht="15" customHeight="1" x14ac:dyDescent="0.2">
      <c r="A179" s="242"/>
      <c r="B179" s="375" t="s">
        <v>2260</v>
      </c>
      <c r="C179" s="375" t="s">
        <v>2261</v>
      </c>
      <c r="D179" s="375" t="s">
        <v>2262</v>
      </c>
      <c r="E179" s="378" t="s">
        <v>1862</v>
      </c>
      <c r="F179" s="225" t="s">
        <v>2263</v>
      </c>
      <c r="G179" s="346">
        <v>37857</v>
      </c>
      <c r="H179" s="226" t="str">
        <f>+IF(G179&lt;DATE(2002,1,1),"adulto",IF(G179&lt;DATE(2004,1,1),"u20",IF(G179&lt;DATE(2006,1,1),"u18",IF(G179&lt;DATE(2008,1,1),"u16","-"))))</f>
        <v>u20</v>
      </c>
      <c r="I179" s="224" t="s">
        <v>2251</v>
      </c>
      <c r="J179" s="861">
        <v>6</v>
      </c>
      <c r="K179" s="883">
        <v>100</v>
      </c>
      <c r="L179" s="242">
        <v>4</v>
      </c>
      <c r="M179" s="242"/>
      <c r="N179" s="242"/>
      <c r="O179" s="243"/>
      <c r="P179" s="225" t="s">
        <v>2328</v>
      </c>
      <c r="Q179" s="254"/>
      <c r="R179" s="243"/>
      <c r="S179" s="243"/>
      <c r="T179" s="242"/>
      <c r="U179" s="242"/>
      <c r="V179" s="242"/>
      <c r="W179" s="242"/>
      <c r="X179" s="243"/>
      <c r="Y179" s="243"/>
      <c r="Z179" s="242"/>
      <c r="AA179" s="257"/>
      <c r="AB179" s="242"/>
      <c r="AC179" s="242"/>
      <c r="AD179" s="242"/>
      <c r="AE179" s="259"/>
      <c r="AF179" s="242"/>
      <c r="AG179" s="243" t="str">
        <f>E179</f>
        <v>F</v>
      </c>
      <c r="AH179" s="312">
        <f>+IF(K179&gt;0,K179,"")</f>
        <v>100</v>
      </c>
      <c r="AI179" s="312">
        <f>+IF(L179&gt;0,L179,"")</f>
        <v>4</v>
      </c>
      <c r="AJ179" s="312" t="str">
        <f>+IF(M179&gt;0,M179,"")</f>
        <v/>
      </c>
      <c r="AK179" s="312" t="str">
        <f>+IF(Q179&gt;0,Q179,"")</f>
        <v/>
      </c>
      <c r="AL179" s="312">
        <v>7</v>
      </c>
      <c r="AM179" s="312" t="str">
        <f>+IF(O179&gt;0,O179,"")</f>
        <v/>
      </c>
      <c r="AN179" s="313" t="str">
        <f>+IF(P179&gt;0,P179," ")</f>
        <v>13.74</v>
      </c>
      <c r="AO179" s="314" t="str">
        <f>+UPPER((CONCATENATE(D179," ",B179," ",C179)))</f>
        <v>JAVIERA ALEJANDRA GONZALEZ  MOSCOSO</v>
      </c>
      <c r="AP179" s="315">
        <f>G179</f>
        <v>37857</v>
      </c>
      <c r="AQ179" s="314" t="str">
        <f>I179</f>
        <v>CLUB ATLETICO MUNICIPAL NANCAGUA</v>
      </c>
      <c r="AR179" s="314">
        <f>J179</f>
        <v>6</v>
      </c>
      <c r="AS179" s="243" t="str">
        <f>+SUBSTITUTE(SUBSTITUTE(F179,".",""),"-","")</f>
        <v>213746359</v>
      </c>
      <c r="AT179" s="342"/>
      <c r="AU179" s="314" t="str">
        <f t="shared" si="14"/>
        <v xml:space="preserve">GONZALEZ  MOSCOSO JAVIERA ALEJANDRA </v>
      </c>
      <c r="AV179" s="342" t="str">
        <f t="shared" si="15"/>
        <v>CLUB ATLETICO MUNICIPAL NANCAGUA</v>
      </c>
      <c r="AW179" s="1119">
        <f t="shared" si="16"/>
        <v>6</v>
      </c>
      <c r="AX179" s="1120">
        <f t="shared" si="17"/>
        <v>37857</v>
      </c>
      <c r="AY179" s="342"/>
      <c r="AZ179" s="342"/>
    </row>
    <row r="180" spans="1:52" ht="15" customHeight="1" x14ac:dyDescent="0.15">
      <c r="A180" s="242"/>
      <c r="B180" s="450" t="s">
        <v>2821</v>
      </c>
      <c r="C180" s="450" t="s">
        <v>2074</v>
      </c>
      <c r="D180" s="450" t="s">
        <v>2822</v>
      </c>
      <c r="E180" s="378" t="s">
        <v>1862</v>
      </c>
      <c r="F180" s="453" t="s">
        <v>2823</v>
      </c>
      <c r="G180" s="464">
        <v>38032</v>
      </c>
      <c r="H180" s="226" t="str">
        <f>+IF(G180&lt;DATE(2002,1,1),"adulto",IF(G180&lt;DATE(2004,1,1),"u20",IF(G180&lt;DATE(2006,1,1),"u18",IF(G180&lt;DATE(2008,1,1),"u16","-"))))</f>
        <v>u18</v>
      </c>
      <c r="I180" s="451" t="s">
        <v>2742</v>
      </c>
      <c r="J180" s="452">
        <v>13</v>
      </c>
      <c r="K180" s="765" t="s">
        <v>974</v>
      </c>
      <c r="L180" s="242"/>
      <c r="M180" s="242"/>
      <c r="N180" s="242"/>
      <c r="O180" s="243"/>
      <c r="P180" s="453" t="s">
        <v>2827</v>
      </c>
      <c r="Q180" s="254"/>
      <c r="R180" s="243"/>
      <c r="S180" s="243"/>
      <c r="T180" s="242"/>
      <c r="U180" s="242"/>
      <c r="V180" s="242"/>
      <c r="W180" s="242"/>
      <c r="X180" s="243"/>
      <c r="Y180" s="243"/>
      <c r="Z180" s="242"/>
      <c r="AA180" s="257"/>
      <c r="AB180" s="242"/>
      <c r="AC180" s="242"/>
      <c r="AD180" s="242"/>
      <c r="AE180" s="259"/>
      <c r="AF180" s="242"/>
      <c r="AG180" s="243" t="str">
        <f>E180</f>
        <v>F</v>
      </c>
      <c r="AH180" s="312" t="str">
        <f>+IF(K180&gt;0,K180,"")</f>
        <v>bala</v>
      </c>
      <c r="AI180" s="312" t="str">
        <f>+IF(L180&gt;0,L180,"")</f>
        <v/>
      </c>
      <c r="AJ180" s="312" t="str">
        <f>+IF(M180&gt;0,M180,"")</f>
        <v/>
      </c>
      <c r="AK180" s="312" t="str">
        <f>+IF(Q180&gt;0,Q180,"")</f>
        <v/>
      </c>
      <c r="AL180" s="312" t="str">
        <f>+IF(N180&gt;0,N180,"")</f>
        <v/>
      </c>
      <c r="AM180" s="312" t="str">
        <f>+IF(O180&gt;0,O180,"")</f>
        <v/>
      </c>
      <c r="AN180" s="313" t="str">
        <f>+IF(P180&gt;0,P180," ")</f>
        <v>10.93</v>
      </c>
      <c r="AO180" s="314" t="str">
        <f>+UPPER((CONCATENATE(D180," ",B180," ",C180)))</f>
        <v>GRACIA GORZIGLIA REYES</v>
      </c>
      <c r="AP180" s="315">
        <f>G180</f>
        <v>38032</v>
      </c>
      <c r="AQ180" s="314" t="str">
        <f>I180</f>
        <v>Club Deportivo Universidad Católica</v>
      </c>
      <c r="AR180" s="314">
        <f>J180</f>
        <v>13</v>
      </c>
      <c r="AS180" s="243" t="str">
        <f>+SUBSTITUTE(SUBSTITUTE(F180,".",""),"-","")</f>
        <v>215182721</v>
      </c>
      <c r="AT180" s="342"/>
      <c r="AU180" s="314" t="str">
        <f t="shared" si="14"/>
        <v xml:space="preserve">GORZIGLIA REYES GRACIA </v>
      </c>
      <c r="AV180" s="342" t="str">
        <f t="shared" si="15"/>
        <v>Club Deportivo Universidad Católica</v>
      </c>
      <c r="AW180" s="1119">
        <f t="shared" si="16"/>
        <v>13</v>
      </c>
      <c r="AX180" s="1120">
        <f t="shared" si="17"/>
        <v>38032</v>
      </c>
      <c r="AY180" s="342"/>
      <c r="AZ180" s="342"/>
    </row>
    <row r="181" spans="1:52" ht="15" customHeight="1" x14ac:dyDescent="0.15">
      <c r="A181" s="242"/>
      <c r="B181" s="450" t="s">
        <v>2821</v>
      </c>
      <c r="C181" s="451" t="s">
        <v>2074</v>
      </c>
      <c r="D181" s="451" t="s">
        <v>2822</v>
      </c>
      <c r="E181" s="378" t="s">
        <v>1862</v>
      </c>
      <c r="F181" s="453" t="s">
        <v>2823</v>
      </c>
      <c r="G181" s="464">
        <v>38032</v>
      </c>
      <c r="H181" s="226" t="str">
        <f>+IF(G181&lt;DATE(2002,1,1),"adulto",IF(G181&lt;DATE(2004,1,1),"u20",IF(G181&lt;DATE(2006,1,1),"u18",IF(G181&lt;DATE(2008,1,1),"u16","-"))))</f>
        <v>u18</v>
      </c>
      <c r="I181" s="451" t="s">
        <v>2742</v>
      </c>
      <c r="J181" s="859">
        <v>13</v>
      </c>
      <c r="K181" s="522" t="s">
        <v>990</v>
      </c>
      <c r="L181" s="242"/>
      <c r="M181" s="242"/>
      <c r="N181" s="242"/>
      <c r="O181" s="243"/>
      <c r="P181" s="453" t="s">
        <v>3898</v>
      </c>
      <c r="Q181" s="254"/>
      <c r="R181" s="243"/>
      <c r="S181" s="243"/>
      <c r="T181" s="242"/>
      <c r="U181" s="242"/>
      <c r="V181" s="242"/>
      <c r="W181" s="242"/>
      <c r="X181" s="243"/>
      <c r="Y181" s="243"/>
      <c r="Z181" s="242"/>
      <c r="AA181" s="257"/>
      <c r="AB181" s="242"/>
      <c r="AC181" s="242"/>
      <c r="AD181" s="242"/>
      <c r="AE181" s="259"/>
      <c r="AF181" s="242"/>
      <c r="AG181" s="243" t="str">
        <f>E181</f>
        <v>F</v>
      </c>
      <c r="AH181" s="312" t="str">
        <f>+IF(K181&gt;0,K181,"")</f>
        <v>disco</v>
      </c>
      <c r="AI181" s="312" t="str">
        <f>+IF(L181&gt;0,L181,"")</f>
        <v/>
      </c>
      <c r="AJ181" s="312" t="str">
        <f>+IF(M181&gt;0,M181,"")</f>
        <v/>
      </c>
      <c r="AK181" s="312" t="str">
        <f>+IF(Q181&gt;0,Q181,"")</f>
        <v/>
      </c>
      <c r="AL181" s="312" t="str">
        <f>+IF(N181&gt;0,N181,"")</f>
        <v/>
      </c>
      <c r="AM181" s="312" t="str">
        <f>+IF(O181&gt;0,O181,"")</f>
        <v/>
      </c>
      <c r="AN181" s="313" t="str">
        <f>+IF(P181&gt;0,P181," ")</f>
        <v>35.19</v>
      </c>
      <c r="AO181" s="314" t="str">
        <f>+UPPER((CONCATENATE(D181," ",B181," ",C181)))</f>
        <v>GRACIA GORZIGLIA REYES</v>
      </c>
      <c r="AP181" s="315">
        <f>G181</f>
        <v>38032</v>
      </c>
      <c r="AQ181" s="314" t="str">
        <f>I181</f>
        <v>Club Deportivo Universidad Católica</v>
      </c>
      <c r="AR181" s="314">
        <f>J181</f>
        <v>13</v>
      </c>
      <c r="AS181" s="243" t="str">
        <f>+SUBSTITUTE(SUBSTITUTE(F181,".",""),"-","")</f>
        <v>215182721</v>
      </c>
      <c r="AT181" s="342"/>
      <c r="AU181" s="314" t="str">
        <f t="shared" si="14"/>
        <v xml:space="preserve">GORZIGLIA REYES GRACIA </v>
      </c>
      <c r="AV181" s="342" t="str">
        <f t="shared" si="15"/>
        <v>Club Deportivo Universidad Católica</v>
      </c>
      <c r="AW181" s="1119">
        <f t="shared" si="16"/>
        <v>13</v>
      </c>
      <c r="AX181" s="1120">
        <f t="shared" si="17"/>
        <v>38032</v>
      </c>
      <c r="AY181" s="342"/>
      <c r="AZ181" s="342"/>
    </row>
    <row r="182" spans="1:52" ht="15" customHeight="1" x14ac:dyDescent="0.15">
      <c r="A182" s="242"/>
      <c r="B182" s="646" t="s">
        <v>2175</v>
      </c>
      <c r="C182" s="646" t="s">
        <v>2176</v>
      </c>
      <c r="D182" s="646" t="s">
        <v>2177</v>
      </c>
      <c r="E182" s="378" t="s">
        <v>1862</v>
      </c>
      <c r="F182" s="622" t="s">
        <v>2178</v>
      </c>
      <c r="G182" s="346">
        <v>38463</v>
      </c>
      <c r="H182" s="226" t="str">
        <f>+IF(G182&lt;DATE(2002,1,1),"adulto",IF(G182&lt;DATE(2004,1,1),"u20",IF(G182&lt;DATE(2006,1,1),"u18",IF(G182&lt;DATE(2008,1,1),"u16","-"))))</f>
        <v>u18</v>
      </c>
      <c r="I182" s="224" t="s">
        <v>2173</v>
      </c>
      <c r="J182" s="524">
        <v>7</v>
      </c>
      <c r="K182" s="225">
        <v>400</v>
      </c>
      <c r="L182" s="242">
        <v>2</v>
      </c>
      <c r="M182" s="242"/>
      <c r="N182" s="242"/>
      <c r="O182" s="243"/>
      <c r="P182" s="661" t="s">
        <v>2182</v>
      </c>
      <c r="Q182" s="254"/>
      <c r="R182" s="243"/>
      <c r="S182" s="243"/>
      <c r="T182" s="242"/>
      <c r="U182" s="242"/>
      <c r="V182" s="242"/>
      <c r="W182" s="242"/>
      <c r="X182" s="243"/>
      <c r="Y182" s="243"/>
      <c r="Z182" s="242"/>
      <c r="AA182" s="257"/>
      <c r="AB182" s="242"/>
      <c r="AC182" s="242"/>
      <c r="AD182" s="242"/>
      <c r="AE182" s="259"/>
      <c r="AF182" s="242"/>
      <c r="AG182" s="243" t="str">
        <f>E182</f>
        <v>F</v>
      </c>
      <c r="AH182" s="312">
        <f>+IF(K182&gt;0,K182,"")</f>
        <v>400</v>
      </c>
      <c r="AI182" s="312">
        <f>+IF(L182&gt;0,L182,"")</f>
        <v>2</v>
      </c>
      <c r="AJ182" s="312" t="str">
        <f>+IF(M182&gt;0,M182,"")</f>
        <v/>
      </c>
      <c r="AK182" s="312" t="str">
        <f>+IF(Q182&gt;0,Q182,"")</f>
        <v/>
      </c>
      <c r="AL182" s="312">
        <v>5</v>
      </c>
      <c r="AM182" s="312" t="str">
        <f>+IF(O182&gt;0,O182,"")</f>
        <v/>
      </c>
      <c r="AN182" s="313" t="str">
        <f>+IF(P182&gt;0,P182," ")</f>
        <v>1.02.61</v>
      </c>
      <c r="AO182" s="314" t="str">
        <f>+UPPER((CONCATENATE(D182," ",B182," ",C182)))</f>
        <v>PIA FLORENCIA HACHIM OPAZO</v>
      </c>
      <c r="AP182" s="315">
        <f>G182</f>
        <v>38463</v>
      </c>
      <c r="AQ182" s="314" t="str">
        <f>I182</f>
        <v>CLUB ATLETICOSAN AMBROSIO LINARES</v>
      </c>
      <c r="AR182" s="314">
        <f>J182</f>
        <v>7</v>
      </c>
      <c r="AS182" s="243" t="str">
        <f>+SUBSTITUTE(SUBSTITUTE(F182,".",""),"-","")</f>
        <v>218251587</v>
      </c>
      <c r="AT182" s="342"/>
      <c r="AU182" s="314" t="str">
        <f t="shared" si="14"/>
        <v xml:space="preserve">HACHIM OPAZO PIA FLORENCIA </v>
      </c>
      <c r="AV182" s="342" t="str">
        <f t="shared" si="15"/>
        <v>CLUB ATLETICOSAN AMBROSIO LINARES</v>
      </c>
      <c r="AW182" s="1119">
        <f t="shared" si="16"/>
        <v>7</v>
      </c>
      <c r="AX182" s="1120">
        <f t="shared" si="17"/>
        <v>38463</v>
      </c>
      <c r="AY182" s="342"/>
      <c r="AZ182" s="342"/>
    </row>
    <row r="183" spans="1:52" ht="15" customHeight="1" x14ac:dyDescent="0.15">
      <c r="A183" s="242"/>
      <c r="B183" s="646" t="s">
        <v>2175</v>
      </c>
      <c r="C183" s="646" t="s">
        <v>2176</v>
      </c>
      <c r="D183" s="646" t="s">
        <v>2177</v>
      </c>
      <c r="E183" s="378" t="s">
        <v>1862</v>
      </c>
      <c r="F183" s="622" t="s">
        <v>2178</v>
      </c>
      <c r="G183" s="346">
        <v>38463</v>
      </c>
      <c r="H183" s="226" t="str">
        <f>+IF(G183&lt;DATE(2002,1,1),"adulto",IF(G183&lt;DATE(2004,1,1),"u20",IF(G183&lt;DATE(2006,1,1),"u18",IF(G183&lt;DATE(2008,1,1),"u16","-"))))</f>
        <v>u18</v>
      </c>
      <c r="I183" s="224" t="s">
        <v>2173</v>
      </c>
      <c r="J183" s="524">
        <v>7</v>
      </c>
      <c r="K183" s="883">
        <v>200</v>
      </c>
      <c r="L183" s="242">
        <v>2</v>
      </c>
      <c r="M183" s="242"/>
      <c r="N183" s="242">
        <v>7</v>
      </c>
      <c r="O183" s="243"/>
      <c r="P183" s="622" t="s">
        <v>2181</v>
      </c>
      <c r="Q183" s="254"/>
      <c r="R183" s="243"/>
      <c r="S183" s="243"/>
      <c r="T183" s="242"/>
      <c r="U183" s="242"/>
      <c r="V183" s="242"/>
      <c r="W183" s="242"/>
      <c r="X183" s="243"/>
      <c r="Y183" s="243"/>
      <c r="Z183" s="242"/>
      <c r="AA183" s="257"/>
      <c r="AB183" s="242"/>
      <c r="AC183" s="242"/>
      <c r="AD183" s="242"/>
      <c r="AE183" s="259"/>
      <c r="AF183" s="242"/>
      <c r="AG183" s="243" t="str">
        <f>E183</f>
        <v>F</v>
      </c>
      <c r="AH183" s="312">
        <f>+IF(K183&gt;0,K183,"")</f>
        <v>200</v>
      </c>
      <c r="AI183" s="312">
        <f>+IF(L183&gt;0,L183,"")</f>
        <v>2</v>
      </c>
      <c r="AJ183" s="312" t="str">
        <f>+IF(M183&gt;0,M183,"")</f>
        <v/>
      </c>
      <c r="AK183" s="312" t="str">
        <f>+IF(Q183&gt;0,Q183,"")</f>
        <v/>
      </c>
      <c r="AL183" s="312">
        <f>+IF(N183&gt;0,N183,"")</f>
        <v>7</v>
      </c>
      <c r="AM183" s="312" t="str">
        <f>+IF(O183&gt;0,O183,"")</f>
        <v/>
      </c>
      <c r="AN183" s="313" t="str">
        <f>+IF(P183&gt;0,P183," ")</f>
        <v>27.85</v>
      </c>
      <c r="AO183" s="314" t="str">
        <f>+UPPER((CONCATENATE(D183," ",B183," ",C183)))</f>
        <v>PIA FLORENCIA HACHIM OPAZO</v>
      </c>
      <c r="AP183" s="315">
        <f>G183</f>
        <v>38463</v>
      </c>
      <c r="AQ183" s="314" t="str">
        <f>I183</f>
        <v>CLUB ATLETICOSAN AMBROSIO LINARES</v>
      </c>
      <c r="AR183" s="314">
        <f>J183</f>
        <v>7</v>
      </c>
      <c r="AS183" s="243" t="str">
        <f>+SUBSTITUTE(SUBSTITUTE(F183,".",""),"-","")</f>
        <v>218251587</v>
      </c>
      <c r="AT183" s="342"/>
      <c r="AU183" s="314" t="str">
        <f t="shared" si="14"/>
        <v xml:space="preserve">HACHIM OPAZO PIA FLORENCIA </v>
      </c>
      <c r="AV183" s="342" t="str">
        <f t="shared" si="15"/>
        <v>CLUB ATLETICOSAN AMBROSIO LINARES</v>
      </c>
      <c r="AW183" s="1119">
        <f t="shared" si="16"/>
        <v>7</v>
      </c>
      <c r="AX183" s="1120">
        <f t="shared" si="17"/>
        <v>38463</v>
      </c>
      <c r="AY183" s="342"/>
      <c r="AZ183" s="342"/>
    </row>
    <row r="184" spans="1:52" ht="15" customHeight="1" x14ac:dyDescent="0.2">
      <c r="A184" s="242"/>
      <c r="B184" s="224" t="s">
        <v>2491</v>
      </c>
      <c r="C184" s="224" t="s">
        <v>707</v>
      </c>
      <c r="D184" s="224" t="s">
        <v>619</v>
      </c>
      <c r="E184" s="378" t="s">
        <v>1866</v>
      </c>
      <c r="F184" s="225" t="s">
        <v>2492</v>
      </c>
      <c r="G184" s="346">
        <v>38095</v>
      </c>
      <c r="H184" s="226" t="str">
        <f>+IF(G184&lt;DATE(2002,1,1),"adulto",IF(G184&lt;DATE(2004,1,1),"u20",IF(G184&lt;DATE(2006,1,1),"u18",IF(G184&lt;DATE(2008,1,1),"u16","-"))))</f>
        <v>u18</v>
      </c>
      <c r="I184" s="224" t="s">
        <v>2472</v>
      </c>
      <c r="J184" s="861">
        <v>5</v>
      </c>
      <c r="K184" s="12">
        <v>800</v>
      </c>
      <c r="L184" s="242">
        <v>2</v>
      </c>
      <c r="M184" s="242"/>
      <c r="N184" s="242"/>
      <c r="O184" s="243"/>
      <c r="P184" s="225" t="s">
        <v>2495</v>
      </c>
      <c r="Q184" s="254"/>
      <c r="R184" s="243"/>
      <c r="S184" s="243"/>
      <c r="T184" s="242"/>
      <c r="U184" s="242"/>
      <c r="V184" s="242"/>
      <c r="W184" s="242"/>
      <c r="X184" s="243"/>
      <c r="Y184" s="243"/>
      <c r="Z184" s="242"/>
      <c r="AA184" s="257"/>
      <c r="AB184" s="242"/>
      <c r="AC184" s="242"/>
      <c r="AD184" s="242"/>
      <c r="AE184" s="259"/>
      <c r="AF184" s="242"/>
      <c r="AG184" s="243" t="str">
        <f>E184</f>
        <v>M</v>
      </c>
      <c r="AH184" s="312">
        <f>+IF(K184&gt;0,K184,"")</f>
        <v>800</v>
      </c>
      <c r="AI184" s="312">
        <f>+IF(L184&gt;0,L184,"")</f>
        <v>2</v>
      </c>
      <c r="AJ184" s="312" t="str">
        <f>+IF(M184&gt;0,M184,"")</f>
        <v/>
      </c>
      <c r="AK184" s="312" t="str">
        <f>+IF(Q184&gt;0,Q184,"")</f>
        <v/>
      </c>
      <c r="AL184" s="312" t="str">
        <f>+IF(N184&gt;0,N184,"")</f>
        <v/>
      </c>
      <c r="AM184" s="312" t="str">
        <f>+IF(O184&gt;0,O184,"")</f>
        <v/>
      </c>
      <c r="AN184" s="313" t="str">
        <f>+IF(P184&gt;0,P184," ")</f>
        <v>2.03.87</v>
      </c>
      <c r="AO184" s="314" t="str">
        <f>+UPPER((CONCATENATE(D184," ",B184," ",C184)))</f>
        <v>FERNANDO HENRIQUEZ NUÑEZ</v>
      </c>
      <c r="AP184" s="315">
        <f>G184</f>
        <v>38095</v>
      </c>
      <c r="AQ184" s="314" t="str">
        <f>I184</f>
        <v>CLUB CULTURA FISICA DE VIÑA DEL MAR</v>
      </c>
      <c r="AR184" s="314">
        <f>J184</f>
        <v>5</v>
      </c>
      <c r="AS184" s="243" t="str">
        <f>+SUBSTITUTE(SUBSTITUTE(F184,".",""),"-","")</f>
        <v>215097706</v>
      </c>
      <c r="AT184" s="342"/>
      <c r="AU184" s="314" t="str">
        <f t="shared" si="14"/>
        <v xml:space="preserve">HENRIQUEZ NUÑEZ FERNANDO </v>
      </c>
      <c r="AV184" s="342" t="str">
        <f t="shared" si="15"/>
        <v>CLUB CULTURA FISICA DE VIÑA DEL MAR</v>
      </c>
      <c r="AW184" s="1119">
        <f t="shared" si="16"/>
        <v>5</v>
      </c>
      <c r="AX184" s="1120">
        <f t="shared" si="17"/>
        <v>38095</v>
      </c>
      <c r="AY184" s="342"/>
      <c r="AZ184" s="342"/>
    </row>
    <row r="185" spans="1:52" ht="15" customHeight="1" x14ac:dyDescent="0.2">
      <c r="A185" s="242"/>
      <c r="B185" s="224" t="s">
        <v>2491</v>
      </c>
      <c r="C185" s="224" t="s">
        <v>707</v>
      </c>
      <c r="D185" s="224" t="s">
        <v>619</v>
      </c>
      <c r="E185" s="378" t="s">
        <v>1866</v>
      </c>
      <c r="F185" s="225" t="s">
        <v>2492</v>
      </c>
      <c r="G185" s="346">
        <v>38095</v>
      </c>
      <c r="H185" s="226" t="str">
        <f>+IF(G185&lt;DATE(2002,1,1),"adulto",IF(G185&lt;DATE(2004,1,1),"u20",IF(G185&lt;DATE(2006,1,1),"u18",IF(G185&lt;DATE(2008,1,1),"u16","-"))))</f>
        <v>u18</v>
      </c>
      <c r="I185" s="224" t="s">
        <v>2472</v>
      </c>
      <c r="J185" s="861">
        <v>5</v>
      </c>
      <c r="K185" s="894">
        <v>1500</v>
      </c>
      <c r="L185" s="242">
        <v>2</v>
      </c>
      <c r="M185" s="242"/>
      <c r="N185" s="242"/>
      <c r="O185" s="243"/>
      <c r="P185" s="225" t="s">
        <v>2496</v>
      </c>
      <c r="Q185" s="254"/>
      <c r="R185" s="243"/>
      <c r="S185" s="243"/>
      <c r="T185" s="242"/>
      <c r="U185" s="242"/>
      <c r="V185" s="242"/>
      <c r="W185" s="242"/>
      <c r="X185" s="243"/>
      <c r="Y185" s="243"/>
      <c r="Z185" s="242"/>
      <c r="AA185" s="257"/>
      <c r="AB185" s="242"/>
      <c r="AC185" s="242"/>
      <c r="AD185" s="242"/>
      <c r="AE185" s="259"/>
      <c r="AF185" s="242"/>
      <c r="AG185" s="243" t="str">
        <f>E185</f>
        <v>M</v>
      </c>
      <c r="AH185" s="312">
        <f>+IF(K185&gt;0,K185,"")</f>
        <v>1500</v>
      </c>
      <c r="AI185" s="312">
        <f>+IF(L185&gt;0,L185,"")</f>
        <v>2</v>
      </c>
      <c r="AJ185" s="312" t="str">
        <f>+IF(M185&gt;0,M185,"")</f>
        <v/>
      </c>
      <c r="AK185" s="312" t="str">
        <f>+IF(Q185&gt;0,Q185,"")</f>
        <v/>
      </c>
      <c r="AL185" s="312" t="str">
        <f>+IF(N185&gt;0,N185,"")</f>
        <v/>
      </c>
      <c r="AM185" s="312" t="str">
        <f>+IF(O185&gt;0,O185,"")</f>
        <v/>
      </c>
      <c r="AN185" s="313" t="str">
        <f>+IF(P185&gt;0,P185," ")</f>
        <v>4.21.5</v>
      </c>
      <c r="AO185" s="314" t="str">
        <f>+UPPER((CONCATENATE(D185," ",B185," ",C185)))</f>
        <v>FERNANDO HENRIQUEZ NUÑEZ</v>
      </c>
      <c r="AP185" s="315">
        <f>G185</f>
        <v>38095</v>
      </c>
      <c r="AQ185" s="314" t="str">
        <f>I185</f>
        <v>CLUB CULTURA FISICA DE VIÑA DEL MAR</v>
      </c>
      <c r="AR185" s="314">
        <f>J185</f>
        <v>5</v>
      </c>
      <c r="AS185" s="243" t="str">
        <f>+SUBSTITUTE(SUBSTITUTE(F185,".",""),"-","")</f>
        <v>215097706</v>
      </c>
      <c r="AT185" s="342"/>
      <c r="AU185" s="314" t="str">
        <f t="shared" si="14"/>
        <v xml:space="preserve">HENRIQUEZ NUÑEZ FERNANDO </v>
      </c>
      <c r="AV185" s="342" t="str">
        <f t="shared" si="15"/>
        <v>CLUB CULTURA FISICA DE VIÑA DEL MAR</v>
      </c>
      <c r="AW185" s="1119">
        <f t="shared" si="16"/>
        <v>5</v>
      </c>
      <c r="AX185" s="1120">
        <f t="shared" si="17"/>
        <v>38095</v>
      </c>
      <c r="AY185" s="342"/>
      <c r="AZ185" s="342"/>
    </row>
    <row r="186" spans="1:52" ht="15" customHeight="1" x14ac:dyDescent="0.2">
      <c r="A186" s="242"/>
      <c r="B186" s="224" t="s">
        <v>2089</v>
      </c>
      <c r="C186" s="224" t="s">
        <v>3382</v>
      </c>
      <c r="D186" s="224" t="s">
        <v>3383</v>
      </c>
      <c r="E186" s="378" t="s">
        <v>1862</v>
      </c>
      <c r="F186" s="372" t="s">
        <v>3384</v>
      </c>
      <c r="G186" s="393">
        <v>37807</v>
      </c>
      <c r="H186" s="226" t="str">
        <f>+IF(G186&lt;DATE(2002,1,1),"adulto",IF(G186&lt;DATE(2004,1,1),"u20",IF(G186&lt;DATE(2006,1,1),"u18",IF(G186&lt;DATE(2008,1,1),"u16","-"))))</f>
        <v>u20</v>
      </c>
      <c r="I186" s="224" t="s">
        <v>3389</v>
      </c>
      <c r="J186" s="861">
        <v>2</v>
      </c>
      <c r="K186" s="225">
        <v>400</v>
      </c>
      <c r="L186" s="242">
        <v>1</v>
      </c>
      <c r="M186" s="242"/>
      <c r="N186" s="242"/>
      <c r="O186" s="243"/>
      <c r="P186" s="552" t="s">
        <v>3392</v>
      </c>
      <c r="Q186" s="254"/>
      <c r="R186" s="243"/>
      <c r="S186" s="243"/>
      <c r="T186" s="242"/>
      <c r="U186" s="242"/>
      <c r="V186" s="242"/>
      <c r="W186" s="242"/>
      <c r="X186" s="243"/>
      <c r="Y186" s="243"/>
      <c r="Z186" s="242"/>
      <c r="AA186" s="257"/>
      <c r="AB186" s="242"/>
      <c r="AC186" s="242"/>
      <c r="AD186" s="242"/>
      <c r="AE186" s="259"/>
      <c r="AF186" s="242"/>
      <c r="AG186" s="243" t="str">
        <f>E186</f>
        <v>F</v>
      </c>
      <c r="AH186" s="312">
        <f>+IF(K186&gt;0,K186,"")</f>
        <v>400</v>
      </c>
      <c r="AI186" s="312">
        <f>+IF(L186&gt;0,L186,"")</f>
        <v>1</v>
      </c>
      <c r="AJ186" s="312" t="str">
        <f>+IF(M186&gt;0,M186,"")</f>
        <v/>
      </c>
      <c r="AK186" s="312" t="str">
        <f>+IF(Q186&gt;0,Q186,"")</f>
        <v/>
      </c>
      <c r="AL186" s="312">
        <v>5</v>
      </c>
      <c r="AM186" s="312" t="str">
        <f>+IF(O186&gt;0,O186,"")</f>
        <v/>
      </c>
      <c r="AN186" s="313" t="str">
        <f>+IF(P186&gt;0,P186," ")</f>
        <v>1.00.40</v>
      </c>
      <c r="AO186" s="314" t="str">
        <f>+UPPER((CONCATENATE(D186," ",B186," ",C186)))</f>
        <v>MACARENA PAOLA HERNANDEZ SANZ</v>
      </c>
      <c r="AP186" s="315">
        <f>G186</f>
        <v>37807</v>
      </c>
      <c r="AQ186" s="314" t="str">
        <f>I186</f>
        <v>Club Deportivo Nilda Rojas E.</v>
      </c>
      <c r="AR186" s="314">
        <f>J186</f>
        <v>2</v>
      </c>
      <c r="AS186" s="243" t="str">
        <f>+SUBSTITUTE(SUBSTITUTE(F186,".",""),"-","")</f>
        <v>213329006</v>
      </c>
      <c r="AT186" s="342"/>
      <c r="AU186" s="314" t="str">
        <f t="shared" si="14"/>
        <v xml:space="preserve">HERNANDEZ SANZ MACARENA PAOLA </v>
      </c>
      <c r="AV186" s="342" t="str">
        <f t="shared" si="15"/>
        <v>Club Deportivo Nilda Rojas E.</v>
      </c>
      <c r="AW186" s="1119">
        <f t="shared" si="16"/>
        <v>2</v>
      </c>
      <c r="AX186" s="1120">
        <f t="shared" si="17"/>
        <v>37807</v>
      </c>
      <c r="AY186" s="342"/>
      <c r="AZ186" s="342"/>
    </row>
    <row r="187" spans="1:52" ht="15" customHeight="1" x14ac:dyDescent="0.2">
      <c r="A187" s="242"/>
      <c r="B187" s="375" t="s">
        <v>2089</v>
      </c>
      <c r="C187" s="375" t="s">
        <v>3382</v>
      </c>
      <c r="D187" s="375" t="s">
        <v>3383</v>
      </c>
      <c r="E187" s="378" t="s">
        <v>1862</v>
      </c>
      <c r="F187" s="372" t="s">
        <v>3384</v>
      </c>
      <c r="G187" s="393">
        <v>37807</v>
      </c>
      <c r="H187" s="226" t="str">
        <f>+IF(G187&lt;DATE(2002,1,1),"adulto",IF(G187&lt;DATE(2004,1,1),"u20",IF(G187&lt;DATE(2006,1,1),"u18",IF(G187&lt;DATE(2008,1,1),"u16","-"))))</f>
        <v>u20</v>
      </c>
      <c r="I187" s="224" t="s">
        <v>3389</v>
      </c>
      <c r="J187" s="861">
        <v>2</v>
      </c>
      <c r="K187" s="883">
        <v>200</v>
      </c>
      <c r="L187" s="242">
        <v>1</v>
      </c>
      <c r="M187" s="242"/>
      <c r="N187" s="242">
        <v>5</v>
      </c>
      <c r="O187" s="243"/>
      <c r="P187" s="225" t="s">
        <v>3390</v>
      </c>
      <c r="Q187" s="254"/>
      <c r="R187" s="243"/>
      <c r="S187" s="243"/>
      <c r="T187" s="242"/>
      <c r="U187" s="242"/>
      <c r="V187" s="242"/>
      <c r="W187" s="242"/>
      <c r="X187" s="243"/>
      <c r="Y187" s="243"/>
      <c r="Z187" s="242"/>
      <c r="AA187" s="257"/>
      <c r="AB187" s="242"/>
      <c r="AC187" s="242"/>
      <c r="AD187" s="242"/>
      <c r="AE187" s="259"/>
      <c r="AF187" s="242"/>
      <c r="AG187" s="243" t="str">
        <f>E187</f>
        <v>F</v>
      </c>
      <c r="AH187" s="312">
        <f>+IF(K187&gt;0,K187,"")</f>
        <v>200</v>
      </c>
      <c r="AI187" s="312">
        <f>+IF(L187&gt;0,L187,"")</f>
        <v>1</v>
      </c>
      <c r="AJ187" s="312" t="str">
        <f>+IF(M187&gt;0,M187,"")</f>
        <v/>
      </c>
      <c r="AK187" s="312" t="str">
        <f>+IF(Q187&gt;0,Q187,"")</f>
        <v/>
      </c>
      <c r="AL187" s="312">
        <f>+IF(N187&gt;0,N187,"")</f>
        <v>5</v>
      </c>
      <c r="AM187" s="312" t="str">
        <f>+IF(O187&gt;0,O187,"")</f>
        <v/>
      </c>
      <c r="AN187" s="313" t="str">
        <f>+IF(P187&gt;0,P187," ")</f>
        <v>26.96</v>
      </c>
      <c r="AO187" s="314" t="str">
        <f>+UPPER((CONCATENATE(D187," ",B187," ",C187)))</f>
        <v>MACARENA PAOLA HERNANDEZ SANZ</v>
      </c>
      <c r="AP187" s="315">
        <f>G187</f>
        <v>37807</v>
      </c>
      <c r="AQ187" s="314" t="str">
        <f>I187</f>
        <v>Club Deportivo Nilda Rojas E.</v>
      </c>
      <c r="AR187" s="314">
        <f>J187</f>
        <v>2</v>
      </c>
      <c r="AS187" s="243" t="str">
        <f>+SUBSTITUTE(SUBSTITUTE(F187,".",""),"-","")</f>
        <v>213329006</v>
      </c>
      <c r="AT187" s="342"/>
      <c r="AU187" s="314" t="str">
        <f t="shared" si="14"/>
        <v xml:space="preserve">HERNANDEZ SANZ MACARENA PAOLA </v>
      </c>
      <c r="AV187" s="342" t="str">
        <f t="shared" si="15"/>
        <v>Club Deportivo Nilda Rojas E.</v>
      </c>
      <c r="AW187" s="1119">
        <f t="shared" si="16"/>
        <v>2</v>
      </c>
      <c r="AX187" s="1120">
        <f t="shared" si="17"/>
        <v>37807</v>
      </c>
      <c r="AY187" s="342"/>
      <c r="AZ187" s="342"/>
    </row>
    <row r="188" spans="1:52" ht="15" customHeight="1" x14ac:dyDescent="0.15">
      <c r="A188" s="242"/>
      <c r="B188" s="371" t="s">
        <v>2089</v>
      </c>
      <c r="C188" s="371" t="s">
        <v>3382</v>
      </c>
      <c r="D188" s="371" t="s">
        <v>3383</v>
      </c>
      <c r="E188" s="378" t="s">
        <v>1862</v>
      </c>
      <c r="F188" s="372" t="s">
        <v>3384</v>
      </c>
      <c r="G188" s="393">
        <v>37807</v>
      </c>
      <c r="H188" s="226" t="str">
        <f>+IF(G188&lt;DATE(2002,1,1),"adulto",IF(G188&lt;DATE(2004,1,1),"u20",IF(G188&lt;DATE(2006,1,1),"u18",IF(G188&lt;DATE(2008,1,1),"u16","-"))))</f>
        <v>u20</v>
      </c>
      <c r="I188" s="371" t="s">
        <v>3389</v>
      </c>
      <c r="J188" s="524">
        <v>2</v>
      </c>
      <c r="K188" s="883">
        <v>100</v>
      </c>
      <c r="L188" s="242">
        <v>3</v>
      </c>
      <c r="M188" s="242"/>
      <c r="N188" s="242"/>
      <c r="O188" s="243"/>
      <c r="P188" s="372" t="s">
        <v>3387</v>
      </c>
      <c r="Q188" s="254"/>
      <c r="R188" s="243"/>
      <c r="S188" s="243"/>
      <c r="T188" s="242"/>
      <c r="U188" s="242"/>
      <c r="V188" s="242"/>
      <c r="W188" s="242"/>
      <c r="X188" s="243"/>
      <c r="Y188" s="243"/>
      <c r="Z188" s="242"/>
      <c r="AA188" s="257"/>
      <c r="AB188" s="242"/>
      <c r="AC188" s="242"/>
      <c r="AD188" s="242"/>
      <c r="AE188" s="259"/>
      <c r="AF188" s="242"/>
      <c r="AG188" s="243" t="str">
        <f>E188</f>
        <v>F</v>
      </c>
      <c r="AH188" s="312">
        <f>+IF(K188&gt;0,K188,"")</f>
        <v>100</v>
      </c>
      <c r="AI188" s="312">
        <f>+IF(L188&gt;0,L188,"")</f>
        <v>3</v>
      </c>
      <c r="AJ188" s="312" t="str">
        <f>+IF(M188&gt;0,M188,"")</f>
        <v/>
      </c>
      <c r="AK188" s="312" t="str">
        <f>+IF(Q188&gt;0,Q188,"")</f>
        <v/>
      </c>
      <c r="AL188" s="312">
        <v>5</v>
      </c>
      <c r="AM188" s="312" t="str">
        <f>+IF(O188&gt;0,O188,"")</f>
        <v/>
      </c>
      <c r="AN188" s="313" t="str">
        <f>+IF(P188&gt;0,P188," ")</f>
        <v>12.55</v>
      </c>
      <c r="AO188" s="314" t="str">
        <f>+UPPER((CONCATENATE(D188," ",B188," ",C188)))</f>
        <v>MACARENA PAOLA HERNANDEZ SANZ</v>
      </c>
      <c r="AP188" s="315">
        <f>G188</f>
        <v>37807</v>
      </c>
      <c r="AQ188" s="314" t="str">
        <f>I188</f>
        <v>Club Deportivo Nilda Rojas E.</v>
      </c>
      <c r="AR188" s="314">
        <f>J188</f>
        <v>2</v>
      </c>
      <c r="AS188" s="243" t="str">
        <f>+SUBSTITUTE(SUBSTITUTE(F188,".",""),"-","")</f>
        <v>213329006</v>
      </c>
      <c r="AT188" s="342"/>
      <c r="AU188" s="314" t="str">
        <f t="shared" si="14"/>
        <v xml:space="preserve">HERNANDEZ SANZ MACARENA PAOLA </v>
      </c>
      <c r="AV188" s="342" t="str">
        <f t="shared" si="15"/>
        <v>Club Deportivo Nilda Rojas E.</v>
      </c>
      <c r="AW188" s="1119">
        <f t="shared" si="16"/>
        <v>2</v>
      </c>
      <c r="AX188" s="1120">
        <f t="shared" si="17"/>
        <v>37807</v>
      </c>
      <c r="AY188" s="342"/>
      <c r="AZ188" s="342"/>
    </row>
    <row r="189" spans="1:52" ht="15" customHeight="1" x14ac:dyDescent="0.15">
      <c r="A189" s="242"/>
      <c r="B189" s="811" t="s">
        <v>2103</v>
      </c>
      <c r="C189" s="811" t="s">
        <v>858</v>
      </c>
      <c r="D189" s="811" t="s">
        <v>2197</v>
      </c>
      <c r="E189" s="806" t="s">
        <v>1866</v>
      </c>
      <c r="F189" s="881" t="s">
        <v>2198</v>
      </c>
      <c r="G189" s="930">
        <v>38303</v>
      </c>
      <c r="H189" s="809" t="str">
        <f>+IF(G189&lt;DATE(2002,1,1),"adulto",IF(G189&lt;DATE(2004,1,1),"u20",IF(G189&lt;DATE(2006,1,1),"u18",IF(G189&lt;DATE(2008,1,1),"u16","-"))))</f>
        <v>u18</v>
      </c>
      <c r="I189" s="811" t="s">
        <v>823</v>
      </c>
      <c r="J189" s="941">
        <v>7</v>
      </c>
      <c r="K189" s="889">
        <v>100</v>
      </c>
      <c r="L189" s="242">
        <v>2</v>
      </c>
      <c r="M189" s="242"/>
      <c r="N189" s="242"/>
      <c r="O189" s="243"/>
      <c r="P189" s="881" t="s">
        <v>2199</v>
      </c>
      <c r="Q189" s="254"/>
      <c r="R189" s="243"/>
      <c r="S189" s="243"/>
      <c r="T189" s="242"/>
      <c r="U189" s="242"/>
      <c r="V189" s="242"/>
      <c r="W189" s="242"/>
      <c r="X189" s="243"/>
      <c r="Y189" s="243"/>
      <c r="Z189" s="242"/>
      <c r="AA189" s="257"/>
      <c r="AB189" s="242"/>
      <c r="AC189" s="242"/>
      <c r="AD189" s="242"/>
      <c r="AE189" s="259"/>
      <c r="AF189" s="242"/>
      <c r="AG189" s="243" t="str">
        <f>E189</f>
        <v>M</v>
      </c>
      <c r="AH189" s="312">
        <f>+IF(K189&gt;0,K189,"")</f>
        <v>100</v>
      </c>
      <c r="AI189" s="312">
        <f>+IF(L189&gt;0,L189,"")</f>
        <v>2</v>
      </c>
      <c r="AJ189" s="312" t="str">
        <f>+IF(M189&gt;0,M189,"")</f>
        <v/>
      </c>
      <c r="AK189" s="312" t="str">
        <f>+IF(Q189&gt;0,Q189,"")</f>
        <v/>
      </c>
      <c r="AL189" s="312">
        <v>2</v>
      </c>
      <c r="AM189" s="312" t="str">
        <f>+IF(O189&gt;0,O189,"")</f>
        <v/>
      </c>
      <c r="AN189" s="313" t="str">
        <f>+IF(P189&gt;0,P189," ")</f>
        <v>12.29</v>
      </c>
      <c r="AO189" s="314" t="str">
        <f>+UPPER((CONCATENATE(D189," ",B189," ",C189)))</f>
        <v>DIEGO ARTURO HORMAZABAL  TORRES</v>
      </c>
      <c r="AP189" s="315">
        <f>G189</f>
        <v>38303</v>
      </c>
      <c r="AQ189" s="314" t="str">
        <f>I189</f>
        <v>CLUB ATLETISMO CAUQUENES</v>
      </c>
      <c r="AR189" s="314">
        <f>J189</f>
        <v>7</v>
      </c>
      <c r="AS189" s="243" t="str">
        <f>+SUBSTITUTE(SUBSTITUTE(F189,".",""),"-","")</f>
        <v>217110726</v>
      </c>
      <c r="AT189" s="342"/>
      <c r="AU189" s="314" t="str">
        <f t="shared" si="14"/>
        <v xml:space="preserve">HORMAZABAL  TORRES DIEGO ARTURO </v>
      </c>
      <c r="AV189" s="342" t="str">
        <f t="shared" si="15"/>
        <v>CLUB ATLETISMO CAUQUENES</v>
      </c>
      <c r="AW189" s="1119">
        <f t="shared" si="16"/>
        <v>7</v>
      </c>
      <c r="AX189" s="1120">
        <f t="shared" si="17"/>
        <v>38303</v>
      </c>
      <c r="AY189" s="342"/>
      <c r="AZ189" s="342"/>
    </row>
    <row r="190" spans="1:52" ht="15" customHeight="1" x14ac:dyDescent="0.15">
      <c r="A190" s="242"/>
      <c r="B190" s="811" t="s">
        <v>2103</v>
      </c>
      <c r="C190" s="811" t="s">
        <v>858</v>
      </c>
      <c r="D190" s="811" t="s">
        <v>2197</v>
      </c>
      <c r="E190" s="806" t="s">
        <v>1866</v>
      </c>
      <c r="F190" s="881" t="s">
        <v>2198</v>
      </c>
      <c r="G190" s="930">
        <v>38303</v>
      </c>
      <c r="H190" s="809" t="str">
        <f>+IF(G190&lt;DATE(2002,1,1),"adulto",IF(G190&lt;DATE(2004,1,1),"u20",IF(G190&lt;DATE(2006,1,1),"u18",IF(G190&lt;DATE(2008,1,1),"u16","-"))))</f>
        <v>u18</v>
      </c>
      <c r="I190" s="811" t="s">
        <v>823</v>
      </c>
      <c r="J190" s="941">
        <v>7</v>
      </c>
      <c r="K190" s="881">
        <v>400</v>
      </c>
      <c r="L190" s="242">
        <v>4</v>
      </c>
      <c r="M190" s="242"/>
      <c r="N190" s="242">
        <v>6</v>
      </c>
      <c r="O190" s="243"/>
      <c r="P190" s="881" t="s">
        <v>2200</v>
      </c>
      <c r="Q190" s="254"/>
      <c r="R190" s="243"/>
      <c r="S190" s="243"/>
      <c r="T190" s="242"/>
      <c r="U190" s="242"/>
      <c r="V190" s="242"/>
      <c r="W190" s="242"/>
      <c r="X190" s="243"/>
      <c r="Y190" s="243"/>
      <c r="Z190" s="242"/>
      <c r="AA190" s="257"/>
      <c r="AB190" s="242"/>
      <c r="AC190" s="242"/>
      <c r="AD190" s="242"/>
      <c r="AE190" s="259"/>
      <c r="AF190" s="242"/>
      <c r="AG190" s="243" t="str">
        <f>E190</f>
        <v>M</v>
      </c>
      <c r="AH190" s="312">
        <f>+IF(K190&gt;0,K190,"")</f>
        <v>400</v>
      </c>
      <c r="AI190" s="312">
        <f>+IF(L190&gt;0,L190,"")</f>
        <v>4</v>
      </c>
      <c r="AJ190" s="312" t="str">
        <f>+IF(M190&gt;0,M190,"")</f>
        <v/>
      </c>
      <c r="AK190" s="312" t="str">
        <f>+IF(Q190&gt;0,Q190,"")</f>
        <v/>
      </c>
      <c r="AL190" s="312">
        <v>2</v>
      </c>
      <c r="AM190" s="312" t="str">
        <f>+IF(O190&gt;0,O190,"")</f>
        <v/>
      </c>
      <c r="AN190" s="313" t="str">
        <f>+IF(P190&gt;0,P190," ")</f>
        <v>56.09</v>
      </c>
      <c r="AO190" s="314" t="str">
        <f>+UPPER((CONCATENATE(D190," ",B190," ",C190)))</f>
        <v>DIEGO ARTURO HORMAZABAL  TORRES</v>
      </c>
      <c r="AP190" s="315">
        <f>G190</f>
        <v>38303</v>
      </c>
      <c r="AQ190" s="314" t="str">
        <f>I190</f>
        <v>CLUB ATLETISMO CAUQUENES</v>
      </c>
      <c r="AR190" s="314">
        <f>J190</f>
        <v>7</v>
      </c>
      <c r="AS190" s="243" t="str">
        <f>+SUBSTITUTE(SUBSTITUTE(F190,".",""),"-","")</f>
        <v>217110726</v>
      </c>
      <c r="AT190" s="342"/>
      <c r="AU190" s="314" t="str">
        <f t="shared" si="14"/>
        <v xml:space="preserve">HORMAZABAL  TORRES DIEGO ARTURO </v>
      </c>
      <c r="AV190" s="342" t="str">
        <f t="shared" si="15"/>
        <v>CLUB ATLETISMO CAUQUENES</v>
      </c>
      <c r="AW190" s="1119">
        <f t="shared" si="16"/>
        <v>7</v>
      </c>
      <c r="AX190" s="1120">
        <f t="shared" si="17"/>
        <v>38303</v>
      </c>
      <c r="AY190" s="342"/>
      <c r="AZ190" s="342"/>
    </row>
    <row r="191" spans="1:52" ht="15" customHeight="1" x14ac:dyDescent="0.15">
      <c r="A191" s="242"/>
      <c r="B191" s="617" t="s">
        <v>3068</v>
      </c>
      <c r="C191" s="617" t="s">
        <v>3069</v>
      </c>
      <c r="D191" s="617" t="s">
        <v>3070</v>
      </c>
      <c r="E191" s="378" t="s">
        <v>1862</v>
      </c>
      <c r="F191" s="770" t="s">
        <v>3071</v>
      </c>
      <c r="G191" s="647">
        <v>37829</v>
      </c>
      <c r="H191" s="226" t="str">
        <f>+IF(G191&lt;DATE(2002,1,1),"adulto",IF(G191&lt;DATE(2004,1,1),"u20",IF(G191&lt;DATE(2006,1,1),"u18",IF(G191&lt;DATE(2008,1,1),"u16","-"))))</f>
        <v>u20</v>
      </c>
      <c r="I191" s="617" t="s">
        <v>3045</v>
      </c>
      <c r="J191" s="770">
        <v>10</v>
      </c>
      <c r="K191" s="885">
        <v>200</v>
      </c>
      <c r="L191" s="242">
        <v>3</v>
      </c>
      <c r="M191" s="242"/>
      <c r="N191" s="242">
        <v>8</v>
      </c>
      <c r="O191" s="243"/>
      <c r="P191" s="623" t="s">
        <v>3072</v>
      </c>
      <c r="Q191" s="254"/>
      <c r="R191" s="243"/>
      <c r="S191" s="243"/>
      <c r="T191" s="242"/>
      <c r="U191" s="242"/>
      <c r="V191" s="242"/>
      <c r="W191" s="242"/>
      <c r="X191" s="243"/>
      <c r="Y191" s="243"/>
      <c r="Z191" s="242"/>
      <c r="AA191" s="257"/>
      <c r="AB191" s="242"/>
      <c r="AC191" s="242"/>
      <c r="AD191" s="242"/>
      <c r="AE191" s="259"/>
      <c r="AF191" s="242"/>
      <c r="AG191" s="243" t="str">
        <f>E191</f>
        <v>F</v>
      </c>
      <c r="AH191" s="312">
        <f>+IF(K191&gt;0,K191,"")</f>
        <v>200</v>
      </c>
      <c r="AI191" s="312">
        <f>+IF(L191&gt;0,L191,"")</f>
        <v>3</v>
      </c>
      <c r="AJ191" s="312" t="str">
        <f>+IF(M191&gt;0,M191,"")</f>
        <v/>
      </c>
      <c r="AK191" s="312" t="str">
        <f>+IF(Q191&gt;0,Q191,"")</f>
        <v/>
      </c>
      <c r="AL191" s="312">
        <f>+IF(N191&gt;0,N191,"")</f>
        <v>8</v>
      </c>
      <c r="AM191" s="312" t="str">
        <f>+IF(O191&gt;0,O191,"")</f>
        <v/>
      </c>
      <c r="AN191" s="313" t="str">
        <f>+IF(P191&gt;0,P191," ")</f>
        <v>27.98</v>
      </c>
      <c r="AO191" s="314" t="str">
        <f>+UPPER((CONCATENATE(D191," ",B191," ",C191)))</f>
        <v>KATHERINE HORNIG ANGULO</v>
      </c>
      <c r="AP191" s="315">
        <f>G191</f>
        <v>37829</v>
      </c>
      <c r="AQ191" s="314" t="str">
        <f>I191</f>
        <v>GERARDO MANZANARES</v>
      </c>
      <c r="AR191" s="314">
        <f>J191</f>
        <v>10</v>
      </c>
      <c r="AS191" s="243" t="str">
        <f>+SUBSTITUTE(SUBSTITUTE(F191,".",""),"-","")</f>
        <v>213501763</v>
      </c>
      <c r="AT191" s="342"/>
      <c r="AU191" s="314" t="str">
        <f t="shared" si="14"/>
        <v xml:space="preserve">HORNIG ANGULO KATHERINE </v>
      </c>
      <c r="AV191" s="342" t="str">
        <f t="shared" si="15"/>
        <v>GERARDO MANZANARES</v>
      </c>
      <c r="AW191" s="1119">
        <f t="shared" si="16"/>
        <v>10</v>
      </c>
      <c r="AX191" s="1120">
        <f t="shared" si="17"/>
        <v>37829</v>
      </c>
      <c r="AY191" s="342"/>
      <c r="AZ191" s="342"/>
    </row>
    <row r="192" spans="1:52" ht="15" customHeight="1" x14ac:dyDescent="0.15">
      <c r="A192" s="242"/>
      <c r="B192" s="316" t="s">
        <v>3068</v>
      </c>
      <c r="C192" s="224" t="s">
        <v>3069</v>
      </c>
      <c r="D192" s="224" t="s">
        <v>3070</v>
      </c>
      <c r="E192" s="378" t="s">
        <v>1862</v>
      </c>
      <c r="F192" s="378" t="s">
        <v>3071</v>
      </c>
      <c r="G192" s="346">
        <v>37829</v>
      </c>
      <c r="H192" s="226" t="str">
        <f>+IF(G192&lt;DATE(2002,1,1),"adulto",IF(G192&lt;DATE(2004,1,1),"u20",IF(G192&lt;DATE(2006,1,1),"u18",IF(G192&lt;DATE(2008,1,1),"u16","-"))))</f>
        <v>u20</v>
      </c>
      <c r="I192" s="224" t="s">
        <v>3045</v>
      </c>
      <c r="J192" s="378">
        <v>10</v>
      </c>
      <c r="K192" s="883">
        <v>100</v>
      </c>
      <c r="L192" s="242">
        <v>1</v>
      </c>
      <c r="M192" s="242"/>
      <c r="N192" s="242"/>
      <c r="O192" s="243"/>
      <c r="P192" s="225" t="s">
        <v>1492</v>
      </c>
      <c r="Q192" s="254"/>
      <c r="R192" s="243"/>
      <c r="S192" s="243"/>
      <c r="T192" s="242"/>
      <c r="U192" s="242"/>
      <c r="V192" s="242"/>
      <c r="W192" s="242"/>
      <c r="X192" s="243"/>
      <c r="Y192" s="243"/>
      <c r="Z192" s="242"/>
      <c r="AA192" s="257"/>
      <c r="AB192" s="242"/>
      <c r="AC192" s="242"/>
      <c r="AD192" s="242"/>
      <c r="AE192" s="259"/>
      <c r="AF192" s="242"/>
      <c r="AG192" s="243" t="str">
        <f>E192</f>
        <v>F</v>
      </c>
      <c r="AH192" s="312">
        <f>+IF(K192&gt;0,K192,"")</f>
        <v>100</v>
      </c>
      <c r="AI192" s="312">
        <f>+IF(L192&gt;0,L192,"")</f>
        <v>1</v>
      </c>
      <c r="AJ192" s="312" t="str">
        <f>+IF(M192&gt;0,M192,"")</f>
        <v/>
      </c>
      <c r="AK192" s="312" t="str">
        <f>+IF(Q192&gt;0,Q192,"")</f>
        <v/>
      </c>
      <c r="AL192" s="312">
        <v>7</v>
      </c>
      <c r="AM192" s="312" t="str">
        <f>+IF(O192&gt;0,O192,"")</f>
        <v/>
      </c>
      <c r="AN192" s="313" t="str">
        <f>+IF(P192&gt;0,P192," ")</f>
        <v>13.57</v>
      </c>
      <c r="AO192" s="314" t="str">
        <f>+UPPER((CONCATENATE(D192," ",B192," ",C192)))</f>
        <v>KATHERINE HORNIG ANGULO</v>
      </c>
      <c r="AP192" s="315">
        <f>G192</f>
        <v>37829</v>
      </c>
      <c r="AQ192" s="314" t="str">
        <f>I192</f>
        <v>GERARDO MANZANARES</v>
      </c>
      <c r="AR192" s="314">
        <f>J192</f>
        <v>10</v>
      </c>
      <c r="AS192" s="243" t="str">
        <f>+SUBSTITUTE(SUBSTITUTE(F192,".",""),"-","")</f>
        <v>213501763</v>
      </c>
      <c r="AT192" s="342"/>
      <c r="AU192" s="314" t="str">
        <f t="shared" si="14"/>
        <v xml:space="preserve">HORNIG ANGULO KATHERINE </v>
      </c>
      <c r="AV192" s="342" t="str">
        <f t="shared" si="15"/>
        <v>GERARDO MANZANARES</v>
      </c>
      <c r="AW192" s="1119">
        <f t="shared" si="16"/>
        <v>10</v>
      </c>
      <c r="AX192" s="1120">
        <f t="shared" si="17"/>
        <v>37829</v>
      </c>
      <c r="AY192" s="342"/>
      <c r="AZ192" s="342"/>
    </row>
    <row r="193" spans="1:52" ht="15" customHeight="1" x14ac:dyDescent="0.15">
      <c r="A193" s="242"/>
      <c r="B193" s="451" t="s">
        <v>2956</v>
      </c>
      <c r="C193" s="451" t="s">
        <v>674</v>
      </c>
      <c r="D193" s="451" t="s">
        <v>2957</v>
      </c>
      <c r="E193" s="378" t="s">
        <v>1866</v>
      </c>
      <c r="F193" s="460" t="s">
        <v>2958</v>
      </c>
      <c r="G193" s="464">
        <v>38091</v>
      </c>
      <c r="H193" s="226" t="str">
        <f>+IF(G193&lt;DATE(2002,1,1),"adulto",IF(G193&lt;DATE(2004,1,1),"u20",IF(G193&lt;DATE(2006,1,1),"u18",IF(G193&lt;DATE(2008,1,1),"u16","-"))))</f>
        <v>u18</v>
      </c>
      <c r="I193" s="451" t="s">
        <v>2935</v>
      </c>
      <c r="J193" s="452">
        <v>13</v>
      </c>
      <c r="K193" s="885" t="s">
        <v>2035</v>
      </c>
      <c r="L193" s="242"/>
      <c r="M193" s="242"/>
      <c r="N193" s="242"/>
      <c r="O193" s="243"/>
      <c r="P193" s="460"/>
      <c r="Q193" s="254"/>
      <c r="R193" s="243"/>
      <c r="S193" s="243"/>
      <c r="T193" s="242"/>
      <c r="U193" s="242"/>
      <c r="V193" s="242"/>
      <c r="W193" s="242"/>
      <c r="X193" s="243"/>
      <c r="Y193" s="243"/>
      <c r="Z193" s="242"/>
      <c r="AA193" s="257"/>
      <c r="AB193" s="242"/>
      <c r="AC193" s="242"/>
      <c r="AD193" s="242"/>
      <c r="AE193" s="259"/>
      <c r="AF193" s="242"/>
      <c r="AG193" s="243" t="str">
        <f>E193</f>
        <v>M</v>
      </c>
      <c r="AH193" s="312" t="str">
        <f>+IF(K193&gt;0,K193,"")</f>
        <v>4x100</v>
      </c>
      <c r="AI193" s="312" t="str">
        <f>+IF(L193&gt;0,L193,"")</f>
        <v/>
      </c>
      <c r="AJ193" s="312" t="str">
        <f>+IF(M193&gt;0,M193,"")</f>
        <v/>
      </c>
      <c r="AK193" s="312" t="str">
        <f>+IF(Q193&gt;0,Q193,"")</f>
        <v/>
      </c>
      <c r="AL193" s="312" t="str">
        <f>+IF(N193&gt;0,N193,"")</f>
        <v/>
      </c>
      <c r="AM193" s="312" t="str">
        <f>+IF(O193&gt;0,O193,"")</f>
        <v/>
      </c>
      <c r="AN193" s="313" t="str">
        <f>+IF(P193&gt;0,P193," ")</f>
        <v xml:space="preserve"> </v>
      </c>
      <c r="AO193" s="314" t="str">
        <f>+UPPER((CONCATENATE(D193," ",B193," ",C193)))</f>
        <v>CRISTOBAL NAHUEL  HUARACAN  CAMPOS</v>
      </c>
      <c r="AP193" s="315">
        <f>G193</f>
        <v>38091</v>
      </c>
      <c r="AQ193" s="314" t="str">
        <f>I193</f>
        <v>CLUB ATLÉTICO FRANCÉS</v>
      </c>
      <c r="AR193" s="314">
        <f>J193</f>
        <v>13</v>
      </c>
      <c r="AS193" s="243" t="str">
        <f>+SUBSTITUTE(SUBSTITUTE(F193,".",""),"-","")</f>
        <v>211172398</v>
      </c>
      <c r="AT193" s="342"/>
      <c r="AU193" s="314" t="str">
        <f t="shared" si="14"/>
        <v xml:space="preserve">HUARACAN  CAMPOS CRISTOBAL NAHUEL  </v>
      </c>
      <c r="AV193" s="342" t="str">
        <f t="shared" si="15"/>
        <v>CLUB ATLÉTICO FRANCÉS</v>
      </c>
      <c r="AW193" s="1119">
        <f t="shared" si="16"/>
        <v>13</v>
      </c>
      <c r="AX193" s="1120">
        <f t="shared" si="17"/>
        <v>38091</v>
      </c>
      <c r="AY193" s="342"/>
      <c r="AZ193" s="342"/>
    </row>
    <row r="194" spans="1:52" ht="15" customHeight="1" x14ac:dyDescent="0.15">
      <c r="A194" s="242"/>
      <c r="B194" s="451" t="s">
        <v>2956</v>
      </c>
      <c r="C194" s="451" t="s">
        <v>674</v>
      </c>
      <c r="D194" s="451" t="s">
        <v>2957</v>
      </c>
      <c r="E194" s="378" t="s">
        <v>1866</v>
      </c>
      <c r="F194" s="460" t="s">
        <v>2958</v>
      </c>
      <c r="G194" s="464">
        <v>38091</v>
      </c>
      <c r="H194" s="226" t="str">
        <f>+IF(G194&lt;DATE(2002,1,1),"adulto",IF(G194&lt;DATE(2004,1,1),"u20",IF(G194&lt;DATE(2006,1,1),"u18",IF(G194&lt;DATE(2008,1,1),"u16","-"))))</f>
        <v>u18</v>
      </c>
      <c r="I194" s="451" t="s">
        <v>2935</v>
      </c>
      <c r="J194" s="452">
        <v>13</v>
      </c>
      <c r="K194" s="900" t="s">
        <v>3702</v>
      </c>
      <c r="L194" s="242"/>
      <c r="M194" s="242"/>
      <c r="N194" s="242"/>
      <c r="O194" s="243"/>
      <c r="P194" s="460"/>
      <c r="Q194" s="254"/>
      <c r="R194" s="243"/>
      <c r="S194" s="243"/>
      <c r="T194" s="242"/>
      <c r="U194" s="242"/>
      <c r="V194" s="242"/>
      <c r="W194" s="242"/>
      <c r="X194" s="243"/>
      <c r="Y194" s="243"/>
      <c r="Z194" s="242"/>
      <c r="AA194" s="257"/>
      <c r="AB194" s="242"/>
      <c r="AC194" s="242"/>
      <c r="AD194" s="242"/>
      <c r="AE194" s="259"/>
      <c r="AF194" s="242"/>
      <c r="AG194" s="243" t="str">
        <f>E194</f>
        <v>M</v>
      </c>
      <c r="AH194" s="312" t="str">
        <f>+IF(K194&gt;0,K194,"")</f>
        <v>4x400</v>
      </c>
      <c r="AI194" s="312" t="str">
        <f>+IF(L194&gt;0,L194,"")</f>
        <v/>
      </c>
      <c r="AJ194" s="312" t="str">
        <f>+IF(M194&gt;0,M194,"")</f>
        <v/>
      </c>
      <c r="AK194" s="312" t="str">
        <f>+IF(Q194&gt;0,Q194,"")</f>
        <v/>
      </c>
      <c r="AL194" s="312" t="str">
        <f>+IF(N194&gt;0,N194,"")</f>
        <v/>
      </c>
      <c r="AM194" s="312" t="str">
        <f>+IF(O194&gt;0,O194,"")</f>
        <v/>
      </c>
      <c r="AN194" s="313" t="str">
        <f>+IF(P194&gt;0,P194," ")</f>
        <v xml:space="preserve"> </v>
      </c>
      <c r="AO194" s="314" t="str">
        <f>+UPPER((CONCATENATE(D194," ",B194," ",C194)))</f>
        <v>CRISTOBAL NAHUEL  HUARACAN  CAMPOS</v>
      </c>
      <c r="AP194" s="315">
        <f>G194</f>
        <v>38091</v>
      </c>
      <c r="AQ194" s="314" t="str">
        <f>I194</f>
        <v>CLUB ATLÉTICO FRANCÉS</v>
      </c>
      <c r="AR194" s="314">
        <f>J194</f>
        <v>13</v>
      </c>
      <c r="AS194" s="243" t="str">
        <f>+SUBSTITUTE(SUBSTITUTE(F194,".",""),"-","")</f>
        <v>211172398</v>
      </c>
      <c r="AT194" s="342"/>
      <c r="AU194" s="314" t="str">
        <f t="shared" si="14"/>
        <v xml:space="preserve">HUARACAN  CAMPOS CRISTOBAL NAHUEL  </v>
      </c>
      <c r="AV194" s="342" t="str">
        <f t="shared" si="15"/>
        <v>CLUB ATLÉTICO FRANCÉS</v>
      </c>
      <c r="AW194" s="1119">
        <f t="shared" si="16"/>
        <v>13</v>
      </c>
      <c r="AX194" s="1120">
        <f t="shared" si="17"/>
        <v>38091</v>
      </c>
      <c r="AY194" s="342"/>
      <c r="AZ194" s="342"/>
    </row>
    <row r="195" spans="1:52" ht="15" customHeight="1" x14ac:dyDescent="0.15">
      <c r="A195" s="242"/>
      <c r="B195" s="451" t="s">
        <v>2956</v>
      </c>
      <c r="C195" s="451" t="s">
        <v>674</v>
      </c>
      <c r="D195" s="451" t="s">
        <v>2957</v>
      </c>
      <c r="E195" s="378" t="s">
        <v>1866</v>
      </c>
      <c r="F195" s="460" t="s">
        <v>2958</v>
      </c>
      <c r="G195" s="464">
        <v>38091</v>
      </c>
      <c r="H195" s="226" t="str">
        <f>+IF(G195&lt;DATE(2002,1,1),"adulto",IF(G195&lt;DATE(2004,1,1),"u20",IF(G195&lt;DATE(2006,1,1),"u18",IF(G195&lt;DATE(2008,1,1),"u16","-"))))</f>
        <v>u18</v>
      </c>
      <c r="I195" s="451" t="s">
        <v>2935</v>
      </c>
      <c r="J195" s="452">
        <v>13</v>
      </c>
      <c r="K195" s="225">
        <v>400</v>
      </c>
      <c r="L195" s="242">
        <v>2</v>
      </c>
      <c r="M195" s="242"/>
      <c r="N195" s="242">
        <v>3</v>
      </c>
      <c r="O195" s="243"/>
      <c r="P195" s="453" t="s">
        <v>3855</v>
      </c>
      <c r="Q195" s="254"/>
      <c r="R195" s="243"/>
      <c r="S195" s="243"/>
      <c r="T195" s="242"/>
      <c r="U195" s="242"/>
      <c r="V195" s="242"/>
      <c r="W195" s="242"/>
      <c r="X195" s="243"/>
      <c r="Y195" s="243"/>
      <c r="Z195" s="242"/>
      <c r="AA195" s="257"/>
      <c r="AB195" s="242"/>
      <c r="AC195" s="242"/>
      <c r="AD195" s="242"/>
      <c r="AE195" s="259"/>
      <c r="AF195" s="242"/>
      <c r="AG195" s="243" t="str">
        <f>E195</f>
        <v>M</v>
      </c>
      <c r="AH195" s="312">
        <f>+IF(K195&gt;0,K195,"")</f>
        <v>400</v>
      </c>
      <c r="AI195" s="312">
        <f>+IF(L195&gt;0,L195,"")</f>
        <v>2</v>
      </c>
      <c r="AJ195" s="312" t="str">
        <f>+IF(M195&gt;0,M195,"")</f>
        <v/>
      </c>
      <c r="AK195" s="312" t="str">
        <f>+IF(Q195&gt;0,Q195,"")</f>
        <v/>
      </c>
      <c r="AL195" s="312">
        <v>3</v>
      </c>
      <c r="AM195" s="312" t="str">
        <f>+IF(O195&gt;0,O195,"")</f>
        <v/>
      </c>
      <c r="AN195" s="313" t="str">
        <f>+IF(P195&gt;0,P195," ")</f>
        <v>53.67</v>
      </c>
      <c r="AO195" s="314" t="str">
        <f>+UPPER((CONCATENATE(D195," ",B195," ",C195)))</f>
        <v>CRISTOBAL NAHUEL  HUARACAN  CAMPOS</v>
      </c>
      <c r="AP195" s="315">
        <f>G195</f>
        <v>38091</v>
      </c>
      <c r="AQ195" s="314" t="str">
        <f>I195</f>
        <v>CLUB ATLÉTICO FRANCÉS</v>
      </c>
      <c r="AR195" s="314">
        <f>J195</f>
        <v>13</v>
      </c>
      <c r="AS195" s="243" t="str">
        <f>+SUBSTITUTE(SUBSTITUTE(F195,".",""),"-","")</f>
        <v>211172398</v>
      </c>
      <c r="AT195" s="342"/>
      <c r="AU195" s="314" t="str">
        <f t="shared" si="14"/>
        <v xml:space="preserve">HUARACAN  CAMPOS CRISTOBAL NAHUEL  </v>
      </c>
      <c r="AV195" s="342" t="str">
        <f t="shared" si="15"/>
        <v>CLUB ATLÉTICO FRANCÉS</v>
      </c>
      <c r="AW195" s="1119">
        <f t="shared" si="16"/>
        <v>13</v>
      </c>
      <c r="AX195" s="1120">
        <f t="shared" si="17"/>
        <v>38091</v>
      </c>
      <c r="AY195" s="342"/>
      <c r="AZ195" s="342"/>
    </row>
    <row r="196" spans="1:52" ht="15" customHeight="1" x14ac:dyDescent="0.2">
      <c r="A196" s="242"/>
      <c r="B196" s="451" t="s">
        <v>2956</v>
      </c>
      <c r="C196" s="451" t="s">
        <v>674</v>
      </c>
      <c r="D196" s="451" t="s">
        <v>2957</v>
      </c>
      <c r="E196" s="378" t="s">
        <v>1866</v>
      </c>
      <c r="F196" s="460" t="s">
        <v>2958</v>
      </c>
      <c r="G196" s="464">
        <v>38091</v>
      </c>
      <c r="H196" s="226" t="str">
        <f>+IF(G196&lt;DATE(2002,1,1),"adulto",IF(G196&lt;DATE(2004,1,1),"u20",IF(G196&lt;DATE(2006,1,1),"u18",IF(G196&lt;DATE(2008,1,1),"u16","-"))))</f>
        <v>u18</v>
      </c>
      <c r="I196" s="451" t="s">
        <v>2935</v>
      </c>
      <c r="J196" s="452">
        <v>13</v>
      </c>
      <c r="K196" s="73">
        <v>800</v>
      </c>
      <c r="L196" s="242">
        <v>2</v>
      </c>
      <c r="M196" s="242"/>
      <c r="N196" s="242"/>
      <c r="O196" s="243"/>
      <c r="P196" s="453" t="s">
        <v>3859</v>
      </c>
      <c r="Q196" s="254"/>
      <c r="R196" s="243"/>
      <c r="S196" s="243"/>
      <c r="T196" s="242"/>
      <c r="U196" s="242"/>
      <c r="V196" s="242"/>
      <c r="W196" s="242"/>
      <c r="X196" s="243"/>
      <c r="Y196" s="243"/>
      <c r="Z196" s="242"/>
      <c r="AA196" s="257"/>
      <c r="AB196" s="242"/>
      <c r="AC196" s="242"/>
      <c r="AD196" s="242"/>
      <c r="AE196" s="259"/>
      <c r="AF196" s="242"/>
      <c r="AG196" s="243" t="str">
        <f>E196</f>
        <v>M</v>
      </c>
      <c r="AH196" s="312">
        <f>+IF(K196&gt;0,K196,"")</f>
        <v>800</v>
      </c>
      <c r="AI196" s="312">
        <f>+IF(L196&gt;0,L196,"")</f>
        <v>2</v>
      </c>
      <c r="AJ196" s="312" t="str">
        <f>+IF(M196&gt;0,M196,"")</f>
        <v/>
      </c>
      <c r="AK196" s="312" t="str">
        <f>+IF(Q196&gt;0,Q196,"")</f>
        <v/>
      </c>
      <c r="AL196" s="312" t="str">
        <f>+IF(N196&gt;0,N196,"")</f>
        <v/>
      </c>
      <c r="AM196" s="312" t="str">
        <f>+IF(O196&gt;0,O196,"")</f>
        <v/>
      </c>
      <c r="AN196" s="313" t="str">
        <f>+IF(P196&gt;0,P196," ")</f>
        <v xml:space="preserve">2.06.87 </v>
      </c>
      <c r="AO196" s="314" t="str">
        <f>+UPPER((CONCATENATE(D196," ",B196," ",C196)))</f>
        <v>CRISTOBAL NAHUEL  HUARACAN  CAMPOS</v>
      </c>
      <c r="AP196" s="315">
        <f>G196</f>
        <v>38091</v>
      </c>
      <c r="AQ196" s="314" t="str">
        <f>I196</f>
        <v>CLUB ATLÉTICO FRANCÉS</v>
      </c>
      <c r="AR196" s="314">
        <f>J196</f>
        <v>13</v>
      </c>
      <c r="AS196" s="243" t="str">
        <f>+SUBSTITUTE(SUBSTITUTE(F196,".",""),"-","")</f>
        <v>211172398</v>
      </c>
      <c r="AT196" s="342"/>
      <c r="AU196" s="314" t="str">
        <f t="shared" si="14"/>
        <v xml:space="preserve">HUARACAN  CAMPOS CRISTOBAL NAHUEL  </v>
      </c>
      <c r="AV196" s="342" t="str">
        <f t="shared" si="15"/>
        <v>CLUB ATLÉTICO FRANCÉS</v>
      </c>
      <c r="AW196" s="1119">
        <f t="shared" si="16"/>
        <v>13</v>
      </c>
      <c r="AX196" s="1120">
        <f t="shared" si="17"/>
        <v>38091</v>
      </c>
      <c r="AY196" s="342"/>
      <c r="AZ196" s="342"/>
    </row>
    <row r="197" spans="1:52" ht="15" customHeight="1" x14ac:dyDescent="0.15">
      <c r="A197" s="242"/>
      <c r="B197" s="804" t="s">
        <v>679</v>
      </c>
      <c r="C197" s="804" t="s">
        <v>3634</v>
      </c>
      <c r="D197" s="804" t="s">
        <v>1280</v>
      </c>
      <c r="E197" s="806" t="s">
        <v>1866</v>
      </c>
      <c r="F197" s="807" t="s">
        <v>3635</v>
      </c>
      <c r="G197" s="841">
        <v>37539</v>
      </c>
      <c r="H197" s="809" t="str">
        <f>+IF(G197&lt;DATE(2002,1,1),"adulto",IF(G197&lt;DATE(2004,1,1),"u20",IF(G197&lt;DATE(2006,1,1),"u18",IF(G197&lt;DATE(2008,1,1),"u16","-"))))</f>
        <v>u20</v>
      </c>
      <c r="I197" s="804" t="s">
        <v>3612</v>
      </c>
      <c r="J197" s="869">
        <v>4</v>
      </c>
      <c r="K197" s="882">
        <v>200</v>
      </c>
      <c r="L197" s="242">
        <v>2</v>
      </c>
      <c r="M197" s="242"/>
      <c r="N197" s="242">
        <v>1</v>
      </c>
      <c r="O197" s="243"/>
      <c r="P197" s="945"/>
      <c r="Q197" s="254"/>
      <c r="R197" s="243"/>
      <c r="S197" s="243"/>
      <c r="T197" s="242"/>
      <c r="U197" s="242"/>
      <c r="V197" s="242"/>
      <c r="W197" s="242"/>
      <c r="X197" s="243"/>
      <c r="Y197" s="243"/>
      <c r="Z197" s="242"/>
      <c r="AA197" s="257"/>
      <c r="AB197" s="242"/>
      <c r="AC197" s="242"/>
      <c r="AD197" s="242"/>
      <c r="AE197" s="259"/>
      <c r="AF197" s="242"/>
      <c r="AG197" s="243" t="str">
        <f>E197</f>
        <v>M</v>
      </c>
      <c r="AH197" s="312">
        <f>+IF(K197&gt;0,K197,"")</f>
        <v>200</v>
      </c>
      <c r="AI197" s="312">
        <f>+IF(L197&gt;0,L197,"")</f>
        <v>2</v>
      </c>
      <c r="AJ197" s="312" t="str">
        <f>+IF(M197&gt;0,M197,"")</f>
        <v/>
      </c>
      <c r="AK197" s="312" t="str">
        <f>+IF(Q197&gt;0,Q197,"")</f>
        <v/>
      </c>
      <c r="AL197" s="312">
        <f>+IF(N197&gt;0,N197,"")</f>
        <v>1</v>
      </c>
      <c r="AM197" s="312" t="str">
        <f>+IF(O197&gt;0,O197,"")</f>
        <v/>
      </c>
      <c r="AN197" s="313" t="str">
        <f>+IF(P197&gt;0,P197," ")</f>
        <v xml:space="preserve"> </v>
      </c>
      <c r="AO197" s="314" t="str">
        <f>+UPPER((CONCATENATE(D197," ",B197," ",C197)))</f>
        <v>IGNACIO HUERTA IBAZETA</v>
      </c>
      <c r="AP197" s="315">
        <f>G197</f>
        <v>37539</v>
      </c>
      <c r="AQ197" s="314" t="str">
        <f>I197</f>
        <v>CLUB ATLETICO  INGLES</v>
      </c>
      <c r="AR197" s="314">
        <f>J197</f>
        <v>4</v>
      </c>
      <c r="AS197" s="243" t="str">
        <f>+SUBSTITUTE(SUBSTITUTE(F197,".",""),"-","")</f>
        <v>211449691</v>
      </c>
      <c r="AT197" s="342"/>
      <c r="AU197" s="314" t="str">
        <f t="shared" si="14"/>
        <v xml:space="preserve">HUERTA IBAZETA IGNACIO </v>
      </c>
      <c r="AV197" s="342" t="str">
        <f t="shared" si="15"/>
        <v>CLUB ATLETICO  INGLES</v>
      </c>
      <c r="AW197" s="1119">
        <f t="shared" si="16"/>
        <v>4</v>
      </c>
      <c r="AX197" s="1120">
        <f t="shared" si="17"/>
        <v>37539</v>
      </c>
      <c r="AY197" s="342"/>
      <c r="AZ197" s="342"/>
    </row>
    <row r="198" spans="1:52" ht="15" customHeight="1" x14ac:dyDescent="0.15">
      <c r="A198" s="242"/>
      <c r="B198" s="804" t="s">
        <v>679</v>
      </c>
      <c r="C198" s="804" t="s">
        <v>3634</v>
      </c>
      <c r="D198" s="804" t="s">
        <v>1280</v>
      </c>
      <c r="E198" s="806" t="s">
        <v>1866</v>
      </c>
      <c r="F198" s="807" t="s">
        <v>3635</v>
      </c>
      <c r="G198" s="841">
        <v>37539</v>
      </c>
      <c r="H198" s="809" t="str">
        <f>+IF(G198&lt;DATE(2002,1,1),"adulto",IF(G198&lt;DATE(2004,1,1),"u20",IF(G198&lt;DATE(2006,1,1),"u18",IF(G198&lt;DATE(2008,1,1),"u16","-"))))</f>
        <v>u20</v>
      </c>
      <c r="I198" s="804" t="s">
        <v>3612</v>
      </c>
      <c r="J198" s="869">
        <v>4</v>
      </c>
      <c r="K198" s="814">
        <v>400</v>
      </c>
      <c r="L198" s="242">
        <v>4</v>
      </c>
      <c r="M198" s="242"/>
      <c r="N198" s="242">
        <v>2</v>
      </c>
      <c r="O198" s="243"/>
      <c r="P198" s="807"/>
      <c r="Q198" s="254"/>
      <c r="R198" s="243"/>
      <c r="S198" s="243"/>
      <c r="T198" s="242"/>
      <c r="U198" s="242"/>
      <c r="V198" s="242"/>
      <c r="W198" s="242"/>
      <c r="X198" s="243"/>
      <c r="Y198" s="243"/>
      <c r="Z198" s="242"/>
      <c r="AA198" s="257"/>
      <c r="AB198" s="242"/>
      <c r="AC198" s="242"/>
      <c r="AD198" s="242"/>
      <c r="AE198" s="259"/>
      <c r="AF198" s="242"/>
      <c r="AG198" s="243" t="str">
        <f>E198</f>
        <v>M</v>
      </c>
      <c r="AH198" s="312">
        <f>+IF(K198&gt;0,K198,"")</f>
        <v>400</v>
      </c>
      <c r="AI198" s="312">
        <f>+IF(L198&gt;0,L198,"")</f>
        <v>4</v>
      </c>
      <c r="AJ198" s="312" t="str">
        <f>+IF(M198&gt;0,M198,"")</f>
        <v/>
      </c>
      <c r="AK198" s="312" t="str">
        <f>+IF(Q198&gt;0,Q198,"")</f>
        <v/>
      </c>
      <c r="AL198" s="312">
        <v>1</v>
      </c>
      <c r="AM198" s="312" t="str">
        <f>+IF(O198&gt;0,O198,"")</f>
        <v/>
      </c>
      <c r="AN198" s="313" t="str">
        <f>+IF(P198&gt;0,P198," ")</f>
        <v xml:space="preserve"> </v>
      </c>
      <c r="AO198" s="314" t="str">
        <f>+UPPER((CONCATENATE(D198," ",B198," ",C198)))</f>
        <v>IGNACIO HUERTA IBAZETA</v>
      </c>
      <c r="AP198" s="315">
        <f>G198</f>
        <v>37539</v>
      </c>
      <c r="AQ198" s="314" t="str">
        <f>I198</f>
        <v>CLUB ATLETICO  INGLES</v>
      </c>
      <c r="AR198" s="314">
        <f>J198</f>
        <v>4</v>
      </c>
      <c r="AS198" s="243" t="str">
        <f>+SUBSTITUTE(SUBSTITUTE(F198,".",""),"-","")</f>
        <v>211449691</v>
      </c>
      <c r="AT198" s="342"/>
      <c r="AU198" s="314" t="str">
        <f t="shared" si="14"/>
        <v xml:space="preserve">HUERTA IBAZETA IGNACIO </v>
      </c>
      <c r="AV198" s="342" t="str">
        <f t="shared" si="15"/>
        <v>CLUB ATLETICO  INGLES</v>
      </c>
      <c r="AW198" s="1119">
        <f t="shared" si="16"/>
        <v>4</v>
      </c>
      <c r="AX198" s="1120">
        <f t="shared" si="17"/>
        <v>37539</v>
      </c>
      <c r="AY198" s="342"/>
      <c r="AZ198" s="342"/>
    </row>
    <row r="199" spans="1:52" ht="15" customHeight="1" x14ac:dyDescent="0.15">
      <c r="A199" s="242"/>
      <c r="B199" s="470" t="s">
        <v>2830</v>
      </c>
      <c r="C199" s="470" t="s">
        <v>2615</v>
      </c>
      <c r="D199" s="470" t="s">
        <v>2831</v>
      </c>
      <c r="E199" s="378" t="s">
        <v>1862</v>
      </c>
      <c r="F199" s="471" t="s">
        <v>2832</v>
      </c>
      <c r="G199" s="514">
        <v>37907</v>
      </c>
      <c r="H199" s="226" t="str">
        <f>+IF(G199&lt;DATE(2002,1,1),"adulto",IF(G199&lt;DATE(2004,1,1),"u20",IF(G199&lt;DATE(2006,1,1),"u18",IF(G199&lt;DATE(2008,1,1),"u16","-"))))</f>
        <v>u20</v>
      </c>
      <c r="I199" s="451" t="s">
        <v>2742</v>
      </c>
      <c r="J199" s="452">
        <v>13</v>
      </c>
      <c r="K199" s="899">
        <v>200</v>
      </c>
      <c r="L199" s="242">
        <v>3</v>
      </c>
      <c r="M199" s="242"/>
      <c r="N199" s="242">
        <v>7</v>
      </c>
      <c r="O199" s="243"/>
      <c r="P199" s="471" t="s">
        <v>2838</v>
      </c>
      <c r="Q199" s="254"/>
      <c r="R199" s="243"/>
      <c r="S199" s="243"/>
      <c r="T199" s="242"/>
      <c r="U199" s="242"/>
      <c r="V199" s="242"/>
      <c r="W199" s="242"/>
      <c r="X199" s="243"/>
      <c r="Y199" s="243"/>
      <c r="Z199" s="242"/>
      <c r="AA199" s="257"/>
      <c r="AB199" s="242"/>
      <c r="AC199" s="242"/>
      <c r="AD199" s="242"/>
      <c r="AE199" s="259"/>
      <c r="AF199" s="242"/>
      <c r="AG199" s="243" t="str">
        <f>E199</f>
        <v>F</v>
      </c>
      <c r="AH199" s="312">
        <f>+IF(K199&gt;0,K199,"")</f>
        <v>200</v>
      </c>
      <c r="AI199" s="312">
        <f>+IF(L199&gt;0,L199,"")</f>
        <v>3</v>
      </c>
      <c r="AJ199" s="312" t="str">
        <f>+IF(M199&gt;0,M199,"")</f>
        <v/>
      </c>
      <c r="AK199" s="312" t="str">
        <f>+IF(Q199&gt;0,Q199,"")</f>
        <v/>
      </c>
      <c r="AL199" s="312">
        <f>+IF(N199&gt;0,N199,"")</f>
        <v>7</v>
      </c>
      <c r="AM199" s="312" t="str">
        <f>+IF(O199&gt;0,O199,"")</f>
        <v/>
      </c>
      <c r="AN199" s="313" t="str">
        <f>+IF(P199&gt;0,P199," ")</f>
        <v>27.95</v>
      </c>
      <c r="AO199" s="314" t="str">
        <f>+UPPER((CONCATENATE(D199," ",B199," ",C199)))</f>
        <v>ANTONIA HURTADO VIAL</v>
      </c>
      <c r="AP199" s="315">
        <f>G199</f>
        <v>37907</v>
      </c>
      <c r="AQ199" s="314" t="str">
        <f>I199</f>
        <v>Club Deportivo Universidad Católica</v>
      </c>
      <c r="AR199" s="314">
        <f>J199</f>
        <v>13</v>
      </c>
      <c r="AS199" s="243" t="str">
        <f>+SUBSTITUTE(SUBSTITUTE(F199,".",""),"-","")</f>
        <v>211823917</v>
      </c>
      <c r="AT199" s="342"/>
      <c r="AU199" s="314" t="str">
        <f t="shared" si="14"/>
        <v xml:space="preserve">HURTADO VIAL ANTONIA </v>
      </c>
      <c r="AV199" s="342" t="str">
        <f t="shared" si="15"/>
        <v>Club Deportivo Universidad Católica</v>
      </c>
      <c r="AW199" s="1119">
        <f t="shared" si="16"/>
        <v>13</v>
      </c>
      <c r="AX199" s="1120">
        <f t="shared" si="17"/>
        <v>37907</v>
      </c>
      <c r="AY199" s="342"/>
      <c r="AZ199" s="342"/>
    </row>
    <row r="200" spans="1:52" ht="15" customHeight="1" x14ac:dyDescent="0.15">
      <c r="A200" s="242"/>
      <c r="B200" s="470" t="s">
        <v>2830</v>
      </c>
      <c r="C200" s="470" t="s">
        <v>2615</v>
      </c>
      <c r="D200" s="470" t="s">
        <v>2831</v>
      </c>
      <c r="E200" s="378" t="s">
        <v>1862</v>
      </c>
      <c r="F200" s="471" t="s">
        <v>2832</v>
      </c>
      <c r="G200" s="514">
        <v>37907</v>
      </c>
      <c r="H200" s="226" t="str">
        <f>+IF(G200&lt;DATE(2002,1,1),"adulto",IF(G200&lt;DATE(2004,1,1),"u20",IF(G200&lt;DATE(2006,1,1),"u18",IF(G200&lt;DATE(2008,1,1),"u16","-"))))</f>
        <v>u20</v>
      </c>
      <c r="I200" s="451" t="s">
        <v>2742</v>
      </c>
      <c r="J200" s="452">
        <v>13</v>
      </c>
      <c r="K200" s="883">
        <v>100</v>
      </c>
      <c r="L200" s="242">
        <v>3</v>
      </c>
      <c r="M200" s="242"/>
      <c r="N200" s="242"/>
      <c r="O200" s="243"/>
      <c r="P200" s="1064" t="s">
        <v>2836</v>
      </c>
      <c r="Q200" s="254"/>
      <c r="R200" s="243"/>
      <c r="S200" s="243"/>
      <c r="T200" s="242"/>
      <c r="U200" s="242"/>
      <c r="V200" s="242"/>
      <c r="W200" s="242"/>
      <c r="X200" s="243"/>
      <c r="Y200" s="243"/>
      <c r="Z200" s="242"/>
      <c r="AA200" s="257"/>
      <c r="AB200" s="242"/>
      <c r="AC200" s="242"/>
      <c r="AD200" s="242"/>
      <c r="AE200" s="259"/>
      <c r="AF200" s="242"/>
      <c r="AG200" s="243" t="str">
        <f>E200</f>
        <v>F</v>
      </c>
      <c r="AH200" s="312">
        <f>+IF(K200&gt;0,K200,"")</f>
        <v>100</v>
      </c>
      <c r="AI200" s="312">
        <f>+IF(L200&gt;0,L200,"")</f>
        <v>3</v>
      </c>
      <c r="AJ200" s="312" t="str">
        <f>+IF(M200&gt;0,M200,"")</f>
        <v/>
      </c>
      <c r="AK200" s="312" t="str">
        <f>+IF(Q200&gt;0,Q200,"")</f>
        <v/>
      </c>
      <c r="AL200" s="312">
        <v>7</v>
      </c>
      <c r="AM200" s="312" t="str">
        <f>+IF(O200&gt;0,O200,"")</f>
        <v/>
      </c>
      <c r="AN200" s="313" t="str">
        <f>+IF(P200&gt;0,P200," ")</f>
        <v>13.61</v>
      </c>
      <c r="AO200" s="314" t="str">
        <f>+UPPER((CONCATENATE(D200," ",B200," ",C200)))</f>
        <v>ANTONIA HURTADO VIAL</v>
      </c>
      <c r="AP200" s="315">
        <f>G200</f>
        <v>37907</v>
      </c>
      <c r="AQ200" s="314" t="str">
        <f>I200</f>
        <v>Club Deportivo Universidad Católica</v>
      </c>
      <c r="AR200" s="314">
        <f>J200</f>
        <v>13</v>
      </c>
      <c r="AS200" s="243" t="str">
        <f>+SUBSTITUTE(SUBSTITUTE(F200,".",""),"-","")</f>
        <v>211823917</v>
      </c>
      <c r="AT200" s="342"/>
      <c r="AU200" s="314" t="str">
        <f t="shared" si="14"/>
        <v xml:space="preserve">HURTADO VIAL ANTONIA </v>
      </c>
      <c r="AV200" s="342" t="str">
        <f t="shared" si="15"/>
        <v>Club Deportivo Universidad Católica</v>
      </c>
      <c r="AW200" s="1119">
        <f t="shared" si="16"/>
        <v>13</v>
      </c>
      <c r="AX200" s="1120">
        <f t="shared" si="17"/>
        <v>37907</v>
      </c>
      <c r="AY200" s="342"/>
      <c r="AZ200" s="342"/>
    </row>
    <row r="201" spans="1:52" ht="15" customHeight="1" x14ac:dyDescent="0.2">
      <c r="A201" s="242"/>
      <c r="B201" s="831" t="s">
        <v>3613</v>
      </c>
      <c r="C201" s="831" t="s">
        <v>2992</v>
      </c>
      <c r="D201" s="831" t="s">
        <v>582</v>
      </c>
      <c r="E201" s="806" t="s">
        <v>1862</v>
      </c>
      <c r="F201" s="828" t="s">
        <v>3614</v>
      </c>
      <c r="G201" s="829">
        <v>38224</v>
      </c>
      <c r="H201" s="809" t="str">
        <f>+IF(G201&lt;DATE(2002,1,1),"adulto",IF(G201&lt;DATE(2004,1,1),"u20",IF(G201&lt;DATE(2006,1,1),"u18",IF(G201&lt;DATE(2008,1,1),"u16","-"))))</f>
        <v>u18</v>
      </c>
      <c r="I201" s="831" t="s">
        <v>3612</v>
      </c>
      <c r="J201" s="864">
        <v>4</v>
      </c>
      <c r="K201" s="882">
        <v>100</v>
      </c>
      <c r="L201" s="242">
        <v>1</v>
      </c>
      <c r="M201" s="242"/>
      <c r="N201" s="242"/>
      <c r="O201" s="243"/>
      <c r="P201" s="833"/>
      <c r="Q201" s="254"/>
      <c r="R201" s="243"/>
      <c r="S201" s="243"/>
      <c r="T201" s="242"/>
      <c r="U201" s="242"/>
      <c r="V201" s="242"/>
      <c r="W201" s="242"/>
      <c r="X201" s="243"/>
      <c r="Y201" s="243"/>
      <c r="Z201" s="242"/>
      <c r="AA201" s="257"/>
      <c r="AB201" s="242"/>
      <c r="AC201" s="242"/>
      <c r="AD201" s="242"/>
      <c r="AE201" s="259"/>
      <c r="AF201" s="242"/>
      <c r="AG201" s="243" t="str">
        <f>E201</f>
        <v>F</v>
      </c>
      <c r="AH201" s="312">
        <f>+IF(K201&gt;0,K201,"")</f>
        <v>100</v>
      </c>
      <c r="AI201" s="312">
        <f>+IF(L201&gt;0,L201,"")</f>
        <v>1</v>
      </c>
      <c r="AJ201" s="312" t="str">
        <f>+IF(M201&gt;0,M201,"")</f>
        <v/>
      </c>
      <c r="AK201" s="312" t="str">
        <f>+IF(Q201&gt;0,Q201,"")</f>
        <v/>
      </c>
      <c r="AL201" s="312">
        <v>8</v>
      </c>
      <c r="AM201" s="312" t="str">
        <f>+IF(O201&gt;0,O201,"")</f>
        <v/>
      </c>
      <c r="AN201" s="313" t="str">
        <f>+IF(P201&gt;0,P201," ")</f>
        <v xml:space="preserve"> </v>
      </c>
      <c r="AO201" s="314" t="str">
        <f>+UPPER((CONCATENATE(D201," ",B201," ",C201)))</f>
        <v>JOSEFA IBAÑEZ SALINAS</v>
      </c>
      <c r="AP201" s="315">
        <f>G201</f>
        <v>38224</v>
      </c>
      <c r="AQ201" s="314" t="str">
        <f>I201</f>
        <v>CLUB ATLETICO  INGLES</v>
      </c>
      <c r="AR201" s="314">
        <f>J201</f>
        <v>4</v>
      </c>
      <c r="AS201" s="243" t="str">
        <f>+SUBSTITUTE(SUBSTITUTE(F201,".",""),"-","")</f>
        <v>216434595</v>
      </c>
      <c r="AT201" s="342"/>
      <c r="AU201" s="314" t="str">
        <f t="shared" si="14"/>
        <v xml:space="preserve">IBAÑEZ SALINAS JOSEFA </v>
      </c>
      <c r="AV201" s="342" t="str">
        <f t="shared" si="15"/>
        <v>CLUB ATLETICO  INGLES</v>
      </c>
      <c r="AW201" s="1119">
        <f t="shared" si="16"/>
        <v>4</v>
      </c>
      <c r="AX201" s="1120">
        <f t="shared" si="17"/>
        <v>38224</v>
      </c>
      <c r="AY201" s="342"/>
      <c r="AZ201" s="342"/>
    </row>
    <row r="202" spans="1:52" ht="15" customHeight="1" x14ac:dyDescent="0.15">
      <c r="A202" s="242"/>
      <c r="B202" s="224" t="s">
        <v>924</v>
      </c>
      <c r="C202" s="224" t="s">
        <v>1140</v>
      </c>
      <c r="D202" s="224" t="s">
        <v>2019</v>
      </c>
      <c r="E202" s="378" t="s">
        <v>1866</v>
      </c>
      <c r="F202" s="225" t="s">
        <v>2020</v>
      </c>
      <c r="G202" s="346">
        <v>37736</v>
      </c>
      <c r="H202" s="226" t="str">
        <f>+IF(G202&lt;DATE(2002,1,1),"adulto",IF(G202&lt;DATE(2004,1,1),"u20",IF(G202&lt;DATE(2006,1,1),"u18",IF(G202&lt;DATE(2008,1,1),"u16","-"))))</f>
        <v>u20</v>
      </c>
      <c r="I202" s="224" t="s">
        <v>2007</v>
      </c>
      <c r="J202" s="863">
        <v>13</v>
      </c>
      <c r="K202" s="899" t="s">
        <v>2035</v>
      </c>
      <c r="L202" s="242"/>
      <c r="M202" s="242"/>
      <c r="N202" s="242"/>
      <c r="O202" s="243"/>
      <c r="P202" s="225"/>
      <c r="Q202" s="254"/>
      <c r="R202" s="243"/>
      <c r="S202" s="243"/>
      <c r="T202" s="242"/>
      <c r="U202" s="242"/>
      <c r="V202" s="242"/>
      <c r="W202" s="242"/>
      <c r="X202" s="243"/>
      <c r="Y202" s="243"/>
      <c r="Z202" s="242"/>
      <c r="AA202" s="257"/>
      <c r="AB202" s="242"/>
      <c r="AC202" s="242"/>
      <c r="AD202" s="242"/>
      <c r="AE202" s="259"/>
      <c r="AF202" s="242"/>
      <c r="AG202" s="243" t="str">
        <f>E202</f>
        <v>M</v>
      </c>
      <c r="AH202" s="312" t="str">
        <f>+IF(K202&gt;0,K202,"")</f>
        <v>4x100</v>
      </c>
      <c r="AI202" s="312" t="str">
        <f>+IF(L202&gt;0,L202,"")</f>
        <v/>
      </c>
      <c r="AJ202" s="312" t="str">
        <f>+IF(M202&gt;0,M202,"")</f>
        <v/>
      </c>
      <c r="AK202" s="312" t="str">
        <f>+IF(Q202&gt;0,Q202,"")</f>
        <v/>
      </c>
      <c r="AL202" s="312" t="str">
        <f>+IF(N202&gt;0,N202,"")</f>
        <v/>
      </c>
      <c r="AM202" s="312" t="str">
        <f>+IF(O202&gt;0,O202,"")</f>
        <v/>
      </c>
      <c r="AN202" s="313" t="str">
        <f>+IF(P202&gt;0,P202," ")</f>
        <v xml:space="preserve"> </v>
      </c>
      <c r="AO202" s="314" t="str">
        <f>+UPPER((CONCATENATE(D202," ",B202," ",C202)))</f>
        <v>LUIS IBARRA LOBOS</v>
      </c>
      <c r="AP202" s="315">
        <f>G202</f>
        <v>37736</v>
      </c>
      <c r="AQ202" s="314" t="str">
        <f>I202</f>
        <v>CLUB NICOLAS CARVAJAL TALAGANTE</v>
      </c>
      <c r="AR202" s="314">
        <f>J202</f>
        <v>13</v>
      </c>
      <c r="AS202" s="243" t="str">
        <f>+SUBSTITUTE(SUBSTITUTE(F202,".",""),"-","")</f>
        <v>211692081</v>
      </c>
      <c r="AT202" s="342"/>
      <c r="AU202" s="314" t="str">
        <f t="shared" si="14"/>
        <v xml:space="preserve">IBARRA LOBOS LUIS </v>
      </c>
      <c r="AV202" s="342" t="str">
        <f t="shared" si="15"/>
        <v>CLUB NICOLAS CARVAJAL TALAGANTE</v>
      </c>
      <c r="AW202" s="1119">
        <f t="shared" si="16"/>
        <v>13</v>
      </c>
      <c r="AX202" s="1120">
        <f t="shared" si="17"/>
        <v>37736</v>
      </c>
      <c r="AY202" s="342"/>
      <c r="AZ202" s="342"/>
    </row>
    <row r="203" spans="1:52" ht="15" customHeight="1" x14ac:dyDescent="0.15">
      <c r="A203" s="242"/>
      <c r="B203" s="456" t="s">
        <v>924</v>
      </c>
      <c r="C203" s="456" t="s">
        <v>3106</v>
      </c>
      <c r="D203" s="456" t="s">
        <v>3107</v>
      </c>
      <c r="E203" s="378" t="s">
        <v>1866</v>
      </c>
      <c r="F203" s="460" t="s">
        <v>3108</v>
      </c>
      <c r="G203" s="462">
        <v>35131</v>
      </c>
      <c r="H203" s="226" t="str">
        <f>+IF(G203&lt;DATE(2002,1,1),"adulto",IF(G203&lt;DATE(2004,1,1),"u20",IF(G203&lt;DATE(2006,1,1),"u18",IF(G203&lt;DATE(2008,1,1),"u16","-"))))</f>
        <v>adulto</v>
      </c>
      <c r="I203" s="461" t="s">
        <v>3111</v>
      </c>
      <c r="J203" s="459">
        <v>13</v>
      </c>
      <c r="K203" s="378" t="s">
        <v>1856</v>
      </c>
      <c r="L203" s="242"/>
      <c r="M203" s="242"/>
      <c r="N203" s="242"/>
      <c r="O203" s="243"/>
      <c r="P203" s="460"/>
      <c r="Q203" s="254"/>
      <c r="R203" s="243"/>
      <c r="S203" s="243"/>
      <c r="T203" s="242"/>
      <c r="U203" s="242"/>
      <c r="V203" s="242"/>
      <c r="W203" s="242"/>
      <c r="X203" s="243"/>
      <c r="Y203" s="243"/>
      <c r="Z203" s="242"/>
      <c r="AA203" s="257"/>
      <c r="AB203" s="242"/>
      <c r="AC203" s="242"/>
      <c r="AD203" s="242"/>
      <c r="AE203" s="259"/>
      <c r="AF203" s="242"/>
      <c r="AG203" s="243" t="str">
        <f>E203</f>
        <v>M</v>
      </c>
      <c r="AH203" s="312" t="str">
        <f>+IF(K203&gt;0,K203,"")</f>
        <v>ENTRENADOR</v>
      </c>
      <c r="AI203" s="312" t="str">
        <f>+IF(L203&gt;0,L203,"")</f>
        <v/>
      </c>
      <c r="AJ203" s="312" t="str">
        <f>+IF(M203&gt;0,M203,"")</f>
        <v/>
      </c>
      <c r="AK203" s="312" t="str">
        <f>+IF(Q203&gt;0,Q203,"")</f>
        <v/>
      </c>
      <c r="AL203" s="312" t="str">
        <f>+IF(N203&gt;0,N203,"")</f>
        <v/>
      </c>
      <c r="AM203" s="312" t="str">
        <f>+IF(O203&gt;0,O203,"")</f>
        <v/>
      </c>
      <c r="AN203" s="313" t="str">
        <f>+IF(P203&gt;0,P203," ")</f>
        <v xml:space="preserve"> </v>
      </c>
      <c r="AO203" s="314" t="str">
        <f>+UPPER((CONCATENATE(D203," ",B203," ",C203)))</f>
        <v>CRISTIAN ANDRÉS IBARRA BUSTOS</v>
      </c>
      <c r="AP203" s="315">
        <f>G203</f>
        <v>35131</v>
      </c>
      <c r="AQ203" s="314" t="str">
        <f>I203</f>
        <v>AARM</v>
      </c>
      <c r="AR203" s="314">
        <f>J203</f>
        <v>13</v>
      </c>
      <c r="AS203" s="243" t="str">
        <f>+SUBSTITUTE(SUBSTITUTE(F203,".",""),"-","")</f>
        <v>16075172K</v>
      </c>
      <c r="AT203" s="342"/>
      <c r="AU203" s="314" t="str">
        <f t="shared" si="14"/>
        <v xml:space="preserve">IBARRA BUSTOS CRISTIAN ANDRÉS </v>
      </c>
      <c r="AV203" s="342" t="str">
        <f t="shared" si="15"/>
        <v>AARM</v>
      </c>
      <c r="AW203" s="1119">
        <f t="shared" si="16"/>
        <v>13</v>
      </c>
      <c r="AX203" s="1120">
        <f t="shared" si="17"/>
        <v>35131</v>
      </c>
      <c r="AY203" s="342"/>
      <c r="AZ203" s="342"/>
    </row>
    <row r="204" spans="1:52" ht="15" customHeight="1" x14ac:dyDescent="0.15">
      <c r="A204" s="242"/>
      <c r="B204" s="371" t="s">
        <v>924</v>
      </c>
      <c r="C204" s="371" t="s">
        <v>1140</v>
      </c>
      <c r="D204" s="371" t="s">
        <v>2019</v>
      </c>
      <c r="E204" s="378" t="s">
        <v>1866</v>
      </c>
      <c r="F204" s="225" t="s">
        <v>2020</v>
      </c>
      <c r="G204" s="346">
        <v>37737</v>
      </c>
      <c r="H204" s="226" t="str">
        <f>+IF(G204&lt;DATE(2002,1,1),"adulto",IF(G204&lt;DATE(2004,1,1),"u20",IF(G204&lt;DATE(2006,1,1),"u18",IF(G204&lt;DATE(2008,1,1),"u16","-"))))</f>
        <v>u20</v>
      </c>
      <c r="I204" s="224" t="s">
        <v>2007</v>
      </c>
      <c r="J204" s="524">
        <v>13</v>
      </c>
      <c r="K204" s="899">
        <v>200</v>
      </c>
      <c r="L204" s="242">
        <v>4</v>
      </c>
      <c r="M204" s="242"/>
      <c r="N204" s="242">
        <v>6</v>
      </c>
      <c r="O204" s="243"/>
      <c r="P204" s="372" t="s">
        <v>2025</v>
      </c>
      <c r="Q204" s="254"/>
      <c r="R204" s="243"/>
      <c r="S204" s="243"/>
      <c r="T204" s="242"/>
      <c r="U204" s="242"/>
      <c r="V204" s="242"/>
      <c r="W204" s="242"/>
      <c r="X204" s="243"/>
      <c r="Y204" s="243"/>
      <c r="Z204" s="242"/>
      <c r="AA204" s="257"/>
      <c r="AB204" s="242"/>
      <c r="AC204" s="242"/>
      <c r="AD204" s="242"/>
      <c r="AE204" s="259"/>
      <c r="AF204" s="242"/>
      <c r="AG204" s="243" t="str">
        <f>E204</f>
        <v>M</v>
      </c>
      <c r="AH204" s="312">
        <f>+IF(K204&gt;0,K204,"")</f>
        <v>200</v>
      </c>
      <c r="AI204" s="312">
        <f>+IF(L204&gt;0,L204,"")</f>
        <v>4</v>
      </c>
      <c r="AJ204" s="312" t="str">
        <f>+IF(M204&gt;0,M204,"")</f>
        <v/>
      </c>
      <c r="AK204" s="312" t="str">
        <f>+IF(Q204&gt;0,Q204,"")</f>
        <v/>
      </c>
      <c r="AL204" s="312">
        <f>+IF(N204&gt;0,N204,"")</f>
        <v>6</v>
      </c>
      <c r="AM204" s="312" t="str">
        <f>+IF(O204&gt;0,O204,"")</f>
        <v/>
      </c>
      <c r="AN204" s="313" t="str">
        <f>+IF(P204&gt;0,P204," ")</f>
        <v>24.00</v>
      </c>
      <c r="AO204" s="314" t="str">
        <f>+UPPER((CONCATENATE(D204," ",B204," ",C204)))</f>
        <v>LUIS IBARRA LOBOS</v>
      </c>
      <c r="AP204" s="315">
        <f>G204</f>
        <v>37737</v>
      </c>
      <c r="AQ204" s="314" t="str">
        <f>I204</f>
        <v>CLUB NICOLAS CARVAJAL TALAGANTE</v>
      </c>
      <c r="AR204" s="314">
        <f>J204</f>
        <v>13</v>
      </c>
      <c r="AS204" s="243" t="str">
        <f>+SUBSTITUTE(SUBSTITUTE(F204,".",""),"-","")</f>
        <v>211692081</v>
      </c>
      <c r="AT204" s="342"/>
      <c r="AU204" s="314" t="str">
        <f t="shared" ref="AU204:AU267" si="18">+UPPER((CONCATENATE(B204," ",C204," ",D204," ")))</f>
        <v xml:space="preserve">IBARRA LOBOS LUIS </v>
      </c>
      <c r="AV204" s="342" t="str">
        <f t="shared" si="15"/>
        <v>CLUB NICOLAS CARVAJAL TALAGANTE</v>
      </c>
      <c r="AW204" s="1119">
        <f t="shared" si="16"/>
        <v>13</v>
      </c>
      <c r="AX204" s="1120">
        <f t="shared" si="17"/>
        <v>37737</v>
      </c>
      <c r="AY204" s="342"/>
      <c r="AZ204" s="342"/>
    </row>
    <row r="205" spans="1:52" ht="15" customHeight="1" x14ac:dyDescent="0.15">
      <c r="A205" s="242"/>
      <c r="B205" s="224" t="s">
        <v>924</v>
      </c>
      <c r="C205" s="224" t="s">
        <v>1140</v>
      </c>
      <c r="D205" s="224" t="s">
        <v>2019</v>
      </c>
      <c r="E205" s="378" t="s">
        <v>1866</v>
      </c>
      <c r="F205" s="225" t="s">
        <v>2020</v>
      </c>
      <c r="G205" s="346">
        <v>37736</v>
      </c>
      <c r="H205" s="226" t="str">
        <f>+IF(G205&lt;DATE(2002,1,1),"adulto",IF(G205&lt;DATE(2004,1,1),"u20",IF(G205&lt;DATE(2006,1,1),"u18",IF(G205&lt;DATE(2008,1,1),"u16","-"))))</f>
        <v>u20</v>
      </c>
      <c r="I205" s="224" t="s">
        <v>2007</v>
      </c>
      <c r="J205" s="378">
        <v>13</v>
      </c>
      <c r="K205" s="887">
        <v>100</v>
      </c>
      <c r="L205" s="242">
        <v>3</v>
      </c>
      <c r="M205" s="242"/>
      <c r="N205" s="242"/>
      <c r="O205" s="243"/>
      <c r="P205" s="225" t="s">
        <v>1522</v>
      </c>
      <c r="Q205" s="254"/>
      <c r="R205" s="243"/>
      <c r="S205" s="243"/>
      <c r="T205" s="242"/>
      <c r="U205" s="242"/>
      <c r="V205" s="242"/>
      <c r="W205" s="242"/>
      <c r="X205" s="243"/>
      <c r="Y205" s="243"/>
      <c r="Z205" s="242"/>
      <c r="AA205" s="257"/>
      <c r="AB205" s="242"/>
      <c r="AC205" s="242"/>
      <c r="AD205" s="242"/>
      <c r="AE205" s="259"/>
      <c r="AF205" s="242"/>
      <c r="AG205" s="243" t="str">
        <f>E205</f>
        <v>M</v>
      </c>
      <c r="AH205" s="312">
        <f>+IF(K205&gt;0,K205,"")</f>
        <v>100</v>
      </c>
      <c r="AI205" s="312">
        <f>+IF(L205&gt;0,L205,"")</f>
        <v>3</v>
      </c>
      <c r="AJ205" s="312" t="str">
        <f>+IF(M205&gt;0,M205,"")</f>
        <v/>
      </c>
      <c r="AK205" s="312" t="str">
        <f>+IF(Q205&gt;0,Q205,"")</f>
        <v/>
      </c>
      <c r="AL205" s="312">
        <v>6</v>
      </c>
      <c r="AM205" s="312" t="str">
        <f>+IF(O205&gt;0,O205,"")</f>
        <v/>
      </c>
      <c r="AN205" s="313" t="str">
        <f>+IF(P205&gt;0,P205," ")</f>
        <v>11.91</v>
      </c>
      <c r="AO205" s="314" t="str">
        <f>+UPPER((CONCATENATE(D205," ",B205," ",C205)))</f>
        <v>LUIS IBARRA LOBOS</v>
      </c>
      <c r="AP205" s="315">
        <f>G205</f>
        <v>37736</v>
      </c>
      <c r="AQ205" s="314" t="str">
        <f>I205</f>
        <v>CLUB NICOLAS CARVAJAL TALAGANTE</v>
      </c>
      <c r="AR205" s="314">
        <f>J205</f>
        <v>13</v>
      </c>
      <c r="AS205" s="243" t="str">
        <f>+SUBSTITUTE(SUBSTITUTE(F205,".",""),"-","")</f>
        <v>211692081</v>
      </c>
      <c r="AT205" s="342"/>
      <c r="AU205" s="314" t="str">
        <f t="shared" si="18"/>
        <v xml:space="preserve">IBARRA LOBOS LUIS </v>
      </c>
      <c r="AV205" s="342" t="str">
        <f t="shared" si="15"/>
        <v>CLUB NICOLAS CARVAJAL TALAGANTE</v>
      </c>
      <c r="AW205" s="1119">
        <f t="shared" si="16"/>
        <v>13</v>
      </c>
      <c r="AX205" s="1120">
        <f t="shared" si="17"/>
        <v>37736</v>
      </c>
      <c r="AY205" s="342"/>
      <c r="AZ205" s="342"/>
    </row>
    <row r="206" spans="1:52" ht="15" customHeight="1" x14ac:dyDescent="0.15">
      <c r="A206" s="242"/>
      <c r="B206" s="542" t="s">
        <v>3279</v>
      </c>
      <c r="C206" s="542" t="s">
        <v>1007</v>
      </c>
      <c r="D206" s="542" t="s">
        <v>745</v>
      </c>
      <c r="E206" s="378" t="s">
        <v>1862</v>
      </c>
      <c r="F206" s="550" t="s">
        <v>1009</v>
      </c>
      <c r="G206" s="544">
        <v>37273</v>
      </c>
      <c r="H206" s="252" t="str">
        <f>+IF(G206&lt;DATE(2002,1,1),"adulto",IF(G206&lt;DATE(2004,1,1),"u20",IF(G206&lt;DATE(2006,1,1),"u18",IF(G206&lt;DATE(2008,1,1),"u16","-"))))</f>
        <v>u20</v>
      </c>
      <c r="I206" s="560" t="s">
        <v>3268</v>
      </c>
      <c r="J206" s="1031">
        <v>16</v>
      </c>
      <c r="K206" s="344" t="s">
        <v>1017</v>
      </c>
      <c r="L206" s="242"/>
      <c r="M206" s="242"/>
      <c r="N206" s="242"/>
      <c r="O206" s="243"/>
      <c r="P206" s="550" t="s">
        <v>3283</v>
      </c>
      <c r="Q206" s="254"/>
      <c r="R206" s="243"/>
      <c r="S206" s="243"/>
      <c r="T206" s="242"/>
      <c r="U206" s="242"/>
      <c r="V206" s="242"/>
      <c r="W206" s="242"/>
      <c r="X206" s="243"/>
      <c r="Y206" s="243"/>
      <c r="Z206" s="242"/>
      <c r="AA206" s="257"/>
      <c r="AB206" s="242"/>
      <c r="AC206" s="242"/>
      <c r="AD206" s="242"/>
      <c r="AE206" s="259"/>
      <c r="AF206" s="242"/>
      <c r="AG206" s="243" t="str">
        <f>E206</f>
        <v>F</v>
      </c>
      <c r="AH206" s="312" t="str">
        <f>+IF(K206&gt;0,K206,"")</f>
        <v>jabalina</v>
      </c>
      <c r="AI206" s="312" t="str">
        <f>+IF(L206&gt;0,L206,"")</f>
        <v/>
      </c>
      <c r="AJ206" s="312" t="str">
        <f>+IF(M206&gt;0,M206,"")</f>
        <v/>
      </c>
      <c r="AK206" s="312" t="str">
        <f>+IF(Q206&gt;0,Q206,"")</f>
        <v/>
      </c>
      <c r="AL206" s="312" t="str">
        <f>+IF(N206&gt;0,N206,"")</f>
        <v/>
      </c>
      <c r="AM206" s="312" t="str">
        <f>+IF(O206&gt;0,O206,"")</f>
        <v/>
      </c>
      <c r="AN206" s="313" t="str">
        <f>+IF(P206&gt;0,P206," ")</f>
        <v>41.31</v>
      </c>
      <c r="AO206" s="314" t="str">
        <f>+UPPER((CONCATENATE(D206," ",B206," ",C206)))</f>
        <v>CATALINA IRRIBARRA TAPIA</v>
      </c>
      <c r="AP206" s="315">
        <f>G206</f>
        <v>37273</v>
      </c>
      <c r="AQ206" s="314" t="str">
        <f>I206</f>
        <v>CLUB DEPORTIVO COLEGIO SEMINARIO PADRE HURTADO</v>
      </c>
      <c r="AR206" s="314">
        <f>J206</f>
        <v>16</v>
      </c>
      <c r="AS206" s="243" t="str">
        <f>+SUBSTITUTE(SUBSTITUTE(F206,".",""),"-","")</f>
        <v>209523760</v>
      </c>
      <c r="AT206" s="342"/>
      <c r="AU206" s="314" t="str">
        <f t="shared" si="18"/>
        <v xml:space="preserve">IRRIBARRA TAPIA CATALINA </v>
      </c>
      <c r="AV206" s="342" t="str">
        <f t="shared" si="15"/>
        <v>CLUB DEPORTIVO COLEGIO SEMINARIO PADRE HURTADO</v>
      </c>
      <c r="AW206" s="1119">
        <f t="shared" si="16"/>
        <v>16</v>
      </c>
      <c r="AX206" s="1120">
        <f t="shared" si="17"/>
        <v>37273</v>
      </c>
      <c r="AY206" s="342"/>
      <c r="AZ206" s="342"/>
    </row>
    <row r="207" spans="1:52" ht="15" customHeight="1" x14ac:dyDescent="0.15">
      <c r="A207" s="242"/>
      <c r="B207" s="224" t="s">
        <v>3793</v>
      </c>
      <c r="C207" s="224" t="s">
        <v>3794</v>
      </c>
      <c r="D207" s="224" t="s">
        <v>1402</v>
      </c>
      <c r="E207" s="378" t="s">
        <v>1866</v>
      </c>
      <c r="F207" s="225" t="s">
        <v>3795</v>
      </c>
      <c r="G207" s="538">
        <v>38121</v>
      </c>
      <c r="H207" s="226" t="str">
        <f>+IF(G207&lt;DATE(2002,1,1),"adulto",IF(G207&lt;DATE(2004,1,1),"u20",IF(G207&lt;DATE(2006,1,1),"u18",IF(G207&lt;DATE(2008,1,1),"u16","-"))))</f>
        <v>u18</v>
      </c>
      <c r="I207" s="228" t="s">
        <v>3797</v>
      </c>
      <c r="J207" s="378">
        <v>15</v>
      </c>
      <c r="K207" s="349" t="s">
        <v>1864</v>
      </c>
      <c r="L207" s="242"/>
      <c r="M207" s="242"/>
      <c r="N207" s="242"/>
      <c r="O207" s="243"/>
      <c r="P207" s="535"/>
      <c r="Q207" s="254"/>
      <c r="R207" s="243"/>
      <c r="S207" s="243"/>
      <c r="T207" s="242"/>
      <c r="U207" s="242"/>
      <c r="V207" s="242"/>
      <c r="W207" s="242"/>
      <c r="X207" s="243"/>
      <c r="Y207" s="243"/>
      <c r="Z207" s="242"/>
      <c r="AA207" s="257"/>
      <c r="AB207" s="242"/>
      <c r="AC207" s="242"/>
      <c r="AD207" s="242"/>
      <c r="AE207" s="259"/>
      <c r="AF207" s="242"/>
      <c r="AG207" s="243" t="str">
        <f>E207</f>
        <v>M</v>
      </c>
      <c r="AH207" s="312" t="str">
        <f>+IF(K207&gt;0,K207,"")</f>
        <v>Decatlón</v>
      </c>
      <c r="AI207" s="312" t="str">
        <f>+IF(L207&gt;0,L207,"")</f>
        <v/>
      </c>
      <c r="AJ207" s="312" t="str">
        <f>+IF(M207&gt;0,M207,"")</f>
        <v/>
      </c>
      <c r="AK207" s="312" t="str">
        <f>+IF(Q207&gt;0,Q207,"")</f>
        <v/>
      </c>
      <c r="AL207" s="312" t="str">
        <f>+IF(N207&gt;0,N207,"")</f>
        <v/>
      </c>
      <c r="AM207" s="312" t="str">
        <f>+IF(O207&gt;0,O207,"")</f>
        <v/>
      </c>
      <c r="AN207" s="313" t="str">
        <f>+IF(P207&gt;0,P207," ")</f>
        <v xml:space="preserve"> </v>
      </c>
      <c r="AO207" s="314" t="str">
        <f>+UPPER((CONCATENATE(D207," ",B207," ",C207)))</f>
        <v>BENJAMIN IRRIBARREN PANAYOTOPULOS</v>
      </c>
      <c r="AP207" s="315">
        <f>G207</f>
        <v>38121</v>
      </c>
      <c r="AQ207" s="314" t="str">
        <f>I207</f>
        <v>CENTRO ATLETICO FORMATIVO</v>
      </c>
      <c r="AR207" s="314">
        <f>J207</f>
        <v>15</v>
      </c>
      <c r="AS207" s="243" t="str">
        <f>+SUBSTITUTE(SUBSTITUTE(F207,".",""),"-","")</f>
        <v>215948591</v>
      </c>
      <c r="AT207" s="342"/>
      <c r="AU207" s="314" t="str">
        <f t="shared" si="18"/>
        <v xml:space="preserve">IRRIBARREN PANAYOTOPULOS BENJAMIN </v>
      </c>
      <c r="AV207" s="342" t="str">
        <f t="shared" si="15"/>
        <v>CENTRO ATLETICO FORMATIVO</v>
      </c>
      <c r="AW207" s="1119">
        <f t="shared" si="16"/>
        <v>15</v>
      </c>
      <c r="AX207" s="1120">
        <f t="shared" si="17"/>
        <v>38121</v>
      </c>
      <c r="AY207" s="342"/>
      <c r="AZ207" s="342"/>
    </row>
    <row r="208" spans="1:52" ht="15" customHeight="1" x14ac:dyDescent="0.15">
      <c r="A208" s="242"/>
      <c r="B208" s="223" t="s">
        <v>3450</v>
      </c>
      <c r="C208" s="223" t="s">
        <v>3451</v>
      </c>
      <c r="D208" s="223" t="s">
        <v>3452</v>
      </c>
      <c r="E208" s="378" t="s">
        <v>1866</v>
      </c>
      <c r="F208" s="223" t="s">
        <v>3453</v>
      </c>
      <c r="G208" s="538">
        <v>37961</v>
      </c>
      <c r="H208" s="226" t="str">
        <f>+IF(G208&lt;DATE(2002,1,1),"adulto",IF(G208&lt;DATE(2004,1,1),"u20",IF(G208&lt;DATE(2006,1,1),"u18",IF(G208&lt;DATE(2008,1,1),"u16","-"))))</f>
        <v>u20</v>
      </c>
      <c r="I208" s="223" t="s">
        <v>3449</v>
      </c>
      <c r="J208" s="378">
        <v>9</v>
      </c>
      <c r="K208" s="883">
        <v>100</v>
      </c>
      <c r="L208" s="242">
        <v>2</v>
      </c>
      <c r="M208" s="242"/>
      <c r="N208" s="242"/>
      <c r="O208" s="243"/>
      <c r="P208" s="225" t="s">
        <v>2333</v>
      </c>
      <c r="Q208" s="254"/>
      <c r="R208" s="243"/>
      <c r="S208" s="243"/>
      <c r="T208" s="242"/>
      <c r="U208" s="242"/>
      <c r="V208" s="242"/>
      <c r="W208" s="242"/>
      <c r="X208" s="243"/>
      <c r="Y208" s="243"/>
      <c r="Z208" s="242"/>
      <c r="AA208" s="257"/>
      <c r="AB208" s="242"/>
      <c r="AC208" s="242"/>
      <c r="AD208" s="242"/>
      <c r="AE208" s="259"/>
      <c r="AF208" s="242"/>
      <c r="AG208" s="243" t="str">
        <f>E208</f>
        <v>M</v>
      </c>
      <c r="AH208" s="312">
        <f>+IF(K208&gt;0,K208,"")</f>
        <v>100</v>
      </c>
      <c r="AI208" s="312">
        <f>+IF(L208&gt;0,L208,"")</f>
        <v>2</v>
      </c>
      <c r="AJ208" s="312" t="str">
        <f>+IF(M208&gt;0,M208,"")</f>
        <v/>
      </c>
      <c r="AK208" s="312" t="str">
        <f>+IF(Q208&gt;0,Q208,"")</f>
        <v/>
      </c>
      <c r="AL208" s="312">
        <v>6</v>
      </c>
      <c r="AM208" s="312" t="str">
        <f>+IF(O208&gt;0,O208,"")</f>
        <v/>
      </c>
      <c r="AN208" s="313" t="str">
        <f>+IF(P208&gt;0,P208," ")</f>
        <v>11.98</v>
      </c>
      <c r="AO208" s="314" t="str">
        <f>+UPPER((CONCATENATE(D208," ",B208," ",C208)))</f>
        <v>YASSER ISMAIL LLANQUINAO</v>
      </c>
      <c r="AP208" s="315">
        <f>G208</f>
        <v>37961</v>
      </c>
      <c r="AQ208" s="314" t="str">
        <f>I208</f>
        <v>CLUB ATLETICO PHOENIX TEMUCO</v>
      </c>
      <c r="AR208" s="314">
        <f>J208</f>
        <v>9</v>
      </c>
      <c r="AS208" s="243" t="str">
        <f>+SUBSTITUTE(SUBSTITUTE(F208,".",""),"-","")</f>
        <v>214586193</v>
      </c>
      <c r="AT208" s="342"/>
      <c r="AU208" s="314" t="str">
        <f t="shared" si="18"/>
        <v xml:space="preserve">ISMAIL LLANQUINAO YASSER </v>
      </c>
      <c r="AV208" s="342" t="str">
        <f t="shared" si="15"/>
        <v>CLUB ATLETICO PHOENIX TEMUCO</v>
      </c>
      <c r="AW208" s="1119">
        <f t="shared" si="16"/>
        <v>9</v>
      </c>
      <c r="AX208" s="1120">
        <f t="shared" si="17"/>
        <v>37961</v>
      </c>
      <c r="AY208" s="342"/>
      <c r="AZ208" s="342"/>
    </row>
    <row r="209" spans="1:52" ht="15" customHeight="1" x14ac:dyDescent="0.15">
      <c r="A209" s="242"/>
      <c r="B209" s="223" t="s">
        <v>3450</v>
      </c>
      <c r="C209" s="223" t="s">
        <v>3451</v>
      </c>
      <c r="D209" s="223" t="s">
        <v>3452</v>
      </c>
      <c r="E209" s="378" t="s">
        <v>1866</v>
      </c>
      <c r="F209" s="223" t="s">
        <v>3453</v>
      </c>
      <c r="G209" s="538">
        <v>37961</v>
      </c>
      <c r="H209" s="226" t="str">
        <f>+IF(G209&lt;DATE(2002,1,1),"adulto",IF(G209&lt;DATE(2004,1,1),"u20",IF(G209&lt;DATE(2006,1,1),"u18",IF(G209&lt;DATE(2008,1,1),"u16","-"))))</f>
        <v>u20</v>
      </c>
      <c r="I209" s="223" t="s">
        <v>3449</v>
      </c>
      <c r="J209" s="378">
        <v>9</v>
      </c>
      <c r="K209" s="899">
        <v>200</v>
      </c>
      <c r="L209" s="242">
        <v>5</v>
      </c>
      <c r="M209" s="242"/>
      <c r="N209" s="242">
        <v>7</v>
      </c>
      <c r="O209" s="243"/>
      <c r="P209" s="225" t="s">
        <v>3456</v>
      </c>
      <c r="Q209" s="254"/>
      <c r="R209" s="243"/>
      <c r="S209" s="243"/>
      <c r="T209" s="242"/>
      <c r="U209" s="242"/>
      <c r="V209" s="242"/>
      <c r="W209" s="242"/>
      <c r="X209" s="243"/>
      <c r="Y209" s="243"/>
      <c r="Z209" s="242"/>
      <c r="AA209" s="257"/>
      <c r="AB209" s="242"/>
      <c r="AC209" s="242"/>
      <c r="AD209" s="242"/>
      <c r="AE209" s="259"/>
      <c r="AF209" s="242"/>
      <c r="AG209" s="243" t="str">
        <f>E209</f>
        <v>M</v>
      </c>
      <c r="AH209" s="312">
        <f>+IF(K209&gt;0,K209,"")</f>
        <v>200</v>
      </c>
      <c r="AI209" s="312">
        <f>+IF(L209&gt;0,L209,"")</f>
        <v>5</v>
      </c>
      <c r="AJ209" s="312" t="str">
        <f>+IF(M209&gt;0,M209,"")</f>
        <v/>
      </c>
      <c r="AK209" s="312" t="str">
        <f>+IF(Q209&gt;0,Q209,"")</f>
        <v/>
      </c>
      <c r="AL209" s="312">
        <f>+IF(N209&gt;0,N209,"")</f>
        <v>7</v>
      </c>
      <c r="AM209" s="312" t="str">
        <f>+IF(O209&gt;0,O209,"")</f>
        <v/>
      </c>
      <c r="AN209" s="313" t="str">
        <f>+IF(P209&gt;0,P209," ")</f>
        <v>24.36</v>
      </c>
      <c r="AO209" s="314" t="str">
        <f>+UPPER((CONCATENATE(D209," ",B209," ",C209)))</f>
        <v>YASSER ISMAIL LLANQUINAO</v>
      </c>
      <c r="AP209" s="315">
        <f>G209</f>
        <v>37961</v>
      </c>
      <c r="AQ209" s="314" t="str">
        <f>I209</f>
        <v>CLUB ATLETICO PHOENIX TEMUCO</v>
      </c>
      <c r="AR209" s="314">
        <f>J209</f>
        <v>9</v>
      </c>
      <c r="AS209" s="243" t="str">
        <f>+SUBSTITUTE(SUBSTITUTE(F209,".",""),"-","")</f>
        <v>214586193</v>
      </c>
      <c r="AT209" s="342"/>
      <c r="AU209" s="314" t="str">
        <f t="shared" si="18"/>
        <v xml:space="preserve">ISMAIL LLANQUINAO YASSER </v>
      </c>
      <c r="AV209" s="342" t="str">
        <f t="shared" si="15"/>
        <v>CLUB ATLETICO PHOENIX TEMUCO</v>
      </c>
      <c r="AW209" s="1119">
        <f t="shared" si="16"/>
        <v>9</v>
      </c>
      <c r="AX209" s="1120">
        <f t="shared" si="17"/>
        <v>37961</v>
      </c>
      <c r="AY209" s="342"/>
      <c r="AZ209" s="342"/>
    </row>
    <row r="210" spans="1:52" ht="15" customHeight="1" x14ac:dyDescent="0.15">
      <c r="A210" s="242"/>
      <c r="B210" s="563" t="s">
        <v>3422</v>
      </c>
      <c r="C210" s="563" t="s">
        <v>3423</v>
      </c>
      <c r="D210" s="563" t="s">
        <v>3424</v>
      </c>
      <c r="E210" s="378" t="s">
        <v>1866</v>
      </c>
      <c r="F210" s="563" t="s">
        <v>3425</v>
      </c>
      <c r="G210" s="565">
        <v>38649</v>
      </c>
      <c r="H210" s="226" t="str">
        <f>+IF(G210&lt;DATE(2002,1,1),"adulto",IF(G210&lt;DATE(2004,1,1),"u20",IF(G210&lt;DATE(2006,1,1),"u18",IF(G210&lt;DATE(2008,1,1),"u16","-"))))</f>
        <v>u18</v>
      </c>
      <c r="I210" s="563" t="s">
        <v>3409</v>
      </c>
      <c r="J210" s="524">
        <v>9</v>
      </c>
      <c r="K210" s="898">
        <v>1500</v>
      </c>
      <c r="L210" s="242">
        <v>2</v>
      </c>
      <c r="M210" s="242"/>
      <c r="N210" s="242"/>
      <c r="O210" s="243"/>
      <c r="P210" s="372" t="s">
        <v>4150</v>
      </c>
      <c r="Q210" s="254"/>
      <c r="R210" s="243"/>
      <c r="S210" s="243"/>
      <c r="T210" s="242"/>
      <c r="U210" s="242"/>
      <c r="V210" s="242"/>
      <c r="W210" s="242"/>
      <c r="X210" s="243"/>
      <c r="Y210" s="243"/>
      <c r="Z210" s="242"/>
      <c r="AA210" s="257"/>
      <c r="AB210" s="242"/>
      <c r="AC210" s="242"/>
      <c r="AD210" s="242"/>
      <c r="AE210" s="259"/>
      <c r="AF210" s="242"/>
      <c r="AG210" s="243" t="str">
        <f>E210</f>
        <v>M</v>
      </c>
      <c r="AH210" s="312">
        <f>+IF(K210&gt;0,K210,"")</f>
        <v>1500</v>
      </c>
      <c r="AI210" s="312">
        <f>+IF(L210&gt;0,L210,"")</f>
        <v>2</v>
      </c>
      <c r="AJ210" s="312" t="str">
        <f>+IF(M210&gt;0,M210,"")</f>
        <v/>
      </c>
      <c r="AK210" s="312" t="str">
        <f>+IF(Q210&gt;0,Q210,"")</f>
        <v/>
      </c>
      <c r="AL210" s="312" t="str">
        <f>+IF(N210&gt;0,N210,"")</f>
        <v/>
      </c>
      <c r="AM210" s="312" t="str">
        <f>+IF(O210&gt;0,O210,"")</f>
        <v/>
      </c>
      <c r="AN210" s="313" t="str">
        <f>+IF(P210&gt;0,P210," ")</f>
        <v>4.20.00</v>
      </c>
      <c r="AO210" s="314" t="str">
        <f>+UPPER((CONCATENATE(D210," ",B210," ",C210)))</f>
        <v xml:space="preserve">CRISTOBAL FERNANDO ISRAEL  PAILLA </v>
      </c>
      <c r="AP210" s="315">
        <f>G210</f>
        <v>38649</v>
      </c>
      <c r="AQ210" s="314" t="str">
        <f>I210</f>
        <v>CLUB ATLETICO ÑIELOL</v>
      </c>
      <c r="AR210" s="314">
        <f>J210</f>
        <v>9</v>
      </c>
      <c r="AS210" s="243" t="str">
        <f>+SUBSTITUTE(SUBSTITUTE(F210,".",""),"-","")</f>
        <v>219605498</v>
      </c>
      <c r="AT210" s="342"/>
      <c r="AU210" s="314" t="str">
        <f t="shared" si="18"/>
        <v xml:space="preserve">ISRAEL  PAILLA  CRISTOBAL FERNANDO </v>
      </c>
      <c r="AV210" s="342" t="str">
        <f t="shared" si="15"/>
        <v>CLUB ATLETICO ÑIELOL</v>
      </c>
      <c r="AW210" s="1119">
        <f t="shared" si="16"/>
        <v>9</v>
      </c>
      <c r="AX210" s="1120">
        <f t="shared" si="17"/>
        <v>38649</v>
      </c>
      <c r="AY210" s="342"/>
      <c r="AZ210" s="342"/>
    </row>
    <row r="211" spans="1:52" ht="15" customHeight="1" x14ac:dyDescent="0.15">
      <c r="A211" s="242"/>
      <c r="B211" s="224" t="s">
        <v>734</v>
      </c>
      <c r="C211" s="224" t="s">
        <v>734</v>
      </c>
      <c r="D211" s="224" t="s">
        <v>735</v>
      </c>
      <c r="E211" s="378" t="s">
        <v>1866</v>
      </c>
      <c r="F211" s="578" t="s">
        <v>3776</v>
      </c>
      <c r="G211" s="346">
        <v>37655</v>
      </c>
      <c r="H211" s="226" t="str">
        <f>+IF(G211&lt;DATE(2002,1,1),"adulto",IF(G211&lt;DATE(2004,1,1),"u20",IF(G211&lt;DATE(2006,1,1),"u18",IF(G211&lt;DATE(2008,1,1),"u16","-"))))</f>
        <v>u20</v>
      </c>
      <c r="I211" s="228" t="s">
        <v>3778</v>
      </c>
      <c r="J211" s="874">
        <v>8</v>
      </c>
      <c r="K211" s="894">
        <v>1500</v>
      </c>
      <c r="L211" s="242">
        <v>1</v>
      </c>
      <c r="M211" s="242"/>
      <c r="N211" s="242"/>
      <c r="O211" s="243"/>
      <c r="P211" s="577" t="s">
        <v>3779</v>
      </c>
      <c r="Q211" s="254"/>
      <c r="R211" s="243"/>
      <c r="S211" s="243"/>
      <c r="T211" s="242"/>
      <c r="U211" s="242"/>
      <c r="V211" s="242"/>
      <c r="W211" s="242"/>
      <c r="X211" s="243"/>
      <c r="Y211" s="243"/>
      <c r="Z211" s="242"/>
      <c r="AA211" s="257"/>
      <c r="AB211" s="242"/>
      <c r="AC211" s="242"/>
      <c r="AD211" s="242"/>
      <c r="AE211" s="259"/>
      <c r="AF211" s="242"/>
      <c r="AG211" s="243" t="str">
        <f>E211</f>
        <v>M</v>
      </c>
      <c r="AH211" s="312">
        <f>+IF(K211&gt;0,K211,"")</f>
        <v>1500</v>
      </c>
      <c r="AI211" s="312">
        <f>+IF(L211&gt;0,L211,"")</f>
        <v>1</v>
      </c>
      <c r="AJ211" s="312" t="str">
        <f>+IF(M211&gt;0,M211,"")</f>
        <v/>
      </c>
      <c r="AK211" s="312" t="str">
        <f>+IF(Q211&gt;0,Q211,"")</f>
        <v/>
      </c>
      <c r="AL211" s="312" t="str">
        <f>+IF(N211&gt;0,N211,"")</f>
        <v/>
      </c>
      <c r="AM211" s="312" t="str">
        <f>+IF(O211&gt;0,O211,"")</f>
        <v/>
      </c>
      <c r="AN211" s="313" t="str">
        <f>+IF(P211&gt;0,P211," ")</f>
        <v>3.49.30</v>
      </c>
      <c r="AO211" s="314" t="str">
        <f>+UPPER((CONCATENATE(D211," ",B211," ",C211)))</f>
        <v>BRAYAN ANTONIO JARA JARA</v>
      </c>
      <c r="AP211" s="315">
        <f>G211</f>
        <v>37655</v>
      </c>
      <c r="AQ211" s="314" t="str">
        <f>I211</f>
        <v>CLUB ATLETICO DE LOS ANGELES</v>
      </c>
      <c r="AR211" s="314">
        <f>J211</f>
        <v>8</v>
      </c>
      <c r="AS211" s="243" t="str">
        <f>+SUBSTITUTE(SUBSTITUTE(F211,".",""),"-","")</f>
        <v>21207487K</v>
      </c>
      <c r="AT211" s="342"/>
      <c r="AU211" s="314" t="str">
        <f t="shared" si="18"/>
        <v xml:space="preserve">JARA JARA BRAYAN ANTONIO </v>
      </c>
      <c r="AV211" s="342" t="str">
        <f t="shared" si="15"/>
        <v>CLUB ATLETICO DE LOS ANGELES</v>
      </c>
      <c r="AW211" s="1119">
        <f t="shared" si="16"/>
        <v>8</v>
      </c>
      <c r="AX211" s="1120">
        <f t="shared" si="17"/>
        <v>37655</v>
      </c>
      <c r="AY211" s="342"/>
      <c r="AZ211" s="342"/>
    </row>
    <row r="212" spans="1:52" ht="15" customHeight="1" x14ac:dyDescent="0.2">
      <c r="A212" s="242"/>
      <c r="B212" s="224" t="s">
        <v>734</v>
      </c>
      <c r="C212" s="224" t="s">
        <v>734</v>
      </c>
      <c r="D212" s="224" t="s">
        <v>735</v>
      </c>
      <c r="E212" s="378" t="s">
        <v>1866</v>
      </c>
      <c r="F212" s="578" t="s">
        <v>3776</v>
      </c>
      <c r="G212" s="346">
        <v>37654</v>
      </c>
      <c r="H212" s="226" t="str">
        <f>+IF(G212&lt;DATE(2002,1,1),"adulto",IF(G212&lt;DATE(2004,1,1),"u20",IF(G212&lt;DATE(2006,1,1),"u18",IF(G212&lt;DATE(2008,1,1),"u16","-"))))</f>
        <v>u20</v>
      </c>
      <c r="I212" s="228" t="s">
        <v>3778</v>
      </c>
      <c r="J212" s="874">
        <v>8</v>
      </c>
      <c r="K212" s="12">
        <v>800</v>
      </c>
      <c r="L212" s="242">
        <v>1</v>
      </c>
      <c r="M212" s="242"/>
      <c r="N212" s="242"/>
      <c r="O212" s="243"/>
      <c r="P212" s="577" t="s">
        <v>1640</v>
      </c>
      <c r="Q212" s="254"/>
      <c r="R212" s="243"/>
      <c r="S212" s="243"/>
      <c r="T212" s="242"/>
      <c r="U212" s="242"/>
      <c r="V212" s="242"/>
      <c r="W212" s="242"/>
      <c r="X212" s="243"/>
      <c r="Y212" s="243"/>
      <c r="Z212" s="242"/>
      <c r="AA212" s="257"/>
      <c r="AB212" s="242"/>
      <c r="AC212" s="242"/>
      <c r="AD212" s="242"/>
      <c r="AE212" s="259"/>
      <c r="AF212" s="242"/>
      <c r="AG212" s="243" t="str">
        <f>E212</f>
        <v>M</v>
      </c>
      <c r="AH212" s="312">
        <f>+IF(K212&gt;0,K212,"")</f>
        <v>800</v>
      </c>
      <c r="AI212" s="312">
        <f>+IF(L212&gt;0,L212,"")</f>
        <v>1</v>
      </c>
      <c r="AJ212" s="312" t="str">
        <f>+IF(M212&gt;0,M212,"")</f>
        <v/>
      </c>
      <c r="AK212" s="312" t="str">
        <f>+IF(Q212&gt;0,Q212,"")</f>
        <v/>
      </c>
      <c r="AL212" s="312" t="str">
        <f>+IF(N212&gt;0,N212,"")</f>
        <v/>
      </c>
      <c r="AM212" s="312" t="str">
        <f>+IF(O212&gt;0,O212,"")</f>
        <v/>
      </c>
      <c r="AN212" s="313" t="str">
        <f>+IF(P212&gt;0,P212," ")</f>
        <v>1.53.30</v>
      </c>
      <c r="AO212" s="314" t="str">
        <f>+UPPER((CONCATENATE(D212," ",B212," ",C212)))</f>
        <v>BRAYAN ANTONIO JARA JARA</v>
      </c>
      <c r="AP212" s="315">
        <f>G212</f>
        <v>37654</v>
      </c>
      <c r="AQ212" s="314" t="str">
        <f>I212</f>
        <v>CLUB ATLETICO DE LOS ANGELES</v>
      </c>
      <c r="AR212" s="314">
        <f>J212</f>
        <v>8</v>
      </c>
      <c r="AS212" s="243" t="str">
        <f>+SUBSTITUTE(SUBSTITUTE(F212,".",""),"-","")</f>
        <v>21207487K</v>
      </c>
      <c r="AT212" s="342"/>
      <c r="AU212" s="314" t="str">
        <f t="shared" si="18"/>
        <v xml:space="preserve">JARA JARA BRAYAN ANTONIO </v>
      </c>
      <c r="AV212" s="342" t="str">
        <f t="shared" si="15"/>
        <v>CLUB ATLETICO DE LOS ANGELES</v>
      </c>
      <c r="AW212" s="1119">
        <f t="shared" si="16"/>
        <v>8</v>
      </c>
      <c r="AX212" s="1120">
        <f t="shared" si="17"/>
        <v>37654</v>
      </c>
      <c r="AY212" s="342"/>
      <c r="AZ212" s="342"/>
    </row>
    <row r="213" spans="1:52" ht="15" customHeight="1" x14ac:dyDescent="0.15">
      <c r="A213" s="242"/>
      <c r="B213" s="451" t="s">
        <v>734</v>
      </c>
      <c r="C213" s="451" t="s">
        <v>2946</v>
      </c>
      <c r="D213" s="451" t="s">
        <v>2947</v>
      </c>
      <c r="E213" s="378" t="s">
        <v>1866</v>
      </c>
      <c r="F213" s="453" t="s">
        <v>2948</v>
      </c>
      <c r="G213" s="464">
        <v>38422</v>
      </c>
      <c r="H213" s="226" t="str">
        <f>+IF(G213&lt;DATE(2002,1,1),"adulto",IF(G213&lt;DATE(2004,1,1),"u20",IF(G213&lt;DATE(2006,1,1),"u18",IF(G213&lt;DATE(2008,1,1),"u16","-"))))</f>
        <v>u18</v>
      </c>
      <c r="I213" s="451" t="s">
        <v>2935</v>
      </c>
      <c r="J213" s="452">
        <v>13</v>
      </c>
      <c r="K213" s="894">
        <v>1500</v>
      </c>
      <c r="L213" s="242">
        <v>2</v>
      </c>
      <c r="M213" s="242"/>
      <c r="N213" s="242"/>
      <c r="O213" s="243"/>
      <c r="P213" s="460" t="s">
        <v>4152</v>
      </c>
      <c r="Q213" s="254"/>
      <c r="R213" s="243"/>
      <c r="S213" s="243"/>
      <c r="T213" s="242"/>
      <c r="U213" s="242"/>
      <c r="V213" s="242"/>
      <c r="W213" s="242"/>
      <c r="X213" s="243"/>
      <c r="Y213" s="243"/>
      <c r="Z213" s="242"/>
      <c r="AA213" s="257"/>
      <c r="AB213" s="242"/>
      <c r="AC213" s="242"/>
      <c r="AD213" s="242"/>
      <c r="AE213" s="259"/>
      <c r="AF213" s="242"/>
      <c r="AG213" s="243" t="str">
        <f>E213</f>
        <v>M</v>
      </c>
      <c r="AH213" s="312">
        <f>+IF(K213&gt;0,K213,"")</f>
        <v>1500</v>
      </c>
      <c r="AI213" s="312">
        <f>+IF(L213&gt;0,L213,"")</f>
        <v>2</v>
      </c>
      <c r="AJ213" s="312" t="str">
        <f>+IF(M213&gt;0,M213,"")</f>
        <v/>
      </c>
      <c r="AK213" s="312" t="str">
        <f>+IF(Q213&gt;0,Q213,"")</f>
        <v/>
      </c>
      <c r="AL213" s="312" t="str">
        <f>+IF(N213&gt;0,N213,"")</f>
        <v/>
      </c>
      <c r="AM213" s="312" t="str">
        <f>+IF(O213&gt;0,O213,"")</f>
        <v/>
      </c>
      <c r="AN213" s="313" t="str">
        <f>+IF(P213&gt;0,P213," ")</f>
        <v>4.25.00</v>
      </c>
      <c r="AO213" s="314" t="str">
        <f>+UPPER((CONCATENATE(D213," ",B213," ",C213)))</f>
        <v>LUCAS ALBERTO JARA GAGGERO</v>
      </c>
      <c r="AP213" s="315">
        <f>G213</f>
        <v>38422</v>
      </c>
      <c r="AQ213" s="314" t="str">
        <f>I213</f>
        <v>CLUB ATLÉTICO FRANCÉS</v>
      </c>
      <c r="AR213" s="314">
        <f>J213</f>
        <v>13</v>
      </c>
      <c r="AS213" s="243" t="str">
        <f>+SUBSTITUTE(SUBSTITUTE(F213,".",""),"-","")</f>
        <v>217928680</v>
      </c>
      <c r="AT213" s="342"/>
      <c r="AU213" s="314" t="str">
        <f t="shared" si="18"/>
        <v xml:space="preserve">JARA GAGGERO LUCAS ALBERTO </v>
      </c>
      <c r="AV213" s="342" t="str">
        <f t="shared" si="15"/>
        <v>CLUB ATLÉTICO FRANCÉS</v>
      </c>
      <c r="AW213" s="1119">
        <f t="shared" si="16"/>
        <v>13</v>
      </c>
      <c r="AX213" s="1120">
        <f t="shared" si="17"/>
        <v>38422</v>
      </c>
      <c r="AY213" s="342"/>
      <c r="AZ213" s="342"/>
    </row>
    <row r="214" spans="1:52" ht="15" customHeight="1" x14ac:dyDescent="0.15">
      <c r="A214" s="242"/>
      <c r="B214" s="854" t="s">
        <v>734</v>
      </c>
      <c r="C214" s="854" t="s">
        <v>2946</v>
      </c>
      <c r="D214" s="854" t="s">
        <v>2947</v>
      </c>
      <c r="E214" s="806" t="s">
        <v>1866</v>
      </c>
      <c r="F214" s="853" t="s">
        <v>2948</v>
      </c>
      <c r="G214" s="855">
        <v>38422</v>
      </c>
      <c r="H214" s="809" t="str">
        <f>+IF(G214&lt;DATE(2002,1,1),"adulto",IF(G214&lt;DATE(2004,1,1),"u20",IF(G214&lt;DATE(2006,1,1),"u18",IF(G214&lt;DATE(2008,1,1),"u16","-"))))</f>
        <v>u18</v>
      </c>
      <c r="I214" s="854" t="s">
        <v>2935</v>
      </c>
      <c r="J214" s="859">
        <v>13</v>
      </c>
      <c r="K214" s="1184" t="s">
        <v>1876</v>
      </c>
      <c r="L214" s="242"/>
      <c r="M214" s="242"/>
      <c r="N214" s="242"/>
      <c r="O214" s="243"/>
      <c r="P214" s="854"/>
      <c r="Q214" s="254"/>
      <c r="R214" s="243"/>
      <c r="S214" s="243"/>
      <c r="T214" s="242"/>
      <c r="U214" s="242"/>
      <c r="V214" s="242"/>
      <c r="W214" s="242"/>
      <c r="X214" s="243"/>
      <c r="Y214" s="243"/>
      <c r="Z214" s="242"/>
      <c r="AA214" s="257"/>
      <c r="AB214" s="242"/>
      <c r="AC214" s="242"/>
      <c r="AD214" s="242"/>
      <c r="AE214" s="259"/>
      <c r="AF214" s="242"/>
      <c r="AG214" s="243" t="str">
        <f>E214</f>
        <v>M</v>
      </c>
      <c r="AH214" s="312" t="str">
        <f>+IF(K214&gt;0,K214,"")</f>
        <v>3000 c/o</v>
      </c>
      <c r="AI214" s="312" t="str">
        <f>+IF(L214&gt;0,L214,"")</f>
        <v/>
      </c>
      <c r="AJ214" s="312" t="str">
        <f>+IF(M214&gt;0,M214,"")</f>
        <v/>
      </c>
      <c r="AK214" s="312" t="str">
        <f>+IF(Q214&gt;0,Q214,"")</f>
        <v/>
      </c>
      <c r="AL214" s="312" t="str">
        <f>+IF(N214&gt;0,N214,"")</f>
        <v/>
      </c>
      <c r="AM214" s="312" t="str">
        <f>+IF(O214&gt;0,O214,"")</f>
        <v/>
      </c>
      <c r="AN214" s="313" t="str">
        <f>+IF(P214&gt;0,P214," ")</f>
        <v xml:space="preserve"> </v>
      </c>
      <c r="AO214" s="314" t="str">
        <f>+UPPER((CONCATENATE(D214," ",B214," ",C214)))</f>
        <v>LUCAS ALBERTO JARA GAGGERO</v>
      </c>
      <c r="AP214" s="315">
        <f>G214</f>
        <v>38422</v>
      </c>
      <c r="AQ214" s="314" t="str">
        <f>I214</f>
        <v>CLUB ATLÉTICO FRANCÉS</v>
      </c>
      <c r="AR214" s="314">
        <f>J214</f>
        <v>13</v>
      </c>
      <c r="AS214" s="243" t="str">
        <f>+SUBSTITUTE(SUBSTITUTE(F214,".",""),"-","")</f>
        <v>217928680</v>
      </c>
      <c r="AT214" s="342"/>
      <c r="AU214" s="314" t="str">
        <f t="shared" si="18"/>
        <v xml:space="preserve">JARA GAGGERO LUCAS ALBERTO </v>
      </c>
      <c r="AV214" s="342" t="str">
        <f t="shared" si="15"/>
        <v>CLUB ATLÉTICO FRANCÉS</v>
      </c>
      <c r="AW214" s="1119">
        <f t="shared" si="16"/>
        <v>13</v>
      </c>
      <c r="AX214" s="1120">
        <f t="shared" si="17"/>
        <v>38422</v>
      </c>
      <c r="AY214" s="342"/>
      <c r="AZ214" s="342"/>
    </row>
    <row r="215" spans="1:52" ht="15" customHeight="1" x14ac:dyDescent="0.15">
      <c r="A215" s="242"/>
      <c r="B215" s="224" t="s">
        <v>1936</v>
      </c>
      <c r="C215" s="224" t="s">
        <v>924</v>
      </c>
      <c r="D215" s="224" t="s">
        <v>1402</v>
      </c>
      <c r="E215" s="378" t="s">
        <v>1866</v>
      </c>
      <c r="F215" s="376" t="s">
        <v>1937</v>
      </c>
      <c r="G215" s="346">
        <v>37811</v>
      </c>
      <c r="H215" s="226" t="str">
        <f>+IF(G215&lt;DATE(2002,1,1),"adulto",IF(G215&lt;DATE(2004,1,1),"u20",IF(G215&lt;DATE(2006,1,1),"u18",IF(G215&lt;DATE(2008,1,1),"u16","-"))))</f>
        <v>u20</v>
      </c>
      <c r="I215" s="224" t="s">
        <v>1911</v>
      </c>
      <c r="J215" s="524">
        <v>6</v>
      </c>
      <c r="K215" s="225">
        <v>400</v>
      </c>
      <c r="L215" s="242">
        <v>2</v>
      </c>
      <c r="M215" s="242"/>
      <c r="N215" s="242">
        <v>4</v>
      </c>
      <c r="O215" s="243"/>
      <c r="P215" s="225" t="s">
        <v>1942</v>
      </c>
      <c r="Q215" s="254"/>
      <c r="R215" s="243"/>
      <c r="S215" s="243"/>
      <c r="T215" s="242"/>
      <c r="U215" s="242"/>
      <c r="V215" s="242"/>
      <c r="W215" s="242"/>
      <c r="X215" s="243"/>
      <c r="Y215" s="243"/>
      <c r="Z215" s="242"/>
      <c r="AA215" s="257"/>
      <c r="AB215" s="242"/>
      <c r="AC215" s="242"/>
      <c r="AD215" s="242"/>
      <c r="AE215" s="259"/>
      <c r="AF215" s="242"/>
      <c r="AG215" s="243" t="str">
        <f>E215</f>
        <v>M</v>
      </c>
      <c r="AH215" s="312">
        <f>+IF(K215&gt;0,K215,"")</f>
        <v>400</v>
      </c>
      <c r="AI215" s="312">
        <f>+IF(L215&gt;0,L215,"")</f>
        <v>2</v>
      </c>
      <c r="AJ215" s="312" t="str">
        <f>+IF(M215&gt;0,M215,"")</f>
        <v/>
      </c>
      <c r="AK215" s="312" t="str">
        <f>+IF(Q215&gt;0,Q215,"")</f>
        <v/>
      </c>
      <c r="AL215" s="312">
        <v>3</v>
      </c>
      <c r="AM215" s="312" t="str">
        <f>+IF(O215&gt;0,O215,"")</f>
        <v/>
      </c>
      <c r="AN215" s="313" t="str">
        <f>+IF(P215&gt;0,P215," ")</f>
        <v>52.82</v>
      </c>
      <c r="AO215" s="314" t="str">
        <f>+UPPER((CONCATENATE(D215," ",B215," ",C215)))</f>
        <v>BENJAMIN JEREZ IBARRA</v>
      </c>
      <c r="AP215" s="315">
        <f>G215</f>
        <v>37811</v>
      </c>
      <c r="AQ215" s="314" t="str">
        <f>I215</f>
        <v>club atletico Rengo</v>
      </c>
      <c r="AR215" s="314">
        <f>J215</f>
        <v>6</v>
      </c>
      <c r="AS215" s="243" t="str">
        <f>+SUBSTITUTE(SUBSTITUTE(F215,".",""),"-","")</f>
        <v>213350366</v>
      </c>
      <c r="AT215" s="342"/>
      <c r="AU215" s="314" t="str">
        <f t="shared" si="18"/>
        <v xml:space="preserve">JEREZ IBARRA BENJAMIN </v>
      </c>
      <c r="AV215" s="342" t="str">
        <f t="shared" ref="AV215:AV278" si="19">AQ215</f>
        <v>club atletico Rengo</v>
      </c>
      <c r="AW215" s="1119">
        <f t="shared" ref="AW215:AW278" si="20">AR215</f>
        <v>6</v>
      </c>
      <c r="AX215" s="1120">
        <f t="shared" ref="AX215:AX278" si="21">AP215</f>
        <v>37811</v>
      </c>
      <c r="AY215" s="342"/>
      <c r="AZ215" s="342"/>
    </row>
    <row r="216" spans="1:52" ht="15" customHeight="1" x14ac:dyDescent="0.2">
      <c r="A216" s="242"/>
      <c r="B216" s="224" t="s">
        <v>1936</v>
      </c>
      <c r="C216" s="224" t="s">
        <v>924</v>
      </c>
      <c r="D216" s="224" t="s">
        <v>1402</v>
      </c>
      <c r="E216" s="378" t="s">
        <v>1866</v>
      </c>
      <c r="F216" s="362" t="s">
        <v>1937</v>
      </c>
      <c r="G216" s="387">
        <v>37811</v>
      </c>
      <c r="H216" s="226" t="str">
        <f>+IF(G216&lt;DATE(2002,1,1),"adulto",IF(G216&lt;DATE(2004,1,1),"u20",IF(G216&lt;DATE(2006,1,1),"u18",IF(G216&lt;DATE(2008,1,1),"u16","-"))))</f>
        <v>u20</v>
      </c>
      <c r="I216" s="224" t="s">
        <v>1911</v>
      </c>
      <c r="J216" s="378">
        <v>6</v>
      </c>
      <c r="K216" s="883">
        <v>200</v>
      </c>
      <c r="L216" s="242">
        <v>1</v>
      </c>
      <c r="M216" s="242"/>
      <c r="N216" s="242">
        <v>6</v>
      </c>
      <c r="O216" s="243"/>
      <c r="P216" s="447" t="s">
        <v>1940</v>
      </c>
      <c r="Q216" s="254"/>
      <c r="R216" s="243"/>
      <c r="S216" s="243"/>
      <c r="T216" s="242"/>
      <c r="U216" s="242"/>
      <c r="V216" s="242"/>
      <c r="W216" s="242"/>
      <c r="X216" s="243"/>
      <c r="Y216" s="243"/>
      <c r="Z216" s="242"/>
      <c r="AA216" s="257"/>
      <c r="AB216" s="242"/>
      <c r="AC216" s="242"/>
      <c r="AD216" s="242"/>
      <c r="AE216" s="259"/>
      <c r="AF216" s="242"/>
      <c r="AG216" s="243" t="str">
        <f>E216</f>
        <v>M</v>
      </c>
      <c r="AH216" s="312">
        <f>+IF(K216&gt;0,K216,"")</f>
        <v>200</v>
      </c>
      <c r="AI216" s="312">
        <f>+IF(L216&gt;0,L216,"")</f>
        <v>1</v>
      </c>
      <c r="AJ216" s="312" t="str">
        <f>+IF(M216&gt;0,M216,"")</f>
        <v/>
      </c>
      <c r="AK216" s="312" t="str">
        <f>+IF(Q216&gt;0,Q216,"")</f>
        <v/>
      </c>
      <c r="AL216" s="312">
        <f>+IF(N216&gt;0,N216,"")</f>
        <v>6</v>
      </c>
      <c r="AM216" s="312" t="str">
        <f>+IF(O216&gt;0,O216,"")</f>
        <v/>
      </c>
      <c r="AN216" s="313" t="str">
        <f>+IF(P216&gt;0,P216," ")</f>
        <v>24.30</v>
      </c>
      <c r="AO216" s="314" t="str">
        <f>+UPPER((CONCATENATE(D216," ",B216," ",C216)))</f>
        <v>BENJAMIN JEREZ IBARRA</v>
      </c>
      <c r="AP216" s="315">
        <f>G216</f>
        <v>37811</v>
      </c>
      <c r="AQ216" s="314" t="str">
        <f>I216</f>
        <v>club atletico Rengo</v>
      </c>
      <c r="AR216" s="314">
        <f>J216</f>
        <v>6</v>
      </c>
      <c r="AS216" s="243" t="str">
        <f>+SUBSTITUTE(SUBSTITUTE(F216,".",""),"-","")</f>
        <v>213350366</v>
      </c>
      <c r="AT216" s="342"/>
      <c r="AU216" s="314" t="str">
        <f t="shared" si="18"/>
        <v xml:space="preserve">JEREZ IBARRA BENJAMIN </v>
      </c>
      <c r="AV216" s="342" t="str">
        <f t="shared" si="19"/>
        <v>club atletico Rengo</v>
      </c>
      <c r="AW216" s="1119">
        <f t="shared" si="20"/>
        <v>6</v>
      </c>
      <c r="AX216" s="1120">
        <f t="shared" si="21"/>
        <v>37811</v>
      </c>
      <c r="AY216" s="342"/>
      <c r="AZ216" s="342"/>
    </row>
    <row r="217" spans="1:52" ht="15" customHeight="1" x14ac:dyDescent="0.2">
      <c r="A217" s="242"/>
      <c r="B217" s="224" t="s">
        <v>1936</v>
      </c>
      <c r="C217" s="224" t="s">
        <v>924</v>
      </c>
      <c r="D217" s="224" t="s">
        <v>1402</v>
      </c>
      <c r="E217" s="378" t="s">
        <v>1866</v>
      </c>
      <c r="F217" s="362" t="s">
        <v>1937</v>
      </c>
      <c r="G217" s="387">
        <v>37811</v>
      </c>
      <c r="H217" s="226" t="str">
        <f>+IF(G217&lt;DATE(2002,1,1),"adulto",IF(G217&lt;DATE(2004,1,1),"u20",IF(G217&lt;DATE(2006,1,1),"u18",IF(G217&lt;DATE(2008,1,1),"u16","-"))))</f>
        <v>u20</v>
      </c>
      <c r="I217" s="224" t="s">
        <v>1911</v>
      </c>
      <c r="J217" s="524">
        <v>6</v>
      </c>
      <c r="K217" s="883">
        <v>200</v>
      </c>
      <c r="L217" s="242">
        <v>1</v>
      </c>
      <c r="M217" s="242"/>
      <c r="N217" s="242">
        <v>7</v>
      </c>
      <c r="O217" s="243"/>
      <c r="P217" s="447" t="s">
        <v>1940</v>
      </c>
      <c r="Q217" s="254"/>
      <c r="R217" s="243"/>
      <c r="S217" s="243"/>
      <c r="T217" s="242"/>
      <c r="U217" s="242"/>
      <c r="V217" s="242"/>
      <c r="W217" s="242"/>
      <c r="X217" s="243"/>
      <c r="Y217" s="243"/>
      <c r="Z217" s="242"/>
      <c r="AA217" s="257"/>
      <c r="AB217" s="242"/>
      <c r="AC217" s="242"/>
      <c r="AD217" s="242"/>
      <c r="AE217" s="259"/>
      <c r="AF217" s="242"/>
      <c r="AG217" s="243" t="str">
        <f>E217</f>
        <v>M</v>
      </c>
      <c r="AH217" s="312">
        <f>+IF(K217&gt;0,K217,"")</f>
        <v>200</v>
      </c>
      <c r="AI217" s="312">
        <f>+IF(L217&gt;0,L217,"")</f>
        <v>1</v>
      </c>
      <c r="AJ217" s="312" t="str">
        <f>+IF(M217&gt;0,M217,"")</f>
        <v/>
      </c>
      <c r="AK217" s="312" t="str">
        <f>+IF(Q217&gt;0,Q217,"")</f>
        <v/>
      </c>
      <c r="AL217" s="312">
        <f>+IF(N217&gt;0,N217,"")</f>
        <v>7</v>
      </c>
      <c r="AM217" s="312" t="str">
        <f>+IF(O217&gt;0,O217,"")</f>
        <v/>
      </c>
      <c r="AN217" s="313" t="str">
        <f>+IF(P217&gt;0,P217," ")</f>
        <v>24.30</v>
      </c>
      <c r="AO217" s="314" t="str">
        <f>+UPPER((CONCATENATE(D217," ",B217," ",C217)))</f>
        <v>BENJAMIN JEREZ IBARRA</v>
      </c>
      <c r="AP217" s="315">
        <f>G217</f>
        <v>37811</v>
      </c>
      <c r="AQ217" s="314" t="str">
        <f>I217</f>
        <v>club atletico Rengo</v>
      </c>
      <c r="AR217" s="314">
        <f>J217</f>
        <v>6</v>
      </c>
      <c r="AS217" s="243" t="str">
        <f>+SUBSTITUTE(SUBSTITUTE(F217,".",""),"-","")</f>
        <v>213350366</v>
      </c>
      <c r="AT217" s="342"/>
      <c r="AU217" s="314" t="str">
        <f t="shared" si="18"/>
        <v xml:space="preserve">JEREZ IBARRA BENJAMIN </v>
      </c>
      <c r="AV217" s="342" t="str">
        <f t="shared" si="19"/>
        <v>club atletico Rengo</v>
      </c>
      <c r="AW217" s="1119">
        <f t="shared" si="20"/>
        <v>6</v>
      </c>
      <c r="AX217" s="1120">
        <f t="shared" si="21"/>
        <v>37811</v>
      </c>
      <c r="AY217" s="342"/>
      <c r="AZ217" s="342"/>
    </row>
    <row r="218" spans="1:52" ht="15" customHeight="1" x14ac:dyDescent="0.15">
      <c r="A218" s="242"/>
      <c r="B218" s="224" t="s">
        <v>2078</v>
      </c>
      <c r="C218" s="224" t="s">
        <v>2079</v>
      </c>
      <c r="D218" s="224" t="s">
        <v>2080</v>
      </c>
      <c r="E218" s="378" t="s">
        <v>1866</v>
      </c>
      <c r="F218" s="225" t="s">
        <v>2081</v>
      </c>
      <c r="G218" s="346">
        <v>25612</v>
      </c>
      <c r="H218" s="226" t="str">
        <f>+IF(G218&lt;DATE(2002,1,1),"adulto",IF(G218&lt;DATE(2004,1,1),"u20",IF(G218&lt;DATE(2006,1,1),"u18",IF(G218&lt;DATE(2008,1,1),"u16","-"))))</f>
        <v>adulto</v>
      </c>
      <c r="I218" s="224" t="s">
        <v>2051</v>
      </c>
      <c r="J218" s="524">
        <v>7</v>
      </c>
      <c r="K218" s="378" t="s">
        <v>1856</v>
      </c>
      <c r="L218" s="242"/>
      <c r="M218" s="242"/>
      <c r="N218" s="242"/>
      <c r="O218" s="243"/>
      <c r="P218" s="225"/>
      <c r="Q218" s="254"/>
      <c r="R218" s="243"/>
      <c r="S218" s="243"/>
      <c r="T218" s="242"/>
      <c r="U218" s="242"/>
      <c r="V218" s="242"/>
      <c r="W218" s="242"/>
      <c r="X218" s="243"/>
      <c r="Y218" s="243"/>
      <c r="Z218" s="242"/>
      <c r="AA218" s="257"/>
      <c r="AB218" s="242"/>
      <c r="AC218" s="242"/>
      <c r="AD218" s="242"/>
      <c r="AE218" s="259"/>
      <c r="AF218" s="242"/>
      <c r="AG218" s="243" t="str">
        <f>E218</f>
        <v>M</v>
      </c>
      <c r="AH218" s="312" t="str">
        <f>+IF(K218&gt;0,K218,"")</f>
        <v>ENTRENADOR</v>
      </c>
      <c r="AI218" s="312" t="str">
        <f>+IF(L218&gt;0,L218,"")</f>
        <v/>
      </c>
      <c r="AJ218" s="312" t="str">
        <f>+IF(M218&gt;0,M218,"")</f>
        <v/>
      </c>
      <c r="AK218" s="312" t="str">
        <f>+IF(Q218&gt;0,Q218,"")</f>
        <v/>
      </c>
      <c r="AL218" s="312" t="str">
        <f>+IF(N218&gt;0,N218,"")</f>
        <v/>
      </c>
      <c r="AM218" s="312" t="str">
        <f>+IF(O218&gt;0,O218,"")</f>
        <v/>
      </c>
      <c r="AN218" s="313" t="str">
        <f>+IF(P218&gt;0,P218," ")</f>
        <v xml:space="preserve"> </v>
      </c>
      <c r="AO218" s="314" t="str">
        <f>+UPPER((CONCATENATE(D218," ",B218," ",C218)))</f>
        <v>JUAN SANTIAGO JOFRE BAHAMONDES</v>
      </c>
      <c r="AP218" s="315">
        <f>G218</f>
        <v>25612</v>
      </c>
      <c r="AQ218" s="314" t="str">
        <f>I218</f>
        <v>CLUB DEPORTIVO MANUEL LARRAIN</v>
      </c>
      <c r="AR218" s="314">
        <f>J218</f>
        <v>7</v>
      </c>
      <c r="AS218" s="243" t="str">
        <f>+SUBSTITUTE(SUBSTITUTE(F218,".",""),"-","")</f>
        <v xml:space="preserve">142641526 </v>
      </c>
      <c r="AT218" s="342"/>
      <c r="AU218" s="314" t="str">
        <f t="shared" si="18"/>
        <v xml:space="preserve">JOFRE BAHAMONDES JUAN SANTIAGO </v>
      </c>
      <c r="AV218" s="342" t="str">
        <f t="shared" si="19"/>
        <v>CLUB DEPORTIVO MANUEL LARRAIN</v>
      </c>
      <c r="AW218" s="1119">
        <f t="shared" si="20"/>
        <v>7</v>
      </c>
      <c r="AX218" s="1120">
        <f t="shared" si="21"/>
        <v>25612</v>
      </c>
      <c r="AY218" s="342"/>
      <c r="AZ218" s="342"/>
    </row>
    <row r="219" spans="1:52" ht="15" customHeight="1" x14ac:dyDescent="0.2">
      <c r="A219" s="242"/>
      <c r="B219" s="409" t="s">
        <v>2573</v>
      </c>
      <c r="C219" s="410" t="s">
        <v>679</v>
      </c>
      <c r="D219" s="410" t="s">
        <v>2574</v>
      </c>
      <c r="E219" s="378" t="s">
        <v>1866</v>
      </c>
      <c r="F219" s="447" t="s">
        <v>2575</v>
      </c>
      <c r="G219" s="394">
        <v>33703</v>
      </c>
      <c r="H219" s="226" t="str">
        <f>+IF(G219&lt;DATE(2002,1,1),"adulto",IF(G219&lt;DATE(2004,1,1),"u20",IF(G219&lt;DATE(2006,1,1),"u18",IF(G219&lt;DATE(2008,1,1),"u16","-"))))</f>
        <v>adulto</v>
      </c>
      <c r="I219" s="224" t="s">
        <v>2344</v>
      </c>
      <c r="J219" s="861">
        <v>5</v>
      </c>
      <c r="K219" s="378" t="s">
        <v>1856</v>
      </c>
      <c r="L219" s="242"/>
      <c r="M219" s="242"/>
      <c r="N219" s="242"/>
      <c r="O219" s="243"/>
      <c r="P219" s="225"/>
      <c r="Q219" s="254"/>
      <c r="R219" s="243"/>
      <c r="S219" s="243"/>
      <c r="T219" s="242"/>
      <c r="U219" s="242"/>
      <c r="V219" s="242"/>
      <c r="W219" s="242"/>
      <c r="X219" s="243"/>
      <c r="Y219" s="243"/>
      <c r="Z219" s="242"/>
      <c r="AA219" s="257"/>
      <c r="AB219" s="242"/>
      <c r="AC219" s="242"/>
      <c r="AD219" s="242"/>
      <c r="AE219" s="259"/>
      <c r="AF219" s="242"/>
      <c r="AG219" s="243" t="str">
        <f>E219</f>
        <v>M</v>
      </c>
      <c r="AH219" s="312" t="str">
        <f>+IF(K219&gt;0,K219,"")</f>
        <v>ENTRENADOR</v>
      </c>
      <c r="AI219" s="312" t="str">
        <f>+IF(L219&gt;0,L219,"")</f>
        <v/>
      </c>
      <c r="AJ219" s="312" t="str">
        <f>+IF(M219&gt;0,M219,"")</f>
        <v/>
      </c>
      <c r="AK219" s="312" t="str">
        <f>+IF(Q219&gt;0,Q219,"")</f>
        <v/>
      </c>
      <c r="AL219" s="312" t="str">
        <f>+IF(N219&gt;0,N219,"")</f>
        <v/>
      </c>
      <c r="AM219" s="312" t="str">
        <f>+IF(O219&gt;0,O219,"")</f>
        <v/>
      </c>
      <c r="AN219" s="313" t="str">
        <f>+IF(P219&gt;0,P219," ")</f>
        <v xml:space="preserve"> </v>
      </c>
      <c r="AO219" s="314" t="str">
        <f>+UPPER((CONCATENATE(D219," ",B219," ",C219)))</f>
        <v>ROBERTO ALEJANDRO JORQUERA HUERTA</v>
      </c>
      <c r="AP219" s="315">
        <f>G219</f>
        <v>33703</v>
      </c>
      <c r="AQ219" s="314" t="str">
        <f>I219</f>
        <v>CLUB ATLÉTICO DELTA</v>
      </c>
      <c r="AR219" s="314">
        <f>J219</f>
        <v>5</v>
      </c>
      <c r="AS219" s="243" t="str">
        <f>+SUBSTITUTE(SUBSTITUTE(F219,".",""),"-","")</f>
        <v>179959070</v>
      </c>
      <c r="AT219" s="342"/>
      <c r="AU219" s="314" t="str">
        <f t="shared" si="18"/>
        <v xml:space="preserve">JORQUERA HUERTA ROBERTO ALEJANDRO </v>
      </c>
      <c r="AV219" s="342" t="str">
        <f t="shared" si="19"/>
        <v>CLUB ATLÉTICO DELTA</v>
      </c>
      <c r="AW219" s="1119">
        <f t="shared" si="20"/>
        <v>5</v>
      </c>
      <c r="AX219" s="1120">
        <f t="shared" si="21"/>
        <v>33703</v>
      </c>
      <c r="AY219" s="342"/>
      <c r="AZ219" s="342"/>
    </row>
    <row r="220" spans="1:52" ht="15" customHeight="1" x14ac:dyDescent="0.15">
      <c r="A220" s="242"/>
      <c r="B220" s="450" t="s">
        <v>2973</v>
      </c>
      <c r="C220" s="450" t="s">
        <v>2974</v>
      </c>
      <c r="D220" s="450" t="s">
        <v>2975</v>
      </c>
      <c r="E220" s="378" t="s">
        <v>1866</v>
      </c>
      <c r="F220" s="460" t="s">
        <v>2976</v>
      </c>
      <c r="G220" s="464">
        <v>37798</v>
      </c>
      <c r="H220" s="226" t="str">
        <f>+IF(G220&lt;DATE(2002,1,1),"adulto",IF(G220&lt;DATE(2004,1,1),"u20",IF(G220&lt;DATE(2006,1,1),"u18",IF(G220&lt;DATE(2008,1,1),"u16","-"))))</f>
        <v>u20</v>
      </c>
      <c r="I220" s="451" t="s">
        <v>2935</v>
      </c>
      <c r="J220" s="452">
        <v>13</v>
      </c>
      <c r="K220" s="883" t="s">
        <v>2035</v>
      </c>
      <c r="L220" s="242"/>
      <c r="M220" s="242"/>
      <c r="N220" s="242"/>
      <c r="O220" s="243"/>
      <c r="P220" s="503"/>
      <c r="Q220" s="254"/>
      <c r="R220" s="243"/>
      <c r="S220" s="243"/>
      <c r="T220" s="242"/>
      <c r="U220" s="242"/>
      <c r="V220" s="242"/>
      <c r="W220" s="242"/>
      <c r="X220" s="243"/>
      <c r="Y220" s="243"/>
      <c r="Z220" s="242"/>
      <c r="AA220" s="257"/>
      <c r="AB220" s="242"/>
      <c r="AC220" s="242"/>
      <c r="AD220" s="242"/>
      <c r="AE220" s="259"/>
      <c r="AF220" s="242"/>
      <c r="AG220" s="243" t="str">
        <f>E220</f>
        <v>M</v>
      </c>
      <c r="AH220" s="312" t="str">
        <f>+IF(K220&gt;0,K220,"")</f>
        <v>4x100</v>
      </c>
      <c r="AI220" s="312" t="str">
        <f>+IF(L220&gt;0,L220,"")</f>
        <v/>
      </c>
      <c r="AJ220" s="312" t="str">
        <f>+IF(M220&gt;0,M220,"")</f>
        <v/>
      </c>
      <c r="AK220" s="312" t="str">
        <f>+IF(Q220&gt;0,Q220,"")</f>
        <v/>
      </c>
      <c r="AL220" s="312" t="str">
        <f>+IF(N220&gt;0,N220,"")</f>
        <v/>
      </c>
      <c r="AM220" s="312" t="str">
        <f>+IF(O220&gt;0,O220,"")</f>
        <v/>
      </c>
      <c r="AN220" s="313" t="str">
        <f>+IF(P220&gt;0,P220," ")</f>
        <v xml:space="preserve"> </v>
      </c>
      <c r="AO220" s="314" t="str">
        <f>+UPPER((CONCATENATE(D220," ",B220," ",C220)))</f>
        <v>MIKCLEE JUÑOR LAFOND</v>
      </c>
      <c r="AP220" s="315">
        <f>G220</f>
        <v>37798</v>
      </c>
      <c r="AQ220" s="314" t="str">
        <f>I220</f>
        <v>CLUB ATLÉTICO FRANCÉS</v>
      </c>
      <c r="AR220" s="314">
        <f>J220</f>
        <v>13</v>
      </c>
      <c r="AS220" s="243" t="str">
        <f>+SUBSTITUTE(SUBSTITUTE(F220,".",""),"-","")</f>
        <v>233285803</v>
      </c>
      <c r="AT220" s="342"/>
      <c r="AU220" s="314" t="str">
        <f t="shared" si="18"/>
        <v xml:space="preserve">JUÑOR LAFOND MIKCLEE </v>
      </c>
      <c r="AV220" s="342" t="str">
        <f t="shared" si="19"/>
        <v>CLUB ATLÉTICO FRANCÉS</v>
      </c>
      <c r="AW220" s="1119">
        <f t="shared" si="20"/>
        <v>13</v>
      </c>
      <c r="AX220" s="1120">
        <f t="shared" si="21"/>
        <v>37798</v>
      </c>
      <c r="AY220" s="342"/>
      <c r="AZ220" s="342"/>
    </row>
    <row r="221" spans="1:52" ht="15" customHeight="1" x14ac:dyDescent="0.15">
      <c r="A221" s="242"/>
      <c r="B221" s="450" t="s">
        <v>2973</v>
      </c>
      <c r="C221" s="450" t="s">
        <v>2974</v>
      </c>
      <c r="D221" s="450" t="s">
        <v>2975</v>
      </c>
      <c r="E221" s="378" t="s">
        <v>1866</v>
      </c>
      <c r="F221" s="460" t="s">
        <v>2976</v>
      </c>
      <c r="G221" s="464">
        <v>37798</v>
      </c>
      <c r="H221" s="226" t="str">
        <f>+IF(G221&lt;DATE(2002,1,1),"adulto",IF(G221&lt;DATE(2004,1,1),"u20",IF(G221&lt;DATE(2006,1,1),"u18",IF(G221&lt;DATE(2008,1,1),"u16","-"))))</f>
        <v>u20</v>
      </c>
      <c r="I221" s="451" t="s">
        <v>2935</v>
      </c>
      <c r="J221" s="452">
        <v>13</v>
      </c>
      <c r="K221" s="900" t="s">
        <v>3702</v>
      </c>
      <c r="L221" s="242"/>
      <c r="M221" s="242"/>
      <c r="N221" s="242"/>
      <c r="O221" s="243"/>
      <c r="P221" s="1185"/>
      <c r="Q221" s="254"/>
      <c r="R221" s="243"/>
      <c r="S221" s="243"/>
      <c r="T221" s="242"/>
      <c r="U221" s="242"/>
      <c r="V221" s="242"/>
      <c r="W221" s="242"/>
      <c r="X221" s="243"/>
      <c r="Y221" s="243"/>
      <c r="Z221" s="242"/>
      <c r="AA221" s="257"/>
      <c r="AB221" s="242"/>
      <c r="AC221" s="242"/>
      <c r="AD221" s="242"/>
      <c r="AE221" s="259"/>
      <c r="AF221" s="242"/>
      <c r="AG221" s="243" t="str">
        <f>E221</f>
        <v>M</v>
      </c>
      <c r="AH221" s="312" t="str">
        <f>+IF(K221&gt;0,K221,"")</f>
        <v>4x400</v>
      </c>
      <c r="AI221" s="312" t="str">
        <f>+IF(L221&gt;0,L221,"")</f>
        <v/>
      </c>
      <c r="AJ221" s="312" t="str">
        <f>+IF(M221&gt;0,M221,"")</f>
        <v/>
      </c>
      <c r="AK221" s="312" t="str">
        <f>+IF(Q221&gt;0,Q221,"")</f>
        <v/>
      </c>
      <c r="AL221" s="312" t="str">
        <f>+IF(N221&gt;0,N221,"")</f>
        <v/>
      </c>
      <c r="AM221" s="312" t="str">
        <f>+IF(O221&gt;0,O221,"")</f>
        <v/>
      </c>
      <c r="AN221" s="313" t="str">
        <f>+IF(P221&gt;0,P221," ")</f>
        <v xml:space="preserve"> </v>
      </c>
      <c r="AO221" s="314" t="str">
        <f>+UPPER((CONCATENATE(D221," ",B221," ",C221)))</f>
        <v>MIKCLEE JUÑOR LAFOND</v>
      </c>
      <c r="AP221" s="315">
        <f>G221</f>
        <v>37798</v>
      </c>
      <c r="AQ221" s="314" t="str">
        <f>I221</f>
        <v>CLUB ATLÉTICO FRANCÉS</v>
      </c>
      <c r="AR221" s="314">
        <f>J221</f>
        <v>13</v>
      </c>
      <c r="AS221" s="243" t="str">
        <f>+SUBSTITUTE(SUBSTITUTE(F221,".",""),"-","")</f>
        <v>233285803</v>
      </c>
      <c r="AT221" s="342"/>
      <c r="AU221" s="314" t="str">
        <f t="shared" si="18"/>
        <v xml:space="preserve">JUÑOR LAFOND MIKCLEE </v>
      </c>
      <c r="AV221" s="342" t="str">
        <f t="shared" si="19"/>
        <v>CLUB ATLÉTICO FRANCÉS</v>
      </c>
      <c r="AW221" s="1119">
        <f t="shared" si="20"/>
        <v>13</v>
      </c>
      <c r="AX221" s="1120">
        <f t="shared" si="21"/>
        <v>37798</v>
      </c>
      <c r="AY221" s="342"/>
      <c r="AZ221" s="342"/>
    </row>
    <row r="222" spans="1:52" ht="15" customHeight="1" x14ac:dyDescent="0.15">
      <c r="A222" s="242"/>
      <c r="B222" s="450" t="s">
        <v>2973</v>
      </c>
      <c r="C222" s="677" t="s">
        <v>2974</v>
      </c>
      <c r="D222" s="450" t="s">
        <v>2975</v>
      </c>
      <c r="E222" s="378" t="s">
        <v>1866</v>
      </c>
      <c r="F222" s="460" t="s">
        <v>2976</v>
      </c>
      <c r="G222" s="464">
        <v>37798</v>
      </c>
      <c r="H222" s="226" t="str">
        <f>+IF(G222&lt;DATE(2002,1,1),"adulto",IF(G222&lt;DATE(2004,1,1),"u20",IF(G222&lt;DATE(2006,1,1),"u18",IF(G222&lt;DATE(2008,1,1),"u16","-"))))</f>
        <v>u20</v>
      </c>
      <c r="I222" s="451" t="s">
        <v>2935</v>
      </c>
      <c r="J222" s="452">
        <v>13</v>
      </c>
      <c r="K222" s="343">
        <v>400</v>
      </c>
      <c r="L222" s="242">
        <v>2</v>
      </c>
      <c r="M222" s="242"/>
      <c r="N222" s="242">
        <v>2</v>
      </c>
      <c r="O222" s="243"/>
      <c r="P222" s="453" t="s">
        <v>3857</v>
      </c>
      <c r="Q222" s="254"/>
      <c r="R222" s="243"/>
      <c r="S222" s="243"/>
      <c r="T222" s="242"/>
      <c r="U222" s="242"/>
      <c r="V222" s="242"/>
      <c r="W222" s="242"/>
      <c r="X222" s="243"/>
      <c r="Y222" s="243"/>
      <c r="Z222" s="242"/>
      <c r="AA222" s="257"/>
      <c r="AB222" s="242"/>
      <c r="AC222" s="242"/>
      <c r="AD222" s="242"/>
      <c r="AE222" s="259"/>
      <c r="AF222" s="242"/>
      <c r="AG222" s="243" t="str">
        <f>E222</f>
        <v>M</v>
      </c>
      <c r="AH222" s="312">
        <f>+IF(K222&gt;0,K222,"")</f>
        <v>400</v>
      </c>
      <c r="AI222" s="312">
        <f>+IF(L222&gt;0,L222,"")</f>
        <v>2</v>
      </c>
      <c r="AJ222" s="312" t="str">
        <f>+IF(M222&gt;0,M222,"")</f>
        <v/>
      </c>
      <c r="AK222" s="312" t="str">
        <f>+IF(Q222&gt;0,Q222,"")</f>
        <v/>
      </c>
      <c r="AL222" s="312">
        <v>6</v>
      </c>
      <c r="AM222" s="312" t="str">
        <f>+IF(O222&gt;0,O222,"")</f>
        <v/>
      </c>
      <c r="AN222" s="313" t="str">
        <f>+IF(P222&gt;0,P222," ")</f>
        <v>54.23</v>
      </c>
      <c r="AO222" s="314" t="str">
        <f>+UPPER((CONCATENATE(D222," ",B222," ",C222)))</f>
        <v>MIKCLEE JUÑOR LAFOND</v>
      </c>
      <c r="AP222" s="315">
        <f>G222</f>
        <v>37798</v>
      </c>
      <c r="AQ222" s="314" t="str">
        <f>I222</f>
        <v>CLUB ATLÉTICO FRANCÉS</v>
      </c>
      <c r="AR222" s="314">
        <f>J222</f>
        <v>13</v>
      </c>
      <c r="AS222" s="243" t="str">
        <f>+SUBSTITUTE(SUBSTITUTE(F222,".",""),"-","")</f>
        <v>233285803</v>
      </c>
      <c r="AT222" s="342"/>
      <c r="AU222" s="314" t="str">
        <f t="shared" si="18"/>
        <v xml:space="preserve">JUÑOR LAFOND MIKCLEE </v>
      </c>
      <c r="AV222" s="342" t="str">
        <f t="shared" si="19"/>
        <v>CLUB ATLÉTICO FRANCÉS</v>
      </c>
      <c r="AW222" s="1119">
        <f t="shared" si="20"/>
        <v>13</v>
      </c>
      <c r="AX222" s="1120">
        <f t="shared" si="21"/>
        <v>37798</v>
      </c>
      <c r="AY222" s="342"/>
      <c r="AZ222" s="342"/>
    </row>
    <row r="223" spans="1:52" ht="15" customHeight="1" x14ac:dyDescent="0.15">
      <c r="A223" s="242"/>
      <c r="B223" s="450" t="s">
        <v>2973</v>
      </c>
      <c r="C223" s="677" t="s">
        <v>2974</v>
      </c>
      <c r="D223" s="450" t="s">
        <v>2975</v>
      </c>
      <c r="E223" s="378" t="s">
        <v>1866</v>
      </c>
      <c r="F223" s="460" t="s">
        <v>2976</v>
      </c>
      <c r="G223" s="464">
        <v>37798</v>
      </c>
      <c r="H223" s="226" t="str">
        <f>+IF(G223&lt;DATE(2002,1,1),"adulto",IF(G223&lt;DATE(2004,1,1),"u20",IF(G223&lt;DATE(2006,1,1),"u18",IF(G223&lt;DATE(2008,1,1),"u16","-"))))</f>
        <v>u20</v>
      </c>
      <c r="I223" s="451" t="s">
        <v>2935</v>
      </c>
      <c r="J223" s="452">
        <v>13</v>
      </c>
      <c r="K223" s="883">
        <v>200</v>
      </c>
      <c r="L223" s="242">
        <v>6</v>
      </c>
      <c r="M223" s="242"/>
      <c r="N223" s="242">
        <v>7</v>
      </c>
      <c r="O223" s="243"/>
      <c r="P223" s="453" t="s">
        <v>3851</v>
      </c>
      <c r="Q223" s="254"/>
      <c r="R223" s="243"/>
      <c r="S223" s="243"/>
      <c r="T223" s="242"/>
      <c r="U223" s="242"/>
      <c r="V223" s="242"/>
      <c r="W223" s="242"/>
      <c r="X223" s="243"/>
      <c r="Y223" s="243"/>
      <c r="Z223" s="242"/>
      <c r="AA223" s="257"/>
      <c r="AB223" s="242"/>
      <c r="AC223" s="242"/>
      <c r="AD223" s="242"/>
      <c r="AE223" s="259"/>
      <c r="AF223" s="242"/>
      <c r="AG223" s="243" t="str">
        <f>E223</f>
        <v>M</v>
      </c>
      <c r="AH223" s="312">
        <f>+IF(K223&gt;0,K223,"")</f>
        <v>200</v>
      </c>
      <c r="AI223" s="312">
        <f>+IF(L223&gt;0,L223,"")</f>
        <v>6</v>
      </c>
      <c r="AJ223" s="312" t="str">
        <f>+IF(M223&gt;0,M223,"")</f>
        <v/>
      </c>
      <c r="AK223" s="312" t="str">
        <f>+IF(Q223&gt;0,Q223,"")</f>
        <v/>
      </c>
      <c r="AL223" s="312">
        <f>+IF(N223&gt;0,N223,"")</f>
        <v>7</v>
      </c>
      <c r="AM223" s="312" t="str">
        <f>+IF(O223&gt;0,O223,"")</f>
        <v/>
      </c>
      <c r="AN223" s="313" t="str">
        <f>+IF(P223&gt;0,P223," ")</f>
        <v>24.45</v>
      </c>
      <c r="AO223" s="314" t="str">
        <f>+UPPER((CONCATENATE(D223," ",B223," ",C223)))</f>
        <v>MIKCLEE JUÑOR LAFOND</v>
      </c>
      <c r="AP223" s="315">
        <f>G223</f>
        <v>37798</v>
      </c>
      <c r="AQ223" s="314" t="str">
        <f>I223</f>
        <v>CLUB ATLÉTICO FRANCÉS</v>
      </c>
      <c r="AR223" s="314">
        <f>J223</f>
        <v>13</v>
      </c>
      <c r="AS223" s="243" t="str">
        <f>+SUBSTITUTE(SUBSTITUTE(F223,".",""),"-","")</f>
        <v>233285803</v>
      </c>
      <c r="AT223" s="342"/>
      <c r="AU223" s="314" t="str">
        <f t="shared" si="18"/>
        <v xml:space="preserve">JUÑOR LAFOND MIKCLEE </v>
      </c>
      <c r="AV223" s="342" t="str">
        <f t="shared" si="19"/>
        <v>CLUB ATLÉTICO FRANCÉS</v>
      </c>
      <c r="AW223" s="1119">
        <f t="shared" si="20"/>
        <v>13</v>
      </c>
      <c r="AX223" s="1120">
        <f t="shared" si="21"/>
        <v>37798</v>
      </c>
      <c r="AY223" s="342"/>
      <c r="AZ223" s="342"/>
    </row>
    <row r="224" spans="1:52" ht="15" customHeight="1" x14ac:dyDescent="0.15">
      <c r="A224" s="242"/>
      <c r="B224" s="488" t="s">
        <v>2840</v>
      </c>
      <c r="C224" s="499" t="s">
        <v>2841</v>
      </c>
      <c r="D224" s="488" t="s">
        <v>201</v>
      </c>
      <c r="E224" s="378" t="s">
        <v>1866</v>
      </c>
      <c r="F224" s="489" t="s">
        <v>2842</v>
      </c>
      <c r="G224" s="517">
        <v>37805</v>
      </c>
      <c r="H224" s="226" t="str">
        <f>+IF(G224&lt;DATE(2002,1,1),"adulto",IF(G224&lt;DATE(2004,1,1),"u20",IF(G224&lt;DATE(2006,1,1),"u18",IF(G224&lt;DATE(2008,1,1),"u16","-"))))</f>
        <v>u20</v>
      </c>
      <c r="I224" s="451" t="s">
        <v>2762</v>
      </c>
      <c r="J224" s="490">
        <v>13</v>
      </c>
      <c r="K224" s="225">
        <v>400</v>
      </c>
      <c r="L224" s="242">
        <v>1</v>
      </c>
      <c r="M224" s="242"/>
      <c r="N224" s="242">
        <v>4</v>
      </c>
      <c r="O224" s="243"/>
      <c r="P224" s="482" t="s">
        <v>2846</v>
      </c>
      <c r="Q224" s="254"/>
      <c r="R224" s="243"/>
      <c r="S224" s="243"/>
      <c r="T224" s="242"/>
      <c r="U224" s="242"/>
      <c r="V224" s="242"/>
      <c r="W224" s="242"/>
      <c r="X224" s="243"/>
      <c r="Y224" s="243"/>
      <c r="Z224" s="242"/>
      <c r="AA224" s="257"/>
      <c r="AB224" s="242"/>
      <c r="AC224" s="242"/>
      <c r="AD224" s="242"/>
      <c r="AE224" s="259"/>
      <c r="AF224" s="242"/>
      <c r="AG224" s="243" t="str">
        <f>E224</f>
        <v>M</v>
      </c>
      <c r="AH224" s="312">
        <f>+IF(K224&gt;0,K224,"")</f>
        <v>400</v>
      </c>
      <c r="AI224" s="312">
        <f>+IF(L224&gt;0,L224,"")</f>
        <v>1</v>
      </c>
      <c r="AJ224" s="312" t="str">
        <f>+IF(M224&gt;0,M224,"")</f>
        <v/>
      </c>
      <c r="AK224" s="312" t="str">
        <f>+IF(Q224&gt;0,Q224,"")</f>
        <v/>
      </c>
      <c r="AL224" s="312">
        <v>4</v>
      </c>
      <c r="AM224" s="312" t="str">
        <f>+IF(O224&gt;0,O224,"")</f>
        <v/>
      </c>
      <c r="AN224" s="313" t="str">
        <f>+IF(P224&gt;0,P224," ")</f>
        <v>48.9</v>
      </c>
      <c r="AO224" s="314" t="str">
        <f>+UPPER((CONCATENATE(D224," ",B224," ",C224)))</f>
        <v>MARTIN KOUYOUMDJIAN VELASCO</v>
      </c>
      <c r="AP224" s="315">
        <f>G224</f>
        <v>37805</v>
      </c>
      <c r="AQ224" s="314" t="str">
        <f>I224</f>
        <v xml:space="preserve">Club Deportivo Universidad Catolica </v>
      </c>
      <c r="AR224" s="314">
        <f>J224</f>
        <v>13</v>
      </c>
      <c r="AS224" s="243" t="str">
        <f>+SUBSTITUTE(SUBSTITUTE(F224,".",""),"-","")</f>
        <v>212545171</v>
      </c>
      <c r="AT224" s="342"/>
      <c r="AU224" s="314" t="str">
        <f t="shared" si="18"/>
        <v xml:space="preserve">KOUYOUMDJIAN VELASCO MARTIN </v>
      </c>
      <c r="AV224" s="342" t="str">
        <f t="shared" si="19"/>
        <v xml:space="preserve">Club Deportivo Universidad Catolica </v>
      </c>
      <c r="AW224" s="1119">
        <f t="shared" si="20"/>
        <v>13</v>
      </c>
      <c r="AX224" s="1120">
        <f t="shared" si="21"/>
        <v>37805</v>
      </c>
      <c r="AY224" s="342"/>
      <c r="AZ224" s="342"/>
    </row>
    <row r="225" spans="1:52" ht="15" customHeight="1" x14ac:dyDescent="0.2">
      <c r="A225" s="242"/>
      <c r="B225" s="375" t="s">
        <v>3674</v>
      </c>
      <c r="C225" s="746" t="s">
        <v>1352</v>
      </c>
      <c r="D225" s="375" t="s">
        <v>3698</v>
      </c>
      <c r="E225" s="378" t="s">
        <v>1866</v>
      </c>
      <c r="F225" s="225" t="s">
        <v>508</v>
      </c>
      <c r="G225" s="346">
        <v>38238</v>
      </c>
      <c r="H225" s="226" t="str">
        <f>+IF(G225&lt;DATE(2002,1,1),"adulto",IF(G225&lt;DATE(2004,1,1),"u20",IF(G225&lt;DATE(2006,1,1),"u18",IF(G225&lt;DATE(2008,1,1),"u16","-"))))</f>
        <v>u18</v>
      </c>
      <c r="I225" s="224" t="s">
        <v>3681</v>
      </c>
      <c r="J225" s="861">
        <v>8</v>
      </c>
      <c r="K225" s="12">
        <v>800</v>
      </c>
      <c r="L225" s="242">
        <v>1</v>
      </c>
      <c r="M225" s="242"/>
      <c r="N225" s="242"/>
      <c r="O225" s="243"/>
      <c r="P225" s="225" t="s">
        <v>3701</v>
      </c>
      <c r="Q225" s="254"/>
      <c r="R225" s="243"/>
      <c r="S225" s="243"/>
      <c r="T225" s="242"/>
      <c r="U225" s="242"/>
      <c r="V225" s="242"/>
      <c r="W225" s="242"/>
      <c r="X225" s="243"/>
      <c r="Y225" s="243"/>
      <c r="Z225" s="242"/>
      <c r="AA225" s="257"/>
      <c r="AB225" s="242"/>
      <c r="AC225" s="242"/>
      <c r="AD225" s="242"/>
      <c r="AE225" s="259"/>
      <c r="AF225" s="242"/>
      <c r="AG225" s="243" t="str">
        <f>E225</f>
        <v>M</v>
      </c>
      <c r="AH225" s="312">
        <f>+IF(K225&gt;0,K225,"")</f>
        <v>800</v>
      </c>
      <c r="AI225" s="312">
        <f>+IF(L225&gt;0,L225,"")</f>
        <v>1</v>
      </c>
      <c r="AJ225" s="312" t="str">
        <f>+IF(M225&gt;0,M225,"")</f>
        <v/>
      </c>
      <c r="AK225" s="312" t="str">
        <f>+IF(Q225&gt;0,Q225,"")</f>
        <v/>
      </c>
      <c r="AL225" s="312" t="str">
        <f>+IF(N225&gt;0,N225,"")</f>
        <v/>
      </c>
      <c r="AM225" s="312" t="str">
        <f>+IF(O225&gt;0,O225,"")</f>
        <v/>
      </c>
      <c r="AN225" s="313" t="str">
        <f>+IF(P225&gt;0,P225," ")</f>
        <v>1.59.20</v>
      </c>
      <c r="AO225" s="314" t="str">
        <f>+UPPER((CONCATENATE(D225," ",B225," ",C225)))</f>
        <v>BENJAMÍN ANDRES LABRAÑA CARRASCO</v>
      </c>
      <c r="AP225" s="315">
        <f>G225</f>
        <v>38238</v>
      </c>
      <c r="AQ225" s="314" t="str">
        <f>I225</f>
        <v xml:space="preserve">Club Deportvo San Pablo. </v>
      </c>
      <c r="AR225" s="314">
        <f>J225</f>
        <v>8</v>
      </c>
      <c r="AS225" s="243" t="str">
        <f>+SUBSTITUTE(SUBSTITUTE(F225,".",""),"-","")</f>
        <v>216571614</v>
      </c>
      <c r="AT225" s="342"/>
      <c r="AU225" s="314" t="str">
        <f t="shared" si="18"/>
        <v xml:space="preserve">LABRAÑA CARRASCO BENJAMÍN ANDRES </v>
      </c>
      <c r="AV225" s="342" t="str">
        <f t="shared" si="19"/>
        <v xml:space="preserve">Club Deportvo San Pablo. </v>
      </c>
      <c r="AW225" s="1119">
        <f t="shared" si="20"/>
        <v>8</v>
      </c>
      <c r="AX225" s="1120">
        <f t="shared" si="21"/>
        <v>38238</v>
      </c>
      <c r="AY225" s="342"/>
      <c r="AZ225" s="342"/>
    </row>
    <row r="226" spans="1:52" ht="15" customHeight="1" x14ac:dyDescent="0.15">
      <c r="A226" s="242"/>
      <c r="B226" s="242" t="s">
        <v>3674</v>
      </c>
      <c r="C226" s="242" t="s">
        <v>1145</v>
      </c>
      <c r="D226" s="242" t="s">
        <v>3675</v>
      </c>
      <c r="E226" s="378" t="s">
        <v>1866</v>
      </c>
      <c r="F226" s="243" t="s">
        <v>1236</v>
      </c>
      <c r="G226" s="394">
        <v>37568</v>
      </c>
      <c r="H226" s="226" t="str">
        <f>+IF(G226&lt;DATE(2002,1,1),"adulto",IF(G226&lt;DATE(2004,1,1),"u20",IF(G226&lt;DATE(2006,1,1),"u18",IF(G226&lt;DATE(2008,1,1),"u16","-"))))</f>
        <v>u20</v>
      </c>
      <c r="I226" s="224" t="s">
        <v>3681</v>
      </c>
      <c r="J226" s="378">
        <v>8</v>
      </c>
      <c r="K226" s="225">
        <v>400</v>
      </c>
      <c r="L226" s="242">
        <v>1</v>
      </c>
      <c r="M226" s="242"/>
      <c r="N226" s="242">
        <v>8</v>
      </c>
      <c r="O226" s="243"/>
      <c r="P226" s="225" t="s">
        <v>3682</v>
      </c>
      <c r="Q226" s="254"/>
      <c r="R226" s="243"/>
      <c r="S226" s="243"/>
      <c r="T226" s="242"/>
      <c r="U226" s="242"/>
      <c r="V226" s="242"/>
      <c r="W226" s="242"/>
      <c r="X226" s="243"/>
      <c r="Y226" s="243"/>
      <c r="Z226" s="242"/>
      <c r="AA226" s="257"/>
      <c r="AB226" s="242"/>
      <c r="AC226" s="242"/>
      <c r="AD226" s="242"/>
      <c r="AE226" s="259"/>
      <c r="AF226" s="242"/>
      <c r="AG226" s="243" t="str">
        <f>E226</f>
        <v>M</v>
      </c>
      <c r="AH226" s="312">
        <f>+IF(K226&gt;0,K226,"")</f>
        <v>400</v>
      </c>
      <c r="AI226" s="312">
        <f>+IF(L226&gt;0,L226,"")</f>
        <v>1</v>
      </c>
      <c r="AJ226" s="312" t="str">
        <f>+IF(M226&gt;0,M226,"")</f>
        <v/>
      </c>
      <c r="AK226" s="312" t="str">
        <f>+IF(Q226&gt;0,Q226,"")</f>
        <v/>
      </c>
      <c r="AL226" s="312">
        <v>5</v>
      </c>
      <c r="AM226" s="312" t="str">
        <f>+IF(O226&gt;0,O226,"")</f>
        <v/>
      </c>
      <c r="AN226" s="313" t="str">
        <f>+IF(P226&gt;0,P226," ")</f>
        <v>51.15</v>
      </c>
      <c r="AO226" s="314" t="str">
        <f>+UPPER((CONCATENATE(D226," ",B226," ",C226)))</f>
        <v>MAURICIO ALBERTO LABRAÑA RUIZ</v>
      </c>
      <c r="AP226" s="315">
        <f>G226</f>
        <v>37568</v>
      </c>
      <c r="AQ226" s="314" t="str">
        <f>I226</f>
        <v xml:space="preserve">Club Deportvo San Pablo. </v>
      </c>
      <c r="AR226" s="314">
        <f>J226</f>
        <v>8</v>
      </c>
      <c r="AS226" s="243" t="str">
        <f>+SUBSTITUTE(SUBSTITUTE(F226,".",""),"-","")</f>
        <v>211622407</v>
      </c>
      <c r="AT226" s="342"/>
      <c r="AU226" s="314" t="str">
        <f t="shared" si="18"/>
        <v xml:space="preserve">LABRAÑA RUIZ MAURICIO ALBERTO </v>
      </c>
      <c r="AV226" s="342" t="str">
        <f t="shared" si="19"/>
        <v xml:space="preserve">Club Deportvo San Pablo. </v>
      </c>
      <c r="AW226" s="1119">
        <f t="shared" si="20"/>
        <v>8</v>
      </c>
      <c r="AX226" s="1120">
        <f t="shared" si="21"/>
        <v>37568</v>
      </c>
      <c r="AY226" s="342"/>
      <c r="AZ226" s="342"/>
    </row>
    <row r="227" spans="1:52" ht="15" customHeight="1" x14ac:dyDescent="0.15">
      <c r="A227" s="242"/>
      <c r="B227" s="242" t="s">
        <v>3674</v>
      </c>
      <c r="C227" s="242" t="s">
        <v>1145</v>
      </c>
      <c r="D227" s="242" t="s">
        <v>3675</v>
      </c>
      <c r="E227" s="378" t="s">
        <v>1866</v>
      </c>
      <c r="F227" s="243" t="s">
        <v>1236</v>
      </c>
      <c r="G227" s="394">
        <v>37568</v>
      </c>
      <c r="H227" s="226" t="str">
        <f>+IF(G227&lt;DATE(2002,1,1),"adulto",IF(G227&lt;DATE(2004,1,1),"u20",IF(G227&lt;DATE(2006,1,1),"u18",IF(G227&lt;DATE(2008,1,1),"u16","-"))))</f>
        <v>u20</v>
      </c>
      <c r="I227" s="224" t="s">
        <v>3681</v>
      </c>
      <c r="J227" s="378">
        <v>8</v>
      </c>
      <c r="K227" s="883">
        <v>200</v>
      </c>
      <c r="L227" s="242">
        <v>2</v>
      </c>
      <c r="M227" s="242"/>
      <c r="N227" s="242">
        <v>3</v>
      </c>
      <c r="O227" s="243"/>
      <c r="P227" s="225" t="s">
        <v>3679</v>
      </c>
      <c r="Q227" s="254"/>
      <c r="R227" s="243"/>
      <c r="S227" s="243"/>
      <c r="T227" s="242"/>
      <c r="U227" s="242"/>
      <c r="V227" s="242"/>
      <c r="W227" s="242"/>
      <c r="X227" s="243"/>
      <c r="Y227" s="243"/>
      <c r="Z227" s="242"/>
      <c r="AA227" s="257"/>
      <c r="AB227" s="242"/>
      <c r="AC227" s="242"/>
      <c r="AD227" s="242"/>
      <c r="AE227" s="259"/>
      <c r="AF227" s="242"/>
      <c r="AG227" s="243" t="str">
        <f>E227</f>
        <v>M</v>
      </c>
      <c r="AH227" s="312">
        <f>+IF(K227&gt;0,K227,"")</f>
        <v>200</v>
      </c>
      <c r="AI227" s="312">
        <f>+IF(L227&gt;0,L227,"")</f>
        <v>2</v>
      </c>
      <c r="AJ227" s="312" t="str">
        <f>+IF(M227&gt;0,M227,"")</f>
        <v/>
      </c>
      <c r="AK227" s="312" t="str">
        <f>+IF(Q227&gt;0,Q227,"")</f>
        <v/>
      </c>
      <c r="AL227" s="312">
        <f>+IF(N227&gt;0,N227,"")</f>
        <v>3</v>
      </c>
      <c r="AM227" s="312" t="str">
        <f>+IF(O227&gt;0,O227,"")</f>
        <v/>
      </c>
      <c r="AN227" s="313" t="str">
        <f>+IF(P227&gt;0,P227," ")</f>
        <v>23.49</v>
      </c>
      <c r="AO227" s="314" t="str">
        <f>+UPPER((CONCATENATE(D227," ",B227," ",C227)))</f>
        <v>MAURICIO ALBERTO LABRAÑA RUIZ</v>
      </c>
      <c r="AP227" s="315">
        <f>G227</f>
        <v>37568</v>
      </c>
      <c r="AQ227" s="314" t="str">
        <f>I227</f>
        <v xml:space="preserve">Club Deportvo San Pablo. </v>
      </c>
      <c r="AR227" s="314">
        <f>J227</f>
        <v>8</v>
      </c>
      <c r="AS227" s="243" t="str">
        <f>+SUBSTITUTE(SUBSTITUTE(F227,".",""),"-","")</f>
        <v>211622407</v>
      </c>
      <c r="AT227" s="342"/>
      <c r="AU227" s="314" t="str">
        <f t="shared" si="18"/>
        <v xml:space="preserve">LABRAÑA RUIZ MAURICIO ALBERTO </v>
      </c>
      <c r="AV227" s="342" t="str">
        <f t="shared" si="19"/>
        <v xml:space="preserve">Club Deportvo San Pablo. </v>
      </c>
      <c r="AW227" s="1119">
        <f t="shared" si="20"/>
        <v>8</v>
      </c>
      <c r="AX227" s="1120">
        <f t="shared" si="21"/>
        <v>37568</v>
      </c>
      <c r="AY227" s="342"/>
      <c r="AZ227" s="342"/>
    </row>
    <row r="228" spans="1:52" ht="15" customHeight="1" x14ac:dyDescent="0.2">
      <c r="A228" s="242"/>
      <c r="B228" s="242" t="s">
        <v>3674</v>
      </c>
      <c r="C228" s="242" t="s">
        <v>1145</v>
      </c>
      <c r="D228" s="242" t="s">
        <v>3675</v>
      </c>
      <c r="E228" s="378" t="s">
        <v>1866</v>
      </c>
      <c r="F228" s="243" t="s">
        <v>1236</v>
      </c>
      <c r="G228" s="394">
        <v>37568</v>
      </c>
      <c r="H228" s="226" t="str">
        <f>+IF(G228&lt;DATE(2002,1,1),"adulto",IF(G228&lt;DATE(2004,1,1),"u20",IF(G228&lt;DATE(2006,1,1),"u18",IF(G228&lt;DATE(2008,1,1),"u16","-"))))</f>
        <v>u20</v>
      </c>
      <c r="I228" s="224" t="s">
        <v>3681</v>
      </c>
      <c r="J228" s="861">
        <v>8</v>
      </c>
      <c r="K228" s="900" t="s">
        <v>3702</v>
      </c>
      <c r="L228" s="242"/>
      <c r="M228" s="242"/>
      <c r="N228" s="242"/>
      <c r="O228" s="243"/>
      <c r="P228" s="225"/>
      <c r="Q228" s="254"/>
      <c r="R228" s="243"/>
      <c r="S228" s="243"/>
      <c r="T228" s="242"/>
      <c r="U228" s="242"/>
      <c r="V228" s="242"/>
      <c r="W228" s="242"/>
      <c r="X228" s="243"/>
      <c r="Y228" s="243"/>
      <c r="Z228" s="242"/>
      <c r="AA228" s="257"/>
      <c r="AB228" s="242"/>
      <c r="AC228" s="242"/>
      <c r="AD228" s="242"/>
      <c r="AE228" s="259"/>
      <c r="AF228" s="242"/>
      <c r="AG228" s="243" t="str">
        <f>E228</f>
        <v>M</v>
      </c>
      <c r="AH228" s="312" t="str">
        <f>+IF(K228&gt;0,K228,"")</f>
        <v>4x400</v>
      </c>
      <c r="AI228" s="312" t="str">
        <f>+IF(L228&gt;0,L228,"")</f>
        <v/>
      </c>
      <c r="AJ228" s="312" t="str">
        <f>+IF(M228&gt;0,M228,"")</f>
        <v/>
      </c>
      <c r="AK228" s="312" t="str">
        <f>+IF(Q228&gt;0,Q228,"")</f>
        <v/>
      </c>
      <c r="AL228" s="312" t="str">
        <f>+IF(N228&gt;0,N228,"")</f>
        <v/>
      </c>
      <c r="AM228" s="312" t="str">
        <f>+IF(O228&gt;0,O228,"")</f>
        <v/>
      </c>
      <c r="AN228" s="313" t="str">
        <f>+IF(P228&gt;0,P228," ")</f>
        <v xml:space="preserve"> </v>
      </c>
      <c r="AO228" s="314" t="str">
        <f>+UPPER((CONCATENATE(D228," ",B228," ",C228)))</f>
        <v>MAURICIO ALBERTO LABRAÑA RUIZ</v>
      </c>
      <c r="AP228" s="315">
        <f>G228</f>
        <v>37568</v>
      </c>
      <c r="AQ228" s="314" t="str">
        <f>I228</f>
        <v xml:space="preserve">Club Deportvo San Pablo. </v>
      </c>
      <c r="AR228" s="314">
        <f>J228</f>
        <v>8</v>
      </c>
      <c r="AS228" s="243" t="str">
        <f>+SUBSTITUTE(SUBSTITUTE(F228,".",""),"-","")</f>
        <v>211622407</v>
      </c>
      <c r="AT228" s="342"/>
      <c r="AU228" s="314" t="str">
        <f t="shared" si="18"/>
        <v xml:space="preserve">LABRAÑA RUIZ MAURICIO ALBERTO </v>
      </c>
      <c r="AV228" s="342" t="str">
        <f t="shared" si="19"/>
        <v xml:space="preserve">Club Deportvo San Pablo. </v>
      </c>
      <c r="AW228" s="1119">
        <f t="shared" si="20"/>
        <v>8</v>
      </c>
      <c r="AX228" s="1120">
        <f t="shared" si="21"/>
        <v>37568</v>
      </c>
      <c r="AY228" s="342"/>
      <c r="AZ228" s="342"/>
    </row>
    <row r="229" spans="1:52" ht="15" customHeight="1" x14ac:dyDescent="0.2">
      <c r="A229" s="242"/>
      <c r="B229" s="375" t="s">
        <v>3674</v>
      </c>
      <c r="C229" s="375" t="s">
        <v>1352</v>
      </c>
      <c r="D229" s="375" t="s">
        <v>3698</v>
      </c>
      <c r="E229" s="378" t="s">
        <v>1866</v>
      </c>
      <c r="F229" s="225" t="s">
        <v>508</v>
      </c>
      <c r="G229" s="346">
        <v>38238</v>
      </c>
      <c r="H229" s="226" t="str">
        <f>+IF(G229&lt;DATE(2002,1,1),"adulto",IF(G229&lt;DATE(2004,1,1),"u20",IF(G229&lt;DATE(2006,1,1),"u18",IF(G229&lt;DATE(2008,1,1),"u16","-"))))</f>
        <v>u18</v>
      </c>
      <c r="I229" s="224" t="s">
        <v>3681</v>
      </c>
      <c r="J229" s="861">
        <v>8</v>
      </c>
      <c r="K229" s="900" t="s">
        <v>3702</v>
      </c>
      <c r="L229" s="242"/>
      <c r="M229" s="242"/>
      <c r="N229" s="242"/>
      <c r="O229" s="243"/>
      <c r="P229" s="225"/>
      <c r="Q229" s="254"/>
      <c r="R229" s="243"/>
      <c r="S229" s="243"/>
      <c r="T229" s="242"/>
      <c r="U229" s="242"/>
      <c r="V229" s="242"/>
      <c r="W229" s="242"/>
      <c r="X229" s="243"/>
      <c r="Y229" s="243"/>
      <c r="Z229" s="242"/>
      <c r="AA229" s="257"/>
      <c r="AB229" s="242"/>
      <c r="AC229" s="242"/>
      <c r="AD229" s="242"/>
      <c r="AE229" s="259"/>
      <c r="AF229" s="242"/>
      <c r="AG229" s="243" t="str">
        <f>E229</f>
        <v>M</v>
      </c>
      <c r="AH229" s="312" t="str">
        <f>+IF(K229&gt;0,K229,"")</f>
        <v>4x400</v>
      </c>
      <c r="AI229" s="312" t="str">
        <f>+IF(L229&gt;0,L229,"")</f>
        <v/>
      </c>
      <c r="AJ229" s="312" t="str">
        <f>+IF(M229&gt;0,M229,"")</f>
        <v/>
      </c>
      <c r="AK229" s="312" t="str">
        <f>+IF(Q229&gt;0,Q229,"")</f>
        <v/>
      </c>
      <c r="AL229" s="312" t="str">
        <f>+IF(N229&gt;0,N229,"")</f>
        <v/>
      </c>
      <c r="AM229" s="312" t="str">
        <f>+IF(O229&gt;0,O229,"")</f>
        <v/>
      </c>
      <c r="AN229" s="313" t="str">
        <f>+IF(P229&gt;0,P229," ")</f>
        <v xml:space="preserve"> </v>
      </c>
      <c r="AO229" s="314" t="str">
        <f>+UPPER((CONCATENATE(D229," ",B229," ",C229)))</f>
        <v>BENJAMÍN ANDRES LABRAÑA CARRASCO</v>
      </c>
      <c r="AP229" s="315">
        <f>G229</f>
        <v>38238</v>
      </c>
      <c r="AQ229" s="314" t="str">
        <f>I229</f>
        <v xml:space="preserve">Club Deportvo San Pablo. </v>
      </c>
      <c r="AR229" s="314">
        <f>J229</f>
        <v>8</v>
      </c>
      <c r="AS229" s="243" t="str">
        <f>+SUBSTITUTE(SUBSTITUTE(F229,".",""),"-","")</f>
        <v>216571614</v>
      </c>
      <c r="AT229" s="342"/>
      <c r="AU229" s="314" t="str">
        <f t="shared" si="18"/>
        <v xml:space="preserve">LABRAÑA CARRASCO BENJAMÍN ANDRES </v>
      </c>
      <c r="AV229" s="342" t="str">
        <f t="shared" si="19"/>
        <v xml:space="preserve">Club Deportvo San Pablo. </v>
      </c>
      <c r="AW229" s="1119">
        <f t="shared" si="20"/>
        <v>8</v>
      </c>
      <c r="AX229" s="1120">
        <f t="shared" si="21"/>
        <v>38238</v>
      </c>
      <c r="AY229" s="342"/>
      <c r="AZ229" s="342"/>
    </row>
    <row r="230" spans="1:52" ht="15" customHeight="1" x14ac:dyDescent="0.2">
      <c r="A230" s="242"/>
      <c r="B230" s="803" t="s">
        <v>758</v>
      </c>
      <c r="C230" s="803" t="s">
        <v>3036</v>
      </c>
      <c r="D230" s="803" t="s">
        <v>3037</v>
      </c>
      <c r="E230" s="806" t="s">
        <v>1862</v>
      </c>
      <c r="F230" s="814" t="s">
        <v>3038</v>
      </c>
      <c r="G230" s="808">
        <v>37267</v>
      </c>
      <c r="H230" s="809" t="str">
        <f>+IF(G230&lt;DATE(2002,1,1),"adulto",IF(G230&lt;DATE(2004,1,1),"u20",IF(G230&lt;DATE(2006,1,1),"u18",IF(G230&lt;DATE(2008,1,1),"u16","-"))))</f>
        <v>u20</v>
      </c>
      <c r="I230" s="812" t="s">
        <v>3041</v>
      </c>
      <c r="J230" s="860">
        <v>1</v>
      </c>
      <c r="K230" s="814" t="s">
        <v>1877</v>
      </c>
      <c r="L230" s="242">
        <v>1</v>
      </c>
      <c r="M230" s="242"/>
      <c r="N230" s="242">
        <v>1</v>
      </c>
      <c r="O230" s="243"/>
      <c r="P230" s="814"/>
      <c r="Q230" s="254"/>
      <c r="R230" s="243"/>
      <c r="S230" s="243"/>
      <c r="T230" s="242"/>
      <c r="U230" s="242"/>
      <c r="V230" s="242"/>
      <c r="W230" s="242"/>
      <c r="X230" s="243"/>
      <c r="Y230" s="243"/>
      <c r="Z230" s="242"/>
      <c r="AA230" s="257"/>
      <c r="AB230" s="242"/>
      <c r="AC230" s="242"/>
      <c r="AD230" s="242"/>
      <c r="AE230" s="259"/>
      <c r="AF230" s="242"/>
      <c r="AG230" s="243" t="str">
        <f>E230</f>
        <v>F</v>
      </c>
      <c r="AH230" s="312" t="str">
        <f>+IF(K230&gt;0,K230,"")</f>
        <v>400v</v>
      </c>
      <c r="AI230" s="312">
        <f>+IF(L230&gt;0,L230,"")</f>
        <v>1</v>
      </c>
      <c r="AJ230" s="312" t="str">
        <f>+IF(M230&gt;0,M230,"")</f>
        <v/>
      </c>
      <c r="AK230" s="312" t="str">
        <f>+IF(Q230&gt;0,Q230,"")</f>
        <v/>
      </c>
      <c r="AL230" s="312">
        <f>+IF(N230&gt;0,N230,"")</f>
        <v>1</v>
      </c>
      <c r="AM230" s="312" t="str">
        <f>+IF(O230&gt;0,O230,"")</f>
        <v/>
      </c>
      <c r="AN230" s="313" t="str">
        <f>+IF(P230&gt;0,P230," ")</f>
        <v xml:space="preserve"> </v>
      </c>
      <c r="AO230" s="314" t="str">
        <f>+UPPER((CONCATENATE(D230," ",B230," ",C230)))</f>
        <v xml:space="preserve">ANABELLA ESPERANZA LAGOS LUNA </v>
      </c>
      <c r="AP230" s="315">
        <f>G230</f>
        <v>37267</v>
      </c>
      <c r="AQ230" s="314" t="str">
        <f>I230</f>
        <v>CLUB ATLETICO IQUIQUE</v>
      </c>
      <c r="AR230" s="314">
        <f>J230</f>
        <v>1</v>
      </c>
      <c r="AS230" s="243" t="str">
        <f>+SUBSTITUTE(SUBSTITUTE(F230,".",""),"-","")</f>
        <v>209520184</v>
      </c>
      <c r="AT230" s="342"/>
      <c r="AU230" s="314" t="str">
        <f t="shared" si="18"/>
        <v xml:space="preserve">LAGOS LUNA  ANABELLA ESPERANZA </v>
      </c>
      <c r="AV230" s="342" t="str">
        <f t="shared" si="19"/>
        <v>CLUB ATLETICO IQUIQUE</v>
      </c>
      <c r="AW230" s="1119">
        <f t="shared" si="20"/>
        <v>1</v>
      </c>
      <c r="AX230" s="1120">
        <f t="shared" si="21"/>
        <v>37267</v>
      </c>
      <c r="AY230" s="342"/>
      <c r="AZ230" s="342"/>
    </row>
    <row r="231" spans="1:52" ht="15" customHeight="1" x14ac:dyDescent="0.2">
      <c r="A231" s="242"/>
      <c r="B231" s="803" t="s">
        <v>758</v>
      </c>
      <c r="C231" s="803" t="s">
        <v>3036</v>
      </c>
      <c r="D231" s="803" t="s">
        <v>3037</v>
      </c>
      <c r="E231" s="806" t="s">
        <v>1862</v>
      </c>
      <c r="F231" s="814" t="s">
        <v>3038</v>
      </c>
      <c r="G231" s="808">
        <v>37267</v>
      </c>
      <c r="H231" s="809" t="str">
        <f>+IF(G231&lt;DATE(2002,1,1),"adulto",IF(G231&lt;DATE(2004,1,1),"u20",IF(G231&lt;DATE(2006,1,1),"u18",IF(G231&lt;DATE(2008,1,1),"u16","-"))))</f>
        <v>u20</v>
      </c>
      <c r="I231" s="812" t="s">
        <v>3041</v>
      </c>
      <c r="J231" s="860">
        <v>1</v>
      </c>
      <c r="K231" s="814">
        <v>400</v>
      </c>
      <c r="L231" s="242">
        <v>3</v>
      </c>
      <c r="M231" s="242"/>
      <c r="N231" s="242"/>
      <c r="O231" s="243"/>
      <c r="P231" s="814"/>
      <c r="Q231" s="254"/>
      <c r="R231" s="243"/>
      <c r="S231" s="243"/>
      <c r="T231" s="242"/>
      <c r="U231" s="242"/>
      <c r="V231" s="242"/>
      <c r="W231" s="242"/>
      <c r="X231" s="243"/>
      <c r="Y231" s="243"/>
      <c r="Z231" s="242"/>
      <c r="AA231" s="257"/>
      <c r="AB231" s="242"/>
      <c r="AC231" s="242"/>
      <c r="AD231" s="242"/>
      <c r="AE231" s="259"/>
      <c r="AF231" s="242"/>
      <c r="AG231" s="243" t="str">
        <f>E231</f>
        <v>F</v>
      </c>
      <c r="AH231" s="312">
        <f>+IF(K231&gt;0,K231,"")</f>
        <v>400</v>
      </c>
      <c r="AI231" s="312">
        <f>+IF(L231&gt;0,L231,"")</f>
        <v>3</v>
      </c>
      <c r="AJ231" s="312" t="str">
        <f>+IF(M231&gt;0,M231,"")</f>
        <v/>
      </c>
      <c r="AK231" s="312" t="str">
        <f>+IF(Q231&gt;0,Q231,"")</f>
        <v/>
      </c>
      <c r="AL231" s="312">
        <v>8</v>
      </c>
      <c r="AM231" s="312" t="str">
        <f>+IF(O231&gt;0,O231,"")</f>
        <v/>
      </c>
      <c r="AN231" s="313" t="str">
        <f>+IF(P231&gt;0,P231," ")</f>
        <v xml:space="preserve"> </v>
      </c>
      <c r="AO231" s="314" t="str">
        <f>+UPPER((CONCATENATE(D231," ",B231," ",C231)))</f>
        <v xml:space="preserve">ANABELLA ESPERANZA LAGOS LUNA </v>
      </c>
      <c r="AP231" s="315">
        <f>G231</f>
        <v>37267</v>
      </c>
      <c r="AQ231" s="314" t="str">
        <f>I231</f>
        <v>CLUB ATLETICO IQUIQUE</v>
      </c>
      <c r="AR231" s="314">
        <f>J231</f>
        <v>1</v>
      </c>
      <c r="AS231" s="243" t="str">
        <f>+SUBSTITUTE(SUBSTITUTE(F231,".",""),"-","")</f>
        <v>209520184</v>
      </c>
      <c r="AT231" s="342"/>
      <c r="AU231" s="314" t="str">
        <f t="shared" si="18"/>
        <v xml:space="preserve">LAGOS LUNA  ANABELLA ESPERANZA </v>
      </c>
      <c r="AV231" s="342" t="str">
        <f t="shared" si="19"/>
        <v>CLUB ATLETICO IQUIQUE</v>
      </c>
      <c r="AW231" s="1119">
        <f t="shared" si="20"/>
        <v>1</v>
      </c>
      <c r="AX231" s="1120">
        <f t="shared" si="21"/>
        <v>37267</v>
      </c>
      <c r="AY231" s="342"/>
      <c r="AZ231" s="342"/>
    </row>
    <row r="232" spans="1:52" ht="15" customHeight="1" x14ac:dyDescent="0.2">
      <c r="A232" s="242"/>
      <c r="B232" s="803" t="s">
        <v>758</v>
      </c>
      <c r="C232" s="803" t="s">
        <v>3036</v>
      </c>
      <c r="D232" s="803" t="s">
        <v>3037</v>
      </c>
      <c r="E232" s="806" t="s">
        <v>1862</v>
      </c>
      <c r="F232" s="814" t="s">
        <v>3038</v>
      </c>
      <c r="G232" s="808">
        <v>37267</v>
      </c>
      <c r="H232" s="809" t="str">
        <f>+IF(G232&lt;DATE(2002,1,1),"adulto",IF(G232&lt;DATE(2004,1,1),"u20",IF(G232&lt;DATE(2006,1,1),"u18",IF(G232&lt;DATE(2008,1,1),"u16","-"))))</f>
        <v>u20</v>
      </c>
      <c r="I232" s="812" t="s">
        <v>3041</v>
      </c>
      <c r="J232" s="860">
        <v>1</v>
      </c>
      <c r="K232" s="882">
        <v>200</v>
      </c>
      <c r="L232" s="242"/>
      <c r="M232" s="242"/>
      <c r="N232" s="242"/>
      <c r="O232" s="243"/>
      <c r="P232" s="814"/>
      <c r="Q232" s="254"/>
      <c r="R232" s="243"/>
      <c r="S232" s="243"/>
      <c r="T232" s="242"/>
      <c r="U232" s="242"/>
      <c r="V232" s="242"/>
      <c r="W232" s="242"/>
      <c r="X232" s="243"/>
      <c r="Y232" s="243"/>
      <c r="Z232" s="242"/>
      <c r="AA232" s="257"/>
      <c r="AB232" s="242"/>
      <c r="AC232" s="242"/>
      <c r="AD232" s="242"/>
      <c r="AE232" s="259"/>
      <c r="AF232" s="242"/>
      <c r="AG232" s="243" t="str">
        <f>E232</f>
        <v>F</v>
      </c>
      <c r="AH232" s="312">
        <f>+IF(K232&gt;0,K232,"")</f>
        <v>200</v>
      </c>
      <c r="AI232" s="312">
        <v>3</v>
      </c>
      <c r="AJ232" s="312" t="str">
        <f>+IF(M232&gt;0,M232,"")</f>
        <v/>
      </c>
      <c r="AK232" s="312" t="str">
        <f>+IF(Q232&gt;0,Q232,"")</f>
        <v/>
      </c>
      <c r="AL232" s="312">
        <v>1</v>
      </c>
      <c r="AM232" s="312" t="str">
        <f>+IF(O232&gt;0,O232,"")</f>
        <v/>
      </c>
      <c r="AN232" s="313" t="str">
        <f>+IF(P232&gt;0,P232," ")</f>
        <v xml:space="preserve"> </v>
      </c>
      <c r="AO232" s="314" t="str">
        <f>+UPPER((CONCATENATE(D232," ",B232," ",C232)))</f>
        <v xml:space="preserve">ANABELLA ESPERANZA LAGOS LUNA </v>
      </c>
      <c r="AP232" s="315">
        <f>G232</f>
        <v>37267</v>
      </c>
      <c r="AQ232" s="314" t="str">
        <f>I232</f>
        <v>CLUB ATLETICO IQUIQUE</v>
      </c>
      <c r="AR232" s="314">
        <f>J232</f>
        <v>1</v>
      </c>
      <c r="AS232" s="243" t="str">
        <f>+SUBSTITUTE(SUBSTITUTE(F232,".",""),"-","")</f>
        <v>209520184</v>
      </c>
      <c r="AT232" s="342"/>
      <c r="AU232" s="314" t="str">
        <f t="shared" si="18"/>
        <v xml:space="preserve">LAGOS LUNA  ANABELLA ESPERANZA </v>
      </c>
      <c r="AV232" s="342" t="str">
        <f t="shared" si="19"/>
        <v>CLUB ATLETICO IQUIQUE</v>
      </c>
      <c r="AW232" s="1119">
        <f t="shared" si="20"/>
        <v>1</v>
      </c>
      <c r="AX232" s="1120">
        <f t="shared" si="21"/>
        <v>37267</v>
      </c>
      <c r="AY232" s="342"/>
      <c r="AZ232" s="342"/>
    </row>
    <row r="233" spans="1:52" ht="15" customHeight="1" x14ac:dyDescent="0.2">
      <c r="A233" s="242"/>
      <c r="B233" s="831" t="s">
        <v>862</v>
      </c>
      <c r="C233" s="831" t="s">
        <v>2096</v>
      </c>
      <c r="D233" s="831" t="s">
        <v>3601</v>
      </c>
      <c r="E233" s="806" t="s">
        <v>1862</v>
      </c>
      <c r="F233" s="828" t="s">
        <v>3602</v>
      </c>
      <c r="G233" s="829">
        <v>38201</v>
      </c>
      <c r="H233" s="809" t="str">
        <f>+IF(G233&lt;DATE(2002,1,1),"adulto",IF(G233&lt;DATE(2004,1,1),"u20",IF(G233&lt;DATE(2006,1,1),"u18",IF(G233&lt;DATE(2008,1,1),"u16","-"))))</f>
        <v>u18</v>
      </c>
      <c r="I233" s="804" t="s">
        <v>3577</v>
      </c>
      <c r="J233" s="864">
        <v>4</v>
      </c>
      <c r="K233" s="939" t="s">
        <v>1052</v>
      </c>
      <c r="L233" s="242"/>
      <c r="M233" s="242"/>
      <c r="N233" s="242"/>
      <c r="O233" s="243"/>
      <c r="P233" s="828">
        <v>4</v>
      </c>
      <c r="Q233" s="254"/>
      <c r="R233" s="243"/>
      <c r="S233" s="243"/>
      <c r="T233" s="242"/>
      <c r="U233" s="242"/>
      <c r="V233" s="242"/>
      <c r="W233" s="242"/>
      <c r="X233" s="243"/>
      <c r="Y233" s="243"/>
      <c r="Z233" s="242"/>
      <c r="AA233" s="257"/>
      <c r="AB233" s="242"/>
      <c r="AC233" s="242"/>
      <c r="AD233" s="242"/>
      <c r="AE233" s="259"/>
      <c r="AF233" s="242"/>
      <c r="AG233" s="243" t="str">
        <f>E233</f>
        <v>F</v>
      </c>
      <c r="AH233" s="312" t="str">
        <f>+IF(K233&gt;0,K233,"")</f>
        <v>salto largo</v>
      </c>
      <c r="AI233" s="312" t="str">
        <f>+IF(L233&gt;0,L233,"")</f>
        <v/>
      </c>
      <c r="AJ233" s="312" t="str">
        <f>+IF(M233&gt;0,M233,"")</f>
        <v/>
      </c>
      <c r="AK233" s="312" t="str">
        <f>+IF(Q233&gt;0,Q233,"")</f>
        <v/>
      </c>
      <c r="AL233" s="312" t="str">
        <f>+IF(N233&gt;0,N233,"")</f>
        <v/>
      </c>
      <c r="AM233" s="312" t="str">
        <f>+IF(O233&gt;0,O233,"")</f>
        <v/>
      </c>
      <c r="AN233" s="313">
        <f>+IF(P233&gt;0,P233," ")</f>
        <v>4</v>
      </c>
      <c r="AO233" s="314" t="str">
        <f>+UPPER((CONCATENATE(D233," ",B233," ",C233)))</f>
        <v>CATALINA ANTONIA LOPEZ CORTES</v>
      </c>
      <c r="AP233" s="315">
        <f>G233</f>
        <v>38201</v>
      </c>
      <c r="AQ233" s="314" t="str">
        <f>I233</f>
        <v>CLUB ATLETICO LIMARI</v>
      </c>
      <c r="AR233" s="314">
        <f>J233</f>
        <v>4</v>
      </c>
      <c r="AS233" s="243" t="str">
        <f>+SUBSTITUTE(SUBSTITUTE(F233,".",""),"-","")</f>
        <v>216282515</v>
      </c>
      <c r="AT233" s="342"/>
      <c r="AU233" s="314" t="str">
        <f t="shared" si="18"/>
        <v xml:space="preserve">LOPEZ CORTES CATALINA ANTONIA </v>
      </c>
      <c r="AV233" s="342" t="str">
        <f t="shared" si="19"/>
        <v>CLUB ATLETICO LIMARI</v>
      </c>
      <c r="AW233" s="1119">
        <f t="shared" si="20"/>
        <v>4</v>
      </c>
      <c r="AX233" s="1120">
        <f t="shared" si="21"/>
        <v>38201</v>
      </c>
      <c r="AY233" s="342"/>
      <c r="AZ233" s="342"/>
    </row>
    <row r="234" spans="1:52" ht="15" customHeight="1" x14ac:dyDescent="0.2">
      <c r="A234" s="242"/>
      <c r="B234" s="826" t="s">
        <v>862</v>
      </c>
      <c r="C234" s="826" t="s">
        <v>2096</v>
      </c>
      <c r="D234" s="826" t="s">
        <v>3601</v>
      </c>
      <c r="E234" s="806" t="s">
        <v>1862</v>
      </c>
      <c r="F234" s="828" t="s">
        <v>3602</v>
      </c>
      <c r="G234" s="829">
        <v>38201</v>
      </c>
      <c r="H234" s="809" t="str">
        <f>+IF(G234&lt;DATE(2002,1,1),"adulto",IF(G234&lt;DATE(2004,1,1),"u20",IF(G234&lt;DATE(2006,1,1),"u18",IF(G234&lt;DATE(2008,1,1),"u16","-"))))</f>
        <v>u18</v>
      </c>
      <c r="I234" s="804" t="s">
        <v>3577</v>
      </c>
      <c r="J234" s="864">
        <v>4</v>
      </c>
      <c r="K234" s="882">
        <v>100</v>
      </c>
      <c r="L234" s="242">
        <v>1</v>
      </c>
      <c r="M234" s="242"/>
      <c r="N234" s="242"/>
      <c r="O234" s="243"/>
      <c r="P234" s="828"/>
      <c r="Q234" s="254"/>
      <c r="R234" s="243"/>
      <c r="S234" s="243"/>
      <c r="T234" s="242"/>
      <c r="U234" s="242"/>
      <c r="V234" s="242"/>
      <c r="W234" s="242"/>
      <c r="X234" s="243"/>
      <c r="Y234" s="243"/>
      <c r="Z234" s="242"/>
      <c r="AA234" s="257"/>
      <c r="AB234" s="242"/>
      <c r="AC234" s="242"/>
      <c r="AD234" s="242"/>
      <c r="AE234" s="259"/>
      <c r="AF234" s="242"/>
      <c r="AG234" s="243" t="str">
        <f>E234</f>
        <v>F</v>
      </c>
      <c r="AH234" s="312">
        <f>+IF(K234&gt;0,K234,"")</f>
        <v>100</v>
      </c>
      <c r="AI234" s="312">
        <f>+IF(L234&gt;0,L234,"")</f>
        <v>1</v>
      </c>
      <c r="AJ234" s="312" t="str">
        <f>+IF(M234&gt;0,M234,"")</f>
        <v/>
      </c>
      <c r="AK234" s="312" t="str">
        <f>+IF(Q234&gt;0,Q234,"")</f>
        <v/>
      </c>
      <c r="AL234" s="312">
        <v>2</v>
      </c>
      <c r="AM234" s="312" t="str">
        <f>+IF(O234&gt;0,O234,"")</f>
        <v/>
      </c>
      <c r="AN234" s="313" t="str">
        <f>+IF(P234&gt;0,P234," ")</f>
        <v xml:space="preserve"> </v>
      </c>
      <c r="AO234" s="314" t="str">
        <f>+UPPER((CONCATENATE(D234," ",B234," ",C234)))</f>
        <v>CATALINA ANTONIA LOPEZ CORTES</v>
      </c>
      <c r="AP234" s="315">
        <f>G234</f>
        <v>38201</v>
      </c>
      <c r="AQ234" s="314" t="str">
        <f>I234</f>
        <v>CLUB ATLETICO LIMARI</v>
      </c>
      <c r="AR234" s="314">
        <f>J234</f>
        <v>4</v>
      </c>
      <c r="AS234" s="243" t="str">
        <f>+SUBSTITUTE(SUBSTITUTE(F234,".",""),"-","")</f>
        <v>216282515</v>
      </c>
      <c r="AT234" s="342"/>
      <c r="AU234" s="314" t="str">
        <f t="shared" si="18"/>
        <v xml:space="preserve">LOPEZ CORTES CATALINA ANTONIA </v>
      </c>
      <c r="AV234" s="342" t="str">
        <f t="shared" si="19"/>
        <v>CLUB ATLETICO LIMARI</v>
      </c>
      <c r="AW234" s="1119">
        <f t="shared" si="20"/>
        <v>4</v>
      </c>
      <c r="AX234" s="1120">
        <f t="shared" si="21"/>
        <v>38201</v>
      </c>
      <c r="AY234" s="342"/>
      <c r="AZ234" s="342"/>
    </row>
    <row r="235" spans="1:52" ht="15" customHeight="1" x14ac:dyDescent="0.2">
      <c r="A235" s="242"/>
      <c r="B235" s="224" t="s">
        <v>1950</v>
      </c>
      <c r="C235" s="224" t="s">
        <v>1951</v>
      </c>
      <c r="D235" s="224" t="s">
        <v>1402</v>
      </c>
      <c r="E235" s="378" t="s">
        <v>1866</v>
      </c>
      <c r="F235" s="225" t="s">
        <v>1952</v>
      </c>
      <c r="G235" s="346">
        <v>37857</v>
      </c>
      <c r="H235" s="226" t="str">
        <f>+IF(G235&lt;DATE(2002,1,1),"adulto",IF(G235&lt;DATE(2004,1,1),"u20",IF(G235&lt;DATE(2006,1,1),"u18",IF(G235&lt;DATE(2008,1,1),"u16","-"))))</f>
        <v>u20</v>
      </c>
      <c r="I235" s="224" t="s">
        <v>1911</v>
      </c>
      <c r="J235" s="524">
        <v>6</v>
      </c>
      <c r="K235" s="883">
        <v>200</v>
      </c>
      <c r="L235" s="242">
        <v>2</v>
      </c>
      <c r="M235" s="242"/>
      <c r="N235" s="242">
        <v>7</v>
      </c>
      <c r="O235" s="243"/>
      <c r="P235" s="447" t="s">
        <v>1956</v>
      </c>
      <c r="Q235" s="254"/>
      <c r="R235" s="243"/>
      <c r="S235" s="243"/>
      <c r="T235" s="242"/>
      <c r="U235" s="242"/>
      <c r="V235" s="242"/>
      <c r="W235" s="242"/>
      <c r="X235" s="243"/>
      <c r="Y235" s="243"/>
      <c r="Z235" s="242"/>
      <c r="AA235" s="257"/>
      <c r="AB235" s="242"/>
      <c r="AC235" s="242"/>
      <c r="AD235" s="242"/>
      <c r="AE235" s="259"/>
      <c r="AF235" s="242"/>
      <c r="AG235" s="243" t="str">
        <f>E235</f>
        <v>M</v>
      </c>
      <c r="AH235" s="312">
        <f>+IF(K235&gt;0,K235,"")</f>
        <v>200</v>
      </c>
      <c r="AI235" s="312">
        <f>+IF(L235&gt;0,L235,"")</f>
        <v>2</v>
      </c>
      <c r="AJ235" s="312" t="str">
        <f>+IF(M235&gt;0,M235,"")</f>
        <v/>
      </c>
      <c r="AK235" s="312" t="str">
        <f>+IF(Q235&gt;0,Q235,"")</f>
        <v/>
      </c>
      <c r="AL235" s="312">
        <f>+IF(N235&gt;0,N235,"")</f>
        <v>7</v>
      </c>
      <c r="AM235" s="312" t="str">
        <f>+IF(O235&gt;0,O235,"")</f>
        <v/>
      </c>
      <c r="AN235" s="313" t="str">
        <f>+IF(P235&gt;0,P235," ")</f>
        <v>24.33</v>
      </c>
      <c r="AO235" s="314" t="str">
        <f>+UPPER((CONCATENATE(D235," ",B235," ",C235)))</f>
        <v>BENJAMIN MALDONADO TELLO</v>
      </c>
      <c r="AP235" s="315">
        <f>G235</f>
        <v>37857</v>
      </c>
      <c r="AQ235" s="314" t="str">
        <f>I235</f>
        <v>club atletico Rengo</v>
      </c>
      <c r="AR235" s="314">
        <f>J235</f>
        <v>6</v>
      </c>
      <c r="AS235" s="243" t="str">
        <f>+SUBSTITUTE(SUBSTITUTE(F235,".",""),"-","")</f>
        <v>213759272</v>
      </c>
      <c r="AT235" s="342"/>
      <c r="AU235" s="314" t="str">
        <f t="shared" si="18"/>
        <v xml:space="preserve">MALDONADO TELLO BENJAMIN </v>
      </c>
      <c r="AV235" s="342" t="str">
        <f t="shared" si="19"/>
        <v>club atletico Rengo</v>
      </c>
      <c r="AW235" s="1119">
        <f t="shared" si="20"/>
        <v>6</v>
      </c>
      <c r="AX235" s="1120">
        <f t="shared" si="21"/>
        <v>37857</v>
      </c>
      <c r="AY235" s="342"/>
      <c r="AZ235" s="342"/>
    </row>
    <row r="236" spans="1:52" ht="15" customHeight="1" x14ac:dyDescent="0.2">
      <c r="A236" s="242"/>
      <c r="B236" s="224" t="s">
        <v>1950</v>
      </c>
      <c r="C236" s="224" t="s">
        <v>1951</v>
      </c>
      <c r="D236" s="224" t="s">
        <v>1402</v>
      </c>
      <c r="E236" s="378" t="s">
        <v>1866</v>
      </c>
      <c r="F236" s="368" t="s">
        <v>1952</v>
      </c>
      <c r="G236" s="387">
        <v>37857</v>
      </c>
      <c r="H236" s="226" t="str">
        <f>+IF(G236&lt;DATE(2002,1,1),"adulto",IF(G236&lt;DATE(2004,1,1),"u20",IF(G236&lt;DATE(2006,1,1),"u18",IF(G236&lt;DATE(2008,1,1),"u16","-"))))</f>
        <v>u20</v>
      </c>
      <c r="I236" s="224" t="s">
        <v>1911</v>
      </c>
      <c r="J236" s="524">
        <v>6</v>
      </c>
      <c r="K236" s="883">
        <v>100</v>
      </c>
      <c r="L236" s="242">
        <v>2</v>
      </c>
      <c r="M236" s="242"/>
      <c r="N236" s="242"/>
      <c r="O236" s="243"/>
      <c r="P236" s="447" t="s">
        <v>1955</v>
      </c>
      <c r="Q236" s="254"/>
      <c r="R236" s="243"/>
      <c r="S236" s="243"/>
      <c r="T236" s="242"/>
      <c r="U236" s="242"/>
      <c r="V236" s="242"/>
      <c r="W236" s="242"/>
      <c r="X236" s="243"/>
      <c r="Y236" s="243"/>
      <c r="Z236" s="242"/>
      <c r="AA236" s="257"/>
      <c r="AB236" s="242"/>
      <c r="AC236" s="242"/>
      <c r="AD236" s="242"/>
      <c r="AE236" s="259"/>
      <c r="AF236" s="242"/>
      <c r="AG236" s="243" t="str">
        <f>E236</f>
        <v>M</v>
      </c>
      <c r="AH236" s="312">
        <f>+IF(K236&gt;0,K236,"")</f>
        <v>100</v>
      </c>
      <c r="AI236" s="312">
        <f>+IF(L236&gt;0,L236,"")</f>
        <v>2</v>
      </c>
      <c r="AJ236" s="312" t="str">
        <f>+IF(M236&gt;0,M236,"")</f>
        <v/>
      </c>
      <c r="AK236" s="312" t="str">
        <f>+IF(Q236&gt;0,Q236,"")</f>
        <v/>
      </c>
      <c r="AL236" s="312">
        <v>7</v>
      </c>
      <c r="AM236" s="312" t="str">
        <f>+IF(O236&gt;0,O236,"")</f>
        <v/>
      </c>
      <c r="AN236" s="313" t="str">
        <f>+IF(P236&gt;0,P236," ")</f>
        <v>12.07</v>
      </c>
      <c r="AO236" s="314" t="str">
        <f>+UPPER((CONCATENATE(D236," ",B236," ",C236)))</f>
        <v>BENJAMIN MALDONADO TELLO</v>
      </c>
      <c r="AP236" s="315">
        <f>G236</f>
        <v>37857</v>
      </c>
      <c r="AQ236" s="314" t="str">
        <f>I236</f>
        <v>club atletico Rengo</v>
      </c>
      <c r="AR236" s="314">
        <f>J236</f>
        <v>6</v>
      </c>
      <c r="AS236" s="243" t="str">
        <f>+SUBSTITUTE(SUBSTITUTE(F236,".",""),"-","")</f>
        <v>213759272</v>
      </c>
      <c r="AT236" s="342"/>
      <c r="AU236" s="314" t="str">
        <f t="shared" si="18"/>
        <v xml:space="preserve">MALDONADO TELLO BENJAMIN </v>
      </c>
      <c r="AV236" s="342" t="str">
        <f t="shared" si="19"/>
        <v>club atletico Rengo</v>
      </c>
      <c r="AW236" s="1119">
        <f t="shared" si="20"/>
        <v>6</v>
      </c>
      <c r="AX236" s="1120">
        <f t="shared" si="21"/>
        <v>37857</v>
      </c>
      <c r="AY236" s="342"/>
      <c r="AZ236" s="342"/>
    </row>
    <row r="237" spans="1:52" ht="15" customHeight="1" x14ac:dyDescent="0.2">
      <c r="A237" s="242"/>
      <c r="B237" s="224" t="s">
        <v>1950</v>
      </c>
      <c r="C237" s="224" t="s">
        <v>1951</v>
      </c>
      <c r="D237" s="224" t="s">
        <v>1402</v>
      </c>
      <c r="E237" s="378" t="s">
        <v>1866</v>
      </c>
      <c r="F237" s="368" t="s">
        <v>1952</v>
      </c>
      <c r="G237" s="387">
        <v>37857</v>
      </c>
      <c r="H237" s="226" t="str">
        <f>+IF(G237&lt;DATE(2002,1,1),"adulto",IF(G237&lt;DATE(2004,1,1),"u20",IF(G237&lt;DATE(2006,1,1),"u18",IF(G237&lt;DATE(2008,1,1),"u16","-"))))</f>
        <v>u20</v>
      </c>
      <c r="I237" s="224" t="s">
        <v>1911</v>
      </c>
      <c r="J237" s="524">
        <v>6</v>
      </c>
      <c r="K237" s="883">
        <v>100</v>
      </c>
      <c r="L237" s="242">
        <v>3</v>
      </c>
      <c r="M237" s="242"/>
      <c r="N237" s="242"/>
      <c r="O237" s="243"/>
      <c r="P237" s="447" t="s">
        <v>1955</v>
      </c>
      <c r="Q237" s="254"/>
      <c r="R237" s="243"/>
      <c r="S237" s="243"/>
      <c r="T237" s="242"/>
      <c r="U237" s="242"/>
      <c r="V237" s="242"/>
      <c r="W237" s="242"/>
      <c r="X237" s="243"/>
      <c r="Y237" s="243"/>
      <c r="Z237" s="242"/>
      <c r="AA237" s="257"/>
      <c r="AB237" s="242"/>
      <c r="AC237" s="242"/>
      <c r="AD237" s="242"/>
      <c r="AE237" s="259"/>
      <c r="AF237" s="242"/>
      <c r="AG237" s="243" t="str">
        <f>E237</f>
        <v>M</v>
      </c>
      <c r="AH237" s="312">
        <f>+IF(K237&gt;0,K237,"")</f>
        <v>100</v>
      </c>
      <c r="AI237" s="312">
        <f>+IF(L237&gt;0,L237,"")</f>
        <v>3</v>
      </c>
      <c r="AJ237" s="312" t="str">
        <f>+IF(M237&gt;0,M237,"")</f>
        <v/>
      </c>
      <c r="AK237" s="312" t="str">
        <f>+IF(Q237&gt;0,Q237,"")</f>
        <v/>
      </c>
      <c r="AL237" s="312">
        <v>7</v>
      </c>
      <c r="AM237" s="312" t="str">
        <f>+IF(O237&gt;0,O237,"")</f>
        <v/>
      </c>
      <c r="AN237" s="313" t="str">
        <f>+IF(P237&gt;0,P237," ")</f>
        <v>12.07</v>
      </c>
      <c r="AO237" s="314" t="str">
        <f>+UPPER((CONCATENATE(D237," ",B237," ",C237)))</f>
        <v>BENJAMIN MALDONADO TELLO</v>
      </c>
      <c r="AP237" s="315">
        <f>G237</f>
        <v>37857</v>
      </c>
      <c r="AQ237" s="314" t="str">
        <f>I237</f>
        <v>club atletico Rengo</v>
      </c>
      <c r="AR237" s="314">
        <f>J237</f>
        <v>6</v>
      </c>
      <c r="AS237" s="243" t="str">
        <f>+SUBSTITUTE(SUBSTITUTE(F237,".",""),"-","")</f>
        <v>213759272</v>
      </c>
      <c r="AT237" s="342"/>
      <c r="AU237" s="314" t="str">
        <f t="shared" si="18"/>
        <v xml:space="preserve">MALDONADO TELLO BENJAMIN </v>
      </c>
      <c r="AV237" s="342" t="str">
        <f t="shared" si="19"/>
        <v>club atletico Rengo</v>
      </c>
      <c r="AW237" s="1119">
        <f t="shared" si="20"/>
        <v>6</v>
      </c>
      <c r="AX237" s="1120">
        <f t="shared" si="21"/>
        <v>37857</v>
      </c>
      <c r="AY237" s="342"/>
      <c r="AZ237" s="342"/>
    </row>
    <row r="238" spans="1:52" ht="15" customHeight="1" x14ac:dyDescent="0.15">
      <c r="A238" s="242"/>
      <c r="B238" s="451" t="s">
        <v>2950</v>
      </c>
      <c r="C238" s="451" t="s">
        <v>2951</v>
      </c>
      <c r="D238" s="451" t="s">
        <v>2952</v>
      </c>
      <c r="E238" s="378" t="s">
        <v>1866</v>
      </c>
      <c r="F238" s="453" t="s">
        <v>2953</v>
      </c>
      <c r="G238" s="464">
        <v>37989</v>
      </c>
      <c r="H238" s="226" t="str">
        <f>+IF(G238&lt;DATE(2002,1,1),"adulto",IF(G238&lt;DATE(2004,1,1),"u20",IF(G238&lt;DATE(2006,1,1),"u18",IF(G238&lt;DATE(2008,1,1),"u16","-"))))</f>
        <v>u18</v>
      </c>
      <c r="I238" s="451" t="s">
        <v>2935</v>
      </c>
      <c r="J238" s="452">
        <v>13</v>
      </c>
      <c r="K238" s="894">
        <v>1500</v>
      </c>
      <c r="L238" s="242">
        <v>2</v>
      </c>
      <c r="M238" s="242"/>
      <c r="N238" s="242"/>
      <c r="O238" s="243"/>
      <c r="P238" s="460" t="s">
        <v>4154</v>
      </c>
      <c r="Q238" s="254"/>
      <c r="R238" s="243"/>
      <c r="S238" s="243"/>
      <c r="T238" s="242"/>
      <c r="U238" s="242"/>
      <c r="V238" s="242"/>
      <c r="W238" s="242"/>
      <c r="X238" s="243"/>
      <c r="Y238" s="243"/>
      <c r="Z238" s="242"/>
      <c r="AA238" s="257"/>
      <c r="AB238" s="242"/>
      <c r="AC238" s="242"/>
      <c r="AD238" s="242"/>
      <c r="AE238" s="259"/>
      <c r="AF238" s="242"/>
      <c r="AG238" s="243" t="str">
        <f>E238</f>
        <v>M</v>
      </c>
      <c r="AH238" s="312">
        <f>+IF(K238&gt;0,K238,"")</f>
        <v>1500</v>
      </c>
      <c r="AI238" s="312">
        <f>+IF(L238&gt;0,L238,"")</f>
        <v>2</v>
      </c>
      <c r="AJ238" s="312" t="str">
        <f>+IF(M238&gt;0,M238,"")</f>
        <v/>
      </c>
      <c r="AK238" s="312" t="str">
        <f>+IF(Q238&gt;0,Q238,"")</f>
        <v/>
      </c>
      <c r="AL238" s="312" t="str">
        <f>+IF(N238&gt;0,N238,"")</f>
        <v/>
      </c>
      <c r="AM238" s="312" t="str">
        <f>+IF(O238&gt;0,O238,"")</f>
        <v/>
      </c>
      <c r="AN238" s="313" t="str">
        <f>+IF(P238&gt;0,P238," ")</f>
        <v>4.35.00</v>
      </c>
      <c r="AO238" s="314" t="str">
        <f>+UPPER((CONCATENATE(D238," ",B238," ",C238)))</f>
        <v>ARIEL MATIAS MARDONES  KEIM</v>
      </c>
      <c r="AP238" s="315">
        <f>G238</f>
        <v>37989</v>
      </c>
      <c r="AQ238" s="314" t="str">
        <f>I238</f>
        <v>CLUB ATLÉTICO FRANCÉS</v>
      </c>
      <c r="AR238" s="314">
        <f>J238</f>
        <v>13</v>
      </c>
      <c r="AS238" s="243" t="str">
        <f>+SUBSTITUTE(SUBSTITUTE(F238,".",""),"-","")</f>
        <v>214780178</v>
      </c>
      <c r="AT238" s="342"/>
      <c r="AU238" s="314" t="str">
        <f t="shared" si="18"/>
        <v xml:space="preserve">MARDONES  KEIM ARIEL MATIAS </v>
      </c>
      <c r="AV238" s="342" t="str">
        <f t="shared" si="19"/>
        <v>CLUB ATLÉTICO FRANCÉS</v>
      </c>
      <c r="AW238" s="1119">
        <f t="shared" si="20"/>
        <v>13</v>
      </c>
      <c r="AX238" s="1120">
        <f t="shared" si="21"/>
        <v>37989</v>
      </c>
      <c r="AY238" s="342"/>
      <c r="AZ238" s="342"/>
    </row>
    <row r="239" spans="1:52" ht="15" customHeight="1" x14ac:dyDescent="0.15">
      <c r="A239" s="242"/>
      <c r="B239" s="854" t="s">
        <v>2950</v>
      </c>
      <c r="C239" s="854" t="s">
        <v>2951</v>
      </c>
      <c r="D239" s="854" t="s">
        <v>2952</v>
      </c>
      <c r="E239" s="806" t="s">
        <v>1866</v>
      </c>
      <c r="F239" s="853" t="s">
        <v>2953</v>
      </c>
      <c r="G239" s="855">
        <v>37989</v>
      </c>
      <c r="H239" s="809" t="str">
        <f>+IF(G239&lt;DATE(2002,1,1),"adulto",IF(G239&lt;DATE(2004,1,1),"u20",IF(G239&lt;DATE(2006,1,1),"u18",IF(G239&lt;DATE(2008,1,1),"u16","-"))))</f>
        <v>u18</v>
      </c>
      <c r="I239" s="854" t="s">
        <v>2935</v>
      </c>
      <c r="J239" s="859">
        <v>13</v>
      </c>
      <c r="K239" s="1184" t="s">
        <v>1876</v>
      </c>
      <c r="L239" s="242"/>
      <c r="M239" s="242"/>
      <c r="N239" s="242"/>
      <c r="O239" s="243"/>
      <c r="P239" s="854"/>
      <c r="Q239" s="254"/>
      <c r="R239" s="243"/>
      <c r="S239" s="243"/>
      <c r="T239" s="242"/>
      <c r="U239" s="242"/>
      <c r="V239" s="242"/>
      <c r="W239" s="242"/>
      <c r="X239" s="243"/>
      <c r="Y239" s="243"/>
      <c r="Z239" s="242"/>
      <c r="AA239" s="257"/>
      <c r="AB239" s="242"/>
      <c r="AC239" s="242"/>
      <c r="AD239" s="242"/>
      <c r="AE239" s="259"/>
      <c r="AF239" s="242"/>
      <c r="AG239" s="243" t="str">
        <f>E239</f>
        <v>M</v>
      </c>
      <c r="AH239" s="312" t="str">
        <f>+IF(K239&gt;0,K239,"")</f>
        <v>3000 c/o</v>
      </c>
      <c r="AI239" s="312" t="str">
        <f>+IF(L239&gt;0,L239,"")</f>
        <v/>
      </c>
      <c r="AJ239" s="312" t="str">
        <f>+IF(M239&gt;0,M239,"")</f>
        <v/>
      </c>
      <c r="AK239" s="312" t="str">
        <f>+IF(Q239&gt;0,Q239,"")</f>
        <v/>
      </c>
      <c r="AL239" s="312" t="str">
        <f>+IF(N239&gt;0,N239,"")</f>
        <v/>
      </c>
      <c r="AM239" s="312" t="str">
        <f>+IF(O239&gt;0,O239,"")</f>
        <v/>
      </c>
      <c r="AN239" s="313" t="str">
        <f>+IF(P239&gt;0,P239," ")</f>
        <v xml:space="preserve"> </v>
      </c>
      <c r="AO239" s="314" t="str">
        <f>+UPPER((CONCATENATE(D239," ",B239," ",C239)))</f>
        <v>ARIEL MATIAS MARDONES  KEIM</v>
      </c>
      <c r="AP239" s="315">
        <f>G239</f>
        <v>37989</v>
      </c>
      <c r="AQ239" s="314" t="str">
        <f>I239</f>
        <v>CLUB ATLÉTICO FRANCÉS</v>
      </c>
      <c r="AR239" s="314">
        <f>J239</f>
        <v>13</v>
      </c>
      <c r="AS239" s="243" t="str">
        <f>+SUBSTITUTE(SUBSTITUTE(F239,".",""),"-","")</f>
        <v>214780178</v>
      </c>
      <c r="AT239" s="342"/>
      <c r="AU239" s="314" t="str">
        <f t="shared" si="18"/>
        <v xml:space="preserve">MARDONES  KEIM ARIEL MATIAS </v>
      </c>
      <c r="AV239" s="342" t="str">
        <f t="shared" si="19"/>
        <v>CLUB ATLÉTICO FRANCÉS</v>
      </c>
      <c r="AW239" s="1119">
        <f t="shared" si="20"/>
        <v>13</v>
      </c>
      <c r="AX239" s="1120">
        <f t="shared" si="21"/>
        <v>37989</v>
      </c>
      <c r="AY239" s="342"/>
      <c r="AZ239" s="342"/>
    </row>
    <row r="240" spans="1:52" ht="15" customHeight="1" x14ac:dyDescent="0.15">
      <c r="A240" s="242"/>
      <c r="B240" s="223" t="s">
        <v>3073</v>
      </c>
      <c r="C240" s="223" t="s">
        <v>2074</v>
      </c>
      <c r="D240" s="223" t="s">
        <v>199</v>
      </c>
      <c r="E240" s="378" t="s">
        <v>1862</v>
      </c>
      <c r="F240" s="378" t="s">
        <v>3074</v>
      </c>
      <c r="G240" s="346">
        <v>37960</v>
      </c>
      <c r="H240" s="226" t="str">
        <f>+IF(G240&lt;DATE(2002,1,1),"adulto",IF(G240&lt;DATE(2004,1,1),"u20",IF(G240&lt;DATE(2006,1,1),"u18",IF(G240&lt;DATE(2008,1,1),"u16","-"))))</f>
        <v>u20</v>
      </c>
      <c r="I240" s="224" t="s">
        <v>3045</v>
      </c>
      <c r="J240" s="378">
        <v>10</v>
      </c>
      <c r="K240" s="349" t="s">
        <v>1052</v>
      </c>
      <c r="L240" s="242"/>
      <c r="M240" s="242"/>
      <c r="N240" s="242"/>
      <c r="O240" s="243"/>
      <c r="P240" s="225" t="s">
        <v>3075</v>
      </c>
      <c r="Q240" s="254"/>
      <c r="R240" s="243"/>
      <c r="S240" s="243"/>
      <c r="T240" s="242"/>
      <c r="U240" s="242"/>
      <c r="V240" s="242"/>
      <c r="W240" s="242"/>
      <c r="X240" s="243"/>
      <c r="Y240" s="243"/>
      <c r="Z240" s="242"/>
      <c r="AA240" s="257"/>
      <c r="AB240" s="242"/>
      <c r="AC240" s="242"/>
      <c r="AD240" s="242"/>
      <c r="AE240" s="259"/>
      <c r="AF240" s="242"/>
      <c r="AG240" s="243" t="str">
        <f>E240</f>
        <v>F</v>
      </c>
      <c r="AH240" s="312" t="str">
        <f>+IF(K240&gt;0,K240,"")</f>
        <v>salto largo</v>
      </c>
      <c r="AI240" s="312" t="str">
        <f>+IF(L240&gt;0,L240,"")</f>
        <v/>
      </c>
      <c r="AJ240" s="312" t="str">
        <f>+IF(M240&gt;0,M240,"")</f>
        <v/>
      </c>
      <c r="AK240" s="312" t="str">
        <f>+IF(Q240&gt;0,Q240,"")</f>
        <v/>
      </c>
      <c r="AL240" s="312" t="str">
        <f>+IF(N240&gt;0,N240,"")</f>
        <v/>
      </c>
      <c r="AM240" s="312" t="str">
        <f>+IF(O240&gt;0,O240,"")</f>
        <v/>
      </c>
      <c r="AN240" s="313" t="str">
        <f>+IF(P240&gt;0,P240," ")</f>
        <v>5.80</v>
      </c>
      <c r="AO240" s="314" t="str">
        <f>+UPPER((CONCATENATE(D240," ",B240," ",C240)))</f>
        <v>FERNANDEZ MARIA FERNANDA REYES</v>
      </c>
      <c r="AP240" s="315">
        <f>G240</f>
        <v>37960</v>
      </c>
      <c r="AQ240" s="314" t="str">
        <f>I240</f>
        <v>GERARDO MANZANARES</v>
      </c>
      <c r="AR240" s="314">
        <f>J240</f>
        <v>10</v>
      </c>
      <c r="AS240" s="243" t="str">
        <f>+SUBSTITUTE(SUBSTITUTE(F240,".",""),"-","")</f>
        <v>214587882</v>
      </c>
      <c r="AT240" s="342"/>
      <c r="AU240" s="314" t="str">
        <f t="shared" si="18"/>
        <v xml:space="preserve">MARIA FERNANDA REYES FERNANDEZ </v>
      </c>
      <c r="AV240" s="342" t="str">
        <f t="shared" si="19"/>
        <v>GERARDO MANZANARES</v>
      </c>
      <c r="AW240" s="1119">
        <f t="shared" si="20"/>
        <v>10</v>
      </c>
      <c r="AX240" s="1120">
        <f t="shared" si="21"/>
        <v>37960</v>
      </c>
      <c r="AY240" s="342"/>
      <c r="AZ240" s="342"/>
    </row>
    <row r="241" spans="1:52" ht="15" customHeight="1" x14ac:dyDescent="0.15">
      <c r="A241" s="242"/>
      <c r="B241" s="451" t="s">
        <v>201</v>
      </c>
      <c r="C241" s="451" t="s">
        <v>679</v>
      </c>
      <c r="D241" s="451" t="s">
        <v>2650</v>
      </c>
      <c r="E241" s="378" t="s">
        <v>1866</v>
      </c>
      <c r="F241" s="453" t="s">
        <v>2651</v>
      </c>
      <c r="G241" s="464">
        <v>37547</v>
      </c>
      <c r="H241" s="226" t="str">
        <f>+IF(G241&lt;DATE(2002,1,1),"adulto",IF(G241&lt;DATE(2004,1,1),"u20",IF(G241&lt;DATE(2006,1,1),"u18",IF(G241&lt;DATE(2008,1,1),"u16","-"))))</f>
        <v>u20</v>
      </c>
      <c r="I241" s="456" t="s">
        <v>2604</v>
      </c>
      <c r="J241" s="452">
        <v>13</v>
      </c>
      <c r="K241" s="904" t="s">
        <v>1864</v>
      </c>
      <c r="L241" s="242"/>
      <c r="M241" s="242"/>
      <c r="N241" s="242"/>
      <c r="O241" s="243"/>
      <c r="P241" s="458">
        <v>5476</v>
      </c>
      <c r="Q241" s="254"/>
      <c r="R241" s="243"/>
      <c r="S241" s="243"/>
      <c r="T241" s="242"/>
      <c r="U241" s="242"/>
      <c r="V241" s="242"/>
      <c r="W241" s="242"/>
      <c r="X241" s="243"/>
      <c r="Y241" s="243"/>
      <c r="Z241" s="242"/>
      <c r="AA241" s="257"/>
      <c r="AB241" s="242"/>
      <c r="AC241" s="242"/>
      <c r="AD241" s="242"/>
      <c r="AE241" s="259"/>
      <c r="AF241" s="242"/>
      <c r="AG241" s="243" t="str">
        <f>E241</f>
        <v>M</v>
      </c>
      <c r="AH241" s="312" t="str">
        <f>+IF(K241&gt;0,K241,"")</f>
        <v>Decatlón</v>
      </c>
      <c r="AI241" s="312" t="str">
        <f>+IF(L241&gt;0,L241,"")</f>
        <v/>
      </c>
      <c r="AJ241" s="312" t="str">
        <f>+IF(M241&gt;0,M241,"")</f>
        <v/>
      </c>
      <c r="AK241" s="312" t="str">
        <f>+IF(Q241&gt;0,Q241,"")</f>
        <v/>
      </c>
      <c r="AL241" s="312" t="str">
        <f>+IF(N241&gt;0,N241,"")</f>
        <v/>
      </c>
      <c r="AM241" s="312" t="str">
        <f>+IF(O241&gt;0,O241,"")</f>
        <v/>
      </c>
      <c r="AN241" s="313">
        <f>+IF(P241&gt;0,P241," ")</f>
        <v>5476</v>
      </c>
      <c r="AO241" s="314" t="str">
        <f>+UPPER((CONCATENATE(D241," ",B241," ",C241)))</f>
        <v>NICOLAS JOSE MARIA MARTIN HUERTA</v>
      </c>
      <c r="AP241" s="315">
        <f>G241</f>
        <v>37547</v>
      </c>
      <c r="AQ241" s="314" t="str">
        <f>I241</f>
        <v>CLUB ATLETICO SANTIAGO</v>
      </c>
      <c r="AR241" s="314">
        <f>J241</f>
        <v>13</v>
      </c>
      <c r="AS241" s="243" t="str">
        <f>+SUBSTITUTE(SUBSTITUTE(F241,".",""),"-","")</f>
        <v>215828514</v>
      </c>
      <c r="AT241" s="342"/>
      <c r="AU241" s="314" t="str">
        <f t="shared" si="18"/>
        <v xml:space="preserve">MARTIN HUERTA NICOLAS JOSE MARIA </v>
      </c>
      <c r="AV241" s="342" t="str">
        <f t="shared" si="19"/>
        <v>CLUB ATLETICO SANTIAGO</v>
      </c>
      <c r="AW241" s="1119">
        <f t="shared" si="20"/>
        <v>13</v>
      </c>
      <c r="AX241" s="1120">
        <f t="shared" si="21"/>
        <v>37547</v>
      </c>
      <c r="AY241" s="342"/>
      <c r="AZ241" s="342"/>
    </row>
    <row r="242" spans="1:52" ht="15" customHeight="1" x14ac:dyDescent="0.15">
      <c r="A242" s="242"/>
      <c r="B242" s="631" t="s">
        <v>687</v>
      </c>
      <c r="C242" s="631" t="s">
        <v>606</v>
      </c>
      <c r="D242" s="631" t="s">
        <v>3628</v>
      </c>
      <c r="E242" s="378" t="s">
        <v>1866</v>
      </c>
      <c r="F242" s="750" t="s">
        <v>3629</v>
      </c>
      <c r="G242" s="753">
        <v>37347</v>
      </c>
      <c r="H242" s="226" t="str">
        <f>+IF(G242&lt;DATE(2002,1,1),"adulto",IF(G242&lt;DATE(2004,1,1),"u20",IF(G242&lt;DATE(2006,1,1),"u18",IF(G242&lt;DATE(2008,1,1),"u16","-"))))</f>
        <v>u20</v>
      </c>
      <c r="I242" s="631" t="s">
        <v>3612</v>
      </c>
      <c r="J242" s="867">
        <v>4</v>
      </c>
      <c r="K242" s="349" t="s">
        <v>1739</v>
      </c>
      <c r="L242" s="242"/>
      <c r="M242" s="242"/>
      <c r="N242" s="242"/>
      <c r="O242" s="243"/>
      <c r="P242" s="750" t="s">
        <v>3632</v>
      </c>
      <c r="Q242" s="254"/>
      <c r="R242" s="243"/>
      <c r="S242" s="243"/>
      <c r="T242" s="242"/>
      <c r="U242" s="242"/>
      <c r="V242" s="242"/>
      <c r="W242" s="242"/>
      <c r="X242" s="243"/>
      <c r="Y242" s="243"/>
      <c r="Z242" s="242"/>
      <c r="AA242" s="257"/>
      <c r="AB242" s="242"/>
      <c r="AC242" s="242"/>
      <c r="AD242" s="242"/>
      <c r="AE242" s="259"/>
      <c r="AF242" s="242"/>
      <c r="AG242" s="243" t="str">
        <f>E242</f>
        <v>M</v>
      </c>
      <c r="AH242" s="312" t="str">
        <f>+IF(K242&gt;0,K242,"")</f>
        <v>salto triple</v>
      </c>
      <c r="AI242" s="312" t="str">
        <f>+IF(L242&gt;0,L242,"")</f>
        <v/>
      </c>
      <c r="AJ242" s="312" t="str">
        <f>+IF(M242&gt;0,M242,"")</f>
        <v/>
      </c>
      <c r="AK242" s="312" t="str">
        <f>+IF(Q242&gt;0,Q242,"")</f>
        <v/>
      </c>
      <c r="AL242" s="312" t="str">
        <f>+IF(N242&gt;0,N242,"")</f>
        <v/>
      </c>
      <c r="AM242" s="312" t="str">
        <f>+IF(O242&gt;0,O242,"")</f>
        <v/>
      </c>
      <c r="AN242" s="313" t="str">
        <f>+IF(P242&gt;0,P242," ")</f>
        <v>13.89</v>
      </c>
      <c r="AO242" s="314" t="str">
        <f>+UPPER((CONCATENATE(D242," ",B242," ",C242)))</f>
        <v>CRISTOBAL MARTINEZ VERGARA</v>
      </c>
      <c r="AP242" s="315">
        <f>G242</f>
        <v>37347</v>
      </c>
      <c r="AQ242" s="314" t="str">
        <f>I242</f>
        <v>CLUB ATLETICO  INGLES</v>
      </c>
      <c r="AR242" s="314">
        <f>J242</f>
        <v>4</v>
      </c>
      <c r="AS242" s="243" t="str">
        <f>+SUBSTITUTE(SUBSTITUTE(F242,".",""),"-","")</f>
        <v>209974886</v>
      </c>
      <c r="AT242" s="342"/>
      <c r="AU242" s="314" t="str">
        <f t="shared" si="18"/>
        <v xml:space="preserve">MARTINEZ VERGARA CRISTOBAL </v>
      </c>
      <c r="AV242" s="342" t="str">
        <f t="shared" si="19"/>
        <v>CLUB ATLETICO  INGLES</v>
      </c>
      <c r="AW242" s="1119">
        <f t="shared" si="20"/>
        <v>4</v>
      </c>
      <c r="AX242" s="1120">
        <f t="shared" si="21"/>
        <v>37347</v>
      </c>
      <c r="AY242" s="342"/>
      <c r="AZ242" s="342"/>
    </row>
    <row r="243" spans="1:52" ht="15" customHeight="1" x14ac:dyDescent="0.15">
      <c r="A243" s="242"/>
      <c r="B243" s="431" t="s">
        <v>2395</v>
      </c>
      <c r="C243" s="431" t="s">
        <v>1025</v>
      </c>
      <c r="D243" s="680" t="s">
        <v>2396</v>
      </c>
      <c r="E243" s="378" t="s">
        <v>1866</v>
      </c>
      <c r="F243" s="426" t="s">
        <v>2397</v>
      </c>
      <c r="G243" s="427">
        <v>37440</v>
      </c>
      <c r="H243" s="226" t="str">
        <f>+IF(G243&lt;DATE(2002,1,1),"adulto",IF(G243&lt;DATE(2004,1,1),"u20",IF(G243&lt;DATE(2006,1,1),"u18",IF(G243&lt;DATE(2008,1,1),"u16","-"))))</f>
        <v>u20</v>
      </c>
      <c r="I243" s="424" t="s">
        <v>2362</v>
      </c>
      <c r="J243" s="378">
        <v>5</v>
      </c>
      <c r="K243" s="915">
        <v>200</v>
      </c>
      <c r="L243" s="242">
        <v>6</v>
      </c>
      <c r="M243" s="242"/>
      <c r="N243" s="242">
        <v>3</v>
      </c>
      <c r="O243" s="243"/>
      <c r="P243" s="418" t="s">
        <v>2402</v>
      </c>
      <c r="Q243" s="254"/>
      <c r="R243" s="243"/>
      <c r="S243" s="243"/>
      <c r="T243" s="242"/>
      <c r="U243" s="242"/>
      <c r="V243" s="242"/>
      <c r="W243" s="242"/>
      <c r="X243" s="243"/>
      <c r="Y243" s="243"/>
      <c r="Z243" s="242"/>
      <c r="AA243" s="257"/>
      <c r="AB243" s="242"/>
      <c r="AC243" s="242"/>
      <c r="AD243" s="242"/>
      <c r="AE243" s="259"/>
      <c r="AF243" s="242"/>
      <c r="AG243" s="243" t="str">
        <f>E243</f>
        <v>M</v>
      </c>
      <c r="AH243" s="312">
        <f>+IF(K243&gt;0,K243,"")</f>
        <v>200</v>
      </c>
      <c r="AI243" s="312">
        <f>+IF(L243&gt;0,L243,"")</f>
        <v>6</v>
      </c>
      <c r="AJ243" s="312" t="str">
        <f>+IF(M243&gt;0,M243,"")</f>
        <v/>
      </c>
      <c r="AK243" s="312" t="str">
        <f>+IF(Q243&gt;0,Q243,"")</f>
        <v/>
      </c>
      <c r="AL243" s="312">
        <f>+IF(N243&gt;0,N243,"")</f>
        <v>3</v>
      </c>
      <c r="AM243" s="312" t="str">
        <f>+IF(O243&gt;0,O243,"")</f>
        <v/>
      </c>
      <c r="AN243" s="313" t="str">
        <f>+IF(P243&gt;0,P243," ")</f>
        <v>23.9</v>
      </c>
      <c r="AO243" s="314" t="str">
        <f>+UPPER((CONCATENATE(D243," ",B243," ",C243)))</f>
        <v>TOMÁS MATAMALA  MARTÍNEZ</v>
      </c>
      <c r="AP243" s="315">
        <f>G243</f>
        <v>37440</v>
      </c>
      <c r="AQ243" s="314" t="str">
        <f>I243</f>
        <v>CLUB DEPORTIVO ALEMÁN DE VALPARAÍSO</v>
      </c>
      <c r="AR243" s="314">
        <f>J243</f>
        <v>5</v>
      </c>
      <c r="AS243" s="243" t="str">
        <f>+SUBSTITUTE(SUBSTITUTE(F243,".",""),"-","")</f>
        <v>210662170 </v>
      </c>
      <c r="AT243" s="342"/>
      <c r="AU243" s="314" t="str">
        <f t="shared" si="18"/>
        <v xml:space="preserve">MATAMALA  MARTÍNEZ TOMÁS </v>
      </c>
      <c r="AV243" s="342" t="str">
        <f t="shared" si="19"/>
        <v>CLUB DEPORTIVO ALEMÁN DE VALPARAÍSO</v>
      </c>
      <c r="AW243" s="1119">
        <f t="shared" si="20"/>
        <v>5</v>
      </c>
      <c r="AX243" s="1120">
        <f t="shared" si="21"/>
        <v>37440</v>
      </c>
      <c r="AY243" s="342"/>
      <c r="AZ243" s="342"/>
    </row>
    <row r="244" spans="1:52" ht="15" customHeight="1" x14ac:dyDescent="0.2">
      <c r="A244" s="242"/>
      <c r="B244" s="431" t="s">
        <v>2395</v>
      </c>
      <c r="C244" s="431" t="s">
        <v>1025</v>
      </c>
      <c r="D244" s="680" t="s">
        <v>2396</v>
      </c>
      <c r="E244" s="378" t="s">
        <v>1866</v>
      </c>
      <c r="F244" s="426" t="s">
        <v>2397</v>
      </c>
      <c r="G244" s="427">
        <v>37440</v>
      </c>
      <c r="H244" s="226" t="str">
        <f>+IF(G244&lt;DATE(2002,1,1),"adulto",IF(G244&lt;DATE(2004,1,1),"u20",IF(G244&lt;DATE(2006,1,1),"u18",IF(G244&lt;DATE(2008,1,1),"u16","-"))))</f>
        <v>u20</v>
      </c>
      <c r="I244" s="424" t="s">
        <v>2362</v>
      </c>
      <c r="J244" s="861">
        <v>5</v>
      </c>
      <c r="K244" s="883">
        <v>100</v>
      </c>
      <c r="L244" s="242">
        <v>3</v>
      </c>
      <c r="M244" s="242"/>
      <c r="N244" s="242"/>
      <c r="O244" s="243"/>
      <c r="P244" s="418" t="s">
        <v>2401</v>
      </c>
      <c r="Q244" s="254"/>
      <c r="R244" s="243"/>
      <c r="S244" s="243"/>
      <c r="T244" s="242"/>
      <c r="U244" s="242"/>
      <c r="V244" s="242"/>
      <c r="W244" s="242"/>
      <c r="X244" s="243"/>
      <c r="Y244" s="243"/>
      <c r="Z244" s="242"/>
      <c r="AA244" s="257"/>
      <c r="AB244" s="242"/>
      <c r="AC244" s="242"/>
      <c r="AD244" s="242"/>
      <c r="AE244" s="259"/>
      <c r="AF244" s="242"/>
      <c r="AG244" s="243" t="str">
        <f>E244</f>
        <v>M</v>
      </c>
      <c r="AH244" s="312">
        <f>+IF(K244&gt;0,K244,"")</f>
        <v>100</v>
      </c>
      <c r="AI244" s="312">
        <f>+IF(L244&gt;0,L244,"")</f>
        <v>3</v>
      </c>
      <c r="AJ244" s="312" t="str">
        <f>+IF(M244&gt;0,M244,"")</f>
        <v/>
      </c>
      <c r="AK244" s="312" t="str">
        <f>+IF(Q244&gt;0,Q244,"")</f>
        <v/>
      </c>
      <c r="AL244" s="312">
        <v>8</v>
      </c>
      <c r="AM244" s="312" t="str">
        <f>+IF(O244&gt;0,O244,"")</f>
        <v/>
      </c>
      <c r="AN244" s="313" t="str">
        <f>+IF(P244&gt;0,P244," ")</f>
        <v>12.2</v>
      </c>
      <c r="AO244" s="314" t="str">
        <f>+UPPER((CONCATENATE(D244," ",B244," ",C244)))</f>
        <v>TOMÁS MATAMALA  MARTÍNEZ</v>
      </c>
      <c r="AP244" s="315">
        <f>G244</f>
        <v>37440</v>
      </c>
      <c r="AQ244" s="314" t="str">
        <f>I244</f>
        <v>CLUB DEPORTIVO ALEMÁN DE VALPARAÍSO</v>
      </c>
      <c r="AR244" s="314">
        <f>J244</f>
        <v>5</v>
      </c>
      <c r="AS244" s="243" t="str">
        <f>+SUBSTITUTE(SUBSTITUTE(F244,".",""),"-","")</f>
        <v>210662170 </v>
      </c>
      <c r="AT244" s="342"/>
      <c r="AU244" s="314" t="str">
        <f t="shared" si="18"/>
        <v xml:space="preserve">MATAMALA  MARTÍNEZ TOMÁS </v>
      </c>
      <c r="AV244" s="342" t="str">
        <f t="shared" si="19"/>
        <v>CLUB DEPORTIVO ALEMÁN DE VALPARAÍSO</v>
      </c>
      <c r="AW244" s="1119">
        <f t="shared" si="20"/>
        <v>5</v>
      </c>
      <c r="AX244" s="1120">
        <f t="shared" si="21"/>
        <v>37440</v>
      </c>
      <c r="AY244" s="342"/>
      <c r="AZ244" s="342"/>
    </row>
    <row r="245" spans="1:52" ht="15" customHeight="1" x14ac:dyDescent="0.15">
      <c r="A245" s="242"/>
      <c r="B245" s="224" t="s">
        <v>2151</v>
      </c>
      <c r="C245" s="224" t="s">
        <v>2152</v>
      </c>
      <c r="D245" s="224" t="s">
        <v>2153</v>
      </c>
      <c r="E245" s="378" t="s">
        <v>1866</v>
      </c>
      <c r="F245" s="225" t="s">
        <v>2154</v>
      </c>
      <c r="G245" s="346"/>
      <c r="H245" s="226" t="str">
        <f>+IF(G245&lt;DATE(2002,1,1),"adulto",IF(G245&lt;DATE(2004,1,1),"u20",IF(G245&lt;DATE(2006,1,1),"u18",IF(G245&lt;DATE(2008,1,1),"u16","-"))))</f>
        <v>adulto</v>
      </c>
      <c r="I245" s="224" t="s">
        <v>2134</v>
      </c>
      <c r="J245" s="876">
        <v>7</v>
      </c>
      <c r="K245" s="605" t="s">
        <v>1856</v>
      </c>
      <c r="L245" s="242"/>
      <c r="M245" s="242"/>
      <c r="N245" s="242"/>
      <c r="O245" s="243"/>
      <c r="P245" s="225"/>
      <c r="Q245" s="254"/>
      <c r="R245" s="243"/>
      <c r="S245" s="243"/>
      <c r="T245" s="242"/>
      <c r="U245" s="242"/>
      <c r="V245" s="242"/>
      <c r="W245" s="242"/>
      <c r="X245" s="243"/>
      <c r="Y245" s="243"/>
      <c r="Z245" s="242"/>
      <c r="AA245" s="257"/>
      <c r="AB245" s="242"/>
      <c r="AC245" s="242"/>
      <c r="AD245" s="242"/>
      <c r="AE245" s="259"/>
      <c r="AF245" s="242"/>
      <c r="AG245" s="243" t="str">
        <f>E245</f>
        <v>M</v>
      </c>
      <c r="AH245" s="312" t="str">
        <f>+IF(K245&gt;0,K245,"")</f>
        <v>ENTRENADOR</v>
      </c>
      <c r="AI245" s="312" t="str">
        <f>+IF(L245&gt;0,L245,"")</f>
        <v/>
      </c>
      <c r="AJ245" s="312" t="str">
        <f>+IF(M245&gt;0,M245,"")</f>
        <v/>
      </c>
      <c r="AK245" s="312" t="str">
        <f>+IF(Q245&gt;0,Q245,"")</f>
        <v/>
      </c>
      <c r="AL245" s="312" t="str">
        <f>+IF(N245&gt;0,N245,"")</f>
        <v/>
      </c>
      <c r="AM245" s="312" t="str">
        <f>+IF(O245&gt;0,O245,"")</f>
        <v/>
      </c>
      <c r="AN245" s="313" t="str">
        <f>+IF(P245&gt;0,P245," ")</f>
        <v xml:space="preserve"> </v>
      </c>
      <c r="AO245" s="314" t="str">
        <f>+UPPER((CONCATENATE(D245," ",B245," ",C245)))</f>
        <v>CARLOS MAUREIRA RITZ</v>
      </c>
      <c r="AP245" s="315">
        <f>G245</f>
        <v>0</v>
      </c>
      <c r="AQ245" s="314" t="str">
        <f>I245</f>
        <v>DEPORTES LINARES</v>
      </c>
      <c r="AR245" s="314">
        <f>J245</f>
        <v>7</v>
      </c>
      <c r="AS245" s="243" t="str">
        <f>+SUBSTITUTE(SUBSTITUTE(F245,".",""),"-","")</f>
        <v xml:space="preserve">151284906 </v>
      </c>
      <c r="AT245" s="342"/>
      <c r="AU245" s="314" t="str">
        <f t="shared" si="18"/>
        <v xml:space="preserve">MAUREIRA RITZ CARLOS </v>
      </c>
      <c r="AV245" s="342" t="str">
        <f t="shared" si="19"/>
        <v>DEPORTES LINARES</v>
      </c>
      <c r="AW245" s="1119">
        <f t="shared" si="20"/>
        <v>7</v>
      </c>
      <c r="AX245" s="1120">
        <f t="shared" si="21"/>
        <v>0</v>
      </c>
      <c r="AY245" s="342"/>
      <c r="AZ245" s="342"/>
    </row>
    <row r="246" spans="1:52" ht="15" customHeight="1" x14ac:dyDescent="0.15">
      <c r="A246" s="242"/>
      <c r="B246" s="803" t="s">
        <v>636</v>
      </c>
      <c r="C246" s="803" t="s">
        <v>623</v>
      </c>
      <c r="D246" s="803" t="s">
        <v>988</v>
      </c>
      <c r="E246" s="806" t="s">
        <v>1862</v>
      </c>
      <c r="F246" s="814" t="s">
        <v>1005</v>
      </c>
      <c r="G246" s="808">
        <v>37679</v>
      </c>
      <c r="H246" s="809" t="str">
        <f>+IF(G246&lt;DATE(2002,1,1),"adulto",IF(G246&lt;DATE(2004,1,1),"u20",IF(G246&lt;DATE(2006,1,1),"u18",IF(G246&lt;DATE(2008,1,1),"u16","-"))))</f>
        <v>u20</v>
      </c>
      <c r="I246" s="817" t="s">
        <v>3654</v>
      </c>
      <c r="J246" s="806">
        <v>8</v>
      </c>
      <c r="K246" s="932" t="s">
        <v>1017</v>
      </c>
      <c r="L246" s="242"/>
      <c r="M246" s="242"/>
      <c r="N246" s="242"/>
      <c r="O246" s="243"/>
      <c r="P246" s="933">
        <v>44346</v>
      </c>
      <c r="Q246" s="254"/>
      <c r="R246" s="243"/>
      <c r="S246" s="243"/>
      <c r="T246" s="242"/>
      <c r="U246" s="242"/>
      <c r="V246" s="242"/>
      <c r="W246" s="242"/>
      <c r="X246" s="243"/>
      <c r="Y246" s="243"/>
      <c r="Z246" s="242"/>
      <c r="AA246" s="257"/>
      <c r="AB246" s="242"/>
      <c r="AC246" s="242"/>
      <c r="AD246" s="242"/>
      <c r="AE246" s="259"/>
      <c r="AF246" s="242"/>
      <c r="AG246" s="243" t="str">
        <f>E246</f>
        <v>F</v>
      </c>
      <c r="AH246" s="312" t="str">
        <f>+IF(K246&gt;0,K246,"")</f>
        <v>jabalina</v>
      </c>
      <c r="AI246" s="312" t="str">
        <f>+IF(L246&gt;0,L246,"")</f>
        <v/>
      </c>
      <c r="AJ246" s="312" t="str">
        <f>+IF(M246&gt;0,M246,"")</f>
        <v/>
      </c>
      <c r="AK246" s="312" t="str">
        <f>+IF(Q246&gt;0,Q246,"")</f>
        <v/>
      </c>
      <c r="AL246" s="312" t="str">
        <f>+IF(N246&gt;0,N246,"")</f>
        <v/>
      </c>
      <c r="AM246" s="312" t="str">
        <f>+IF(O246&gt;0,O246,"")</f>
        <v/>
      </c>
      <c r="AN246" s="313">
        <f>+IF(P246&gt;0,P246," ")</f>
        <v>44346</v>
      </c>
      <c r="AO246" s="314" t="str">
        <f>+UPPER((CONCATENATE(D246," ",B246," ",C246)))</f>
        <v>EMILIA MEDINA RIVERA</v>
      </c>
      <c r="AP246" s="315">
        <f>G246</f>
        <v>37679</v>
      </c>
      <c r="AQ246" s="314" t="str">
        <f>I246</f>
        <v>CLUB DEPORTIVO ATLETICO CORONEL</v>
      </c>
      <c r="AR246" s="314">
        <f>J246</f>
        <v>8</v>
      </c>
      <c r="AS246" s="243" t="str">
        <f>+SUBSTITUTE(SUBSTITUTE(F246,".",""),"-","")</f>
        <v>212498130</v>
      </c>
      <c r="AT246" s="342"/>
      <c r="AU246" s="314" t="str">
        <f t="shared" si="18"/>
        <v xml:space="preserve">MEDINA RIVERA EMILIA </v>
      </c>
      <c r="AV246" s="342" t="str">
        <f t="shared" si="19"/>
        <v>CLUB DEPORTIVO ATLETICO CORONEL</v>
      </c>
      <c r="AW246" s="1119">
        <f t="shared" si="20"/>
        <v>8</v>
      </c>
      <c r="AX246" s="1120">
        <f t="shared" si="21"/>
        <v>37679</v>
      </c>
      <c r="AY246" s="342"/>
      <c r="AZ246" s="342"/>
    </row>
    <row r="247" spans="1:52" ht="15" customHeight="1" x14ac:dyDescent="0.15">
      <c r="A247" s="242"/>
      <c r="B247" s="451" t="s">
        <v>2941</v>
      </c>
      <c r="C247" s="451" t="s">
        <v>2942</v>
      </c>
      <c r="D247" s="451" t="s">
        <v>2943</v>
      </c>
      <c r="E247" s="378" t="s">
        <v>1862</v>
      </c>
      <c r="F247" s="453" t="s">
        <v>2944</v>
      </c>
      <c r="G247" s="464">
        <v>38225</v>
      </c>
      <c r="H247" s="226" t="str">
        <f>+IF(G247&lt;DATE(2002,1,1),"adulto",IF(G247&lt;DATE(2004,1,1),"u20",IF(G247&lt;DATE(2006,1,1),"u18",IF(G247&lt;DATE(2008,1,1),"u16","-"))))</f>
        <v>u18</v>
      </c>
      <c r="I247" s="451" t="s">
        <v>2935</v>
      </c>
      <c r="J247" s="649">
        <v>13</v>
      </c>
      <c r="K247" s="894">
        <v>1500</v>
      </c>
      <c r="L247" s="242"/>
      <c r="M247" s="242"/>
      <c r="N247" s="242"/>
      <c r="O247" s="243"/>
      <c r="P247" s="460" t="s">
        <v>3841</v>
      </c>
      <c r="Q247" s="254"/>
      <c r="R247" s="243"/>
      <c r="S247" s="243"/>
      <c r="T247" s="242"/>
      <c r="U247" s="242"/>
      <c r="V247" s="242"/>
      <c r="W247" s="242"/>
      <c r="X247" s="243"/>
      <c r="Y247" s="243"/>
      <c r="Z247" s="242"/>
      <c r="AA247" s="257"/>
      <c r="AB247" s="242"/>
      <c r="AC247" s="242"/>
      <c r="AD247" s="242"/>
      <c r="AE247" s="259"/>
      <c r="AF247" s="242"/>
      <c r="AG247" s="243" t="str">
        <f>E247</f>
        <v>F</v>
      </c>
      <c r="AH247" s="312">
        <f>+IF(K247&gt;0,K247,"")</f>
        <v>1500</v>
      </c>
      <c r="AI247" s="312" t="str">
        <f>+IF(L247&gt;0,L247,"")</f>
        <v/>
      </c>
      <c r="AJ247" s="312" t="str">
        <f>+IF(M247&gt;0,M247,"")</f>
        <v/>
      </c>
      <c r="AK247" s="312" t="str">
        <f>+IF(Q247&gt;0,Q247,"")</f>
        <v/>
      </c>
      <c r="AL247" s="312" t="str">
        <f>+IF(N247&gt;0,N247,"")</f>
        <v/>
      </c>
      <c r="AM247" s="312" t="str">
        <f>+IF(O247&gt;0,O247,"")</f>
        <v/>
      </c>
      <c r="AN247" s="313" t="str">
        <f>+IF(P247&gt;0,P247," ")</f>
        <v>5.11.00</v>
      </c>
      <c r="AO247" s="314" t="str">
        <f>+UPPER((CONCATENATE(D247," ",B247," ",C247)))</f>
        <v>DANAE BELÉN MELLA  ROMÁN</v>
      </c>
      <c r="AP247" s="315">
        <f>G247</f>
        <v>38225</v>
      </c>
      <c r="AQ247" s="314" t="str">
        <f>I247</f>
        <v>CLUB ATLÉTICO FRANCÉS</v>
      </c>
      <c r="AR247" s="314">
        <f>J247</f>
        <v>13</v>
      </c>
      <c r="AS247" s="243" t="str">
        <f>+SUBSTITUTE(SUBSTITUTE(F247,".",""),"-","")</f>
        <v>216561171</v>
      </c>
      <c r="AT247" s="342"/>
      <c r="AU247" s="314" t="str">
        <f t="shared" si="18"/>
        <v xml:space="preserve">MELLA  ROMÁN DANAE BELÉN </v>
      </c>
      <c r="AV247" s="342" t="str">
        <f t="shared" si="19"/>
        <v>CLUB ATLÉTICO FRANCÉS</v>
      </c>
      <c r="AW247" s="1119">
        <f t="shared" si="20"/>
        <v>13</v>
      </c>
      <c r="AX247" s="1120">
        <f t="shared" si="21"/>
        <v>38225</v>
      </c>
      <c r="AY247" s="342"/>
      <c r="AZ247" s="342"/>
    </row>
    <row r="248" spans="1:52" ht="15" customHeight="1" x14ac:dyDescent="0.2">
      <c r="A248" s="242"/>
      <c r="B248" s="451" t="s">
        <v>2941</v>
      </c>
      <c r="C248" s="451" t="s">
        <v>2942</v>
      </c>
      <c r="D248" s="451" t="s">
        <v>2943</v>
      </c>
      <c r="E248" s="378" t="s">
        <v>1862</v>
      </c>
      <c r="F248" s="453" t="s">
        <v>2944</v>
      </c>
      <c r="G248" s="464">
        <v>38225</v>
      </c>
      <c r="H248" s="226" t="str">
        <f>+IF(G248&lt;DATE(2002,1,1),"adulto",IF(G248&lt;DATE(2004,1,1),"u20",IF(G248&lt;DATE(2006,1,1),"u18",IF(G248&lt;DATE(2008,1,1),"u16","-"))))</f>
        <v>u18</v>
      </c>
      <c r="I248" s="451" t="s">
        <v>2935</v>
      </c>
      <c r="J248" s="452">
        <v>13</v>
      </c>
      <c r="K248" s="12">
        <v>800</v>
      </c>
      <c r="L248" s="242"/>
      <c r="M248" s="242"/>
      <c r="N248" s="242"/>
      <c r="O248" s="243"/>
      <c r="P248" s="460" t="s">
        <v>3838</v>
      </c>
      <c r="Q248" s="254"/>
      <c r="R248" s="243"/>
      <c r="S248" s="243"/>
      <c r="T248" s="242"/>
      <c r="U248" s="242"/>
      <c r="V248" s="242"/>
      <c r="W248" s="242"/>
      <c r="X248" s="243"/>
      <c r="Y248" s="243"/>
      <c r="Z248" s="242"/>
      <c r="AA248" s="257"/>
      <c r="AB248" s="242"/>
      <c r="AC248" s="242"/>
      <c r="AD248" s="242"/>
      <c r="AE248" s="259"/>
      <c r="AF248" s="242"/>
      <c r="AG248" s="243" t="str">
        <f>E248</f>
        <v>F</v>
      </c>
      <c r="AH248" s="312">
        <f>+IF(K248&gt;0,K248,"")</f>
        <v>800</v>
      </c>
      <c r="AI248" s="312" t="str">
        <f>+IF(L248&gt;0,L248,"")</f>
        <v/>
      </c>
      <c r="AJ248" s="312" t="str">
        <f>+IF(M248&gt;0,M248,"")</f>
        <v/>
      </c>
      <c r="AK248" s="312" t="str">
        <f>+IF(Q248&gt;0,Q248,"")</f>
        <v/>
      </c>
      <c r="AL248" s="312" t="str">
        <f>+IF(N248&gt;0,N248,"")</f>
        <v/>
      </c>
      <c r="AM248" s="312" t="str">
        <f>+IF(O248&gt;0,O248,"")</f>
        <v/>
      </c>
      <c r="AN248" s="313" t="str">
        <f>+IF(P248&gt;0,P248," ")</f>
        <v>2.31</v>
      </c>
      <c r="AO248" s="314" t="str">
        <f>+UPPER((CONCATENATE(D248," ",B248," ",C248)))</f>
        <v>DANAE BELÉN MELLA  ROMÁN</v>
      </c>
      <c r="AP248" s="315">
        <f>G248</f>
        <v>38225</v>
      </c>
      <c r="AQ248" s="314" t="str">
        <f>I248</f>
        <v>CLUB ATLÉTICO FRANCÉS</v>
      </c>
      <c r="AR248" s="314">
        <f>J248</f>
        <v>13</v>
      </c>
      <c r="AS248" s="243" t="str">
        <f>+SUBSTITUTE(SUBSTITUTE(F248,".",""),"-","")</f>
        <v>216561171</v>
      </c>
      <c r="AT248" s="342"/>
      <c r="AU248" s="314" t="str">
        <f t="shared" si="18"/>
        <v xml:space="preserve">MELLA  ROMÁN DANAE BELÉN </v>
      </c>
      <c r="AV248" s="342" t="str">
        <f t="shared" si="19"/>
        <v>CLUB ATLÉTICO FRANCÉS</v>
      </c>
      <c r="AW248" s="1119">
        <f t="shared" si="20"/>
        <v>13</v>
      </c>
      <c r="AX248" s="1120">
        <f t="shared" si="21"/>
        <v>38225</v>
      </c>
      <c r="AY248" s="342"/>
      <c r="AZ248" s="342"/>
    </row>
    <row r="249" spans="1:52" ht="15" customHeight="1" x14ac:dyDescent="0.15">
      <c r="A249" s="242"/>
      <c r="B249" s="451" t="s">
        <v>2941</v>
      </c>
      <c r="C249" s="451" t="s">
        <v>2942</v>
      </c>
      <c r="D249" s="451" t="s">
        <v>2943</v>
      </c>
      <c r="E249" s="378" t="s">
        <v>1862</v>
      </c>
      <c r="F249" s="453" t="s">
        <v>2944</v>
      </c>
      <c r="G249" s="464">
        <v>38225</v>
      </c>
      <c r="H249" s="226" t="str">
        <f>+IF(G249&lt;DATE(2002,1,1),"adulto",IF(G249&lt;DATE(2004,1,1),"u20",IF(G249&lt;DATE(2006,1,1),"u18",IF(G249&lt;DATE(2008,1,1),"u16","-"))))</f>
        <v>u18</v>
      </c>
      <c r="I249" s="451" t="s">
        <v>2935</v>
      </c>
      <c r="J249" s="452">
        <v>13</v>
      </c>
      <c r="K249" s="900" t="s">
        <v>3702</v>
      </c>
      <c r="L249" s="242"/>
      <c r="M249" s="242"/>
      <c r="N249" s="242"/>
      <c r="O249" s="243"/>
      <c r="P249" s="460"/>
      <c r="Q249" s="254"/>
      <c r="R249" s="243"/>
      <c r="S249" s="243"/>
      <c r="T249" s="242"/>
      <c r="U249" s="242"/>
      <c r="V249" s="242"/>
      <c r="W249" s="242"/>
      <c r="X249" s="243"/>
      <c r="Y249" s="243"/>
      <c r="Z249" s="242"/>
      <c r="AA249" s="257"/>
      <c r="AB249" s="242"/>
      <c r="AC249" s="242"/>
      <c r="AD249" s="242"/>
      <c r="AE249" s="259"/>
      <c r="AF249" s="242"/>
      <c r="AG249" s="243" t="str">
        <f>E249</f>
        <v>F</v>
      </c>
      <c r="AH249" s="312" t="str">
        <f>+IF(K249&gt;0,K249,"")</f>
        <v>4x400</v>
      </c>
      <c r="AI249" s="312" t="str">
        <f>+IF(L249&gt;0,L249,"")</f>
        <v/>
      </c>
      <c r="AJ249" s="312" t="str">
        <f>+IF(M249&gt;0,M249,"")</f>
        <v/>
      </c>
      <c r="AK249" s="312" t="str">
        <f>+IF(Q249&gt;0,Q249,"")</f>
        <v/>
      </c>
      <c r="AL249" s="312" t="str">
        <f>+IF(N249&gt;0,N249,"")</f>
        <v/>
      </c>
      <c r="AM249" s="312" t="str">
        <f>+IF(O249&gt;0,O249,"")</f>
        <v/>
      </c>
      <c r="AN249" s="313" t="str">
        <f>+IF(P249&gt;0,P249," ")</f>
        <v xml:space="preserve"> </v>
      </c>
      <c r="AO249" s="314" t="str">
        <f>+UPPER((CONCATENATE(D249," ",B249," ",C249)))</f>
        <v>DANAE BELÉN MELLA  ROMÁN</v>
      </c>
      <c r="AP249" s="315">
        <f>G249</f>
        <v>38225</v>
      </c>
      <c r="AQ249" s="314" t="str">
        <f>I249</f>
        <v>CLUB ATLÉTICO FRANCÉS</v>
      </c>
      <c r="AR249" s="314">
        <f>J249</f>
        <v>13</v>
      </c>
      <c r="AS249" s="243" t="str">
        <f>+SUBSTITUTE(SUBSTITUTE(F249,".",""),"-","")</f>
        <v>216561171</v>
      </c>
      <c r="AT249" s="342"/>
      <c r="AU249" s="314" t="str">
        <f t="shared" si="18"/>
        <v xml:space="preserve">MELLA  ROMÁN DANAE BELÉN </v>
      </c>
      <c r="AV249" s="342" t="str">
        <f t="shared" si="19"/>
        <v>CLUB ATLÉTICO FRANCÉS</v>
      </c>
      <c r="AW249" s="1119">
        <f t="shared" si="20"/>
        <v>13</v>
      </c>
      <c r="AX249" s="1120">
        <f t="shared" si="21"/>
        <v>38225</v>
      </c>
      <c r="AY249" s="342"/>
      <c r="AZ249" s="342"/>
    </row>
    <row r="250" spans="1:52" ht="15" customHeight="1" x14ac:dyDescent="0.15">
      <c r="A250" s="242"/>
      <c r="B250" s="223" t="s">
        <v>3746</v>
      </c>
      <c r="C250" s="223" t="s">
        <v>676</v>
      </c>
      <c r="D250" s="223" t="s">
        <v>2130</v>
      </c>
      <c r="E250" s="378" t="s">
        <v>1862</v>
      </c>
      <c r="F250" s="225" t="s">
        <v>349</v>
      </c>
      <c r="G250" s="346">
        <v>38632</v>
      </c>
      <c r="H250" s="226" t="str">
        <f>+IF(G250&lt;DATE(2002,1,1),"adulto",IF(G250&lt;DATE(2004,1,1),"u20",IF(G250&lt;DATE(2006,1,1),"u18",IF(G250&lt;DATE(2008,1,1),"u16","-"))))</f>
        <v>u18</v>
      </c>
      <c r="I250" s="224" t="s">
        <v>3710</v>
      </c>
      <c r="J250" s="378">
        <v>8</v>
      </c>
      <c r="K250" s="885">
        <v>100</v>
      </c>
      <c r="L250" s="242">
        <v>4</v>
      </c>
      <c r="M250" s="242"/>
      <c r="N250" s="242"/>
      <c r="O250" s="243"/>
      <c r="P250" s="225" t="s">
        <v>3013</v>
      </c>
      <c r="Q250" s="254"/>
      <c r="R250" s="243"/>
      <c r="S250" s="243"/>
      <c r="T250" s="242"/>
      <c r="U250" s="242"/>
      <c r="V250" s="242"/>
      <c r="W250" s="242"/>
      <c r="X250" s="243"/>
      <c r="Y250" s="243"/>
      <c r="Z250" s="242"/>
      <c r="AA250" s="257"/>
      <c r="AB250" s="242"/>
      <c r="AC250" s="242"/>
      <c r="AD250" s="242"/>
      <c r="AE250" s="259"/>
      <c r="AF250" s="242"/>
      <c r="AG250" s="243" t="str">
        <f>E250</f>
        <v>F</v>
      </c>
      <c r="AH250" s="312">
        <f>+IF(K250&gt;0,K250,"")</f>
        <v>100</v>
      </c>
      <c r="AI250" s="312">
        <f>+IF(L250&gt;0,L250,"")</f>
        <v>4</v>
      </c>
      <c r="AJ250" s="312" t="str">
        <f>+IF(M250&gt;0,M250,"")</f>
        <v/>
      </c>
      <c r="AK250" s="312" t="str">
        <f>+IF(Q250&gt;0,Q250,"")</f>
        <v/>
      </c>
      <c r="AL250" s="312">
        <v>8</v>
      </c>
      <c r="AM250" s="312" t="str">
        <f>+IF(O250&gt;0,O250,"")</f>
        <v/>
      </c>
      <c r="AN250" s="313" t="str">
        <f>+IF(P250&gt;0,P250," ")</f>
        <v>13.80</v>
      </c>
      <c r="AO250" s="314" t="str">
        <f>+UPPER((CONCATENATE(D250," ",B250," ",C250)))</f>
        <v>CARLA MELO FUENTES</v>
      </c>
      <c r="AP250" s="315">
        <f>G250</f>
        <v>38632</v>
      </c>
      <c r="AQ250" s="314" t="str">
        <f>I250</f>
        <v>CLUB DE ATLETISMO JUAN SILVA DE LOTA</v>
      </c>
      <c r="AR250" s="314">
        <f>J250</f>
        <v>8</v>
      </c>
      <c r="AS250" s="243" t="str">
        <f>+SUBSTITUTE(SUBSTITUTE(F250,".",""),"-","")</f>
        <v>219507623</v>
      </c>
      <c r="AT250" s="342"/>
      <c r="AU250" s="314" t="str">
        <f t="shared" si="18"/>
        <v xml:space="preserve">MELO FUENTES CARLA </v>
      </c>
      <c r="AV250" s="342" t="str">
        <f t="shared" si="19"/>
        <v>CLUB DE ATLETISMO JUAN SILVA DE LOTA</v>
      </c>
      <c r="AW250" s="1119">
        <f t="shared" si="20"/>
        <v>8</v>
      </c>
      <c r="AX250" s="1120">
        <f t="shared" si="21"/>
        <v>38632</v>
      </c>
      <c r="AY250" s="342"/>
      <c r="AZ250" s="342"/>
    </row>
    <row r="251" spans="1:52" ht="15" customHeight="1" x14ac:dyDescent="0.15">
      <c r="A251" s="242"/>
      <c r="B251" s="803" t="s">
        <v>3746</v>
      </c>
      <c r="C251" s="803" t="s">
        <v>676</v>
      </c>
      <c r="D251" s="803" t="s">
        <v>3750</v>
      </c>
      <c r="E251" s="806" t="s">
        <v>1862</v>
      </c>
      <c r="F251" s="814" t="s">
        <v>349</v>
      </c>
      <c r="G251" s="808">
        <v>38632</v>
      </c>
      <c r="H251" s="809" t="str">
        <f>+IF(G251&lt;DATE(2002,1,1),"adulto",IF(G251&lt;DATE(2004,1,1),"u20",IF(G251&lt;DATE(2006,1,1),"u18",IF(G251&lt;DATE(2008,1,1),"u16","-"))))</f>
        <v>u18</v>
      </c>
      <c r="I251" s="812" t="s">
        <v>3710</v>
      </c>
      <c r="J251" s="806">
        <v>8</v>
      </c>
      <c r="K251" s="882">
        <v>200</v>
      </c>
      <c r="L251" s="242">
        <v>2</v>
      </c>
      <c r="M251" s="242"/>
      <c r="N251" s="242">
        <v>1</v>
      </c>
      <c r="O251" s="243"/>
      <c r="P251" s="814" t="s">
        <v>3751</v>
      </c>
      <c r="Q251" s="254"/>
      <c r="R251" s="243"/>
      <c r="S251" s="243"/>
      <c r="T251" s="242"/>
      <c r="U251" s="242"/>
      <c r="V251" s="242"/>
      <c r="W251" s="242"/>
      <c r="X251" s="243"/>
      <c r="Y251" s="243"/>
      <c r="Z251" s="242"/>
      <c r="AA251" s="257"/>
      <c r="AB251" s="242"/>
      <c r="AC251" s="242"/>
      <c r="AD251" s="242"/>
      <c r="AE251" s="259"/>
      <c r="AF251" s="242"/>
      <c r="AG251" s="243" t="str">
        <f>E251</f>
        <v>F</v>
      </c>
      <c r="AH251" s="312">
        <f>+IF(K251&gt;0,K251,"")</f>
        <v>200</v>
      </c>
      <c r="AI251" s="312">
        <f>+IF(L251&gt;0,L251,"")</f>
        <v>2</v>
      </c>
      <c r="AJ251" s="312" t="str">
        <f>+IF(M251&gt;0,M251,"")</f>
        <v/>
      </c>
      <c r="AK251" s="312" t="str">
        <f>+IF(Q251&gt;0,Q251,"")</f>
        <v/>
      </c>
      <c r="AL251" s="312">
        <f>+IF(N251&gt;0,N251,"")</f>
        <v>1</v>
      </c>
      <c r="AM251" s="312" t="str">
        <f>+IF(O251&gt;0,O251,"")</f>
        <v/>
      </c>
      <c r="AN251" s="313" t="str">
        <f>+IF(P251&gt;0,P251," ")</f>
        <v>30.12</v>
      </c>
      <c r="AO251" s="314" t="str">
        <f>+UPPER((CONCATENATE(D251," ",B251," ",C251)))</f>
        <v>CARLA  MELO FUENTES</v>
      </c>
      <c r="AP251" s="315">
        <f>G251</f>
        <v>38632</v>
      </c>
      <c r="AQ251" s="314" t="str">
        <f>I251</f>
        <v>CLUB DE ATLETISMO JUAN SILVA DE LOTA</v>
      </c>
      <c r="AR251" s="314">
        <f>J251</f>
        <v>8</v>
      </c>
      <c r="AS251" s="243" t="str">
        <f>+SUBSTITUTE(SUBSTITUTE(F251,".",""),"-","")</f>
        <v>219507623</v>
      </c>
      <c r="AT251" s="342"/>
      <c r="AU251" s="314" t="str">
        <f t="shared" si="18"/>
        <v xml:space="preserve">MELO FUENTES CARLA  </v>
      </c>
      <c r="AV251" s="342" t="str">
        <f t="shared" si="19"/>
        <v>CLUB DE ATLETISMO JUAN SILVA DE LOTA</v>
      </c>
      <c r="AW251" s="1119">
        <f t="shared" si="20"/>
        <v>8</v>
      </c>
      <c r="AX251" s="1120">
        <f t="shared" si="21"/>
        <v>38632</v>
      </c>
      <c r="AY251" s="342"/>
      <c r="AZ251" s="342"/>
    </row>
    <row r="252" spans="1:52" ht="15" customHeight="1" x14ac:dyDescent="0.15">
      <c r="A252" s="242"/>
      <c r="B252" s="224" t="s">
        <v>1978</v>
      </c>
      <c r="C252" s="224" t="s">
        <v>1979</v>
      </c>
      <c r="D252" s="224" t="s">
        <v>1980</v>
      </c>
      <c r="E252" s="378" t="s">
        <v>1866</v>
      </c>
      <c r="F252" s="225" t="s">
        <v>1981</v>
      </c>
      <c r="G252" s="346">
        <v>38176</v>
      </c>
      <c r="H252" s="226" t="str">
        <f>+IF(G252&lt;DATE(2002,1,1),"adulto",IF(G252&lt;DATE(2004,1,1),"u20",IF(G252&lt;DATE(2006,1,1),"u18",IF(G252&lt;DATE(2008,1,1),"u16","-"))))</f>
        <v>u18</v>
      </c>
      <c r="I252" s="229" t="s">
        <v>1985</v>
      </c>
      <c r="J252" s="378">
        <v>14</v>
      </c>
      <c r="K252" s="623">
        <v>400</v>
      </c>
      <c r="L252" s="242">
        <v>1</v>
      </c>
      <c r="M252" s="242"/>
      <c r="N252" s="242">
        <v>3</v>
      </c>
      <c r="O252" s="243"/>
      <c r="P252" s="225" t="s">
        <v>3856</v>
      </c>
      <c r="Q252" s="254"/>
      <c r="R252" s="243"/>
      <c r="S252" s="243"/>
      <c r="T252" s="242"/>
      <c r="U252" s="242"/>
      <c r="V252" s="242"/>
      <c r="W252" s="242"/>
      <c r="X252" s="243"/>
      <c r="Y252" s="243"/>
      <c r="Z252" s="242"/>
      <c r="AA252" s="257"/>
      <c r="AB252" s="242"/>
      <c r="AC252" s="242"/>
      <c r="AD252" s="242"/>
      <c r="AE252" s="259"/>
      <c r="AF252" s="242"/>
      <c r="AG252" s="243" t="str">
        <f>E252</f>
        <v>M</v>
      </c>
      <c r="AH252" s="312">
        <f>+IF(K252&gt;0,K252,"")</f>
        <v>400</v>
      </c>
      <c r="AI252" s="312">
        <f>+IF(L252&gt;0,L252,"")</f>
        <v>1</v>
      </c>
      <c r="AJ252" s="312" t="str">
        <f>+IF(M252&gt;0,M252,"")</f>
        <v/>
      </c>
      <c r="AK252" s="312" t="str">
        <f>+IF(Q252&gt;0,Q252,"")</f>
        <v/>
      </c>
      <c r="AL252" s="312">
        <v>4</v>
      </c>
      <c r="AM252" s="312" t="str">
        <f>+IF(O252&gt;0,O252,"")</f>
        <v/>
      </c>
      <c r="AN252" s="313" t="str">
        <f>+IF(P252&gt;0,P252," ")</f>
        <v>49.81</v>
      </c>
      <c r="AO252" s="314" t="str">
        <f>+UPPER((CONCATENATE(D252," ",B252," ",C252)))</f>
        <v>NICANOR MILLAN VIEJO</v>
      </c>
      <c r="AP252" s="315">
        <f>G252</f>
        <v>38176</v>
      </c>
      <c r="AQ252" s="314" t="str">
        <f>I252</f>
        <v>CLUB DEPORTIVO WINDSOR SCHOOL</v>
      </c>
      <c r="AR252" s="314">
        <f>J252</f>
        <v>14</v>
      </c>
      <c r="AS252" s="243" t="str">
        <f>+SUBSTITUTE(SUBSTITUTE(F252,".",""),"-","")</f>
        <v>216118936</v>
      </c>
      <c r="AT252" s="342"/>
      <c r="AU252" s="314" t="str">
        <f t="shared" si="18"/>
        <v xml:space="preserve">MILLAN VIEJO NICANOR </v>
      </c>
      <c r="AV252" s="342" t="str">
        <f t="shared" si="19"/>
        <v>CLUB DEPORTIVO WINDSOR SCHOOL</v>
      </c>
      <c r="AW252" s="1119">
        <f t="shared" si="20"/>
        <v>14</v>
      </c>
      <c r="AX252" s="1120">
        <f t="shared" si="21"/>
        <v>38176</v>
      </c>
      <c r="AY252" s="342"/>
      <c r="AZ252" s="342"/>
    </row>
    <row r="253" spans="1:52" ht="15" customHeight="1" x14ac:dyDescent="0.15">
      <c r="A253" s="242"/>
      <c r="B253" s="224" t="s">
        <v>1978</v>
      </c>
      <c r="C253" s="224" t="s">
        <v>1979</v>
      </c>
      <c r="D253" s="224" t="s">
        <v>1986</v>
      </c>
      <c r="E253" s="378" t="s">
        <v>1866</v>
      </c>
      <c r="F253" s="225" t="s">
        <v>1987</v>
      </c>
      <c r="G253" s="346">
        <v>38685</v>
      </c>
      <c r="H253" s="226" t="str">
        <f>+IF(G253&lt;DATE(2002,1,1),"adulto",IF(G253&lt;DATE(2004,1,1),"u20",IF(G253&lt;DATE(2006,1,1),"u18",IF(G253&lt;DATE(2008,1,1),"u16","-"))))</f>
        <v>u18</v>
      </c>
      <c r="I253" s="224" t="s">
        <v>1985</v>
      </c>
      <c r="J253" s="378">
        <v>14</v>
      </c>
      <c r="K253" s="522" t="s">
        <v>990</v>
      </c>
      <c r="L253" s="242"/>
      <c r="M253" s="242"/>
      <c r="N253" s="242"/>
      <c r="O253" s="243"/>
      <c r="P253" s="225" t="s">
        <v>3875</v>
      </c>
      <c r="Q253" s="254"/>
      <c r="R253" s="243"/>
      <c r="S253" s="243"/>
      <c r="T253" s="242"/>
      <c r="U253" s="242"/>
      <c r="V253" s="242"/>
      <c r="W253" s="242"/>
      <c r="X253" s="243"/>
      <c r="Y253" s="243"/>
      <c r="Z253" s="242"/>
      <c r="AA253" s="257"/>
      <c r="AB253" s="242"/>
      <c r="AC253" s="242"/>
      <c r="AD253" s="242"/>
      <c r="AE253" s="259"/>
      <c r="AF253" s="242"/>
      <c r="AG253" s="243" t="str">
        <f>E253</f>
        <v>M</v>
      </c>
      <c r="AH253" s="312" t="str">
        <f>+IF(K253&gt;0,K253,"")</f>
        <v>disco</v>
      </c>
      <c r="AI253" s="312" t="str">
        <f>+IF(L253&gt;0,L253,"")</f>
        <v/>
      </c>
      <c r="AJ253" s="312" t="str">
        <f>+IF(M253&gt;0,M253,"")</f>
        <v/>
      </c>
      <c r="AK253" s="312" t="str">
        <f>+IF(Q253&gt;0,Q253,"")</f>
        <v/>
      </c>
      <c r="AL253" s="312" t="str">
        <f>+IF(N253&gt;0,N253,"")</f>
        <v/>
      </c>
      <c r="AM253" s="312" t="str">
        <f>+IF(O253&gt;0,O253,"")</f>
        <v/>
      </c>
      <c r="AN253" s="313" t="str">
        <f>+IF(P253&gt;0,P253," ")</f>
        <v>33.68</v>
      </c>
      <c r="AO253" s="314" t="str">
        <f>+UPPER((CONCATENATE(D253," ",B253," ",C253)))</f>
        <v>FACUNDO MILLAN VIEJO</v>
      </c>
      <c r="AP253" s="315">
        <f>G253</f>
        <v>38685</v>
      </c>
      <c r="AQ253" s="314" t="str">
        <f>I253</f>
        <v>CLUB DEPORTIVO WINDSOR SCHOOL</v>
      </c>
      <c r="AR253" s="314">
        <f>J253</f>
        <v>14</v>
      </c>
      <c r="AS253" s="243" t="str">
        <f>+SUBSTITUTE(SUBSTITUTE(F253,".",""),"-","")</f>
        <v>219888058</v>
      </c>
      <c r="AT253" s="342"/>
      <c r="AU253" s="314" t="str">
        <f t="shared" si="18"/>
        <v xml:space="preserve">MILLAN VIEJO FACUNDO </v>
      </c>
      <c r="AV253" s="342" t="str">
        <f t="shared" si="19"/>
        <v>CLUB DEPORTIVO WINDSOR SCHOOL</v>
      </c>
      <c r="AW253" s="1119">
        <f t="shared" si="20"/>
        <v>14</v>
      </c>
      <c r="AX253" s="1120">
        <f t="shared" si="21"/>
        <v>38685</v>
      </c>
      <c r="AY253" s="342"/>
      <c r="AZ253" s="342"/>
    </row>
    <row r="254" spans="1:52" ht="15" customHeight="1" x14ac:dyDescent="0.15">
      <c r="A254" s="242"/>
      <c r="B254" s="812" t="s">
        <v>1978</v>
      </c>
      <c r="C254" s="812" t="s">
        <v>1979</v>
      </c>
      <c r="D254" s="812" t="s">
        <v>1986</v>
      </c>
      <c r="E254" s="806" t="s">
        <v>1866</v>
      </c>
      <c r="F254" s="814" t="s">
        <v>1987</v>
      </c>
      <c r="G254" s="808">
        <v>38685</v>
      </c>
      <c r="H254" s="809" t="str">
        <f>+IF(G254&lt;DATE(2002,1,1),"adulto",IF(G254&lt;DATE(2004,1,1),"u20",IF(G254&lt;DATE(2006,1,1),"u18",IF(G254&lt;DATE(2008,1,1),"u16","-"))))</f>
        <v>u18</v>
      </c>
      <c r="I254" s="936" t="s">
        <v>1985</v>
      </c>
      <c r="J254" s="806">
        <v>14</v>
      </c>
      <c r="K254" s="939" t="s">
        <v>1052</v>
      </c>
      <c r="L254" s="242"/>
      <c r="M254" s="242"/>
      <c r="N254" s="242"/>
      <c r="O254" s="243"/>
      <c r="P254" s="814" t="s">
        <v>3880</v>
      </c>
      <c r="Q254" s="254"/>
      <c r="R254" s="243"/>
      <c r="S254" s="243"/>
      <c r="T254" s="242"/>
      <c r="U254" s="242"/>
      <c r="V254" s="242"/>
      <c r="W254" s="242"/>
      <c r="X254" s="243"/>
      <c r="Y254" s="243"/>
      <c r="Z254" s="242"/>
      <c r="AA254" s="257"/>
      <c r="AB254" s="242"/>
      <c r="AC254" s="242"/>
      <c r="AD254" s="242"/>
      <c r="AE254" s="259"/>
      <c r="AF254" s="242"/>
      <c r="AG254" s="243" t="str">
        <f>E254</f>
        <v>M</v>
      </c>
      <c r="AH254" s="312" t="str">
        <f>+IF(K254&gt;0,K254,"")</f>
        <v>salto largo</v>
      </c>
      <c r="AI254" s="312" t="str">
        <f>+IF(L254&gt;0,L254,"")</f>
        <v/>
      </c>
      <c r="AJ254" s="312" t="str">
        <f>+IF(M254&gt;0,M254,"")</f>
        <v/>
      </c>
      <c r="AK254" s="312" t="str">
        <f>+IF(Q254&gt;0,Q254,"")</f>
        <v/>
      </c>
      <c r="AL254" s="312" t="str">
        <f>+IF(N254&gt;0,N254,"")</f>
        <v/>
      </c>
      <c r="AM254" s="312" t="str">
        <f>+IF(O254&gt;0,O254,"")</f>
        <v/>
      </c>
      <c r="AN254" s="313" t="str">
        <f>+IF(P254&gt;0,P254," ")</f>
        <v>5.91</v>
      </c>
      <c r="AO254" s="314" t="str">
        <f>+UPPER((CONCATENATE(D254," ",B254," ",C254)))</f>
        <v>FACUNDO MILLAN VIEJO</v>
      </c>
      <c r="AP254" s="315">
        <f>G254</f>
        <v>38685</v>
      </c>
      <c r="AQ254" s="314" t="str">
        <f>I254</f>
        <v>CLUB DEPORTIVO WINDSOR SCHOOL</v>
      </c>
      <c r="AR254" s="314">
        <f>J254</f>
        <v>14</v>
      </c>
      <c r="AS254" s="243" t="str">
        <f>+SUBSTITUTE(SUBSTITUTE(F254,".",""),"-","")</f>
        <v>219888058</v>
      </c>
      <c r="AT254" s="342"/>
      <c r="AU254" s="314" t="str">
        <f t="shared" si="18"/>
        <v xml:space="preserve">MILLAN VIEJO FACUNDO </v>
      </c>
      <c r="AV254" s="342" t="str">
        <f t="shared" si="19"/>
        <v>CLUB DEPORTIVO WINDSOR SCHOOL</v>
      </c>
      <c r="AW254" s="1119">
        <f t="shared" si="20"/>
        <v>14</v>
      </c>
      <c r="AX254" s="1120">
        <f t="shared" si="21"/>
        <v>38685</v>
      </c>
      <c r="AY254" s="342"/>
      <c r="AZ254" s="342"/>
    </row>
    <row r="255" spans="1:52" ht="15" customHeight="1" x14ac:dyDescent="0.15">
      <c r="A255" s="242"/>
      <c r="B255" s="451" t="s">
        <v>2848</v>
      </c>
      <c r="C255" s="451" t="s">
        <v>2849</v>
      </c>
      <c r="D255" s="451" t="s">
        <v>119</v>
      </c>
      <c r="E255" s="378" t="s">
        <v>1866</v>
      </c>
      <c r="F255" s="453" t="s">
        <v>2850</v>
      </c>
      <c r="G255" s="464">
        <v>37354</v>
      </c>
      <c r="H255" s="226" t="str">
        <f>+IF(G255&lt;DATE(2002,1,1),"adulto",IF(G255&lt;DATE(2004,1,1),"u20",IF(G255&lt;DATE(2006,1,1),"u18",IF(G255&lt;DATE(2008,1,1),"u16","-"))))</f>
        <v>u20</v>
      </c>
      <c r="I255" s="451" t="s">
        <v>2742</v>
      </c>
      <c r="J255" s="452">
        <v>13</v>
      </c>
      <c r="K255" s="349" t="s">
        <v>1815</v>
      </c>
      <c r="L255" s="242"/>
      <c r="M255" s="242"/>
      <c r="N255" s="242"/>
      <c r="O255" s="243"/>
      <c r="P255" s="453" t="s">
        <v>2854</v>
      </c>
      <c r="Q255" s="254"/>
      <c r="R255" s="243"/>
      <c r="S255" s="243"/>
      <c r="T255" s="242"/>
      <c r="U255" s="242"/>
      <c r="V255" s="242"/>
      <c r="W255" s="242"/>
      <c r="X255" s="243"/>
      <c r="Y255" s="243"/>
      <c r="Z255" s="242"/>
      <c r="AA255" s="257"/>
      <c r="AB255" s="242"/>
      <c r="AC255" s="242"/>
      <c r="AD255" s="242"/>
      <c r="AE255" s="259"/>
      <c r="AF255" s="242"/>
      <c r="AG255" s="243" t="str">
        <f>E255</f>
        <v>M</v>
      </c>
      <c r="AH255" s="312" t="str">
        <f>+IF(K255&gt;0,K255,"")</f>
        <v>salto con garrocha</v>
      </c>
      <c r="AI255" s="312" t="str">
        <f>+IF(L255&gt;0,L255,"")</f>
        <v/>
      </c>
      <c r="AJ255" s="312" t="str">
        <f>+IF(M255&gt;0,M255,"")</f>
        <v/>
      </c>
      <c r="AK255" s="312" t="str">
        <f>+IF(Q255&gt;0,Q255,"")</f>
        <v/>
      </c>
      <c r="AL255" s="312" t="str">
        <f>+IF(N255&gt;0,N255,"")</f>
        <v/>
      </c>
      <c r="AM255" s="312" t="str">
        <f>+IF(O255&gt;0,O255,"")</f>
        <v/>
      </c>
      <c r="AN255" s="313" t="str">
        <f>+IF(P255&gt;0,P255," ")</f>
        <v>4.60</v>
      </c>
      <c r="AO255" s="314" t="str">
        <f>+UPPER((CONCATENATE(D255," ",B255," ",C255)))</f>
        <v>DIEGO MIR BEZANILLA</v>
      </c>
      <c r="AP255" s="315">
        <f>G255</f>
        <v>37354</v>
      </c>
      <c r="AQ255" s="314" t="str">
        <f>I255</f>
        <v>Club Deportivo Universidad Católica</v>
      </c>
      <c r="AR255" s="314">
        <f>J255</f>
        <v>13</v>
      </c>
      <c r="AS255" s="243" t="str">
        <f>+SUBSTITUTE(SUBSTITUTE(F255,".",""),"-","")</f>
        <v>210302220</v>
      </c>
      <c r="AT255" s="342"/>
      <c r="AU255" s="314" t="str">
        <f t="shared" si="18"/>
        <v xml:space="preserve">MIR BEZANILLA DIEGO </v>
      </c>
      <c r="AV255" s="342" t="str">
        <f t="shared" si="19"/>
        <v>Club Deportivo Universidad Católica</v>
      </c>
      <c r="AW255" s="1119">
        <f t="shared" si="20"/>
        <v>13</v>
      </c>
      <c r="AX255" s="1120">
        <f t="shared" si="21"/>
        <v>37354</v>
      </c>
      <c r="AY255" s="342"/>
      <c r="AZ255" s="342"/>
    </row>
    <row r="256" spans="1:52" ht="15" customHeight="1" x14ac:dyDescent="0.15">
      <c r="A256" s="242"/>
      <c r="B256" s="804" t="s">
        <v>748</v>
      </c>
      <c r="C256" s="804" t="s">
        <v>3055</v>
      </c>
      <c r="D256" s="804" t="s">
        <v>745</v>
      </c>
      <c r="E256" s="806" t="s">
        <v>1862</v>
      </c>
      <c r="F256" s="806" t="s">
        <v>3056</v>
      </c>
      <c r="G256" s="808">
        <v>37802</v>
      </c>
      <c r="H256" s="809" t="str">
        <f>+IF(G256&lt;DATE(2002,1,1),"adulto",IF(G256&lt;DATE(2004,1,1),"u20",IF(G256&lt;DATE(2006,1,1),"u18",IF(G256&lt;DATE(2008,1,1),"u16","-"))))</f>
        <v>u20</v>
      </c>
      <c r="I256" s="812" t="s">
        <v>3045</v>
      </c>
      <c r="J256" s="806">
        <v>10</v>
      </c>
      <c r="K256" s="939" t="s">
        <v>1739</v>
      </c>
      <c r="L256" s="242"/>
      <c r="M256" s="242"/>
      <c r="N256" s="242"/>
      <c r="O256" s="243"/>
      <c r="P256" s="814" t="s">
        <v>3057</v>
      </c>
      <c r="Q256" s="254"/>
      <c r="R256" s="243"/>
      <c r="S256" s="243"/>
      <c r="T256" s="242"/>
      <c r="U256" s="242"/>
      <c r="V256" s="242"/>
      <c r="W256" s="242"/>
      <c r="X256" s="243"/>
      <c r="Y256" s="243"/>
      <c r="Z256" s="242"/>
      <c r="AA256" s="257"/>
      <c r="AB256" s="242"/>
      <c r="AC256" s="242"/>
      <c r="AD256" s="242"/>
      <c r="AE256" s="259"/>
      <c r="AF256" s="242"/>
      <c r="AG256" s="243" t="str">
        <f>E256</f>
        <v>F</v>
      </c>
      <c r="AH256" s="312" t="str">
        <f>+IF(K256&gt;0,K256,"")</f>
        <v>salto triple</v>
      </c>
      <c r="AI256" s="312" t="str">
        <f>+IF(L256&gt;0,L256,"")</f>
        <v/>
      </c>
      <c r="AJ256" s="312" t="str">
        <f>+IF(M256&gt;0,M256,"")</f>
        <v/>
      </c>
      <c r="AK256" s="312" t="str">
        <f>+IF(Q256&gt;0,Q256,"")</f>
        <v/>
      </c>
      <c r="AL256" s="312" t="str">
        <f>+IF(N256&gt;0,N256,"")</f>
        <v/>
      </c>
      <c r="AM256" s="312" t="str">
        <f>+IF(O256&gt;0,O256,"")</f>
        <v/>
      </c>
      <c r="AN256" s="313" t="str">
        <f>+IF(P256&gt;0,P256," ")</f>
        <v>9.89</v>
      </c>
      <c r="AO256" s="314" t="str">
        <f>+UPPER((CONCATENATE(D256," ",B256," ",C256)))</f>
        <v>CATALINA MIRANDA LEÓN</v>
      </c>
      <c r="AP256" s="315">
        <f>G256</f>
        <v>37802</v>
      </c>
      <c r="AQ256" s="314" t="str">
        <f>I256</f>
        <v>GERARDO MANZANARES</v>
      </c>
      <c r="AR256" s="314">
        <f>J256</f>
        <v>10</v>
      </c>
      <c r="AS256" s="243" t="str">
        <f>+SUBSTITUTE(SUBSTITUTE(F256,".",""),"-","")</f>
        <v>213309218</v>
      </c>
      <c r="AT256" s="342"/>
      <c r="AU256" s="314" t="str">
        <f t="shared" si="18"/>
        <v xml:space="preserve">MIRANDA LEÓN CATALINA </v>
      </c>
      <c r="AV256" s="342" t="str">
        <f t="shared" si="19"/>
        <v>GERARDO MANZANARES</v>
      </c>
      <c r="AW256" s="1119">
        <f t="shared" si="20"/>
        <v>10</v>
      </c>
      <c r="AX256" s="1120">
        <f t="shared" si="21"/>
        <v>37802</v>
      </c>
      <c r="AY256" s="342"/>
      <c r="AZ256" s="342"/>
    </row>
    <row r="257" spans="1:52" ht="15" customHeight="1" x14ac:dyDescent="0.15">
      <c r="A257" s="242"/>
      <c r="B257" s="542" t="s">
        <v>3284</v>
      </c>
      <c r="C257" s="542" t="s">
        <v>730</v>
      </c>
      <c r="D257" s="542" t="s">
        <v>3285</v>
      </c>
      <c r="E257" s="378" t="s">
        <v>1862</v>
      </c>
      <c r="F257" s="550" t="s">
        <v>3286</v>
      </c>
      <c r="G257" s="544">
        <v>37965</v>
      </c>
      <c r="H257" s="252" t="str">
        <f>+IF(G257&lt;DATE(2002,1,1),"adulto",IF(G257&lt;DATE(2004,1,1),"u20",IF(G257&lt;DATE(2006,1,1),"u18",IF(G257&lt;DATE(2008,1,1),"u16","-"))))</f>
        <v>u20</v>
      </c>
      <c r="I257" s="560" t="s">
        <v>3268</v>
      </c>
      <c r="J257" s="1031">
        <v>16</v>
      </c>
      <c r="K257" s="344" t="s">
        <v>1017</v>
      </c>
      <c r="L257" s="242"/>
      <c r="M257" s="242"/>
      <c r="N257" s="242"/>
      <c r="O257" s="243"/>
      <c r="P257" s="550" t="s">
        <v>3290</v>
      </c>
      <c r="Q257" s="254"/>
      <c r="R257" s="243"/>
      <c r="S257" s="243"/>
      <c r="T257" s="242"/>
      <c r="U257" s="242"/>
      <c r="V257" s="242"/>
      <c r="W257" s="242"/>
      <c r="X257" s="243"/>
      <c r="Y257" s="243"/>
      <c r="Z257" s="242"/>
      <c r="AA257" s="257"/>
      <c r="AB257" s="242"/>
      <c r="AC257" s="242"/>
      <c r="AD257" s="242"/>
      <c r="AE257" s="259"/>
      <c r="AF257" s="242"/>
      <c r="AG257" s="243" t="str">
        <f>E257</f>
        <v>F</v>
      </c>
      <c r="AH257" s="312" t="str">
        <f>+IF(K257&gt;0,K257,"")</f>
        <v>jabalina</v>
      </c>
      <c r="AI257" s="312" t="str">
        <f>+IF(L257&gt;0,L257,"")</f>
        <v/>
      </c>
      <c r="AJ257" s="312" t="str">
        <f>+IF(M257&gt;0,M257,"")</f>
        <v/>
      </c>
      <c r="AK257" s="312" t="str">
        <f>+IF(Q257&gt;0,Q257,"")</f>
        <v/>
      </c>
      <c r="AL257" s="312" t="str">
        <f>+IF(N257&gt;0,N257,"")</f>
        <v/>
      </c>
      <c r="AM257" s="312" t="str">
        <f>+IF(O257&gt;0,O257,"")</f>
        <v/>
      </c>
      <c r="AN257" s="313" t="str">
        <f>+IF(P257&gt;0,P257," ")</f>
        <v>35.21</v>
      </c>
      <c r="AO257" s="314" t="str">
        <f>+UPPER((CONCATENATE(D257," ",B257," ",C257)))</f>
        <v>MARTINA  MORA  GONZALEZ</v>
      </c>
      <c r="AP257" s="315">
        <f>G257</f>
        <v>37965</v>
      </c>
      <c r="AQ257" s="314" t="str">
        <f>I257</f>
        <v>CLUB DEPORTIVO COLEGIO SEMINARIO PADRE HURTADO</v>
      </c>
      <c r="AR257" s="314">
        <f>J257</f>
        <v>16</v>
      </c>
      <c r="AS257" s="243" t="str">
        <f>+SUBSTITUTE(SUBSTITUTE(F257,".",""),"-","")</f>
        <v>214600099</v>
      </c>
      <c r="AT257" s="342"/>
      <c r="AU257" s="314" t="str">
        <f t="shared" si="18"/>
        <v xml:space="preserve">MORA  GONZALEZ MARTINA  </v>
      </c>
      <c r="AV257" s="342" t="str">
        <f t="shared" si="19"/>
        <v>CLUB DEPORTIVO COLEGIO SEMINARIO PADRE HURTADO</v>
      </c>
      <c r="AW257" s="1119">
        <f t="shared" si="20"/>
        <v>16</v>
      </c>
      <c r="AX257" s="1120">
        <f t="shared" si="21"/>
        <v>37965</v>
      </c>
      <c r="AY257" s="342"/>
      <c r="AZ257" s="342"/>
    </row>
    <row r="258" spans="1:52" ht="15" customHeight="1" x14ac:dyDescent="0.15">
      <c r="A258" s="242"/>
      <c r="B258" s="451" t="s">
        <v>2856</v>
      </c>
      <c r="C258" s="451" t="s">
        <v>2857</v>
      </c>
      <c r="D258" s="451" t="s">
        <v>2858</v>
      </c>
      <c r="E258" s="378" t="s">
        <v>1862</v>
      </c>
      <c r="F258" s="453" t="s">
        <v>2859</v>
      </c>
      <c r="G258" s="464">
        <v>38121</v>
      </c>
      <c r="H258" s="226" t="str">
        <f>+IF(G258&lt;DATE(2002,1,1),"adulto",IF(G258&lt;DATE(2004,1,1),"u20",IF(G258&lt;DATE(2006,1,1),"u18",IF(G258&lt;DATE(2008,1,1),"u16","-"))))</f>
        <v>u18</v>
      </c>
      <c r="I258" s="451" t="s">
        <v>2742</v>
      </c>
      <c r="J258" s="452">
        <v>13</v>
      </c>
      <c r="K258" s="349" t="s">
        <v>1815</v>
      </c>
      <c r="L258" s="242"/>
      <c r="M258" s="242"/>
      <c r="N258" s="242"/>
      <c r="O258" s="243"/>
      <c r="P258" s="491" t="s">
        <v>221</v>
      </c>
      <c r="Q258" s="254"/>
      <c r="R258" s="243"/>
      <c r="S258" s="243"/>
      <c r="T258" s="242"/>
      <c r="U258" s="242"/>
      <c r="V258" s="242"/>
      <c r="W258" s="242"/>
      <c r="X258" s="243"/>
      <c r="Y258" s="243"/>
      <c r="Z258" s="242"/>
      <c r="AA258" s="257"/>
      <c r="AB258" s="242"/>
      <c r="AC258" s="242"/>
      <c r="AD258" s="242"/>
      <c r="AE258" s="259"/>
      <c r="AF258" s="242"/>
      <c r="AG258" s="243" t="str">
        <f>E258</f>
        <v>F</v>
      </c>
      <c r="AH258" s="312" t="str">
        <f>+IF(K258&gt;0,K258,"")</f>
        <v>salto con garrocha</v>
      </c>
      <c r="AI258" s="312" t="str">
        <f>+IF(L258&gt;0,L258,"")</f>
        <v/>
      </c>
      <c r="AJ258" s="312" t="str">
        <f>+IF(M258&gt;0,M258,"")</f>
        <v/>
      </c>
      <c r="AK258" s="312" t="str">
        <f>+IF(Q258&gt;0,Q258,"")</f>
        <v/>
      </c>
      <c r="AL258" s="312" t="str">
        <f>+IF(N258&gt;0,N258,"")</f>
        <v/>
      </c>
      <c r="AM258" s="312" t="str">
        <f>+IF(O258&gt;0,O258,"")</f>
        <v/>
      </c>
      <c r="AN258" s="313" t="str">
        <f>+IF(P258&gt;0,P258," ")</f>
        <v>3.50</v>
      </c>
      <c r="AO258" s="314" t="str">
        <f>+UPPER((CONCATENATE(D258," ",B258," ",C258)))</f>
        <v>JAVIERA MARÍA MORAGA DEL ORTO</v>
      </c>
      <c r="AP258" s="315">
        <f>G258</f>
        <v>38121</v>
      </c>
      <c r="AQ258" s="314" t="str">
        <f>I258</f>
        <v>Club Deportivo Universidad Católica</v>
      </c>
      <c r="AR258" s="314">
        <f>J258</f>
        <v>13</v>
      </c>
      <c r="AS258" s="243" t="str">
        <f>+SUBSTITUTE(SUBSTITUTE(F258,".",""),"-","")</f>
        <v>211823909</v>
      </c>
      <c r="AT258" s="342"/>
      <c r="AU258" s="314" t="str">
        <f t="shared" si="18"/>
        <v xml:space="preserve">MORAGA DEL ORTO JAVIERA MARÍA </v>
      </c>
      <c r="AV258" s="342" t="str">
        <f t="shared" si="19"/>
        <v>Club Deportivo Universidad Católica</v>
      </c>
      <c r="AW258" s="1119">
        <f t="shared" si="20"/>
        <v>13</v>
      </c>
      <c r="AX258" s="1120">
        <f t="shared" si="21"/>
        <v>38121</v>
      </c>
      <c r="AY258" s="342"/>
      <c r="AZ258" s="342"/>
    </row>
    <row r="259" spans="1:52" ht="15" customHeight="1" x14ac:dyDescent="0.2">
      <c r="A259" s="242"/>
      <c r="B259" s="942" t="s">
        <v>3211</v>
      </c>
      <c r="C259" s="942" t="s">
        <v>3216</v>
      </c>
      <c r="D259" s="942" t="s">
        <v>3217</v>
      </c>
      <c r="E259" s="806" t="s">
        <v>1866</v>
      </c>
      <c r="F259" s="942" t="s">
        <v>3218</v>
      </c>
      <c r="G259" s="943" t="s">
        <v>3194</v>
      </c>
      <c r="H259" s="809" t="str">
        <f>+IF(G259&lt;DATE(2002,1,1),"adulto",IF(G259&lt;DATE(2004,1,1),"u20",IF(G259&lt;DATE(2006,1,1),"u18",IF(G259&lt;DATE(2008,1,1),"u16","-"))))</f>
        <v>-</v>
      </c>
      <c r="I259" s="942" t="s">
        <v>3197</v>
      </c>
      <c r="J259" s="806">
        <v>3</v>
      </c>
      <c r="K259" s="939" t="s">
        <v>1052</v>
      </c>
      <c r="L259" s="242"/>
      <c r="M259" s="242"/>
      <c r="N259" s="242"/>
      <c r="O259" s="243"/>
      <c r="P259" s="814" t="s">
        <v>3339</v>
      </c>
      <c r="Q259" s="254"/>
      <c r="R259" s="243"/>
      <c r="S259" s="243"/>
      <c r="T259" s="242"/>
      <c r="U259" s="242"/>
      <c r="V259" s="242"/>
      <c r="W259" s="242"/>
      <c r="X259" s="243"/>
      <c r="Y259" s="243"/>
      <c r="Z259" s="242"/>
      <c r="AA259" s="257"/>
      <c r="AB259" s="242"/>
      <c r="AC259" s="242"/>
      <c r="AD259" s="242"/>
      <c r="AE259" s="259"/>
      <c r="AF259" s="242"/>
      <c r="AG259" s="243" t="str">
        <f>E259</f>
        <v>M</v>
      </c>
      <c r="AH259" s="312" t="str">
        <f>+IF(K259&gt;0,K259,"")</f>
        <v>salto largo</v>
      </c>
      <c r="AI259" s="312" t="str">
        <f>+IF(L259&gt;0,L259,"")</f>
        <v/>
      </c>
      <c r="AJ259" s="312" t="str">
        <f>+IF(M259&gt;0,M259,"")</f>
        <v/>
      </c>
      <c r="AK259" s="312" t="str">
        <f>+IF(Q259&gt;0,Q259,"")</f>
        <v/>
      </c>
      <c r="AL259" s="312" t="str">
        <f>+IF(N259&gt;0,N259,"")</f>
        <v/>
      </c>
      <c r="AM259" s="312" t="str">
        <f>+IF(O259&gt;0,O259,"")</f>
        <v/>
      </c>
      <c r="AN259" s="313" t="str">
        <f>+IF(P259&gt;0,P259," ")</f>
        <v>5.23</v>
      </c>
      <c r="AO259" s="314" t="str">
        <f>+UPPER((CONCATENATE(D259," ",B259," ",C259)))</f>
        <v>JHON MATIAS MORALES GUAITA</v>
      </c>
      <c r="AP259" s="315"/>
      <c r="AQ259" s="314" t="str">
        <f>I259</f>
        <v>Club atletico copiapo</v>
      </c>
      <c r="AR259" s="314">
        <f>J259</f>
        <v>3</v>
      </c>
      <c r="AS259" s="243" t="str">
        <f>+SUBSTITUTE(SUBSTITUTE(F259,".",""),"-","")</f>
        <v>213701843</v>
      </c>
      <c r="AT259" s="342"/>
      <c r="AU259" s="314" t="str">
        <f t="shared" si="18"/>
        <v xml:space="preserve">MORALES GUAITA JHON MATIAS </v>
      </c>
      <c r="AV259" s="342" t="str">
        <f t="shared" si="19"/>
        <v>Club atletico copiapo</v>
      </c>
      <c r="AW259" s="1119">
        <f t="shared" si="20"/>
        <v>3</v>
      </c>
      <c r="AX259" s="1120">
        <f t="shared" si="21"/>
        <v>0</v>
      </c>
      <c r="AY259" s="342"/>
      <c r="AZ259" s="342"/>
    </row>
    <row r="260" spans="1:52" ht="15" customHeight="1" x14ac:dyDescent="0.15">
      <c r="A260" s="242"/>
      <c r="B260" s="242" t="s">
        <v>581</v>
      </c>
      <c r="C260" s="242" t="s">
        <v>118</v>
      </c>
      <c r="D260" s="242" t="s">
        <v>3364</v>
      </c>
      <c r="E260" s="378" t="s">
        <v>1862</v>
      </c>
      <c r="F260" s="243" t="s">
        <v>3365</v>
      </c>
      <c r="G260" s="394">
        <v>37300</v>
      </c>
      <c r="H260" s="226" t="str">
        <f>+IF(G260&lt;DATE(2002,1,1),"adulto",IF(G260&lt;DATE(2004,1,1),"u20",IF(G260&lt;DATE(2006,1,1),"u18",IF(G260&lt;DATE(2008,1,1),"u16","-"))))</f>
        <v>u20</v>
      </c>
      <c r="I260" s="224" t="s">
        <v>3371</v>
      </c>
      <c r="J260" s="378">
        <v>2</v>
      </c>
      <c r="K260" s="225" t="s">
        <v>1877</v>
      </c>
      <c r="L260" s="242">
        <v>1</v>
      </c>
      <c r="M260" s="242"/>
      <c r="N260" s="242">
        <v>7</v>
      </c>
      <c r="O260" s="243"/>
      <c r="P260" s="225" t="s">
        <v>3369</v>
      </c>
      <c r="Q260" s="254"/>
      <c r="R260" s="243"/>
      <c r="S260" s="243"/>
      <c r="T260" s="242"/>
      <c r="U260" s="242"/>
      <c r="V260" s="242"/>
      <c r="W260" s="242"/>
      <c r="X260" s="243"/>
      <c r="Y260" s="243"/>
      <c r="Z260" s="242"/>
      <c r="AA260" s="257"/>
      <c r="AB260" s="242"/>
      <c r="AC260" s="242"/>
      <c r="AD260" s="242"/>
      <c r="AE260" s="259"/>
      <c r="AF260" s="242"/>
      <c r="AG260" s="243" t="str">
        <f>E260</f>
        <v>F</v>
      </c>
      <c r="AH260" s="312" t="str">
        <f>+IF(K260&gt;0,K260,"")</f>
        <v>400v</v>
      </c>
      <c r="AI260" s="312">
        <f>+IF(L260&gt;0,L260,"")</f>
        <v>1</v>
      </c>
      <c r="AJ260" s="312" t="str">
        <f>+IF(M260&gt;0,M260,"")</f>
        <v/>
      </c>
      <c r="AK260" s="312" t="str">
        <f>+IF(Q260&gt;0,Q260,"")</f>
        <v/>
      </c>
      <c r="AL260" s="312">
        <f>+IF(N260&gt;0,N260,"")</f>
        <v>7</v>
      </c>
      <c r="AM260" s="312" t="str">
        <f>+IF(O260&gt;0,O260,"")</f>
        <v/>
      </c>
      <c r="AN260" s="313" t="str">
        <f>+IF(P260&gt;0,P260," ")</f>
        <v>1.11.07</v>
      </c>
      <c r="AO260" s="314" t="str">
        <f>+UPPER((CONCATENATE(D260," ",B260," ",C260)))</f>
        <v>ALONDRA MILLARAY MORALES INOSTROZA</v>
      </c>
      <c r="AP260" s="315">
        <f>G260</f>
        <v>37300</v>
      </c>
      <c r="AQ260" s="314" t="str">
        <f>I260</f>
        <v>Club Atlético Real Alemania de Calama</v>
      </c>
      <c r="AR260" s="314">
        <f>J260</f>
        <v>2</v>
      </c>
      <c r="AS260" s="243" t="str">
        <f>+SUBSTITUTE(SUBSTITUTE(F260,".",""),"-","")</f>
        <v>209689219</v>
      </c>
      <c r="AT260" s="342"/>
      <c r="AU260" s="314" t="str">
        <f t="shared" si="18"/>
        <v xml:space="preserve">MORALES INOSTROZA ALONDRA MILLARAY </v>
      </c>
      <c r="AV260" s="342" t="str">
        <f t="shared" si="19"/>
        <v>Club Atlético Real Alemania de Calama</v>
      </c>
      <c r="AW260" s="1119">
        <f t="shared" si="20"/>
        <v>2</v>
      </c>
      <c r="AX260" s="1120">
        <f t="shared" si="21"/>
        <v>37300</v>
      </c>
      <c r="AY260" s="342"/>
      <c r="AZ260" s="342"/>
    </row>
    <row r="261" spans="1:52" ht="15" customHeight="1" x14ac:dyDescent="0.15">
      <c r="A261" s="242"/>
      <c r="B261" s="224" t="s">
        <v>581</v>
      </c>
      <c r="C261" s="224" t="s">
        <v>118</v>
      </c>
      <c r="D261" s="224" t="s">
        <v>3364</v>
      </c>
      <c r="E261" s="378" t="s">
        <v>1862</v>
      </c>
      <c r="F261" s="243" t="s">
        <v>3365</v>
      </c>
      <c r="G261" s="394">
        <v>37300</v>
      </c>
      <c r="H261" s="226" t="str">
        <f>+IF(G261&lt;DATE(2002,1,1),"adulto",IF(G261&lt;DATE(2004,1,1),"u20",IF(G261&lt;DATE(2006,1,1),"u18",IF(G261&lt;DATE(2008,1,1),"u16","-"))))</f>
        <v>u20</v>
      </c>
      <c r="I261" s="224" t="s">
        <v>3371</v>
      </c>
      <c r="J261" s="378">
        <v>2</v>
      </c>
      <c r="K261" s="225">
        <v>400</v>
      </c>
      <c r="L261" s="242">
        <v>1</v>
      </c>
      <c r="M261" s="242"/>
      <c r="N261" s="242"/>
      <c r="O261" s="243"/>
      <c r="P261" s="552" t="s">
        <v>3372</v>
      </c>
      <c r="Q261" s="254"/>
      <c r="R261" s="243"/>
      <c r="S261" s="243"/>
      <c r="T261" s="242"/>
      <c r="U261" s="242"/>
      <c r="V261" s="242"/>
      <c r="W261" s="242"/>
      <c r="X261" s="243"/>
      <c r="Y261" s="243"/>
      <c r="Z261" s="242"/>
      <c r="AA261" s="257"/>
      <c r="AB261" s="242"/>
      <c r="AC261" s="242"/>
      <c r="AD261" s="242"/>
      <c r="AE261" s="259"/>
      <c r="AF261" s="242"/>
      <c r="AG261" s="243" t="str">
        <f>E261</f>
        <v>F</v>
      </c>
      <c r="AH261" s="312">
        <f>+IF(K261&gt;0,K261,"")</f>
        <v>400</v>
      </c>
      <c r="AI261" s="312">
        <f>+IF(L261&gt;0,L261,"")</f>
        <v>1</v>
      </c>
      <c r="AJ261" s="312" t="str">
        <f>+IF(M261&gt;0,M261,"")</f>
        <v/>
      </c>
      <c r="AK261" s="312" t="str">
        <f>+IF(Q261&gt;0,Q261,"")</f>
        <v/>
      </c>
      <c r="AL261" s="312">
        <v>7</v>
      </c>
      <c r="AM261" s="312" t="str">
        <f>+IF(O261&gt;0,O261,"")</f>
        <v/>
      </c>
      <c r="AN261" s="313" t="str">
        <f>+IF(P261&gt;0,P261," ")</f>
        <v>1.01.30</v>
      </c>
      <c r="AO261" s="314" t="str">
        <f>+UPPER((CONCATENATE(D261," ",B261," ",C261)))</f>
        <v>ALONDRA MILLARAY MORALES INOSTROZA</v>
      </c>
      <c r="AP261" s="315">
        <f>G261</f>
        <v>37300</v>
      </c>
      <c r="AQ261" s="314" t="str">
        <f>I261</f>
        <v>Club Atlético Real Alemania de Calama</v>
      </c>
      <c r="AR261" s="314">
        <f>J261</f>
        <v>2</v>
      </c>
      <c r="AS261" s="243" t="str">
        <f>+SUBSTITUTE(SUBSTITUTE(F261,".",""),"-","")</f>
        <v>209689219</v>
      </c>
      <c r="AT261" s="342"/>
      <c r="AU261" s="314" t="str">
        <f t="shared" si="18"/>
        <v xml:space="preserve">MORALES INOSTROZA ALONDRA MILLARAY </v>
      </c>
      <c r="AV261" s="342" t="str">
        <f t="shared" si="19"/>
        <v>Club Atlético Real Alemania de Calama</v>
      </c>
      <c r="AW261" s="1119">
        <f t="shared" si="20"/>
        <v>2</v>
      </c>
      <c r="AX261" s="1120">
        <f t="shared" si="21"/>
        <v>37300</v>
      </c>
      <c r="AY261" s="342"/>
      <c r="AZ261" s="342"/>
    </row>
    <row r="262" spans="1:52" ht="15" customHeight="1" x14ac:dyDescent="0.15">
      <c r="A262" s="242"/>
      <c r="B262" s="451" t="s">
        <v>581</v>
      </c>
      <c r="C262" s="451" t="s">
        <v>700</v>
      </c>
      <c r="D262" s="451" t="s">
        <v>1242</v>
      </c>
      <c r="E262" s="378" t="s">
        <v>1866</v>
      </c>
      <c r="F262" s="453" t="s">
        <v>2932</v>
      </c>
      <c r="G262" s="464">
        <v>38001</v>
      </c>
      <c r="H262" s="226" t="str">
        <f>+IF(G262&lt;DATE(2002,1,1),"adulto",IF(G262&lt;DATE(2004,1,1),"u20",IF(G262&lt;DATE(2006,1,1),"u18",IF(G262&lt;DATE(2008,1,1),"u16","-"))))</f>
        <v>u18</v>
      </c>
      <c r="I262" s="451" t="s">
        <v>2935</v>
      </c>
      <c r="J262" s="452">
        <v>13</v>
      </c>
      <c r="K262" s="522" t="s">
        <v>990</v>
      </c>
      <c r="L262" s="242"/>
      <c r="M262" s="242"/>
      <c r="N262" s="242"/>
      <c r="O262" s="243"/>
      <c r="P262" s="453" t="s">
        <v>3874</v>
      </c>
      <c r="Q262" s="254"/>
      <c r="R262" s="243"/>
      <c r="S262" s="243"/>
      <c r="T262" s="242"/>
      <c r="U262" s="242"/>
      <c r="V262" s="242"/>
      <c r="W262" s="242"/>
      <c r="X262" s="243"/>
      <c r="Y262" s="243"/>
      <c r="Z262" s="242"/>
      <c r="AA262" s="257"/>
      <c r="AB262" s="242"/>
      <c r="AC262" s="242"/>
      <c r="AD262" s="242"/>
      <c r="AE262" s="259"/>
      <c r="AF262" s="242"/>
      <c r="AG262" s="243" t="str">
        <f>E262</f>
        <v>M</v>
      </c>
      <c r="AH262" s="312" t="str">
        <f>+IF(K262&gt;0,K262,"")</f>
        <v>disco</v>
      </c>
      <c r="AI262" s="312" t="str">
        <f>+IF(L262&gt;0,L262,"")</f>
        <v/>
      </c>
      <c r="AJ262" s="312" t="str">
        <f>+IF(M262&gt;0,M262,"")</f>
        <v/>
      </c>
      <c r="AK262" s="312" t="str">
        <f>+IF(Q262&gt;0,Q262,"")</f>
        <v/>
      </c>
      <c r="AL262" s="312" t="str">
        <f>+IF(N262&gt;0,N262,"")</f>
        <v/>
      </c>
      <c r="AM262" s="312" t="str">
        <f>+IF(O262&gt;0,O262,"")</f>
        <v/>
      </c>
      <c r="AN262" s="313" t="str">
        <f>+IF(P262&gt;0,P262," ")</f>
        <v>37.00</v>
      </c>
      <c r="AO262" s="314" t="str">
        <f>+UPPER((CONCATENATE(D262," ",B262," ",C262)))</f>
        <v>JAVIER MORALES GARRIDO</v>
      </c>
      <c r="AP262" s="315">
        <f>G262</f>
        <v>38001</v>
      </c>
      <c r="AQ262" s="314" t="str">
        <f>I262</f>
        <v>CLUB ATLÉTICO FRANCÉS</v>
      </c>
      <c r="AR262" s="314">
        <f>J262</f>
        <v>13</v>
      </c>
      <c r="AS262" s="243" t="str">
        <f>+SUBSTITUTE(SUBSTITUTE(F262,".",""),"-","")</f>
        <v>214853035</v>
      </c>
      <c r="AT262" s="342"/>
      <c r="AU262" s="314" t="str">
        <f t="shared" si="18"/>
        <v xml:space="preserve">MORALES GARRIDO JAVIER </v>
      </c>
      <c r="AV262" s="342" t="str">
        <f t="shared" si="19"/>
        <v>CLUB ATLÉTICO FRANCÉS</v>
      </c>
      <c r="AW262" s="1119">
        <f t="shared" si="20"/>
        <v>13</v>
      </c>
      <c r="AX262" s="1120">
        <f t="shared" si="21"/>
        <v>38001</v>
      </c>
      <c r="AY262" s="342"/>
      <c r="AZ262" s="342"/>
    </row>
    <row r="263" spans="1:52" ht="15" customHeight="1" x14ac:dyDescent="0.2">
      <c r="A263" s="242"/>
      <c r="B263" s="375" t="s">
        <v>581</v>
      </c>
      <c r="C263" s="375" t="s">
        <v>730</v>
      </c>
      <c r="D263" s="375" t="s">
        <v>139</v>
      </c>
      <c r="E263" s="378" t="s">
        <v>1866</v>
      </c>
      <c r="F263" s="225" t="s">
        <v>3814</v>
      </c>
      <c r="G263" s="346"/>
      <c r="H263" s="226" t="str">
        <f>+IF(G263&lt;DATE(2002,1,1),"adulto",IF(G263&lt;DATE(2004,1,1),"u20",IF(G263&lt;DATE(2006,1,1),"u18",IF(G263&lt;DATE(2008,1,1),"u16","-"))))</f>
        <v>adulto</v>
      </c>
      <c r="I263" s="228" t="s">
        <v>3797</v>
      </c>
      <c r="J263" s="861">
        <v>15</v>
      </c>
      <c r="K263" s="378" t="s">
        <v>1856</v>
      </c>
      <c r="L263" s="242"/>
      <c r="M263" s="242"/>
      <c r="N263" s="242"/>
      <c r="O263" s="243"/>
      <c r="P263" s="225"/>
      <c r="Q263" s="254"/>
      <c r="R263" s="243"/>
      <c r="S263" s="243"/>
      <c r="T263" s="242"/>
      <c r="U263" s="242"/>
      <c r="V263" s="242"/>
      <c r="W263" s="242"/>
      <c r="X263" s="243"/>
      <c r="Y263" s="243"/>
      <c r="Z263" s="242"/>
      <c r="AA263" s="257"/>
      <c r="AB263" s="242"/>
      <c r="AC263" s="242"/>
      <c r="AD263" s="242"/>
      <c r="AE263" s="259"/>
      <c r="AF263" s="242"/>
      <c r="AG263" s="243" t="str">
        <f>E263</f>
        <v>M</v>
      </c>
      <c r="AH263" s="312" t="str">
        <f>+IF(K263&gt;0,K263,"")</f>
        <v>ENTRENADOR</v>
      </c>
      <c r="AI263" s="312" t="str">
        <f>+IF(L263&gt;0,L263,"")</f>
        <v/>
      </c>
      <c r="AJ263" s="312" t="str">
        <f>+IF(M263&gt;0,M263,"")</f>
        <v/>
      </c>
      <c r="AK263" s="312" t="str">
        <f>+IF(Q263&gt;0,Q263,"")</f>
        <v/>
      </c>
      <c r="AL263" s="312" t="str">
        <f>+IF(N263&gt;0,N263,"")</f>
        <v/>
      </c>
      <c r="AM263" s="312" t="str">
        <f>+IF(O263&gt;0,O263,"")</f>
        <v/>
      </c>
      <c r="AN263" s="313" t="str">
        <f>+IF(P263&gt;0,P263," ")</f>
        <v xml:space="preserve"> </v>
      </c>
      <c r="AO263" s="314" t="str">
        <f>+UPPER((CONCATENATE(D263," ",B263," ",C263)))</f>
        <v>RUBEN MORALES GONZALEZ</v>
      </c>
      <c r="AP263" s="315">
        <f>G263</f>
        <v>0</v>
      </c>
      <c r="AQ263" s="314" t="str">
        <f>I263</f>
        <v>CENTRO ATLETICO FORMATIVO</v>
      </c>
      <c r="AR263" s="314">
        <f>J263</f>
        <v>15</v>
      </c>
      <c r="AS263" s="243" t="str">
        <f>+SUBSTITUTE(SUBSTITUTE(F263,".",""),"-","")</f>
        <v>156863270</v>
      </c>
      <c r="AT263" s="342"/>
      <c r="AU263" s="314" t="str">
        <f t="shared" si="18"/>
        <v xml:space="preserve">MORALES GONZALEZ RUBEN </v>
      </c>
      <c r="AV263" s="342" t="str">
        <f t="shared" si="19"/>
        <v>CENTRO ATLETICO FORMATIVO</v>
      </c>
      <c r="AW263" s="1119">
        <f t="shared" si="20"/>
        <v>15</v>
      </c>
      <c r="AX263" s="1120">
        <f t="shared" si="21"/>
        <v>0</v>
      </c>
      <c r="AY263" s="342"/>
      <c r="AZ263" s="342"/>
    </row>
    <row r="264" spans="1:52" ht="15" customHeight="1" x14ac:dyDescent="0.15">
      <c r="A264" s="242"/>
      <c r="B264" s="501" t="s">
        <v>581</v>
      </c>
      <c r="C264" s="501" t="s">
        <v>607</v>
      </c>
      <c r="D264" s="501" t="s">
        <v>2965</v>
      </c>
      <c r="E264" s="378" t="s">
        <v>1862</v>
      </c>
      <c r="F264" s="502" t="s">
        <v>2966</v>
      </c>
      <c r="G264" s="519">
        <v>37515</v>
      </c>
      <c r="H264" s="226" t="str">
        <f>+IF(G264&lt;DATE(2002,1,1),"adulto",IF(G264&lt;DATE(2004,1,1),"u20",IF(G264&lt;DATE(2006,1,1),"u18",IF(G264&lt;DATE(2008,1,1),"u16","-"))))</f>
        <v>u20</v>
      </c>
      <c r="I264" s="451" t="s">
        <v>2935</v>
      </c>
      <c r="J264" s="452">
        <v>13</v>
      </c>
      <c r="K264" s="894">
        <v>1500</v>
      </c>
      <c r="L264" s="242"/>
      <c r="M264" s="242"/>
      <c r="N264" s="242"/>
      <c r="O264" s="243"/>
      <c r="P264" s="453" t="s">
        <v>3842</v>
      </c>
      <c r="Q264" s="254"/>
      <c r="R264" s="243"/>
      <c r="S264" s="243"/>
      <c r="T264" s="242"/>
      <c r="U264" s="242"/>
      <c r="V264" s="242"/>
      <c r="W264" s="242"/>
      <c r="X264" s="243"/>
      <c r="Y264" s="243"/>
      <c r="Z264" s="242"/>
      <c r="AA264" s="257"/>
      <c r="AB264" s="242"/>
      <c r="AC264" s="242"/>
      <c r="AD264" s="242"/>
      <c r="AE264" s="259"/>
      <c r="AF264" s="242"/>
      <c r="AG264" s="243" t="str">
        <f>E264</f>
        <v>F</v>
      </c>
      <c r="AH264" s="312">
        <f>+IF(K264&gt;0,K264,"")</f>
        <v>1500</v>
      </c>
      <c r="AI264" s="312" t="str">
        <f>+IF(L264&gt;0,L264,"")</f>
        <v/>
      </c>
      <c r="AJ264" s="312" t="str">
        <f>+IF(M264&gt;0,M264,"")</f>
        <v/>
      </c>
      <c r="AK264" s="312" t="str">
        <f>+IF(Q264&gt;0,Q264,"")</f>
        <v/>
      </c>
      <c r="AL264" s="312" t="str">
        <f>+IF(N264&gt;0,N264,"")</f>
        <v/>
      </c>
      <c r="AM264" s="312" t="str">
        <f>+IF(O264&gt;0,O264,"")</f>
        <v/>
      </c>
      <c r="AN264" s="313" t="str">
        <f>+IF(P264&gt;0,P264," ")</f>
        <v>5.36</v>
      </c>
      <c r="AO264" s="314" t="str">
        <f>+UPPER((CONCATENATE(D264," ",B264," ",C264)))</f>
        <v>ELIZABETH NOURIEL MORALES ORTEGA</v>
      </c>
      <c r="AP264" s="315">
        <f>G264</f>
        <v>37515</v>
      </c>
      <c r="AQ264" s="314" t="str">
        <f>I264</f>
        <v>CLUB ATLÉTICO FRANCÉS</v>
      </c>
      <c r="AR264" s="314">
        <f>J264</f>
        <v>13</v>
      </c>
      <c r="AS264" s="243" t="str">
        <f>+SUBSTITUTE(SUBSTITUTE(F264,".",""),"-","")</f>
        <v>211295821</v>
      </c>
      <c r="AT264" s="342"/>
      <c r="AU264" s="314" t="str">
        <f t="shared" si="18"/>
        <v xml:space="preserve">MORALES ORTEGA ELIZABETH NOURIEL </v>
      </c>
      <c r="AV264" s="342" t="str">
        <f t="shared" si="19"/>
        <v>CLUB ATLÉTICO FRANCÉS</v>
      </c>
      <c r="AW264" s="1119">
        <f t="shared" si="20"/>
        <v>13</v>
      </c>
      <c r="AX264" s="1120">
        <f t="shared" si="21"/>
        <v>37515</v>
      </c>
      <c r="AY264" s="342"/>
      <c r="AZ264" s="342"/>
    </row>
    <row r="265" spans="1:52" ht="15" customHeight="1" x14ac:dyDescent="0.15">
      <c r="A265" s="242"/>
      <c r="B265" s="501" t="s">
        <v>581</v>
      </c>
      <c r="C265" s="501" t="s">
        <v>607</v>
      </c>
      <c r="D265" s="501" t="s">
        <v>2965</v>
      </c>
      <c r="E265" s="378" t="s">
        <v>1862</v>
      </c>
      <c r="F265" s="502" t="s">
        <v>2966</v>
      </c>
      <c r="G265" s="519">
        <v>37515</v>
      </c>
      <c r="H265" s="226" t="str">
        <f>+IF(G265&lt;DATE(2002,1,1),"adulto",IF(G265&lt;DATE(2004,1,1),"u20",IF(G265&lt;DATE(2006,1,1),"u18",IF(G265&lt;DATE(2008,1,1),"u16","-"))))</f>
        <v>u20</v>
      </c>
      <c r="I265" s="451" t="s">
        <v>2935</v>
      </c>
      <c r="J265" s="452">
        <v>13</v>
      </c>
      <c r="K265" s="900" t="s">
        <v>3702</v>
      </c>
      <c r="L265" s="242"/>
      <c r="M265" s="242"/>
      <c r="N265" s="242"/>
      <c r="O265" s="243"/>
      <c r="P265" s="460"/>
      <c r="Q265" s="254"/>
      <c r="R265" s="243"/>
      <c r="S265" s="243"/>
      <c r="T265" s="242"/>
      <c r="U265" s="242"/>
      <c r="V265" s="242"/>
      <c r="W265" s="242"/>
      <c r="X265" s="243"/>
      <c r="Y265" s="243"/>
      <c r="Z265" s="242"/>
      <c r="AA265" s="257"/>
      <c r="AB265" s="242"/>
      <c r="AC265" s="242"/>
      <c r="AD265" s="242"/>
      <c r="AE265" s="259"/>
      <c r="AF265" s="242"/>
      <c r="AG265" s="243" t="str">
        <f>E265</f>
        <v>F</v>
      </c>
      <c r="AH265" s="312" t="str">
        <f>+IF(K265&gt;0,K265,"")</f>
        <v>4x400</v>
      </c>
      <c r="AI265" s="312" t="str">
        <f>+IF(L265&gt;0,L265,"")</f>
        <v/>
      </c>
      <c r="AJ265" s="312" t="str">
        <f>+IF(M265&gt;0,M265,"")</f>
        <v/>
      </c>
      <c r="AK265" s="312" t="str">
        <f>+IF(Q265&gt;0,Q265,"")</f>
        <v/>
      </c>
      <c r="AL265" s="312" t="str">
        <f>+IF(N265&gt;0,N265,"")</f>
        <v/>
      </c>
      <c r="AM265" s="312" t="str">
        <f>+IF(O265&gt;0,O265,"")</f>
        <v/>
      </c>
      <c r="AN265" s="313" t="str">
        <f>+IF(P265&gt;0,P265," ")</f>
        <v xml:space="preserve"> </v>
      </c>
      <c r="AO265" s="314" t="str">
        <f>+UPPER((CONCATENATE(D265," ",B265," ",C265)))</f>
        <v>ELIZABETH NOURIEL MORALES ORTEGA</v>
      </c>
      <c r="AP265" s="315">
        <f>G265</f>
        <v>37515</v>
      </c>
      <c r="AQ265" s="314" t="str">
        <f>I265</f>
        <v>CLUB ATLÉTICO FRANCÉS</v>
      </c>
      <c r="AR265" s="314">
        <f>J265</f>
        <v>13</v>
      </c>
      <c r="AS265" s="243" t="str">
        <f>+SUBSTITUTE(SUBSTITUTE(F265,".",""),"-","")</f>
        <v>211295821</v>
      </c>
      <c r="AT265" s="342"/>
      <c r="AU265" s="314" t="str">
        <f t="shared" si="18"/>
        <v xml:space="preserve">MORALES ORTEGA ELIZABETH NOURIEL </v>
      </c>
      <c r="AV265" s="342" t="str">
        <f t="shared" si="19"/>
        <v>CLUB ATLÉTICO FRANCÉS</v>
      </c>
      <c r="AW265" s="1119">
        <f t="shared" si="20"/>
        <v>13</v>
      </c>
      <c r="AX265" s="1120">
        <f t="shared" si="21"/>
        <v>37515</v>
      </c>
      <c r="AY265" s="342"/>
      <c r="AZ265" s="342"/>
    </row>
    <row r="266" spans="1:52" ht="15" customHeight="1" x14ac:dyDescent="0.15">
      <c r="A266" s="242"/>
      <c r="B266" s="451" t="s">
        <v>581</v>
      </c>
      <c r="C266" s="451" t="s">
        <v>700</v>
      </c>
      <c r="D266" s="451" t="s">
        <v>1242</v>
      </c>
      <c r="E266" s="378" t="s">
        <v>1866</v>
      </c>
      <c r="F266" s="453" t="s">
        <v>2932</v>
      </c>
      <c r="G266" s="464">
        <v>38001</v>
      </c>
      <c r="H266" s="226" t="str">
        <f>+IF(G266&lt;DATE(2002,1,1),"adulto",IF(G266&lt;DATE(2004,1,1),"u20",IF(G266&lt;DATE(2006,1,1),"u18",IF(G266&lt;DATE(2008,1,1),"u16","-"))))</f>
        <v>u18</v>
      </c>
      <c r="I266" s="451" t="s">
        <v>2935</v>
      </c>
      <c r="J266" s="452">
        <v>13</v>
      </c>
      <c r="K266" s="769" t="s">
        <v>974</v>
      </c>
      <c r="L266" s="242"/>
      <c r="M266" s="242"/>
      <c r="N266" s="242"/>
      <c r="O266" s="243"/>
      <c r="P266" s="453" t="s">
        <v>1540</v>
      </c>
      <c r="Q266" s="254"/>
      <c r="R266" s="243"/>
      <c r="S266" s="243"/>
      <c r="T266" s="242"/>
      <c r="U266" s="242"/>
      <c r="V266" s="242"/>
      <c r="W266" s="242"/>
      <c r="X266" s="243"/>
      <c r="Y266" s="243"/>
      <c r="Z266" s="242"/>
      <c r="AA266" s="257"/>
      <c r="AB266" s="242"/>
      <c r="AC266" s="242"/>
      <c r="AD266" s="242"/>
      <c r="AE266" s="259"/>
      <c r="AF266" s="242"/>
      <c r="AG266" s="243" t="str">
        <f>E266</f>
        <v>M</v>
      </c>
      <c r="AH266" s="312" t="str">
        <f>+IF(K266&gt;0,K266,"")</f>
        <v>bala</v>
      </c>
      <c r="AI266" s="312" t="str">
        <f>+IF(L266&gt;0,L266,"")</f>
        <v/>
      </c>
      <c r="AJ266" s="312" t="str">
        <f>+IF(M266&gt;0,M266,"")</f>
        <v/>
      </c>
      <c r="AK266" s="312" t="str">
        <f>+IF(Q266&gt;0,Q266,"")</f>
        <v/>
      </c>
      <c r="AL266" s="312" t="str">
        <f>+IF(N266&gt;0,N266,"")</f>
        <v/>
      </c>
      <c r="AM266" s="312" t="str">
        <f>+IF(O266&gt;0,O266,"")</f>
        <v/>
      </c>
      <c r="AN266" s="313" t="str">
        <f>+IF(P266&gt;0,P266," ")</f>
        <v>13.05</v>
      </c>
      <c r="AO266" s="314" t="str">
        <f>+UPPER((CONCATENATE(D266," ",B266," ",C266)))</f>
        <v>JAVIER MORALES GARRIDO</v>
      </c>
      <c r="AP266" s="315">
        <f>G266</f>
        <v>38001</v>
      </c>
      <c r="AQ266" s="314" t="str">
        <f>I266</f>
        <v>CLUB ATLÉTICO FRANCÉS</v>
      </c>
      <c r="AR266" s="314">
        <f>J266</f>
        <v>13</v>
      </c>
      <c r="AS266" s="243" t="str">
        <f>+SUBSTITUTE(SUBSTITUTE(F266,".",""),"-","")</f>
        <v>214853035</v>
      </c>
      <c r="AT266" s="342"/>
      <c r="AU266" s="314" t="str">
        <f t="shared" si="18"/>
        <v xml:space="preserve">MORALES GARRIDO JAVIER </v>
      </c>
      <c r="AV266" s="342" t="str">
        <f t="shared" si="19"/>
        <v>CLUB ATLÉTICO FRANCÉS</v>
      </c>
      <c r="AW266" s="1119">
        <f t="shared" si="20"/>
        <v>13</v>
      </c>
      <c r="AX266" s="1120">
        <f t="shared" si="21"/>
        <v>38001</v>
      </c>
      <c r="AY266" s="342"/>
      <c r="AZ266" s="342"/>
    </row>
    <row r="267" spans="1:52" ht="15" customHeight="1" x14ac:dyDescent="0.15">
      <c r="A267" s="242"/>
      <c r="B267" s="501" t="s">
        <v>581</v>
      </c>
      <c r="C267" s="501" t="s">
        <v>607</v>
      </c>
      <c r="D267" s="501" t="s">
        <v>2965</v>
      </c>
      <c r="E267" s="378" t="s">
        <v>1862</v>
      </c>
      <c r="F267" s="502" t="s">
        <v>2966</v>
      </c>
      <c r="G267" s="519">
        <v>37515</v>
      </c>
      <c r="H267" s="226" t="str">
        <f>+IF(G267&lt;DATE(2002,1,1),"adulto",IF(G267&lt;DATE(2004,1,1),"u20",IF(G267&lt;DATE(2006,1,1),"u18",IF(G267&lt;DATE(2008,1,1),"u16","-"))))</f>
        <v>u20</v>
      </c>
      <c r="I267" s="451" t="s">
        <v>2935</v>
      </c>
      <c r="J267" s="452">
        <v>13</v>
      </c>
      <c r="K267" s="908">
        <v>3000</v>
      </c>
      <c r="L267" s="242"/>
      <c r="M267" s="242"/>
      <c r="N267" s="242"/>
      <c r="O267" s="243"/>
      <c r="P267" s="466" t="s">
        <v>3576</v>
      </c>
      <c r="Q267" s="254"/>
      <c r="R267" s="243"/>
      <c r="S267" s="243"/>
      <c r="T267" s="242"/>
      <c r="U267" s="242"/>
      <c r="V267" s="242"/>
      <c r="W267" s="242"/>
      <c r="X267" s="243"/>
      <c r="Y267" s="243"/>
      <c r="Z267" s="242"/>
      <c r="AA267" s="257"/>
      <c r="AB267" s="242"/>
      <c r="AC267" s="242"/>
      <c r="AD267" s="242"/>
      <c r="AE267" s="259"/>
      <c r="AF267" s="242"/>
      <c r="AG267" s="243" t="str">
        <f>E267</f>
        <v>F</v>
      </c>
      <c r="AH267" s="312">
        <f>+IF(K267&gt;0,K267,"")</f>
        <v>3000</v>
      </c>
      <c r="AI267" s="312" t="str">
        <f>+IF(L267&gt;0,L267,"")</f>
        <v/>
      </c>
      <c r="AJ267" s="312" t="str">
        <f>+IF(M267&gt;0,M267,"")</f>
        <v/>
      </c>
      <c r="AK267" s="312" t="str">
        <f>+IF(Q267&gt;0,Q267,"")</f>
        <v/>
      </c>
      <c r="AL267" s="312" t="str">
        <f>+IF(N267&gt;0,N267,"")</f>
        <v/>
      </c>
      <c r="AM267" s="312" t="str">
        <f>+IF(O267&gt;0,O267,"")</f>
        <v/>
      </c>
      <c r="AN267" s="313" t="str">
        <f>+IF(P267&gt;0,P267," ")</f>
        <v>12.35</v>
      </c>
      <c r="AO267" s="314" t="str">
        <f>+UPPER((CONCATENATE(D267," ",B267," ",C267)))</f>
        <v>ELIZABETH NOURIEL MORALES ORTEGA</v>
      </c>
      <c r="AP267" s="315">
        <f>G267</f>
        <v>37515</v>
      </c>
      <c r="AQ267" s="314" t="str">
        <f>I267</f>
        <v>CLUB ATLÉTICO FRANCÉS</v>
      </c>
      <c r="AR267" s="314">
        <f>J267</f>
        <v>13</v>
      </c>
      <c r="AS267" s="243" t="str">
        <f>+SUBSTITUTE(SUBSTITUTE(F267,".",""),"-","")</f>
        <v>211295821</v>
      </c>
      <c r="AT267" s="342"/>
      <c r="AU267" s="314" t="str">
        <f t="shared" si="18"/>
        <v xml:space="preserve">MORALES ORTEGA ELIZABETH NOURIEL </v>
      </c>
      <c r="AV267" s="342" t="str">
        <f t="shared" si="19"/>
        <v>CLUB ATLÉTICO FRANCÉS</v>
      </c>
      <c r="AW267" s="1119">
        <f t="shared" si="20"/>
        <v>13</v>
      </c>
      <c r="AX267" s="1120">
        <f t="shared" si="21"/>
        <v>37515</v>
      </c>
      <c r="AY267" s="342"/>
      <c r="AZ267" s="342"/>
    </row>
    <row r="268" spans="1:52" ht="15" customHeight="1" x14ac:dyDescent="0.15">
      <c r="A268" s="242"/>
      <c r="B268" s="224" t="s">
        <v>49</v>
      </c>
      <c r="C268" s="224" t="s">
        <v>257</v>
      </c>
      <c r="D268" s="224" t="s">
        <v>3152</v>
      </c>
      <c r="E268" s="378" t="s">
        <v>1866</v>
      </c>
      <c r="F268" s="225" t="s">
        <v>3153</v>
      </c>
      <c r="G268" s="346">
        <v>37937</v>
      </c>
      <c r="H268" s="226" t="str">
        <f>+IF(G268&lt;DATE(2002,1,1),"adulto",IF(G268&lt;DATE(2004,1,1),"u20",IF(G268&lt;DATE(2006,1,1),"u18",IF(G268&lt;DATE(2008,1,1),"u16","-"))))</f>
        <v>u20</v>
      </c>
      <c r="I268" s="228" t="s">
        <v>3140</v>
      </c>
      <c r="J268" s="863">
        <v>3</v>
      </c>
      <c r="K268" s="771" t="s">
        <v>1032</v>
      </c>
      <c r="L268" s="242"/>
      <c r="M268" s="242"/>
      <c r="N268" s="242"/>
      <c r="O268" s="243"/>
      <c r="P268" s="225" t="s">
        <v>3329</v>
      </c>
      <c r="Q268" s="254"/>
      <c r="R268" s="243"/>
      <c r="S268" s="243"/>
      <c r="T268" s="242"/>
      <c r="U268" s="242"/>
      <c r="V268" s="242"/>
      <c r="W268" s="242"/>
      <c r="X268" s="243"/>
      <c r="Y268" s="243"/>
      <c r="Z268" s="242"/>
      <c r="AA268" s="257"/>
      <c r="AB268" s="242"/>
      <c r="AC268" s="242"/>
      <c r="AD268" s="242"/>
      <c r="AE268" s="259"/>
      <c r="AF268" s="242"/>
      <c r="AG268" s="243" t="str">
        <f>E268</f>
        <v>M</v>
      </c>
      <c r="AH268" s="312" t="str">
        <f>+IF(K268&gt;0,K268,"")</f>
        <v>martillo</v>
      </c>
      <c r="AI268" s="312" t="str">
        <f>+IF(L268&gt;0,L268,"")</f>
        <v/>
      </c>
      <c r="AJ268" s="312" t="str">
        <f>+IF(M268&gt;0,M268,"")</f>
        <v/>
      </c>
      <c r="AK268" s="312" t="str">
        <f>+IF(Q268&gt;0,Q268,"")</f>
        <v/>
      </c>
      <c r="AL268" s="312" t="str">
        <f>+IF(N268&gt;0,N268,"")</f>
        <v/>
      </c>
      <c r="AM268" s="312" t="str">
        <f>+IF(O268&gt;0,O268,"")</f>
        <v/>
      </c>
      <c r="AN268" s="313" t="str">
        <f>+IF(P268&gt;0,P268," ")</f>
        <v>60.87</v>
      </c>
      <c r="AO268" s="314" t="str">
        <f>+UPPER((CONCATENATE(D268," ",B268," ",C268)))</f>
        <v>RENATO BASTIAN MORALES FUENTES</v>
      </c>
      <c r="AP268" s="315">
        <f>G268</f>
        <v>37937</v>
      </c>
      <c r="AQ268" s="314" t="str">
        <f>I268</f>
        <v>CLUB ATLETICO COPIAPO</v>
      </c>
      <c r="AR268" s="314">
        <f>J268</f>
        <v>3</v>
      </c>
      <c r="AS268" s="243" t="str">
        <f>+SUBSTITUTE(SUBSTITUTE(F268,".",""),"-","")</f>
        <v>214401118</v>
      </c>
      <c r="AT268" s="342"/>
      <c r="AU268" s="314" t="str">
        <f t="shared" ref="AU268:AU331" si="22">+UPPER((CONCATENATE(B268," ",C268," ",D268," ")))</f>
        <v xml:space="preserve">MORALES FUENTES RENATO BASTIAN </v>
      </c>
      <c r="AV268" s="342" t="str">
        <f t="shared" si="19"/>
        <v>CLUB ATLETICO COPIAPO</v>
      </c>
      <c r="AW268" s="1119">
        <f t="shared" si="20"/>
        <v>3</v>
      </c>
      <c r="AX268" s="1120">
        <f t="shared" si="21"/>
        <v>37937</v>
      </c>
      <c r="AY268" s="342"/>
      <c r="AZ268" s="342"/>
    </row>
    <row r="269" spans="1:52" ht="15" customHeight="1" x14ac:dyDescent="0.15">
      <c r="A269" s="242"/>
      <c r="B269" s="224" t="s">
        <v>1227</v>
      </c>
      <c r="C269" s="224" t="s">
        <v>1127</v>
      </c>
      <c r="D269" s="224" t="s">
        <v>2204</v>
      </c>
      <c r="E269" s="378" t="s">
        <v>1866</v>
      </c>
      <c r="F269" s="622" t="s">
        <v>2205</v>
      </c>
      <c r="G269" s="346">
        <v>37646</v>
      </c>
      <c r="H269" s="226" t="str">
        <f>+IF(G269&lt;DATE(2002,1,1),"adulto",IF(G269&lt;DATE(2004,1,1),"u20",IF(G269&lt;DATE(2006,1,1),"u18",IF(G269&lt;DATE(2008,1,1),"u16","-"))))</f>
        <v>u20</v>
      </c>
      <c r="I269" s="224" t="s">
        <v>823</v>
      </c>
      <c r="J269" s="524">
        <v>7</v>
      </c>
      <c r="K269" s="396" t="s">
        <v>1876</v>
      </c>
      <c r="L269" s="242"/>
      <c r="M269" s="242"/>
      <c r="N269" s="242"/>
      <c r="O269" s="243"/>
      <c r="P269" s="225" t="s">
        <v>2207</v>
      </c>
      <c r="Q269" s="254"/>
      <c r="R269" s="243"/>
      <c r="S269" s="243"/>
      <c r="T269" s="242"/>
      <c r="U269" s="242"/>
      <c r="V269" s="242"/>
      <c r="W269" s="242"/>
      <c r="X269" s="243"/>
      <c r="Y269" s="243"/>
      <c r="Z269" s="242"/>
      <c r="AA269" s="257"/>
      <c r="AB269" s="242"/>
      <c r="AC269" s="242"/>
      <c r="AD269" s="242"/>
      <c r="AE269" s="259"/>
      <c r="AF269" s="242"/>
      <c r="AG269" s="243" t="str">
        <f>E269</f>
        <v>M</v>
      </c>
      <c r="AH269" s="312" t="str">
        <f>+IF(K269&gt;0,K269,"")</f>
        <v>3000 c/o</v>
      </c>
      <c r="AI269" s="312" t="str">
        <f>+IF(L269&gt;0,L269,"")</f>
        <v/>
      </c>
      <c r="AJ269" s="312" t="str">
        <f>+IF(M269&gt;0,M269,"")</f>
        <v/>
      </c>
      <c r="AK269" s="312" t="str">
        <f>+IF(Q269&gt;0,Q269,"")</f>
        <v/>
      </c>
      <c r="AL269" s="312" t="str">
        <f>+IF(N269&gt;0,N269,"")</f>
        <v/>
      </c>
      <c r="AM269" s="312" t="str">
        <f>+IF(O269&gt;0,O269,"")</f>
        <v/>
      </c>
      <c r="AN269" s="313" t="str">
        <f>+IF(P269&gt;0,P269," ")</f>
        <v>9.42</v>
      </c>
      <c r="AO269" s="314" t="str">
        <f>+UPPER((CONCATENATE(D269," ",B269," ",C269)))</f>
        <v>PABLO JESUS MOYA BUSTAMANTE</v>
      </c>
      <c r="AP269" s="315">
        <f>G269</f>
        <v>37646</v>
      </c>
      <c r="AQ269" s="314" t="str">
        <f>I269</f>
        <v>CLUB ATLETISMO CAUQUENES</v>
      </c>
      <c r="AR269" s="314">
        <f>J269</f>
        <v>7</v>
      </c>
      <c r="AS269" s="243" t="str">
        <f>+SUBSTITUTE(SUBSTITUTE(F269,".",""),"-","")</f>
        <v>212306347</v>
      </c>
      <c r="AT269" s="342"/>
      <c r="AU269" s="314" t="str">
        <f t="shared" si="22"/>
        <v xml:space="preserve">MOYA BUSTAMANTE PABLO JESUS </v>
      </c>
      <c r="AV269" s="342" t="str">
        <f t="shared" si="19"/>
        <v>CLUB ATLETISMO CAUQUENES</v>
      </c>
      <c r="AW269" s="1119">
        <f t="shared" si="20"/>
        <v>7</v>
      </c>
      <c r="AX269" s="1120">
        <f t="shared" si="21"/>
        <v>37646</v>
      </c>
      <c r="AY269" s="342"/>
      <c r="AZ269" s="342"/>
    </row>
    <row r="270" spans="1:52" ht="15" customHeight="1" x14ac:dyDescent="0.15">
      <c r="A270" s="242"/>
      <c r="B270" s="451" t="s">
        <v>1227</v>
      </c>
      <c r="C270" s="451" t="s">
        <v>2712</v>
      </c>
      <c r="D270" s="451" t="s">
        <v>2713</v>
      </c>
      <c r="E270" s="378" t="s">
        <v>1866</v>
      </c>
      <c r="F270" s="453" t="s">
        <v>2714</v>
      </c>
      <c r="G270" s="464"/>
      <c r="H270" s="226" t="str">
        <f>+IF(G270&lt;DATE(2002,1,1),"adulto",IF(G270&lt;DATE(2004,1,1),"u20",IF(G270&lt;DATE(2006,1,1),"u18",IF(G270&lt;DATE(2008,1,1),"u16","-"))))</f>
        <v>adulto</v>
      </c>
      <c r="I270" s="456" t="s">
        <v>2604</v>
      </c>
      <c r="J270" s="452">
        <v>13</v>
      </c>
      <c r="K270" s="603" t="s">
        <v>1856</v>
      </c>
      <c r="L270" s="242"/>
      <c r="M270" s="242"/>
      <c r="N270" s="242"/>
      <c r="O270" s="243"/>
      <c r="P270" s="451"/>
      <c r="Q270" s="254"/>
      <c r="R270" s="243"/>
      <c r="S270" s="243"/>
      <c r="T270" s="242"/>
      <c r="U270" s="242"/>
      <c r="V270" s="242"/>
      <c r="W270" s="242"/>
      <c r="X270" s="243"/>
      <c r="Y270" s="243"/>
      <c r="Z270" s="242"/>
      <c r="AA270" s="257"/>
      <c r="AB270" s="242"/>
      <c r="AC270" s="242"/>
      <c r="AD270" s="242"/>
      <c r="AE270" s="259"/>
      <c r="AF270" s="242"/>
      <c r="AG270" s="243" t="str">
        <f>E270</f>
        <v>M</v>
      </c>
      <c r="AH270" s="312" t="str">
        <f>+IF(K270&gt;0,K270,"")</f>
        <v>ENTRENADOR</v>
      </c>
      <c r="AI270" s="312" t="str">
        <f>+IF(L270&gt;0,L270,"")</f>
        <v/>
      </c>
      <c r="AJ270" s="312" t="str">
        <f>+IF(M270&gt;0,M270,"")</f>
        <v/>
      </c>
      <c r="AK270" s="312" t="str">
        <f>+IF(Q270&gt;0,Q270,"")</f>
        <v/>
      </c>
      <c r="AL270" s="312" t="str">
        <f>+IF(N270&gt;0,N270,"")</f>
        <v/>
      </c>
      <c r="AM270" s="312" t="str">
        <f>+IF(O270&gt;0,O270,"")</f>
        <v/>
      </c>
      <c r="AN270" s="313" t="str">
        <f>+IF(P270&gt;0,P270," ")</f>
        <v xml:space="preserve"> </v>
      </c>
      <c r="AO270" s="314" t="str">
        <f>+UPPER((CONCATENATE(D270," ",B270," ",C270)))</f>
        <v>TULIO ALFONSO MOYA COLLANTE</v>
      </c>
      <c r="AP270" s="315">
        <f>G270</f>
        <v>0</v>
      </c>
      <c r="AQ270" s="314" t="str">
        <f>I270</f>
        <v>CLUB ATLETICO SANTIAGO</v>
      </c>
      <c r="AR270" s="314">
        <f>J270</f>
        <v>13</v>
      </c>
      <c r="AS270" s="243" t="str">
        <f>+SUBSTITUTE(SUBSTITUTE(F270,".",""),"-","")</f>
        <v>12078997K</v>
      </c>
      <c r="AT270" s="342"/>
      <c r="AU270" s="314" t="str">
        <f t="shared" si="22"/>
        <v xml:space="preserve">MOYA COLLANTE TULIO ALFONSO </v>
      </c>
      <c r="AV270" s="342" t="str">
        <f t="shared" si="19"/>
        <v>CLUB ATLETICO SANTIAGO</v>
      </c>
      <c r="AW270" s="1119">
        <f t="shared" si="20"/>
        <v>13</v>
      </c>
      <c r="AX270" s="1120">
        <f t="shared" si="21"/>
        <v>0</v>
      </c>
      <c r="AY270" s="342"/>
      <c r="AZ270" s="342"/>
    </row>
    <row r="271" spans="1:52" ht="15" customHeight="1" x14ac:dyDescent="0.15">
      <c r="A271" s="242"/>
      <c r="B271" s="224" t="s">
        <v>1227</v>
      </c>
      <c r="C271" s="224" t="s">
        <v>1127</v>
      </c>
      <c r="D271" s="224" t="s">
        <v>2204</v>
      </c>
      <c r="E271" s="378" t="s">
        <v>1866</v>
      </c>
      <c r="F271" s="622" t="s">
        <v>2205</v>
      </c>
      <c r="G271" s="346">
        <v>37646</v>
      </c>
      <c r="H271" s="226" t="str">
        <f>+IF(G271&lt;DATE(2002,1,1),"adulto",IF(G271&lt;DATE(2004,1,1),"u20",IF(G271&lt;DATE(2006,1,1),"u18",IF(G271&lt;DATE(2008,1,1),"u16","-"))))</f>
        <v>u20</v>
      </c>
      <c r="I271" s="224" t="s">
        <v>823</v>
      </c>
      <c r="J271" s="524">
        <v>7</v>
      </c>
      <c r="K271" s="225" t="s">
        <v>1877</v>
      </c>
      <c r="L271" s="242">
        <v>1</v>
      </c>
      <c r="M271" s="242"/>
      <c r="N271" s="242">
        <v>8</v>
      </c>
      <c r="O271" s="243"/>
      <c r="P271" s="225" t="s">
        <v>4203</v>
      </c>
      <c r="Q271" s="254"/>
      <c r="R271" s="243"/>
      <c r="S271" s="243"/>
      <c r="T271" s="242"/>
      <c r="U271" s="242"/>
      <c r="V271" s="242"/>
      <c r="W271" s="242"/>
      <c r="X271" s="243"/>
      <c r="Y271" s="243"/>
      <c r="Z271" s="242"/>
      <c r="AA271" s="257"/>
      <c r="AB271" s="242"/>
      <c r="AC271" s="242"/>
      <c r="AD271" s="242"/>
      <c r="AE271" s="259"/>
      <c r="AF271" s="242"/>
      <c r="AG271" s="243" t="str">
        <f>E271</f>
        <v>M</v>
      </c>
      <c r="AH271" s="312" t="str">
        <f>+IF(K271&gt;0,K271,"")</f>
        <v>400v</v>
      </c>
      <c r="AI271" s="312">
        <f>+IF(L271&gt;0,L271,"")</f>
        <v>1</v>
      </c>
      <c r="AJ271" s="312" t="str">
        <f>+IF(M271&gt;0,M271,"")</f>
        <v/>
      </c>
      <c r="AK271" s="312" t="str">
        <f>+IF(Q271&gt;0,Q271,"")</f>
        <v/>
      </c>
      <c r="AL271" s="312">
        <f>+IF(N271&gt;0,N271,"")</f>
        <v>8</v>
      </c>
      <c r="AM271" s="312" t="str">
        <f>+IF(O271&gt;0,O271,"")</f>
        <v/>
      </c>
      <c r="AN271" s="313" t="str">
        <f>+IF(P271&gt;0,P271," ")</f>
        <v>1.01.56</v>
      </c>
      <c r="AO271" s="314" t="str">
        <f>+UPPER((CONCATENATE(D271," ",B271," ",C271)))</f>
        <v>PABLO JESUS MOYA BUSTAMANTE</v>
      </c>
      <c r="AP271" s="315">
        <f>G271</f>
        <v>37646</v>
      </c>
      <c r="AQ271" s="314" t="str">
        <f>I271</f>
        <v>CLUB ATLETISMO CAUQUENES</v>
      </c>
      <c r="AR271" s="314">
        <f>J271</f>
        <v>7</v>
      </c>
      <c r="AS271" s="243" t="str">
        <f>+SUBSTITUTE(SUBSTITUTE(F271,".",""),"-","")</f>
        <v>212306347</v>
      </c>
      <c r="AT271" s="342"/>
      <c r="AU271" s="314" t="str">
        <f t="shared" si="22"/>
        <v xml:space="preserve">MOYA BUSTAMANTE PABLO JESUS </v>
      </c>
      <c r="AV271" s="342" t="str">
        <f t="shared" si="19"/>
        <v>CLUB ATLETISMO CAUQUENES</v>
      </c>
      <c r="AW271" s="1119">
        <f t="shared" si="20"/>
        <v>7</v>
      </c>
      <c r="AX271" s="1120">
        <f t="shared" si="21"/>
        <v>37646</v>
      </c>
      <c r="AY271" s="342"/>
      <c r="AZ271" s="342"/>
    </row>
    <row r="272" spans="1:52" ht="15" customHeight="1" x14ac:dyDescent="0.2">
      <c r="A272" s="242"/>
      <c r="B272" s="224" t="s">
        <v>3394</v>
      </c>
      <c r="C272" s="224" t="s">
        <v>1033</v>
      </c>
      <c r="D272" s="224" t="s">
        <v>3395</v>
      </c>
      <c r="E272" s="378" t="s">
        <v>1862</v>
      </c>
      <c r="F272" s="225" t="s">
        <v>3396</v>
      </c>
      <c r="G272" s="346">
        <v>37890</v>
      </c>
      <c r="H272" s="226" t="str">
        <f>+IF(G272&lt;DATE(2002,1,1),"adulto",IF(G272&lt;DATE(2004,1,1),"u20",IF(G272&lt;DATE(2006,1,1),"u18",IF(G272&lt;DATE(2008,1,1),"u16","-"))))</f>
        <v>u20</v>
      </c>
      <c r="I272" s="224" t="s">
        <v>3389</v>
      </c>
      <c r="J272" s="861">
        <v>2</v>
      </c>
      <c r="K272" s="896">
        <v>800</v>
      </c>
      <c r="L272" s="242"/>
      <c r="M272" s="242"/>
      <c r="N272" s="242"/>
      <c r="O272" s="243"/>
      <c r="P272" s="225" t="s">
        <v>3840</v>
      </c>
      <c r="Q272" s="254"/>
      <c r="R272" s="243"/>
      <c r="S272" s="243"/>
      <c r="T272" s="242"/>
      <c r="U272" s="242"/>
      <c r="V272" s="242"/>
      <c r="W272" s="242"/>
      <c r="X272" s="243"/>
      <c r="Y272" s="243"/>
      <c r="Z272" s="242"/>
      <c r="AA272" s="257"/>
      <c r="AB272" s="242"/>
      <c r="AC272" s="242"/>
      <c r="AD272" s="242"/>
      <c r="AE272" s="259"/>
      <c r="AF272" s="242"/>
      <c r="AG272" s="243" t="str">
        <f>E272</f>
        <v>F</v>
      </c>
      <c r="AH272" s="312">
        <f>+IF(K272&gt;0,K272,"")</f>
        <v>800</v>
      </c>
      <c r="AI272" s="312" t="str">
        <f>+IF(L272&gt;0,L272,"")</f>
        <v/>
      </c>
      <c r="AJ272" s="312" t="str">
        <f>+IF(M272&gt;0,M272,"")</f>
        <v/>
      </c>
      <c r="AK272" s="312" t="str">
        <f>+IF(Q272&gt;0,Q272,"")</f>
        <v/>
      </c>
      <c r="AL272" s="312" t="str">
        <f>+IF(N272&gt;0,N272,"")</f>
        <v/>
      </c>
      <c r="AM272" s="312" t="str">
        <f>+IF(O272&gt;0,O272,"")</f>
        <v/>
      </c>
      <c r="AN272" s="313" t="str">
        <f>+IF(P272&gt;0,P272," ")</f>
        <v>2.30</v>
      </c>
      <c r="AO272" s="314" t="str">
        <f>+UPPER((CONCATENATE(D272," ",B272," ",C272)))</f>
        <v>MOIRA ALEJANDRA MÜLLER SANDOVAL</v>
      </c>
      <c r="AP272" s="315">
        <f>G272</f>
        <v>37890</v>
      </c>
      <c r="AQ272" s="314" t="str">
        <f>I272</f>
        <v>Club Deportivo Nilda Rojas E.</v>
      </c>
      <c r="AR272" s="314">
        <f>J272</f>
        <v>2</v>
      </c>
      <c r="AS272" s="243" t="str">
        <f>+SUBSTITUTE(SUBSTITUTE(F272,".",""),"-","")</f>
        <v>214518708</v>
      </c>
      <c r="AT272" s="342"/>
      <c r="AU272" s="314" t="str">
        <f t="shared" si="22"/>
        <v xml:space="preserve">MÜLLER SANDOVAL MOIRA ALEJANDRA </v>
      </c>
      <c r="AV272" s="342" t="str">
        <f t="shared" si="19"/>
        <v>Club Deportivo Nilda Rojas E.</v>
      </c>
      <c r="AW272" s="1119">
        <f t="shared" si="20"/>
        <v>2</v>
      </c>
      <c r="AX272" s="1120">
        <f t="shared" si="21"/>
        <v>37890</v>
      </c>
      <c r="AY272" s="342"/>
      <c r="AZ272" s="342"/>
    </row>
    <row r="273" spans="1:52" ht="15" customHeight="1" x14ac:dyDescent="0.2">
      <c r="A273" s="242"/>
      <c r="B273" s="224" t="s">
        <v>3394</v>
      </c>
      <c r="C273" s="224" t="s">
        <v>1033</v>
      </c>
      <c r="D273" s="224" t="s">
        <v>3395</v>
      </c>
      <c r="E273" s="378" t="s">
        <v>1862</v>
      </c>
      <c r="F273" s="368" t="s">
        <v>3396</v>
      </c>
      <c r="G273" s="346">
        <v>37890</v>
      </c>
      <c r="H273" s="226" t="str">
        <f>+IF(G273&lt;DATE(2002,1,1),"adulto",IF(G273&lt;DATE(2004,1,1),"u20",IF(G273&lt;DATE(2006,1,1),"u18",IF(G273&lt;DATE(2008,1,1),"u16","-"))))</f>
        <v>u20</v>
      </c>
      <c r="I273" s="224" t="s">
        <v>3389</v>
      </c>
      <c r="J273" s="861">
        <v>2</v>
      </c>
      <c r="K273" s="225">
        <v>400</v>
      </c>
      <c r="L273" s="242">
        <v>1</v>
      </c>
      <c r="M273" s="242"/>
      <c r="N273" s="242"/>
      <c r="O273" s="243"/>
      <c r="P273" s="552" t="s">
        <v>3398</v>
      </c>
      <c r="Q273" s="254"/>
      <c r="R273" s="243"/>
      <c r="S273" s="243"/>
      <c r="T273" s="242"/>
      <c r="U273" s="242"/>
      <c r="V273" s="242"/>
      <c r="W273" s="242"/>
      <c r="X273" s="243"/>
      <c r="Y273" s="243"/>
      <c r="Z273" s="242"/>
      <c r="AA273" s="257"/>
      <c r="AB273" s="242"/>
      <c r="AC273" s="242"/>
      <c r="AD273" s="242"/>
      <c r="AE273" s="259"/>
      <c r="AF273" s="242"/>
      <c r="AG273" s="243" t="str">
        <f>E273</f>
        <v>F</v>
      </c>
      <c r="AH273" s="312">
        <f>+IF(K273&gt;0,K273,"")</f>
        <v>400</v>
      </c>
      <c r="AI273" s="312">
        <f>+IF(L273&gt;0,L273,"")</f>
        <v>1</v>
      </c>
      <c r="AJ273" s="312" t="str">
        <f>+IF(M273&gt;0,M273,"")</f>
        <v/>
      </c>
      <c r="AK273" s="312" t="str">
        <f>+IF(Q273&gt;0,Q273,"")</f>
        <v/>
      </c>
      <c r="AL273" s="312">
        <v>8</v>
      </c>
      <c r="AM273" s="312" t="str">
        <f>+IF(O273&gt;0,O273,"")</f>
        <v/>
      </c>
      <c r="AN273" s="313" t="str">
        <f>+IF(P273&gt;0,P273," ")</f>
        <v>1.02.00</v>
      </c>
      <c r="AO273" s="314" t="str">
        <f>+UPPER((CONCATENATE(D273," ",B273," ",C273)))</f>
        <v>MOIRA ALEJANDRA MÜLLER SANDOVAL</v>
      </c>
      <c r="AP273" s="315">
        <f>G273</f>
        <v>37890</v>
      </c>
      <c r="AQ273" s="314" t="str">
        <f>I273</f>
        <v>Club Deportivo Nilda Rojas E.</v>
      </c>
      <c r="AR273" s="314">
        <f>J273</f>
        <v>2</v>
      </c>
      <c r="AS273" s="243" t="str">
        <f>+SUBSTITUTE(SUBSTITUTE(F273,".",""),"-","")</f>
        <v>214518708</v>
      </c>
      <c r="AT273" s="342"/>
      <c r="AU273" s="314" t="str">
        <f t="shared" si="22"/>
        <v xml:space="preserve">MÜLLER SANDOVAL MOIRA ALEJANDRA </v>
      </c>
      <c r="AV273" s="342" t="str">
        <f t="shared" si="19"/>
        <v>Club Deportivo Nilda Rojas E.</v>
      </c>
      <c r="AW273" s="1119">
        <f t="shared" si="20"/>
        <v>2</v>
      </c>
      <c r="AX273" s="1120">
        <f t="shared" si="21"/>
        <v>37890</v>
      </c>
      <c r="AY273" s="342"/>
      <c r="AZ273" s="342"/>
    </row>
    <row r="274" spans="1:52" ht="15" customHeight="1" x14ac:dyDescent="0.15">
      <c r="A274" s="242"/>
      <c r="B274" s="224" t="s">
        <v>200</v>
      </c>
      <c r="C274" s="224" t="s">
        <v>2053</v>
      </c>
      <c r="D274" s="224" t="s">
        <v>2246</v>
      </c>
      <c r="E274" s="378" t="s">
        <v>1862</v>
      </c>
      <c r="F274" s="225" t="s">
        <v>2247</v>
      </c>
      <c r="G274" s="346">
        <v>37563</v>
      </c>
      <c r="H274" s="226" t="str">
        <f>+IF(G274&lt;DATE(2002,1,1),"adulto",IF(G274&lt;DATE(2004,1,1),"u20",IF(G274&lt;DATE(2006,1,1),"u18",IF(G274&lt;DATE(2008,1,1),"u16","-"))))</f>
        <v>u20</v>
      </c>
      <c r="I274" s="224" t="s">
        <v>2251</v>
      </c>
      <c r="J274" s="378">
        <v>6</v>
      </c>
      <c r="K274" s="885">
        <v>100</v>
      </c>
      <c r="L274" s="242">
        <v>1</v>
      </c>
      <c r="M274" s="242"/>
      <c r="N274" s="242"/>
      <c r="O274" s="243"/>
      <c r="P274" s="225" t="s">
        <v>2324</v>
      </c>
      <c r="Q274" s="254"/>
      <c r="R274" s="243"/>
      <c r="S274" s="243"/>
      <c r="T274" s="242"/>
      <c r="U274" s="242"/>
      <c r="V274" s="242"/>
      <c r="W274" s="242"/>
      <c r="X274" s="243"/>
      <c r="Y274" s="243"/>
      <c r="Z274" s="242"/>
      <c r="AA274" s="257"/>
      <c r="AB274" s="242"/>
      <c r="AC274" s="242"/>
      <c r="AD274" s="242"/>
      <c r="AE274" s="259"/>
      <c r="AF274" s="242"/>
      <c r="AG274" s="243" t="str">
        <f>E274</f>
        <v>F</v>
      </c>
      <c r="AH274" s="312">
        <f>+IF(K274&gt;0,K274,"")</f>
        <v>100</v>
      </c>
      <c r="AI274" s="312">
        <f>+IF(L274&gt;0,L274,"")</f>
        <v>1</v>
      </c>
      <c r="AJ274" s="312" t="str">
        <f>+IF(M274&gt;0,M274,"")</f>
        <v/>
      </c>
      <c r="AK274" s="312" t="str">
        <f>+IF(Q274&gt;0,Q274,"")</f>
        <v/>
      </c>
      <c r="AL274" s="312">
        <v>3</v>
      </c>
      <c r="AM274" s="312" t="str">
        <f>+IF(O274&gt;0,O274,"")</f>
        <v/>
      </c>
      <c r="AN274" s="313" t="str">
        <f>+IF(P274&gt;0,P274," ")</f>
        <v>13.06</v>
      </c>
      <c r="AO274" s="314" t="str">
        <f>+UPPER((CONCATENATE(D274," ",B274," ",C274)))</f>
        <v>CAMILA ROCIO MUÑOZ GOMEZ</v>
      </c>
      <c r="AP274" s="315">
        <f>G274</f>
        <v>37563</v>
      </c>
      <c r="AQ274" s="314" t="str">
        <f>I274</f>
        <v>CLUB ATLETICO MUNICIPAL NANCAGUA</v>
      </c>
      <c r="AR274" s="314">
        <f>J274</f>
        <v>6</v>
      </c>
      <c r="AS274" s="243" t="str">
        <f>+SUBSTITUTE(SUBSTITUTE(F274,".",""),"-","")</f>
        <v>211589760</v>
      </c>
      <c r="AT274" s="342"/>
      <c r="AU274" s="314" t="str">
        <f t="shared" si="22"/>
        <v xml:space="preserve">MUÑOZ GOMEZ CAMILA ROCIO </v>
      </c>
      <c r="AV274" s="342" t="str">
        <f t="shared" si="19"/>
        <v>CLUB ATLETICO MUNICIPAL NANCAGUA</v>
      </c>
      <c r="AW274" s="1119">
        <f t="shared" si="20"/>
        <v>6</v>
      </c>
      <c r="AX274" s="1120">
        <f t="shared" si="21"/>
        <v>37563</v>
      </c>
      <c r="AY274" s="342"/>
      <c r="AZ274" s="342"/>
    </row>
    <row r="275" spans="1:52" ht="15" customHeight="1" x14ac:dyDescent="0.15">
      <c r="A275" s="242"/>
      <c r="B275" s="223" t="s">
        <v>200</v>
      </c>
      <c r="C275" s="223" t="s">
        <v>2053</v>
      </c>
      <c r="D275" s="223" t="s">
        <v>2246</v>
      </c>
      <c r="E275" s="378" t="s">
        <v>1862</v>
      </c>
      <c r="F275" s="225" t="s">
        <v>2247</v>
      </c>
      <c r="G275" s="346">
        <v>37563</v>
      </c>
      <c r="H275" s="226" t="str">
        <f>+IF(G275&lt;DATE(2002,1,1),"adulto",IF(G275&lt;DATE(2004,1,1),"u20",IF(G275&lt;DATE(2006,1,1),"u18",IF(G275&lt;DATE(2008,1,1),"u16","-"))))</f>
        <v>u20</v>
      </c>
      <c r="I275" s="224" t="s">
        <v>2251</v>
      </c>
      <c r="J275" s="378">
        <v>6</v>
      </c>
      <c r="K275" s="883">
        <v>200</v>
      </c>
      <c r="L275" s="242">
        <v>3</v>
      </c>
      <c r="M275" s="242"/>
      <c r="N275" s="242">
        <v>6</v>
      </c>
      <c r="O275" s="243"/>
      <c r="P275" s="225" t="s">
        <v>2325</v>
      </c>
      <c r="Q275" s="254"/>
      <c r="R275" s="243"/>
      <c r="S275" s="243"/>
      <c r="T275" s="242"/>
      <c r="U275" s="242"/>
      <c r="V275" s="242"/>
      <c r="W275" s="242"/>
      <c r="X275" s="243"/>
      <c r="Y275" s="243"/>
      <c r="Z275" s="242"/>
      <c r="AA275" s="257"/>
      <c r="AB275" s="242"/>
      <c r="AC275" s="242"/>
      <c r="AD275" s="242"/>
      <c r="AE275" s="259"/>
      <c r="AF275" s="242"/>
      <c r="AG275" s="243" t="str">
        <f>E275</f>
        <v>F</v>
      </c>
      <c r="AH275" s="312">
        <f>+IF(K275&gt;0,K275,"")</f>
        <v>200</v>
      </c>
      <c r="AI275" s="312">
        <f>+IF(L275&gt;0,L275,"")</f>
        <v>3</v>
      </c>
      <c r="AJ275" s="312" t="str">
        <f>+IF(M275&gt;0,M275,"")</f>
        <v/>
      </c>
      <c r="AK275" s="312" t="str">
        <f>+IF(Q275&gt;0,Q275,"")</f>
        <v/>
      </c>
      <c r="AL275" s="312">
        <f>+IF(N275&gt;0,N275,"")</f>
        <v>6</v>
      </c>
      <c r="AM275" s="312" t="str">
        <f>+IF(O275&gt;0,O275,"")</f>
        <v/>
      </c>
      <c r="AN275" s="313" t="str">
        <f>+IF(P275&gt;0,P275," ")</f>
        <v>27.66</v>
      </c>
      <c r="AO275" s="314" t="str">
        <f>+UPPER((CONCATENATE(D275," ",B275," ",C275)))</f>
        <v>CAMILA ROCIO MUÑOZ GOMEZ</v>
      </c>
      <c r="AP275" s="315">
        <f>G275</f>
        <v>37563</v>
      </c>
      <c r="AQ275" s="314" t="str">
        <f>I275</f>
        <v>CLUB ATLETICO MUNICIPAL NANCAGUA</v>
      </c>
      <c r="AR275" s="314">
        <f>J275</f>
        <v>6</v>
      </c>
      <c r="AS275" s="243" t="str">
        <f>+SUBSTITUTE(SUBSTITUTE(F275,".",""),"-","")</f>
        <v>211589760</v>
      </c>
      <c r="AT275" s="342"/>
      <c r="AU275" s="314" t="str">
        <f t="shared" si="22"/>
        <v xml:space="preserve">MUÑOZ GOMEZ CAMILA ROCIO </v>
      </c>
      <c r="AV275" s="342" t="str">
        <f t="shared" si="19"/>
        <v>CLUB ATLETICO MUNICIPAL NANCAGUA</v>
      </c>
      <c r="AW275" s="1119">
        <f t="shared" si="20"/>
        <v>6</v>
      </c>
      <c r="AX275" s="1120">
        <f t="shared" si="21"/>
        <v>37563</v>
      </c>
      <c r="AY275" s="342"/>
      <c r="AZ275" s="342"/>
    </row>
    <row r="276" spans="1:52" ht="15" customHeight="1" x14ac:dyDescent="0.15">
      <c r="A276" s="242"/>
      <c r="B276" s="223" t="s">
        <v>200</v>
      </c>
      <c r="C276" s="223" t="s">
        <v>707</v>
      </c>
      <c r="D276" s="223" t="s">
        <v>3730</v>
      </c>
      <c r="E276" s="378" t="s">
        <v>1862</v>
      </c>
      <c r="F276" s="225" t="s">
        <v>3731</v>
      </c>
      <c r="G276" s="346">
        <v>37501</v>
      </c>
      <c r="H276" s="226" t="str">
        <f>+IF(G276&lt;DATE(2002,1,1),"adulto",IF(G276&lt;DATE(2004,1,1),"u20",IF(G276&lt;DATE(2006,1,1),"u18",IF(G276&lt;DATE(2008,1,1),"u16","-"))))</f>
        <v>u20</v>
      </c>
      <c r="I276" s="224" t="s">
        <v>3710</v>
      </c>
      <c r="J276" s="378">
        <v>8</v>
      </c>
      <c r="K276" s="885">
        <v>200</v>
      </c>
      <c r="L276" s="242">
        <v>1</v>
      </c>
      <c r="M276" s="242"/>
      <c r="N276" s="242">
        <v>6</v>
      </c>
      <c r="O276" s="243"/>
      <c r="P276" s="225" t="s">
        <v>3735</v>
      </c>
      <c r="Q276" s="254"/>
      <c r="R276" s="243"/>
      <c r="S276" s="243"/>
      <c r="T276" s="242"/>
      <c r="U276" s="242"/>
      <c r="V276" s="242"/>
      <c r="W276" s="242"/>
      <c r="X276" s="243"/>
      <c r="Y276" s="243"/>
      <c r="Z276" s="242"/>
      <c r="AA276" s="257"/>
      <c r="AB276" s="242"/>
      <c r="AC276" s="242"/>
      <c r="AD276" s="242"/>
      <c r="AE276" s="259"/>
      <c r="AF276" s="242"/>
      <c r="AG276" s="243" t="str">
        <f>E276</f>
        <v>F</v>
      </c>
      <c r="AH276" s="312">
        <f>+IF(K276&gt;0,K276,"")</f>
        <v>200</v>
      </c>
      <c r="AI276" s="312">
        <f>+IF(L276&gt;0,L276,"")</f>
        <v>1</v>
      </c>
      <c r="AJ276" s="312" t="str">
        <f>+IF(M276&gt;0,M276,"")</f>
        <v/>
      </c>
      <c r="AK276" s="312" t="str">
        <f>+IF(Q276&gt;0,Q276,"")</f>
        <v/>
      </c>
      <c r="AL276" s="312">
        <f>+IF(N276&gt;0,N276,"")</f>
        <v>6</v>
      </c>
      <c r="AM276" s="312" t="str">
        <f>+IF(O276&gt;0,O276,"")</f>
        <v/>
      </c>
      <c r="AN276" s="313" t="str">
        <f>+IF(P276&gt;0,P276," ")</f>
        <v>27.77</v>
      </c>
      <c r="AO276" s="314" t="str">
        <f>+UPPER((CONCATENATE(D276," ",B276," ",C276)))</f>
        <v>ANA PAULA MUÑOZ NUÑEZ</v>
      </c>
      <c r="AP276" s="315">
        <f>G276</f>
        <v>37501</v>
      </c>
      <c r="AQ276" s="314" t="str">
        <f>I276</f>
        <v>CLUB DE ATLETISMO JUAN SILVA DE LOTA</v>
      </c>
      <c r="AR276" s="314">
        <f>J276</f>
        <v>8</v>
      </c>
      <c r="AS276" s="243" t="str">
        <f>+SUBSTITUTE(SUBSTITUTE(F276,".",""),"-","")</f>
        <v>211225459</v>
      </c>
      <c r="AT276" s="342"/>
      <c r="AU276" s="314" t="str">
        <f t="shared" si="22"/>
        <v xml:space="preserve">MUÑOZ NUÑEZ ANA PAULA </v>
      </c>
      <c r="AV276" s="342" t="str">
        <f t="shared" si="19"/>
        <v>CLUB DE ATLETISMO JUAN SILVA DE LOTA</v>
      </c>
      <c r="AW276" s="1119">
        <f t="shared" si="20"/>
        <v>8</v>
      </c>
      <c r="AX276" s="1120">
        <f t="shared" si="21"/>
        <v>37501</v>
      </c>
      <c r="AY276" s="342"/>
      <c r="AZ276" s="342"/>
    </row>
    <row r="277" spans="1:52" ht="15" customHeight="1" x14ac:dyDescent="0.15">
      <c r="A277" s="242"/>
      <c r="B277" s="242" t="s">
        <v>200</v>
      </c>
      <c r="C277" s="242" t="s">
        <v>3486</v>
      </c>
      <c r="D277" s="242" t="s">
        <v>3487</v>
      </c>
      <c r="E277" s="378" t="s">
        <v>1862</v>
      </c>
      <c r="F277" s="223" t="s">
        <v>3488</v>
      </c>
      <c r="G277" s="538">
        <v>38377</v>
      </c>
      <c r="H277" s="226" t="str">
        <f>+IF(G277&lt;DATE(2002,1,1),"adulto",IF(G277&lt;DATE(2004,1,1),"u20",IF(G277&lt;DATE(2006,1,1),"u18",IF(G277&lt;DATE(2008,1,1),"u16","-"))))</f>
        <v>u18</v>
      </c>
      <c r="I277" s="223" t="s">
        <v>3494</v>
      </c>
      <c r="J277" s="378">
        <v>9</v>
      </c>
      <c r="K277" s="396">
        <v>3000</v>
      </c>
      <c r="L277" s="242"/>
      <c r="M277" s="242"/>
      <c r="N277" s="242"/>
      <c r="O277" s="243"/>
      <c r="P277" s="225" t="s">
        <v>3492</v>
      </c>
      <c r="Q277" s="254"/>
      <c r="R277" s="243"/>
      <c r="S277" s="243"/>
      <c r="T277" s="242"/>
      <c r="U277" s="242"/>
      <c r="V277" s="242"/>
      <c r="W277" s="242"/>
      <c r="X277" s="243"/>
      <c r="Y277" s="243"/>
      <c r="Z277" s="242"/>
      <c r="AA277" s="257"/>
      <c r="AB277" s="242"/>
      <c r="AC277" s="242"/>
      <c r="AD277" s="242"/>
      <c r="AE277" s="259"/>
      <c r="AF277" s="242"/>
      <c r="AG277" s="243" t="str">
        <f>E277</f>
        <v>F</v>
      </c>
      <c r="AH277" s="312">
        <f>+IF(K277&gt;0,K277,"")</f>
        <v>3000</v>
      </c>
      <c r="AI277" s="312" t="str">
        <f>+IF(L277&gt;0,L277,"")</f>
        <v/>
      </c>
      <c r="AJ277" s="312" t="str">
        <f>+IF(M277&gt;0,M277,"")</f>
        <v/>
      </c>
      <c r="AK277" s="312" t="str">
        <f>+IF(Q277&gt;0,Q277,"")</f>
        <v/>
      </c>
      <c r="AL277" s="312" t="str">
        <f>+IF(N277&gt;0,N277,"")</f>
        <v/>
      </c>
      <c r="AM277" s="312" t="str">
        <f>+IF(O277&gt;0,O277,"")</f>
        <v/>
      </c>
      <c r="AN277" s="313" t="str">
        <f>+IF(P277&gt;0,P277," ")</f>
        <v>12.15.00</v>
      </c>
      <c r="AO277" s="314" t="str">
        <f>+UPPER((CONCATENATE(D277," ",B277," ",C277)))</f>
        <v>FLORENCIA ANTONIA MUÑOZ CONTRERAS</v>
      </c>
      <c r="AP277" s="315">
        <f>G277</f>
        <v>38377</v>
      </c>
      <c r="AQ277" s="314" t="str">
        <f>I277</f>
        <v>CLUB ATLETICO NAHUELBUTA</v>
      </c>
      <c r="AR277" s="314">
        <f>J277</f>
        <v>9</v>
      </c>
      <c r="AS277" s="243" t="str">
        <f>+SUBSTITUTE(SUBSTITUTE(F277,".",""),"-","")</f>
        <v>217590981</v>
      </c>
      <c r="AT277" s="342"/>
      <c r="AU277" s="314" t="str">
        <f t="shared" si="22"/>
        <v xml:space="preserve">MUÑOZ CONTRERAS FLORENCIA ANTONIA </v>
      </c>
      <c r="AV277" s="342" t="str">
        <f t="shared" si="19"/>
        <v>CLUB ATLETICO NAHUELBUTA</v>
      </c>
      <c r="AW277" s="1119">
        <f t="shared" si="20"/>
        <v>9</v>
      </c>
      <c r="AX277" s="1120">
        <f t="shared" si="21"/>
        <v>38377</v>
      </c>
      <c r="AY277" s="342"/>
      <c r="AZ277" s="342"/>
    </row>
    <row r="278" spans="1:52" ht="15" customHeight="1" x14ac:dyDescent="0.15">
      <c r="A278" s="242"/>
      <c r="B278" s="223" t="s">
        <v>200</v>
      </c>
      <c r="C278" s="223" t="s">
        <v>707</v>
      </c>
      <c r="D278" s="223" t="s">
        <v>3730</v>
      </c>
      <c r="E278" s="378" t="s">
        <v>1862</v>
      </c>
      <c r="F278" s="225" t="s">
        <v>538</v>
      </c>
      <c r="G278" s="346">
        <v>37501</v>
      </c>
      <c r="H278" s="226" t="str">
        <f>+IF(G278&lt;DATE(2002,1,1),"adulto",IF(G278&lt;DATE(2004,1,1),"u20",IF(G278&lt;DATE(2006,1,1),"u18",IF(G278&lt;DATE(2008,1,1),"u16","-"))))</f>
        <v>u20</v>
      </c>
      <c r="I278" s="224" t="s">
        <v>3710</v>
      </c>
      <c r="J278" s="378">
        <v>8</v>
      </c>
      <c r="K278" s="602">
        <v>400</v>
      </c>
      <c r="L278" s="242">
        <v>3</v>
      </c>
      <c r="M278" s="242"/>
      <c r="N278" s="242"/>
      <c r="O278" s="243"/>
      <c r="P278" s="552" t="s">
        <v>2326</v>
      </c>
      <c r="Q278" s="254"/>
      <c r="R278" s="243"/>
      <c r="S278" s="243"/>
      <c r="T278" s="242"/>
      <c r="U278" s="242"/>
      <c r="V278" s="242"/>
      <c r="W278" s="242"/>
      <c r="X278" s="243"/>
      <c r="Y278" s="243"/>
      <c r="Z278" s="242"/>
      <c r="AA278" s="257"/>
      <c r="AB278" s="242"/>
      <c r="AC278" s="242"/>
      <c r="AD278" s="242"/>
      <c r="AE278" s="259"/>
      <c r="AF278" s="242"/>
      <c r="AG278" s="243" t="str">
        <f>E278</f>
        <v>F</v>
      </c>
      <c r="AH278" s="312">
        <f>+IF(K278&gt;0,K278,"")</f>
        <v>400</v>
      </c>
      <c r="AI278" s="312">
        <f>+IF(L278&gt;0,L278,"")</f>
        <v>3</v>
      </c>
      <c r="AJ278" s="312" t="str">
        <f>+IF(M278&gt;0,M278,"")</f>
        <v/>
      </c>
      <c r="AK278" s="312" t="str">
        <f>+IF(Q278&gt;0,Q278,"")</f>
        <v/>
      </c>
      <c r="AL278" s="312">
        <v>7</v>
      </c>
      <c r="AM278" s="312" t="str">
        <f>+IF(O278&gt;0,O278,"")</f>
        <v/>
      </c>
      <c r="AN278" s="313" t="str">
        <f>+IF(P278&gt;0,P278," ")</f>
        <v>1.06.00</v>
      </c>
      <c r="AO278" s="314" t="str">
        <f>+UPPER((CONCATENATE(D278," ",B278," ",C278)))</f>
        <v>ANA PAULA MUÑOZ NUÑEZ</v>
      </c>
      <c r="AP278" s="315">
        <f>G278</f>
        <v>37501</v>
      </c>
      <c r="AQ278" s="314" t="str">
        <f>I278</f>
        <v>CLUB DE ATLETISMO JUAN SILVA DE LOTA</v>
      </c>
      <c r="AR278" s="314">
        <f>J278</f>
        <v>8</v>
      </c>
      <c r="AS278" s="243" t="str">
        <f>+SUBSTITUTE(SUBSTITUTE(F278,".",""),"-","")</f>
        <v>211225459</v>
      </c>
      <c r="AT278" s="342"/>
      <c r="AU278" s="314" t="str">
        <f t="shared" si="22"/>
        <v xml:space="preserve">MUÑOZ NUÑEZ ANA PAULA </v>
      </c>
      <c r="AV278" s="342" t="str">
        <f t="shared" si="19"/>
        <v>CLUB DE ATLETISMO JUAN SILVA DE LOTA</v>
      </c>
      <c r="AW278" s="1119">
        <f t="shared" si="20"/>
        <v>8</v>
      </c>
      <c r="AX278" s="1120">
        <f t="shared" si="21"/>
        <v>37501</v>
      </c>
      <c r="AY278" s="342"/>
      <c r="AZ278" s="342"/>
    </row>
    <row r="279" spans="1:52" ht="15" customHeight="1" x14ac:dyDescent="0.2">
      <c r="A279" s="242"/>
      <c r="B279" s="804" t="s">
        <v>2993</v>
      </c>
      <c r="C279" s="804" t="s">
        <v>2139</v>
      </c>
      <c r="D279" s="804" t="s">
        <v>3591</v>
      </c>
      <c r="E279" s="806" t="s">
        <v>1866</v>
      </c>
      <c r="F279" s="807" t="s">
        <v>3592</v>
      </c>
      <c r="G279" s="841">
        <v>38654</v>
      </c>
      <c r="H279" s="809" t="str">
        <f>+IF(G279&lt;DATE(2002,1,1),"adulto",IF(G279&lt;DATE(2004,1,1),"u20",IF(G279&lt;DATE(2006,1,1),"u18",IF(G279&lt;DATE(2008,1,1),"u16","-"))))</f>
        <v>u18</v>
      </c>
      <c r="I279" s="804" t="s">
        <v>3577</v>
      </c>
      <c r="J279" s="864">
        <v>4</v>
      </c>
      <c r="K279" s="939" t="s">
        <v>1052</v>
      </c>
      <c r="L279" s="242"/>
      <c r="M279" s="242"/>
      <c r="N279" s="242"/>
      <c r="O279" s="243"/>
      <c r="P279" s="828" t="s">
        <v>3596</v>
      </c>
      <c r="Q279" s="254"/>
      <c r="R279" s="243"/>
      <c r="S279" s="243"/>
      <c r="T279" s="242"/>
      <c r="U279" s="242"/>
      <c r="V279" s="242"/>
      <c r="W279" s="242"/>
      <c r="X279" s="243"/>
      <c r="Y279" s="243"/>
      <c r="Z279" s="242"/>
      <c r="AA279" s="257"/>
      <c r="AB279" s="242"/>
      <c r="AC279" s="242"/>
      <c r="AD279" s="242"/>
      <c r="AE279" s="259"/>
      <c r="AF279" s="242"/>
      <c r="AG279" s="243" t="str">
        <f>E279</f>
        <v>M</v>
      </c>
      <c r="AH279" s="312" t="str">
        <f>+IF(K279&gt;0,K279,"")</f>
        <v>salto largo</v>
      </c>
      <c r="AI279" s="312" t="str">
        <f>+IF(L279&gt;0,L279,"")</f>
        <v/>
      </c>
      <c r="AJ279" s="312" t="str">
        <f>+IF(M279&gt;0,M279,"")</f>
        <v/>
      </c>
      <c r="AK279" s="312" t="str">
        <f>+IF(Q279&gt;0,Q279,"")</f>
        <v/>
      </c>
      <c r="AL279" s="312" t="str">
        <f>+IF(N279&gt;0,N279,"")</f>
        <v/>
      </c>
      <c r="AM279" s="312" t="str">
        <f>+IF(O279&gt;0,O279,"")</f>
        <v/>
      </c>
      <c r="AN279" s="313" t="str">
        <f>+IF(P279&gt;0,P279," ")</f>
        <v>5.0</v>
      </c>
      <c r="AO279" s="314" t="str">
        <f>+UPPER((CONCATENATE(D279," ",B279," ",C279)))</f>
        <v>IGNACIO BENJAMIN NARVAEZ RODRIGUEZ</v>
      </c>
      <c r="AP279" s="315">
        <f>G279</f>
        <v>38654</v>
      </c>
      <c r="AQ279" s="314" t="str">
        <f>I279</f>
        <v>CLUB ATLETICO LIMARI</v>
      </c>
      <c r="AR279" s="314">
        <f>J279</f>
        <v>4</v>
      </c>
      <c r="AS279" s="243" t="str">
        <f>+SUBSTITUTE(SUBSTITUTE(F279,".",""),"-","")</f>
        <v>219748086</v>
      </c>
      <c r="AT279" s="342"/>
      <c r="AU279" s="314" t="str">
        <f t="shared" si="22"/>
        <v xml:space="preserve">NARVAEZ RODRIGUEZ IGNACIO BENJAMIN </v>
      </c>
      <c r="AV279" s="342" t="str">
        <f t="shared" ref="AV279:AV342" si="23">AQ279</f>
        <v>CLUB ATLETICO LIMARI</v>
      </c>
      <c r="AW279" s="1119">
        <f t="shared" ref="AW279:AW342" si="24">AR279</f>
        <v>4</v>
      </c>
      <c r="AX279" s="1120">
        <f t="shared" ref="AX279:AX342" si="25">AP279</f>
        <v>38654</v>
      </c>
      <c r="AY279" s="342"/>
      <c r="AZ279" s="342"/>
    </row>
    <row r="280" spans="1:52" ht="15" customHeight="1" x14ac:dyDescent="0.2">
      <c r="A280" s="242"/>
      <c r="B280" s="959" t="s">
        <v>2993</v>
      </c>
      <c r="C280" s="959" t="s">
        <v>2139</v>
      </c>
      <c r="D280" s="959" t="s">
        <v>3591</v>
      </c>
      <c r="E280" s="806" t="s">
        <v>1866</v>
      </c>
      <c r="F280" s="960" t="s">
        <v>3592</v>
      </c>
      <c r="G280" s="961">
        <v>38654</v>
      </c>
      <c r="H280" s="809" t="str">
        <f>+IF(G280&lt;DATE(2002,1,1),"adulto",IF(G280&lt;DATE(2004,1,1),"u20",IF(G280&lt;DATE(2006,1,1),"u18",IF(G280&lt;DATE(2008,1,1),"u16","-"))))</f>
        <v>u18</v>
      </c>
      <c r="I280" s="804" t="s">
        <v>3577</v>
      </c>
      <c r="J280" s="864">
        <v>4</v>
      </c>
      <c r="K280" s="889">
        <v>200</v>
      </c>
      <c r="L280" s="242">
        <v>4</v>
      </c>
      <c r="M280" s="242"/>
      <c r="N280" s="242">
        <v>2</v>
      </c>
      <c r="O280" s="243"/>
      <c r="P280" s="828" t="s">
        <v>3595</v>
      </c>
      <c r="Q280" s="254"/>
      <c r="R280" s="243"/>
      <c r="S280" s="243"/>
      <c r="T280" s="242"/>
      <c r="U280" s="242"/>
      <c r="V280" s="242"/>
      <c r="W280" s="242"/>
      <c r="X280" s="243"/>
      <c r="Y280" s="243"/>
      <c r="Z280" s="242"/>
      <c r="AA280" s="257"/>
      <c r="AB280" s="242"/>
      <c r="AC280" s="242"/>
      <c r="AD280" s="242"/>
      <c r="AE280" s="259"/>
      <c r="AF280" s="242"/>
      <c r="AG280" s="243" t="str">
        <f>E280</f>
        <v>M</v>
      </c>
      <c r="AH280" s="312">
        <f>+IF(K280&gt;0,K280,"")</f>
        <v>200</v>
      </c>
      <c r="AI280" s="312">
        <f>+IF(L280&gt;0,L280,"")</f>
        <v>4</v>
      </c>
      <c r="AJ280" s="312" t="str">
        <f>+IF(M280&gt;0,M280,"")</f>
        <v/>
      </c>
      <c r="AK280" s="312" t="str">
        <f>+IF(Q280&gt;0,Q280,"")</f>
        <v/>
      </c>
      <c r="AL280" s="312">
        <f>+IF(N280&gt;0,N280,"")</f>
        <v>2</v>
      </c>
      <c r="AM280" s="312" t="str">
        <f>+IF(O280&gt;0,O280,"")</f>
        <v/>
      </c>
      <c r="AN280" s="313" t="str">
        <f>+IF(P280&gt;0,P280," ")</f>
        <v>27.90</v>
      </c>
      <c r="AO280" s="314" t="str">
        <f>+UPPER((CONCATENATE(D280," ",B280," ",C280)))</f>
        <v>IGNACIO BENJAMIN NARVAEZ RODRIGUEZ</v>
      </c>
      <c r="AP280" s="315">
        <f>G280</f>
        <v>38654</v>
      </c>
      <c r="AQ280" s="314" t="str">
        <f>I280</f>
        <v>CLUB ATLETICO LIMARI</v>
      </c>
      <c r="AR280" s="314">
        <f>J280</f>
        <v>4</v>
      </c>
      <c r="AS280" s="243" t="str">
        <f>+SUBSTITUTE(SUBSTITUTE(F280,".",""),"-","")</f>
        <v>219748086</v>
      </c>
      <c r="AT280" s="342"/>
      <c r="AU280" s="314" t="str">
        <f t="shared" si="22"/>
        <v xml:space="preserve">NARVAEZ RODRIGUEZ IGNACIO BENJAMIN </v>
      </c>
      <c r="AV280" s="342" t="str">
        <f t="shared" si="23"/>
        <v>CLUB ATLETICO LIMARI</v>
      </c>
      <c r="AW280" s="1119">
        <f t="shared" si="24"/>
        <v>4</v>
      </c>
      <c r="AX280" s="1120">
        <f t="shared" si="25"/>
        <v>38654</v>
      </c>
      <c r="AY280" s="342"/>
      <c r="AZ280" s="342"/>
    </row>
    <row r="281" spans="1:52" ht="15" customHeight="1" x14ac:dyDescent="0.2">
      <c r="A281" s="242"/>
      <c r="B281" s="831" t="s">
        <v>2993</v>
      </c>
      <c r="C281" s="831" t="s">
        <v>1079</v>
      </c>
      <c r="D281" s="831" t="s">
        <v>3591</v>
      </c>
      <c r="E281" s="806" t="s">
        <v>1866</v>
      </c>
      <c r="F281" s="828" t="s">
        <v>3592</v>
      </c>
      <c r="G281" s="829">
        <v>38654</v>
      </c>
      <c r="H281" s="809" t="str">
        <f>+IF(G281&lt;DATE(2002,1,1),"adulto",IF(G281&lt;DATE(2004,1,1),"u20",IF(G281&lt;DATE(2006,1,1),"u18",IF(G281&lt;DATE(2008,1,1),"u16","-"))))</f>
        <v>u18</v>
      </c>
      <c r="I281" s="804" t="s">
        <v>3577</v>
      </c>
      <c r="J281" s="864">
        <v>4</v>
      </c>
      <c r="K281" s="882">
        <v>100</v>
      </c>
      <c r="L281" s="242">
        <v>3</v>
      </c>
      <c r="M281" s="242"/>
      <c r="N281" s="242"/>
      <c r="O281" s="243"/>
      <c r="P281" s="828" t="s">
        <v>3594</v>
      </c>
      <c r="Q281" s="254"/>
      <c r="R281" s="243"/>
      <c r="S281" s="243"/>
      <c r="T281" s="242"/>
      <c r="U281" s="242"/>
      <c r="V281" s="242"/>
      <c r="W281" s="242"/>
      <c r="X281" s="243"/>
      <c r="Y281" s="243"/>
      <c r="Z281" s="242"/>
      <c r="AA281" s="257"/>
      <c r="AB281" s="242"/>
      <c r="AC281" s="242"/>
      <c r="AD281" s="242"/>
      <c r="AE281" s="259"/>
      <c r="AF281" s="242"/>
      <c r="AG281" s="243" t="str">
        <f>E281</f>
        <v>M</v>
      </c>
      <c r="AH281" s="312">
        <f>+IF(K281&gt;0,K281,"")</f>
        <v>100</v>
      </c>
      <c r="AI281" s="312">
        <f>+IF(L281&gt;0,L281,"")</f>
        <v>3</v>
      </c>
      <c r="AJ281" s="312" t="str">
        <f>+IF(M281&gt;0,M281,"")</f>
        <v/>
      </c>
      <c r="AK281" s="312" t="str">
        <f>+IF(Q281&gt;0,Q281,"")</f>
        <v/>
      </c>
      <c r="AL281" s="312">
        <v>1</v>
      </c>
      <c r="AM281" s="312" t="str">
        <f>+IF(O281&gt;0,O281,"")</f>
        <v/>
      </c>
      <c r="AN281" s="313" t="str">
        <f>+IF(P281&gt;0,P281," ")</f>
        <v>13.04</v>
      </c>
      <c r="AO281" s="314" t="str">
        <f>+UPPER((CONCATENATE(D281," ",B281," ",C281)))</f>
        <v>IGNACIO BENJAMIN NARVAEZ ROJAS</v>
      </c>
      <c r="AP281" s="315">
        <f>G281</f>
        <v>38654</v>
      </c>
      <c r="AQ281" s="314" t="str">
        <f>I281</f>
        <v>CLUB ATLETICO LIMARI</v>
      </c>
      <c r="AR281" s="314">
        <f>J281</f>
        <v>4</v>
      </c>
      <c r="AS281" s="243" t="str">
        <f>+SUBSTITUTE(SUBSTITUTE(F281,".",""),"-","")</f>
        <v>219748086</v>
      </c>
      <c r="AT281" s="342"/>
      <c r="AU281" s="314" t="str">
        <f t="shared" si="22"/>
        <v xml:space="preserve">NARVAEZ ROJAS IGNACIO BENJAMIN </v>
      </c>
      <c r="AV281" s="342" t="str">
        <f t="shared" si="23"/>
        <v>CLUB ATLETICO LIMARI</v>
      </c>
      <c r="AW281" s="1119">
        <f t="shared" si="24"/>
        <v>4</v>
      </c>
      <c r="AX281" s="1120">
        <f t="shared" si="25"/>
        <v>38654</v>
      </c>
      <c r="AY281" s="342"/>
      <c r="AZ281" s="342"/>
    </row>
    <row r="282" spans="1:52" ht="15" customHeight="1" x14ac:dyDescent="0.15">
      <c r="A282" s="242"/>
      <c r="B282" s="563" t="s">
        <v>475</v>
      </c>
      <c r="C282" s="563" t="s">
        <v>200</v>
      </c>
      <c r="D282" s="563" t="s">
        <v>2477</v>
      </c>
      <c r="E282" s="378" t="s">
        <v>1866</v>
      </c>
      <c r="F282" s="569" t="s">
        <v>3465</v>
      </c>
      <c r="G282" s="408">
        <v>37321</v>
      </c>
      <c r="H282" s="226" t="str">
        <f>+IF(G282&lt;DATE(2002,1,1),"adulto",IF(G282&lt;DATE(2004,1,1),"u20",IF(G282&lt;DATE(2006,1,1),"u18",IF(G282&lt;DATE(2008,1,1),"u16","-"))))</f>
        <v>u20</v>
      </c>
      <c r="I282" s="223" t="s">
        <v>3449</v>
      </c>
      <c r="J282" s="378">
        <v>9</v>
      </c>
      <c r="K282" s="771" t="s">
        <v>1032</v>
      </c>
      <c r="L282" s="242"/>
      <c r="M282" s="242"/>
      <c r="N282" s="242"/>
      <c r="O282" s="243"/>
      <c r="P282" s="225" t="s">
        <v>3879</v>
      </c>
      <c r="Q282" s="254"/>
      <c r="R282" s="243"/>
      <c r="S282" s="243"/>
      <c r="T282" s="242"/>
      <c r="U282" s="242"/>
      <c r="V282" s="242"/>
      <c r="W282" s="242"/>
      <c r="X282" s="243"/>
      <c r="Y282" s="243"/>
      <c r="Z282" s="242"/>
      <c r="AA282" s="257"/>
      <c r="AB282" s="242"/>
      <c r="AC282" s="242"/>
      <c r="AD282" s="242"/>
      <c r="AE282" s="259"/>
      <c r="AF282" s="242"/>
      <c r="AG282" s="243" t="str">
        <f>E282</f>
        <v>M</v>
      </c>
      <c r="AH282" s="312" t="str">
        <f>+IF(K282&gt;0,K282,"")</f>
        <v>martillo</v>
      </c>
      <c r="AI282" s="312" t="str">
        <f>+IF(L282&gt;0,L282,"")</f>
        <v/>
      </c>
      <c r="AJ282" s="312" t="str">
        <f>+IF(M282&gt;0,M282,"")</f>
        <v/>
      </c>
      <c r="AK282" s="312" t="str">
        <f>+IF(Q282&gt;0,Q282,"")</f>
        <v/>
      </c>
      <c r="AL282" s="312" t="str">
        <f>+IF(N282&gt;0,N282,"")</f>
        <v/>
      </c>
      <c r="AM282" s="312" t="str">
        <f>+IF(O282&gt;0,O282,"")</f>
        <v/>
      </c>
      <c r="AN282" s="313" t="str">
        <f>+IF(P282&gt;0,P282," ")</f>
        <v>53.00</v>
      </c>
      <c r="AO282" s="314" t="str">
        <f>+UPPER((CONCATENATE(D282," ",B282," ",C282)))</f>
        <v>MATIAS NAVARRETE MUÑOZ</v>
      </c>
      <c r="AP282" s="315">
        <f>G282</f>
        <v>37321</v>
      </c>
      <c r="AQ282" s="314" t="str">
        <f>I282</f>
        <v>CLUB ATLETICO PHOENIX TEMUCO</v>
      </c>
      <c r="AR282" s="314">
        <f>J282</f>
        <v>9</v>
      </c>
      <c r="AS282" s="243" t="str">
        <f>+SUBSTITUTE(SUBSTITUTE(F282,".",""),"-","")</f>
        <v>20984432K</v>
      </c>
      <c r="AT282" s="342"/>
      <c r="AU282" s="314" t="str">
        <f t="shared" si="22"/>
        <v xml:space="preserve">NAVARRETE MUÑOZ MATIAS </v>
      </c>
      <c r="AV282" s="342" t="str">
        <f t="shared" si="23"/>
        <v>CLUB ATLETICO PHOENIX TEMUCO</v>
      </c>
      <c r="AW282" s="1119">
        <f t="shared" si="24"/>
        <v>9</v>
      </c>
      <c r="AX282" s="1120">
        <f t="shared" si="25"/>
        <v>37321</v>
      </c>
      <c r="AY282" s="342"/>
      <c r="AZ282" s="342"/>
    </row>
    <row r="283" spans="1:52" ht="15" customHeight="1" x14ac:dyDescent="0.15">
      <c r="A283" s="242"/>
      <c r="B283" s="563" t="s">
        <v>475</v>
      </c>
      <c r="C283" s="563" t="s">
        <v>200</v>
      </c>
      <c r="D283" s="563" t="s">
        <v>2477</v>
      </c>
      <c r="E283" s="378" t="s">
        <v>1866</v>
      </c>
      <c r="F283" s="569" t="s">
        <v>3465</v>
      </c>
      <c r="G283" s="408">
        <v>37321</v>
      </c>
      <c r="H283" s="226" t="str">
        <f>+IF(G283&lt;DATE(2002,1,1),"adulto",IF(G283&lt;DATE(2004,1,1),"u20",IF(G283&lt;DATE(2006,1,1),"u18",IF(G283&lt;DATE(2008,1,1),"u16","-"))))</f>
        <v>u20</v>
      </c>
      <c r="I283" s="223" t="s">
        <v>3449</v>
      </c>
      <c r="J283" s="378">
        <v>9</v>
      </c>
      <c r="K283" s="604" t="s">
        <v>990</v>
      </c>
      <c r="L283" s="242"/>
      <c r="M283" s="242"/>
      <c r="N283" s="242"/>
      <c r="O283" s="243"/>
      <c r="P283" s="225" t="s">
        <v>3877</v>
      </c>
      <c r="Q283" s="254"/>
      <c r="R283" s="243"/>
      <c r="S283" s="243"/>
      <c r="T283" s="242"/>
      <c r="U283" s="242"/>
      <c r="V283" s="242"/>
      <c r="W283" s="242"/>
      <c r="X283" s="243"/>
      <c r="Y283" s="243"/>
      <c r="Z283" s="242"/>
      <c r="AA283" s="257"/>
      <c r="AB283" s="242"/>
      <c r="AC283" s="242"/>
      <c r="AD283" s="242"/>
      <c r="AE283" s="259"/>
      <c r="AF283" s="242"/>
      <c r="AG283" s="243" t="str">
        <f>E283</f>
        <v>M</v>
      </c>
      <c r="AH283" s="312" t="str">
        <f>+IF(K283&gt;0,K283,"")</f>
        <v>disco</v>
      </c>
      <c r="AI283" s="312" t="str">
        <f>+IF(L283&gt;0,L283,"")</f>
        <v/>
      </c>
      <c r="AJ283" s="312" t="str">
        <f>+IF(M283&gt;0,M283,"")</f>
        <v/>
      </c>
      <c r="AK283" s="312" t="str">
        <f>+IF(Q283&gt;0,Q283,"")</f>
        <v/>
      </c>
      <c r="AL283" s="312" t="str">
        <f>+IF(N283&gt;0,N283,"")</f>
        <v/>
      </c>
      <c r="AM283" s="312" t="str">
        <f>+IF(O283&gt;0,O283,"")</f>
        <v/>
      </c>
      <c r="AN283" s="313" t="str">
        <f>+IF(P283&gt;0,P283," ")</f>
        <v>42.00</v>
      </c>
      <c r="AO283" s="314" t="str">
        <f>+UPPER((CONCATENATE(D283," ",B283," ",C283)))</f>
        <v>MATIAS NAVARRETE MUÑOZ</v>
      </c>
      <c r="AP283" s="315">
        <f>G283</f>
        <v>37321</v>
      </c>
      <c r="AQ283" s="314" t="str">
        <f>I283</f>
        <v>CLUB ATLETICO PHOENIX TEMUCO</v>
      </c>
      <c r="AR283" s="314">
        <f>J283</f>
        <v>9</v>
      </c>
      <c r="AS283" s="243" t="str">
        <f>+SUBSTITUTE(SUBSTITUTE(F283,".",""),"-","")</f>
        <v>20984432K</v>
      </c>
      <c r="AT283" s="342"/>
      <c r="AU283" s="314" t="str">
        <f t="shared" si="22"/>
        <v xml:space="preserve">NAVARRETE MUÑOZ MATIAS </v>
      </c>
      <c r="AV283" s="342" t="str">
        <f t="shared" si="23"/>
        <v>CLUB ATLETICO PHOENIX TEMUCO</v>
      </c>
      <c r="AW283" s="1119">
        <f t="shared" si="24"/>
        <v>9</v>
      </c>
      <c r="AX283" s="1120">
        <f t="shared" si="25"/>
        <v>37321</v>
      </c>
      <c r="AY283" s="342"/>
      <c r="AZ283" s="342"/>
    </row>
    <row r="284" spans="1:52" ht="15" customHeight="1" x14ac:dyDescent="0.2">
      <c r="A284" s="242"/>
      <c r="B284" s="224" t="s">
        <v>475</v>
      </c>
      <c r="C284" s="224" t="s">
        <v>3486</v>
      </c>
      <c r="D284" s="224" t="s">
        <v>3534</v>
      </c>
      <c r="E284" s="378" t="s">
        <v>1866</v>
      </c>
      <c r="F284" s="376" t="s">
        <v>3535</v>
      </c>
      <c r="G284" s="346">
        <v>37866</v>
      </c>
      <c r="H284" s="226" t="str">
        <f>+IF(G284&lt;DATE(2002,1,1),"adulto",IF(G284&lt;DATE(2004,1,1),"u20",IF(G284&lt;DATE(2006,1,1),"u18",IF(G284&lt;DATE(2008,1,1),"u16","-"))))</f>
        <v>u20</v>
      </c>
      <c r="I284" s="224" t="s">
        <v>3540</v>
      </c>
      <c r="J284" s="861">
        <v>9</v>
      </c>
      <c r="K284" s="902" t="s">
        <v>1873</v>
      </c>
      <c r="L284" s="242"/>
      <c r="M284" s="242"/>
      <c r="N284" s="242"/>
      <c r="O284" s="243"/>
      <c r="P284" s="225" t="s">
        <v>3538</v>
      </c>
      <c r="Q284" s="254"/>
      <c r="R284" s="243"/>
      <c r="S284" s="243"/>
      <c r="T284" s="242"/>
      <c r="U284" s="242"/>
      <c r="V284" s="242"/>
      <c r="W284" s="242"/>
      <c r="X284" s="243"/>
      <c r="Y284" s="243"/>
      <c r="Z284" s="242"/>
      <c r="AA284" s="257"/>
      <c r="AB284" s="242"/>
      <c r="AC284" s="242"/>
      <c r="AD284" s="242"/>
      <c r="AE284" s="259"/>
      <c r="AF284" s="242"/>
      <c r="AG284" s="243" t="str">
        <f>E284</f>
        <v>M</v>
      </c>
      <c r="AH284" s="312" t="str">
        <f>+IF(K284&gt;0,K284,"")</f>
        <v>10000 marcha</v>
      </c>
      <c r="AI284" s="312" t="str">
        <f>+IF(L284&gt;0,L284,"")</f>
        <v/>
      </c>
      <c r="AJ284" s="312" t="str">
        <f>+IF(M284&gt;0,M284,"")</f>
        <v/>
      </c>
      <c r="AK284" s="312" t="str">
        <f>+IF(Q284&gt;0,Q284,"")</f>
        <v/>
      </c>
      <c r="AL284" s="312" t="str">
        <f>+IF(N284&gt;0,N284,"")</f>
        <v/>
      </c>
      <c r="AM284" s="312" t="str">
        <f>+IF(O284&gt;0,O284,"")</f>
        <v/>
      </c>
      <c r="AN284" s="313" t="str">
        <f>+IF(P284&gt;0,P284," ")</f>
        <v>48.34</v>
      </c>
      <c r="AO284" s="314" t="str">
        <f>+UPPER((CONCATENATE(D284," ",B284," ",C284)))</f>
        <v>LUIS ANTONIO NAVARRETE CONTRERAS</v>
      </c>
      <c r="AP284" s="315">
        <f>G284</f>
        <v>37866</v>
      </c>
      <c r="AQ284" s="314" t="str">
        <f>I284</f>
        <v>CLUB ATLETICO PITRUFQUEN</v>
      </c>
      <c r="AR284" s="314">
        <f>J284</f>
        <v>9</v>
      </c>
      <c r="AS284" s="243" t="str">
        <f>+SUBSTITUTE(SUBSTITUTE(F284,".",""),"-","")</f>
        <v>213831305</v>
      </c>
      <c r="AT284" s="342"/>
      <c r="AU284" s="314" t="str">
        <f t="shared" si="22"/>
        <v xml:space="preserve">NAVARRETE CONTRERAS LUIS ANTONIO </v>
      </c>
      <c r="AV284" s="342" t="str">
        <f t="shared" si="23"/>
        <v>CLUB ATLETICO PITRUFQUEN</v>
      </c>
      <c r="AW284" s="1119">
        <f t="shared" si="24"/>
        <v>9</v>
      </c>
      <c r="AX284" s="1120">
        <f t="shared" si="25"/>
        <v>37866</v>
      </c>
      <c r="AY284" s="342"/>
      <c r="AZ284" s="342"/>
    </row>
    <row r="285" spans="1:52" ht="15" customHeight="1" x14ac:dyDescent="0.15">
      <c r="A285" s="242"/>
      <c r="B285" s="563" t="s">
        <v>475</v>
      </c>
      <c r="C285" s="563" t="s">
        <v>200</v>
      </c>
      <c r="D285" s="563" t="s">
        <v>2477</v>
      </c>
      <c r="E285" s="378" t="s">
        <v>1866</v>
      </c>
      <c r="F285" s="569" t="s">
        <v>3465</v>
      </c>
      <c r="G285" s="408">
        <v>37321</v>
      </c>
      <c r="H285" s="226" t="str">
        <f>+IF(G285&lt;DATE(2002,1,1),"adulto",IF(G285&lt;DATE(2004,1,1),"u20",IF(G285&lt;DATE(2006,1,1),"u18",IF(G285&lt;DATE(2008,1,1),"u16","-"))))</f>
        <v>u20</v>
      </c>
      <c r="I285" s="223" t="s">
        <v>3449</v>
      </c>
      <c r="J285" s="378">
        <v>9</v>
      </c>
      <c r="K285" s="769" t="s">
        <v>974</v>
      </c>
      <c r="L285" s="242"/>
      <c r="M285" s="242"/>
      <c r="N285" s="242"/>
      <c r="O285" s="243"/>
      <c r="P285" s="372" t="s">
        <v>3468</v>
      </c>
      <c r="Q285" s="254"/>
      <c r="R285" s="243"/>
      <c r="S285" s="243"/>
      <c r="T285" s="242"/>
      <c r="U285" s="242"/>
      <c r="V285" s="242"/>
      <c r="W285" s="242"/>
      <c r="X285" s="243"/>
      <c r="Y285" s="243"/>
      <c r="Z285" s="242"/>
      <c r="AA285" s="257"/>
      <c r="AB285" s="242"/>
      <c r="AC285" s="242"/>
      <c r="AD285" s="242"/>
      <c r="AE285" s="259"/>
      <c r="AF285" s="242"/>
      <c r="AG285" s="243" t="str">
        <f>E285</f>
        <v>M</v>
      </c>
      <c r="AH285" s="312" t="str">
        <f>+IF(K285&gt;0,K285,"")</f>
        <v>bala</v>
      </c>
      <c r="AI285" s="312" t="str">
        <f>+IF(L285&gt;0,L285,"")</f>
        <v/>
      </c>
      <c r="AJ285" s="312" t="str">
        <f>+IF(M285&gt;0,M285,"")</f>
        <v/>
      </c>
      <c r="AK285" s="312" t="str">
        <f>+IF(Q285&gt;0,Q285,"")</f>
        <v/>
      </c>
      <c r="AL285" s="312" t="str">
        <f>+IF(N285&gt;0,N285,"")</f>
        <v/>
      </c>
      <c r="AM285" s="312" t="str">
        <f>+IF(O285&gt;0,O285,"")</f>
        <v/>
      </c>
      <c r="AN285" s="313" t="str">
        <f>+IF(P285&gt;0,P285," ")</f>
        <v>17.17</v>
      </c>
      <c r="AO285" s="314" t="str">
        <f>+UPPER((CONCATENATE(D285," ",B285," ",C285)))</f>
        <v>MATIAS NAVARRETE MUÑOZ</v>
      </c>
      <c r="AP285" s="315">
        <f>G285</f>
        <v>37321</v>
      </c>
      <c r="AQ285" s="314" t="str">
        <f>I285</f>
        <v>CLUB ATLETICO PHOENIX TEMUCO</v>
      </c>
      <c r="AR285" s="314">
        <f>J285</f>
        <v>9</v>
      </c>
      <c r="AS285" s="243" t="str">
        <f>+SUBSTITUTE(SUBSTITUTE(F285,".",""),"-","")</f>
        <v>20984432K</v>
      </c>
      <c r="AT285" s="342"/>
      <c r="AU285" s="314" t="str">
        <f t="shared" si="22"/>
        <v xml:space="preserve">NAVARRETE MUÑOZ MATIAS </v>
      </c>
      <c r="AV285" s="342" t="str">
        <f t="shared" si="23"/>
        <v>CLUB ATLETICO PHOENIX TEMUCO</v>
      </c>
      <c r="AW285" s="1119">
        <f t="shared" si="24"/>
        <v>9</v>
      </c>
      <c r="AX285" s="1120">
        <f t="shared" si="25"/>
        <v>37321</v>
      </c>
      <c r="AY285" s="342"/>
      <c r="AZ285" s="342"/>
    </row>
    <row r="286" spans="1:52" ht="15" customHeight="1" x14ac:dyDescent="0.15">
      <c r="A286" s="242"/>
      <c r="B286" s="224" t="s">
        <v>2083</v>
      </c>
      <c r="C286" s="224" t="s">
        <v>2084</v>
      </c>
      <c r="D286" s="224" t="s">
        <v>2085</v>
      </c>
      <c r="E286" s="378" t="s">
        <v>1866</v>
      </c>
      <c r="F286" s="225" t="s">
        <v>2086</v>
      </c>
      <c r="G286" s="346">
        <v>23852</v>
      </c>
      <c r="H286" s="226" t="str">
        <f>+IF(G286&lt;DATE(2002,1,1),"adulto",IF(G286&lt;DATE(2004,1,1),"u20",IF(G286&lt;DATE(2006,1,1),"u18",IF(G286&lt;DATE(2008,1,1),"u16","-"))))</f>
        <v>adulto</v>
      </c>
      <c r="I286" s="224" t="s">
        <v>2051</v>
      </c>
      <c r="J286" s="524">
        <v>7</v>
      </c>
      <c r="K286" s="378" t="s">
        <v>1856</v>
      </c>
      <c r="L286" s="242"/>
      <c r="M286" s="242"/>
      <c r="N286" s="242"/>
      <c r="O286" s="243"/>
      <c r="P286" s="225"/>
      <c r="Q286" s="254"/>
      <c r="R286" s="243"/>
      <c r="S286" s="243"/>
      <c r="T286" s="242"/>
      <c r="U286" s="242"/>
      <c r="V286" s="242"/>
      <c r="W286" s="242"/>
      <c r="X286" s="243"/>
      <c r="Y286" s="243"/>
      <c r="Z286" s="242"/>
      <c r="AA286" s="257"/>
      <c r="AB286" s="242"/>
      <c r="AC286" s="242"/>
      <c r="AD286" s="242"/>
      <c r="AE286" s="259"/>
      <c r="AF286" s="242"/>
      <c r="AG286" s="243" t="str">
        <f>E286</f>
        <v>M</v>
      </c>
      <c r="AH286" s="312" t="str">
        <f>+IF(K286&gt;0,K286,"")</f>
        <v>ENTRENADOR</v>
      </c>
      <c r="AI286" s="312" t="str">
        <f>+IF(L286&gt;0,L286,"")</f>
        <v/>
      </c>
      <c r="AJ286" s="312" t="str">
        <f>+IF(M286&gt;0,M286,"")</f>
        <v/>
      </c>
      <c r="AK286" s="312" t="str">
        <f>+IF(Q286&gt;0,Q286,"")</f>
        <v/>
      </c>
      <c r="AL286" s="312" t="str">
        <f>+IF(N286&gt;0,N286,"")</f>
        <v/>
      </c>
      <c r="AM286" s="312" t="str">
        <f>+IF(O286&gt;0,O286,"")</f>
        <v/>
      </c>
      <c r="AN286" s="313" t="str">
        <f>+IF(P286&gt;0,P286," ")</f>
        <v xml:space="preserve"> </v>
      </c>
      <c r="AO286" s="314" t="str">
        <f>+UPPER((CONCATENATE(D286," ",B286," ",C286)))</f>
        <v>CESAR ELADIO NAVARRO BECERRA</v>
      </c>
      <c r="AP286" s="315">
        <f>G286</f>
        <v>23852</v>
      </c>
      <c r="AQ286" s="314" t="str">
        <f>I286</f>
        <v>CLUB DEPORTIVO MANUEL LARRAIN</v>
      </c>
      <c r="AR286" s="314">
        <f>J286</f>
        <v>7</v>
      </c>
      <c r="AS286" s="243" t="str">
        <f>+SUBSTITUTE(SUBSTITUTE(F286,".",""),"-","")</f>
        <v>92833135</v>
      </c>
      <c r="AT286" s="342"/>
      <c r="AU286" s="314" t="str">
        <f t="shared" si="22"/>
        <v xml:space="preserve">NAVARRO BECERRA CESAR ELADIO </v>
      </c>
      <c r="AV286" s="342" t="str">
        <f t="shared" si="23"/>
        <v>CLUB DEPORTIVO MANUEL LARRAIN</v>
      </c>
      <c r="AW286" s="1119">
        <f t="shared" si="24"/>
        <v>7</v>
      </c>
      <c r="AX286" s="1120">
        <f t="shared" si="25"/>
        <v>23852</v>
      </c>
      <c r="AY286" s="342"/>
      <c r="AZ286" s="342"/>
    </row>
    <row r="287" spans="1:52" ht="15" customHeight="1" x14ac:dyDescent="0.15">
      <c r="A287" s="242"/>
      <c r="B287" s="451" t="s">
        <v>2683</v>
      </c>
      <c r="C287" s="451" t="s">
        <v>2684</v>
      </c>
      <c r="D287" s="451" t="s">
        <v>2685</v>
      </c>
      <c r="E287" s="378" t="s">
        <v>1866</v>
      </c>
      <c r="F287" s="453" t="s">
        <v>2686</v>
      </c>
      <c r="G287" s="464">
        <v>38120</v>
      </c>
      <c r="H287" s="226" t="str">
        <f>+IF(G287&lt;DATE(2002,1,1),"adulto",IF(G287&lt;DATE(2004,1,1),"u20",IF(G287&lt;DATE(2006,1,1),"u18",IF(G287&lt;DATE(2008,1,1),"u16","-"))))</f>
        <v>u18</v>
      </c>
      <c r="I287" s="456" t="s">
        <v>2604</v>
      </c>
      <c r="J287" s="452">
        <v>13</v>
      </c>
      <c r="K287" s="904" t="s">
        <v>1052</v>
      </c>
      <c r="L287" s="242"/>
      <c r="M287" s="242"/>
      <c r="N287" s="242"/>
      <c r="O287" s="243"/>
      <c r="P287" s="453" t="s">
        <v>2689</v>
      </c>
      <c r="Q287" s="254"/>
      <c r="R287" s="243"/>
      <c r="S287" s="243"/>
      <c r="T287" s="242"/>
      <c r="U287" s="242"/>
      <c r="V287" s="242"/>
      <c r="W287" s="242"/>
      <c r="X287" s="243"/>
      <c r="Y287" s="243"/>
      <c r="Z287" s="242"/>
      <c r="AA287" s="257"/>
      <c r="AB287" s="242"/>
      <c r="AC287" s="242"/>
      <c r="AD287" s="242"/>
      <c r="AE287" s="259"/>
      <c r="AF287" s="242"/>
      <c r="AG287" s="243" t="str">
        <f>E287</f>
        <v>M</v>
      </c>
      <c r="AH287" s="312" t="str">
        <f>+IF(K287&gt;0,K287,"")</f>
        <v>salto largo</v>
      </c>
      <c r="AI287" s="312" t="str">
        <f>+IF(L287&gt;0,L287,"")</f>
        <v/>
      </c>
      <c r="AJ287" s="312" t="str">
        <f>+IF(M287&gt;0,M287,"")</f>
        <v/>
      </c>
      <c r="AK287" s="312" t="str">
        <f>+IF(Q287&gt;0,Q287,"")</f>
        <v/>
      </c>
      <c r="AL287" s="312" t="str">
        <f>+IF(N287&gt;0,N287,"")</f>
        <v/>
      </c>
      <c r="AM287" s="312" t="str">
        <f>+IF(O287&gt;0,O287,"")</f>
        <v/>
      </c>
      <c r="AN287" s="313" t="str">
        <f>+IF(P287&gt;0,P287," ")</f>
        <v>6.38</v>
      </c>
      <c r="AO287" s="314" t="str">
        <f>+UPPER((CONCATENATE(D287," ",B287," ",C287)))</f>
        <v>MATIAS FRANCISCO NORAMBUENA FRANCE</v>
      </c>
      <c r="AP287" s="315">
        <f>G287</f>
        <v>38120</v>
      </c>
      <c r="AQ287" s="314" t="str">
        <f>I287</f>
        <v>CLUB ATLETICO SANTIAGO</v>
      </c>
      <c r="AR287" s="314">
        <f>J287</f>
        <v>13</v>
      </c>
      <c r="AS287" s="243" t="str">
        <f>+SUBSTITUTE(SUBSTITUTE(F287,".",""),"-","")</f>
        <v>215707857</v>
      </c>
      <c r="AT287" s="342"/>
      <c r="AU287" s="314" t="str">
        <f t="shared" si="22"/>
        <v xml:space="preserve">NORAMBUENA FRANCE MATIAS FRANCISCO </v>
      </c>
      <c r="AV287" s="342" t="str">
        <f t="shared" si="23"/>
        <v>CLUB ATLETICO SANTIAGO</v>
      </c>
      <c r="AW287" s="1119">
        <f t="shared" si="24"/>
        <v>13</v>
      </c>
      <c r="AX287" s="1120">
        <f t="shared" si="25"/>
        <v>38120</v>
      </c>
      <c r="AY287" s="342"/>
      <c r="AZ287" s="342"/>
    </row>
    <row r="288" spans="1:52" ht="15" customHeight="1" x14ac:dyDescent="0.15">
      <c r="A288" s="242"/>
      <c r="B288" s="451" t="s">
        <v>2683</v>
      </c>
      <c r="C288" s="451" t="s">
        <v>2684</v>
      </c>
      <c r="D288" s="451" t="s">
        <v>2685</v>
      </c>
      <c r="E288" s="378" t="s">
        <v>1866</v>
      </c>
      <c r="F288" s="453" t="s">
        <v>2686</v>
      </c>
      <c r="G288" s="464">
        <v>38120</v>
      </c>
      <c r="H288" s="226" t="str">
        <f>+IF(G288&lt;DATE(2002,1,1),"adulto",IF(G288&lt;DATE(2004,1,1),"u20",IF(G288&lt;DATE(2006,1,1),"u18",IF(G288&lt;DATE(2008,1,1),"u16","-"))))</f>
        <v>u18</v>
      </c>
      <c r="I288" s="456" t="s">
        <v>2604</v>
      </c>
      <c r="J288" s="452">
        <v>13</v>
      </c>
      <c r="K288" s="902" t="s">
        <v>1739</v>
      </c>
      <c r="L288" s="242"/>
      <c r="M288" s="242"/>
      <c r="N288" s="242"/>
      <c r="O288" s="243"/>
      <c r="P288" s="453" t="s">
        <v>2186</v>
      </c>
      <c r="Q288" s="254"/>
      <c r="R288" s="243"/>
      <c r="S288" s="243"/>
      <c r="T288" s="242"/>
      <c r="U288" s="242"/>
      <c r="V288" s="242"/>
      <c r="W288" s="242"/>
      <c r="X288" s="243"/>
      <c r="Y288" s="243"/>
      <c r="Z288" s="242"/>
      <c r="AA288" s="257"/>
      <c r="AB288" s="242"/>
      <c r="AC288" s="242"/>
      <c r="AD288" s="242"/>
      <c r="AE288" s="259"/>
      <c r="AF288" s="242"/>
      <c r="AG288" s="243" t="str">
        <f>E288</f>
        <v>M</v>
      </c>
      <c r="AH288" s="312" t="str">
        <f>+IF(K288&gt;0,K288,"")</f>
        <v>salto triple</v>
      </c>
      <c r="AI288" s="312" t="str">
        <f>+IF(L288&gt;0,L288,"")</f>
        <v/>
      </c>
      <c r="AJ288" s="312" t="str">
        <f>+IF(M288&gt;0,M288,"")</f>
        <v/>
      </c>
      <c r="AK288" s="312" t="str">
        <f>+IF(Q288&gt;0,Q288,"")</f>
        <v/>
      </c>
      <c r="AL288" s="312" t="str">
        <f>+IF(N288&gt;0,N288,"")</f>
        <v/>
      </c>
      <c r="AM288" s="312" t="str">
        <f>+IF(O288&gt;0,O288,"")</f>
        <v/>
      </c>
      <c r="AN288" s="313" t="str">
        <f>+IF(P288&gt;0,P288," ")</f>
        <v>12.50</v>
      </c>
      <c r="AO288" s="314" t="str">
        <f>+UPPER((CONCATENATE(D288," ",B288," ",C288)))</f>
        <v>MATIAS FRANCISCO NORAMBUENA FRANCE</v>
      </c>
      <c r="AP288" s="315">
        <f>G288</f>
        <v>38120</v>
      </c>
      <c r="AQ288" s="314" t="str">
        <f>I288</f>
        <v>CLUB ATLETICO SANTIAGO</v>
      </c>
      <c r="AR288" s="314">
        <f>J288</f>
        <v>13</v>
      </c>
      <c r="AS288" s="243" t="str">
        <f>+SUBSTITUTE(SUBSTITUTE(F288,".",""),"-","")</f>
        <v>215707857</v>
      </c>
      <c r="AT288" s="342"/>
      <c r="AU288" s="314" t="str">
        <f t="shared" si="22"/>
        <v xml:space="preserve">NORAMBUENA FRANCE MATIAS FRANCISCO </v>
      </c>
      <c r="AV288" s="342" t="str">
        <f t="shared" si="23"/>
        <v>CLUB ATLETICO SANTIAGO</v>
      </c>
      <c r="AW288" s="1119">
        <f t="shared" si="24"/>
        <v>13</v>
      </c>
      <c r="AX288" s="1120">
        <f t="shared" si="25"/>
        <v>38120</v>
      </c>
      <c r="AY288" s="342"/>
      <c r="AZ288" s="342"/>
    </row>
    <row r="289" spans="1:52" ht="15" customHeight="1" x14ac:dyDescent="0.15">
      <c r="A289" s="242"/>
      <c r="B289" s="242" t="s">
        <v>2026</v>
      </c>
      <c r="C289" s="242" t="s">
        <v>2027</v>
      </c>
      <c r="D289" s="242" t="s">
        <v>2028</v>
      </c>
      <c r="E289" s="378" t="s">
        <v>1866</v>
      </c>
      <c r="F289" s="243" t="s">
        <v>2029</v>
      </c>
      <c r="G289" s="394">
        <v>37635</v>
      </c>
      <c r="H289" s="226" t="str">
        <f>+IF(G289&lt;DATE(2002,1,1),"adulto",IF(G289&lt;DATE(2004,1,1),"u20",IF(G289&lt;DATE(2006,1,1),"u18",IF(G289&lt;DATE(2008,1,1),"u16","-"))))</f>
        <v>u20</v>
      </c>
      <c r="I289" s="224" t="s">
        <v>2007</v>
      </c>
      <c r="J289" s="863">
        <v>13</v>
      </c>
      <c r="K289" s="883">
        <v>100</v>
      </c>
      <c r="L289" s="242">
        <v>3</v>
      </c>
      <c r="M289" s="242"/>
      <c r="N289" s="242"/>
      <c r="O289" s="243"/>
      <c r="P289" s="225" t="s">
        <v>2032</v>
      </c>
      <c r="Q289" s="254"/>
      <c r="R289" s="243"/>
      <c r="S289" s="243"/>
      <c r="T289" s="242"/>
      <c r="U289" s="242"/>
      <c r="V289" s="242"/>
      <c r="W289" s="242"/>
      <c r="X289" s="243"/>
      <c r="Y289" s="243"/>
      <c r="Z289" s="242"/>
      <c r="AA289" s="257"/>
      <c r="AB289" s="242"/>
      <c r="AC289" s="242"/>
      <c r="AD289" s="242"/>
      <c r="AE289" s="259"/>
      <c r="AF289" s="242"/>
      <c r="AG289" s="243" t="str">
        <f>E289</f>
        <v>M</v>
      </c>
      <c r="AH289" s="312">
        <f>+IF(K289&gt;0,K289,"")</f>
        <v>100</v>
      </c>
      <c r="AI289" s="312">
        <f>+IF(L289&gt;0,L289,"")</f>
        <v>3</v>
      </c>
      <c r="AJ289" s="312" t="str">
        <f>+IF(M289&gt;0,M289,"")</f>
        <v/>
      </c>
      <c r="AK289" s="312" t="str">
        <f>+IF(Q289&gt;0,Q289,"")</f>
        <v/>
      </c>
      <c r="AL289" s="312">
        <v>4</v>
      </c>
      <c r="AM289" s="312" t="str">
        <f>+IF(O289&gt;0,O289,"")</f>
        <v/>
      </c>
      <c r="AN289" s="313" t="str">
        <f>+IF(P289&gt;0,P289," ")</f>
        <v>10.94</v>
      </c>
      <c r="AO289" s="314" t="str">
        <f>+UPPER((CONCATENATE(D289," ",B289," ",C289)))</f>
        <v>JUAN PABLO NORDETTI LLULL</v>
      </c>
      <c r="AP289" s="315">
        <f>G289</f>
        <v>37635</v>
      </c>
      <c r="AQ289" s="314" t="str">
        <f>I289</f>
        <v>CLUB NICOLAS CARVAJAL TALAGANTE</v>
      </c>
      <c r="AR289" s="314">
        <f>J289</f>
        <v>13</v>
      </c>
      <c r="AS289" s="243" t="str">
        <f>+SUBSTITUTE(SUBSTITUTE(F289,".",""),"-","")</f>
        <v>21031430K</v>
      </c>
      <c r="AT289" s="342"/>
      <c r="AU289" s="314" t="str">
        <f t="shared" si="22"/>
        <v xml:space="preserve">NORDETTI LLULL JUAN PABLO </v>
      </c>
      <c r="AV289" s="342" t="str">
        <f t="shared" si="23"/>
        <v>CLUB NICOLAS CARVAJAL TALAGANTE</v>
      </c>
      <c r="AW289" s="1119">
        <f t="shared" si="24"/>
        <v>13</v>
      </c>
      <c r="AX289" s="1120">
        <f t="shared" si="25"/>
        <v>37635</v>
      </c>
      <c r="AY289" s="342"/>
      <c r="AZ289" s="342"/>
    </row>
    <row r="290" spans="1:52" ht="15" customHeight="1" x14ac:dyDescent="0.15">
      <c r="A290" s="242"/>
      <c r="B290" s="242" t="s">
        <v>2026</v>
      </c>
      <c r="C290" s="242" t="s">
        <v>2027</v>
      </c>
      <c r="D290" s="242" t="s">
        <v>2028</v>
      </c>
      <c r="E290" s="378" t="s">
        <v>1866</v>
      </c>
      <c r="F290" s="243" t="s">
        <v>2029</v>
      </c>
      <c r="G290" s="394">
        <v>37635</v>
      </c>
      <c r="H290" s="226" t="str">
        <f>+IF(G290&lt;DATE(2002,1,1),"adulto",IF(G290&lt;DATE(2004,1,1),"u20",IF(G290&lt;DATE(2006,1,1),"u18",IF(G290&lt;DATE(2008,1,1),"u16","-"))))</f>
        <v>u20</v>
      </c>
      <c r="I290" s="224" t="s">
        <v>2007</v>
      </c>
      <c r="J290" s="863">
        <v>13</v>
      </c>
      <c r="K290" s="883">
        <v>200</v>
      </c>
      <c r="L290" s="242">
        <v>5</v>
      </c>
      <c r="M290" s="242"/>
      <c r="N290" s="242">
        <v>4</v>
      </c>
      <c r="O290" s="243"/>
      <c r="P290" s="225" t="s">
        <v>2034</v>
      </c>
      <c r="Q290" s="254"/>
      <c r="R290" s="243"/>
      <c r="S290" s="243"/>
      <c r="T290" s="242"/>
      <c r="U290" s="242"/>
      <c r="V290" s="242"/>
      <c r="W290" s="242"/>
      <c r="X290" s="243"/>
      <c r="Y290" s="243"/>
      <c r="Z290" s="242"/>
      <c r="AA290" s="257"/>
      <c r="AB290" s="242"/>
      <c r="AC290" s="242"/>
      <c r="AD290" s="242"/>
      <c r="AE290" s="259"/>
      <c r="AF290" s="242"/>
      <c r="AG290" s="243" t="str">
        <f>E290</f>
        <v>M</v>
      </c>
      <c r="AH290" s="312">
        <f>+IF(K290&gt;0,K290,"")</f>
        <v>200</v>
      </c>
      <c r="AI290" s="312">
        <f>+IF(L290&gt;0,L290,"")</f>
        <v>5</v>
      </c>
      <c r="AJ290" s="312" t="str">
        <f>+IF(M290&gt;0,M290,"")</f>
        <v/>
      </c>
      <c r="AK290" s="312" t="str">
        <f>+IF(Q290&gt;0,Q290,"")</f>
        <v/>
      </c>
      <c r="AL290" s="312">
        <f>+IF(N290&gt;0,N290,"")</f>
        <v>4</v>
      </c>
      <c r="AM290" s="312" t="str">
        <f>+IF(O290&gt;0,O290,"")</f>
        <v/>
      </c>
      <c r="AN290" s="313" t="str">
        <f>+IF(P290&gt;0,P290," ")</f>
        <v>22.66</v>
      </c>
      <c r="AO290" s="314" t="str">
        <f>+UPPER((CONCATENATE(D290," ",B290," ",C290)))</f>
        <v>JUAN PABLO NORDETTI LLULL</v>
      </c>
      <c r="AP290" s="315">
        <f>G290</f>
        <v>37635</v>
      </c>
      <c r="AQ290" s="314" t="str">
        <f>I290</f>
        <v>CLUB NICOLAS CARVAJAL TALAGANTE</v>
      </c>
      <c r="AR290" s="314">
        <f>J290</f>
        <v>13</v>
      </c>
      <c r="AS290" s="243" t="str">
        <f>+SUBSTITUTE(SUBSTITUTE(F290,".",""),"-","")</f>
        <v>21031430K</v>
      </c>
      <c r="AT290" s="342"/>
      <c r="AU290" s="314" t="str">
        <f t="shared" si="22"/>
        <v xml:space="preserve">NORDETTI LLULL JUAN PABLO </v>
      </c>
      <c r="AV290" s="342" t="str">
        <f t="shared" si="23"/>
        <v>CLUB NICOLAS CARVAJAL TALAGANTE</v>
      </c>
      <c r="AW290" s="1119">
        <f t="shared" si="24"/>
        <v>13</v>
      </c>
      <c r="AX290" s="1120">
        <f t="shared" si="25"/>
        <v>37635</v>
      </c>
      <c r="AY290" s="342"/>
      <c r="AZ290" s="342"/>
    </row>
    <row r="291" spans="1:52" ht="15" customHeight="1" x14ac:dyDescent="0.15">
      <c r="A291" s="242"/>
      <c r="B291" s="242" t="s">
        <v>2026</v>
      </c>
      <c r="C291" s="242" t="s">
        <v>2027</v>
      </c>
      <c r="D291" s="242" t="s">
        <v>2028</v>
      </c>
      <c r="E291" s="378" t="s">
        <v>1866</v>
      </c>
      <c r="F291" s="243" t="s">
        <v>2029</v>
      </c>
      <c r="G291" s="394">
        <v>37635</v>
      </c>
      <c r="H291" s="226" t="str">
        <f>+IF(G291&lt;DATE(2002,1,1),"adulto",IF(G291&lt;DATE(2004,1,1),"u20",IF(G291&lt;DATE(2006,1,1),"u18",IF(G291&lt;DATE(2008,1,1),"u16","-"))))</f>
        <v>u20</v>
      </c>
      <c r="I291" s="224" t="s">
        <v>2007</v>
      </c>
      <c r="J291" s="863">
        <v>13</v>
      </c>
      <c r="K291" s="899" t="s">
        <v>2035</v>
      </c>
      <c r="L291" s="242"/>
      <c r="M291" s="242"/>
      <c r="N291" s="242"/>
      <c r="O291" s="243"/>
      <c r="P291" s="225"/>
      <c r="Q291" s="254"/>
      <c r="R291" s="243"/>
      <c r="S291" s="243"/>
      <c r="T291" s="242"/>
      <c r="U291" s="242"/>
      <c r="V291" s="242"/>
      <c r="W291" s="242"/>
      <c r="X291" s="243"/>
      <c r="Y291" s="243"/>
      <c r="Z291" s="242"/>
      <c r="AA291" s="257"/>
      <c r="AB291" s="242"/>
      <c r="AC291" s="242"/>
      <c r="AD291" s="242"/>
      <c r="AE291" s="259"/>
      <c r="AF291" s="242"/>
      <c r="AG291" s="243" t="str">
        <f>E291</f>
        <v>M</v>
      </c>
      <c r="AH291" s="312" t="str">
        <f>+IF(K291&gt;0,K291,"")</f>
        <v>4x100</v>
      </c>
      <c r="AI291" s="312" t="str">
        <f>+IF(L291&gt;0,L291,"")</f>
        <v/>
      </c>
      <c r="AJ291" s="312" t="str">
        <f>+IF(M291&gt;0,M291,"")</f>
        <v/>
      </c>
      <c r="AK291" s="312" t="str">
        <f>+IF(Q291&gt;0,Q291,"")</f>
        <v/>
      </c>
      <c r="AL291" s="312" t="str">
        <f>+IF(N291&gt;0,N291,"")</f>
        <v/>
      </c>
      <c r="AM291" s="312" t="str">
        <f>+IF(O291&gt;0,O291,"")</f>
        <v/>
      </c>
      <c r="AN291" s="313" t="str">
        <f>+IF(P291&gt;0,P291," ")</f>
        <v xml:space="preserve"> </v>
      </c>
      <c r="AO291" s="314" t="str">
        <f>+UPPER((CONCATENATE(D291," ",B291," ",C291)))</f>
        <v>JUAN PABLO NORDETTI LLULL</v>
      </c>
      <c r="AP291" s="315">
        <f>G291</f>
        <v>37635</v>
      </c>
      <c r="AQ291" s="314" t="str">
        <f>I291</f>
        <v>CLUB NICOLAS CARVAJAL TALAGANTE</v>
      </c>
      <c r="AR291" s="314">
        <f>J291</f>
        <v>13</v>
      </c>
      <c r="AS291" s="243" t="str">
        <f>+SUBSTITUTE(SUBSTITUTE(F291,".",""),"-","")</f>
        <v>21031430K</v>
      </c>
      <c r="AT291" s="342"/>
      <c r="AU291" s="314" t="str">
        <f t="shared" si="22"/>
        <v xml:space="preserve">NORDETTI LLULL JUAN PABLO </v>
      </c>
      <c r="AV291" s="342" t="str">
        <f t="shared" si="23"/>
        <v>CLUB NICOLAS CARVAJAL TALAGANTE</v>
      </c>
      <c r="AW291" s="1119">
        <f t="shared" si="24"/>
        <v>13</v>
      </c>
      <c r="AX291" s="1120">
        <f t="shared" si="25"/>
        <v>37635</v>
      </c>
      <c r="AY291" s="342"/>
      <c r="AZ291" s="342"/>
    </row>
    <row r="292" spans="1:52" ht="15" customHeight="1" x14ac:dyDescent="0.15">
      <c r="A292" s="242"/>
      <c r="B292" s="542" t="s">
        <v>3269</v>
      </c>
      <c r="C292" s="542" t="s">
        <v>1048</v>
      </c>
      <c r="D292" s="542" t="s">
        <v>1050</v>
      </c>
      <c r="E292" s="378" t="s">
        <v>1862</v>
      </c>
      <c r="F292" s="543" t="s">
        <v>1051</v>
      </c>
      <c r="G292" s="544">
        <v>37824</v>
      </c>
      <c r="H292" s="252" t="str">
        <f>+IF(G292&lt;DATE(2002,1,1),"adulto",IF(G292&lt;DATE(2004,1,1),"u20",IF(G292&lt;DATE(2006,1,1),"u18",IF(G292&lt;DATE(2008,1,1),"u16","-"))))</f>
        <v>u20</v>
      </c>
      <c r="I292" s="560" t="s">
        <v>3268</v>
      </c>
      <c r="J292" s="1031">
        <v>16</v>
      </c>
      <c r="K292" s="344" t="s">
        <v>1032</v>
      </c>
      <c r="L292" s="242"/>
      <c r="M292" s="242"/>
      <c r="N292" s="242"/>
      <c r="O292" s="243"/>
      <c r="P292" s="550" t="s">
        <v>3273</v>
      </c>
      <c r="Q292" s="254"/>
      <c r="R292" s="243"/>
      <c r="S292" s="243"/>
      <c r="T292" s="242"/>
      <c r="U292" s="242"/>
      <c r="V292" s="242"/>
      <c r="W292" s="242"/>
      <c r="X292" s="243"/>
      <c r="Y292" s="243"/>
      <c r="Z292" s="242"/>
      <c r="AA292" s="257"/>
      <c r="AB292" s="242"/>
      <c r="AC292" s="242"/>
      <c r="AD292" s="242"/>
      <c r="AE292" s="259"/>
      <c r="AF292" s="242"/>
      <c r="AG292" s="243" t="str">
        <f>E292</f>
        <v>F</v>
      </c>
      <c r="AH292" s="312" t="str">
        <f>+IF(K292&gt;0,K292,"")</f>
        <v>martillo</v>
      </c>
      <c r="AI292" s="312" t="str">
        <f>+IF(L292&gt;0,L292,"")</f>
        <v/>
      </c>
      <c r="AJ292" s="312" t="str">
        <f>+IF(M292&gt;0,M292,"")</f>
        <v/>
      </c>
      <c r="AK292" s="312" t="str">
        <f>+IF(Q292&gt;0,Q292,"")</f>
        <v/>
      </c>
      <c r="AL292" s="312" t="str">
        <f>+IF(N292&gt;0,N292,"")</f>
        <v/>
      </c>
      <c r="AM292" s="312" t="str">
        <f>+IF(O292&gt;0,O292,"")</f>
        <v/>
      </c>
      <c r="AN292" s="313" t="str">
        <f>+IF(P292&gt;0,P292," ")</f>
        <v>41.40</v>
      </c>
      <c r="AO292" s="314" t="str">
        <f>+UPPER((CONCATENATE(D292," ",B292," ",C292)))</f>
        <v>MARIA JOSE NOVA ARTEAGA</v>
      </c>
      <c r="AP292" s="315">
        <f>G292</f>
        <v>37824</v>
      </c>
      <c r="AQ292" s="314" t="str">
        <f>I292</f>
        <v>CLUB DEPORTIVO COLEGIO SEMINARIO PADRE HURTADO</v>
      </c>
      <c r="AR292" s="314">
        <f>J292</f>
        <v>16</v>
      </c>
      <c r="AS292" s="243" t="str">
        <f>+SUBSTITUTE(SUBSTITUTE(F292,".",""),"-","")</f>
        <v>213471597</v>
      </c>
      <c r="AT292" s="342"/>
      <c r="AU292" s="314" t="str">
        <f t="shared" si="22"/>
        <v xml:space="preserve">NOVA ARTEAGA MARIA JOSE </v>
      </c>
      <c r="AV292" s="342" t="str">
        <f t="shared" si="23"/>
        <v>CLUB DEPORTIVO COLEGIO SEMINARIO PADRE HURTADO</v>
      </c>
      <c r="AW292" s="1119">
        <f t="shared" si="24"/>
        <v>16</v>
      </c>
      <c r="AX292" s="1120">
        <f t="shared" si="25"/>
        <v>37824</v>
      </c>
      <c r="AY292" s="342"/>
      <c r="AZ292" s="342"/>
    </row>
    <row r="293" spans="1:52" ht="15" customHeight="1" x14ac:dyDescent="0.15">
      <c r="A293" s="242"/>
      <c r="B293" s="451" t="s">
        <v>2633</v>
      </c>
      <c r="C293" s="451" t="s">
        <v>2634</v>
      </c>
      <c r="D293" s="451" t="s">
        <v>2635</v>
      </c>
      <c r="E293" s="378" t="s">
        <v>1866</v>
      </c>
      <c r="F293" s="453" t="s">
        <v>2636</v>
      </c>
      <c r="G293" s="464">
        <v>37382</v>
      </c>
      <c r="H293" s="226" t="str">
        <f>+IF(G293&lt;DATE(2002,1,1),"adulto",IF(G293&lt;DATE(2004,1,1),"u20",IF(G293&lt;DATE(2006,1,1),"u18",IF(G293&lt;DATE(2008,1,1),"u16","-"))))</f>
        <v>u20</v>
      </c>
      <c r="I293" s="456" t="s">
        <v>2604</v>
      </c>
      <c r="J293" s="452">
        <v>13</v>
      </c>
      <c r="K293" s="349" t="s">
        <v>1744</v>
      </c>
      <c r="L293" s="242"/>
      <c r="M293" s="242"/>
      <c r="N293" s="242"/>
      <c r="O293" s="243"/>
      <c r="P293" s="453" t="s">
        <v>2640</v>
      </c>
      <c r="Q293" s="254"/>
      <c r="R293" s="243"/>
      <c r="S293" s="243"/>
      <c r="T293" s="242"/>
      <c r="U293" s="242"/>
      <c r="V293" s="242"/>
      <c r="W293" s="242"/>
      <c r="X293" s="243"/>
      <c r="Y293" s="243"/>
      <c r="Z293" s="242"/>
      <c r="AA293" s="257"/>
      <c r="AB293" s="242"/>
      <c r="AC293" s="242"/>
      <c r="AD293" s="242"/>
      <c r="AE293" s="259"/>
      <c r="AF293" s="242"/>
      <c r="AG293" s="243" t="str">
        <f>E293</f>
        <v>M</v>
      </c>
      <c r="AH293" s="312" t="str">
        <f>+IF(K293&gt;0,K293,"")</f>
        <v>salto alto</v>
      </c>
      <c r="AI293" s="312" t="str">
        <f>+IF(L293&gt;0,L293,"")</f>
        <v/>
      </c>
      <c r="AJ293" s="312" t="str">
        <f>+IF(M293&gt;0,M293,"")</f>
        <v/>
      </c>
      <c r="AK293" s="312" t="str">
        <f>+IF(Q293&gt;0,Q293,"")</f>
        <v/>
      </c>
      <c r="AL293" s="312" t="str">
        <f>+IF(N293&gt;0,N293,"")</f>
        <v/>
      </c>
      <c r="AM293" s="312" t="str">
        <f>+IF(O293&gt;0,O293,"")</f>
        <v/>
      </c>
      <c r="AN293" s="313" t="str">
        <f>+IF(P293&gt;0,P293," ")</f>
        <v>2.05</v>
      </c>
      <c r="AO293" s="314" t="str">
        <f>+UPPER((CONCATENATE(D293," ",B293," ",C293)))</f>
        <v>NICOLAS GABRIEL NUMAIR RUEDA</v>
      </c>
      <c r="AP293" s="315">
        <f>G293</f>
        <v>37382</v>
      </c>
      <c r="AQ293" s="314" t="str">
        <f>I293</f>
        <v>CLUB ATLETICO SANTIAGO</v>
      </c>
      <c r="AR293" s="314">
        <f>J293</f>
        <v>13</v>
      </c>
      <c r="AS293" s="243" t="str">
        <f>+SUBSTITUTE(SUBSTITUTE(F293,".",""),"-","")</f>
        <v>210303995</v>
      </c>
      <c r="AT293" s="342"/>
      <c r="AU293" s="314" t="str">
        <f t="shared" si="22"/>
        <v xml:space="preserve">NUMAIR RUEDA NICOLAS GABRIEL </v>
      </c>
      <c r="AV293" s="342" t="str">
        <f t="shared" si="23"/>
        <v>CLUB ATLETICO SANTIAGO</v>
      </c>
      <c r="AW293" s="1119">
        <f t="shared" si="24"/>
        <v>13</v>
      </c>
      <c r="AX293" s="1120">
        <f t="shared" si="25"/>
        <v>37382</v>
      </c>
      <c r="AY293" s="342"/>
      <c r="AZ293" s="342"/>
    </row>
    <row r="294" spans="1:52" ht="15" customHeight="1" x14ac:dyDescent="0.15">
      <c r="A294" s="242"/>
      <c r="B294" s="451" t="s">
        <v>707</v>
      </c>
      <c r="C294" s="451" t="s">
        <v>996</v>
      </c>
      <c r="D294" s="451" t="s">
        <v>2988</v>
      </c>
      <c r="E294" s="378" t="s">
        <v>1866</v>
      </c>
      <c r="F294" s="471" t="s">
        <v>2989</v>
      </c>
      <c r="G294" s="520">
        <v>37682</v>
      </c>
      <c r="H294" s="226" t="str">
        <f>+IF(G294&lt;DATE(2002,1,1),"adulto",IF(G294&lt;DATE(2004,1,1),"u20",IF(G294&lt;DATE(2006,1,1),"u18",IF(G294&lt;DATE(2008,1,1),"u16","-"))))</f>
        <v>u20</v>
      </c>
      <c r="I294" s="451" t="s">
        <v>2935</v>
      </c>
      <c r="J294" s="452">
        <v>13</v>
      </c>
      <c r="K294" s="225">
        <v>400</v>
      </c>
      <c r="L294" s="242">
        <v>2</v>
      </c>
      <c r="M294" s="242"/>
      <c r="N294" s="242">
        <v>6</v>
      </c>
      <c r="O294" s="243"/>
      <c r="P294" s="453" t="s">
        <v>3855</v>
      </c>
      <c r="Q294" s="254"/>
      <c r="R294" s="243"/>
      <c r="S294" s="243"/>
      <c r="T294" s="242"/>
      <c r="U294" s="242"/>
      <c r="V294" s="242"/>
      <c r="W294" s="242"/>
      <c r="X294" s="243"/>
      <c r="Y294" s="243"/>
      <c r="Z294" s="242"/>
      <c r="AA294" s="257"/>
      <c r="AB294" s="242"/>
      <c r="AC294" s="242"/>
      <c r="AD294" s="242"/>
      <c r="AE294" s="259"/>
      <c r="AF294" s="242"/>
      <c r="AG294" s="243" t="str">
        <f>E294</f>
        <v>M</v>
      </c>
      <c r="AH294" s="312">
        <f>+IF(K294&gt;0,K294,"")</f>
        <v>400</v>
      </c>
      <c r="AI294" s="312">
        <f>+IF(L294&gt;0,L294,"")</f>
        <v>2</v>
      </c>
      <c r="AJ294" s="312" t="str">
        <f>+IF(M294&gt;0,M294,"")</f>
        <v/>
      </c>
      <c r="AK294" s="312" t="str">
        <f>+IF(Q294&gt;0,Q294,"")</f>
        <v/>
      </c>
      <c r="AL294" s="312">
        <f>+IF(N294&gt;0,N294,"")</f>
        <v>6</v>
      </c>
      <c r="AM294" s="312" t="str">
        <f>+IF(O294&gt;0,O294,"")</f>
        <v/>
      </c>
      <c r="AN294" s="313" t="str">
        <f>+IF(P294&gt;0,P294," ")</f>
        <v>53.67</v>
      </c>
      <c r="AO294" s="314" t="str">
        <f>+UPPER((CONCATENATE(D294," ",B294," ",C294)))</f>
        <v>FABIAN NUÑEZ PALMA</v>
      </c>
      <c r="AP294" s="315">
        <f>G294</f>
        <v>37682</v>
      </c>
      <c r="AQ294" s="314" t="str">
        <f>I294</f>
        <v>CLUB ATLÉTICO FRANCÉS</v>
      </c>
      <c r="AR294" s="314">
        <f>J294</f>
        <v>13</v>
      </c>
      <c r="AS294" s="243" t="str">
        <f>+SUBSTITUTE(SUBSTITUTE(F294,".",""),"-","")</f>
        <v>212311731</v>
      </c>
      <c r="AT294" s="342"/>
      <c r="AU294" s="314" t="str">
        <f t="shared" si="22"/>
        <v xml:space="preserve">NUÑEZ PALMA FABIAN </v>
      </c>
      <c r="AV294" s="342" t="str">
        <f t="shared" si="23"/>
        <v>CLUB ATLÉTICO FRANCÉS</v>
      </c>
      <c r="AW294" s="1119">
        <f t="shared" si="24"/>
        <v>13</v>
      </c>
      <c r="AX294" s="1120">
        <f t="shared" si="25"/>
        <v>37682</v>
      </c>
      <c r="AY294" s="342"/>
      <c r="AZ294" s="342"/>
    </row>
    <row r="295" spans="1:52" ht="15" customHeight="1" x14ac:dyDescent="0.15">
      <c r="A295" s="242"/>
      <c r="B295" s="451" t="s">
        <v>707</v>
      </c>
      <c r="C295" s="451" t="s">
        <v>996</v>
      </c>
      <c r="D295" s="451" t="s">
        <v>2988</v>
      </c>
      <c r="E295" s="378" t="s">
        <v>1866</v>
      </c>
      <c r="F295" s="471" t="s">
        <v>2989</v>
      </c>
      <c r="G295" s="520">
        <v>37682</v>
      </c>
      <c r="H295" s="226" t="str">
        <f>+IF(G295&lt;DATE(2002,1,1),"adulto",IF(G295&lt;DATE(2004,1,1),"u20",IF(G295&lt;DATE(2006,1,1),"u18",IF(G295&lt;DATE(2008,1,1),"u16","-"))))</f>
        <v>u20</v>
      </c>
      <c r="I295" s="451" t="s">
        <v>2935</v>
      </c>
      <c r="J295" s="452">
        <v>13</v>
      </c>
      <c r="K295" s="887">
        <v>200</v>
      </c>
      <c r="L295" s="242">
        <v>3</v>
      </c>
      <c r="M295" s="242"/>
      <c r="N295" s="242">
        <v>6</v>
      </c>
      <c r="O295" s="243"/>
      <c r="P295" s="453" t="s">
        <v>3852</v>
      </c>
      <c r="Q295" s="254"/>
      <c r="R295" s="243"/>
      <c r="S295" s="243"/>
      <c r="T295" s="242"/>
      <c r="U295" s="242"/>
      <c r="V295" s="242"/>
      <c r="W295" s="242"/>
      <c r="X295" s="243"/>
      <c r="Y295" s="243"/>
      <c r="Z295" s="242"/>
      <c r="AA295" s="257"/>
      <c r="AB295" s="242"/>
      <c r="AC295" s="242"/>
      <c r="AD295" s="242"/>
      <c r="AE295" s="259"/>
      <c r="AF295" s="242"/>
      <c r="AG295" s="243" t="str">
        <f>E295</f>
        <v>M</v>
      </c>
      <c r="AH295" s="312">
        <f>+IF(K295&gt;0,K295,"")</f>
        <v>200</v>
      </c>
      <c r="AI295" s="312">
        <f>+IF(L295&gt;0,L295,"")</f>
        <v>3</v>
      </c>
      <c r="AJ295" s="312" t="str">
        <f>+IF(M295&gt;0,M295,"")</f>
        <v/>
      </c>
      <c r="AK295" s="312" t="str">
        <f>+IF(Q295&gt;0,Q295,"")</f>
        <v/>
      </c>
      <c r="AL295" s="312">
        <f>+IF(N295&gt;0,N295,"")</f>
        <v>6</v>
      </c>
      <c r="AM295" s="312" t="str">
        <f>+IF(O295&gt;0,O295,"")</f>
        <v/>
      </c>
      <c r="AN295" s="313" t="str">
        <f>+IF(P295&gt;0,P295," ")</f>
        <v>24.14</v>
      </c>
      <c r="AO295" s="314" t="str">
        <f>+UPPER((CONCATENATE(D295," ",B295," ",C295)))</f>
        <v>FABIAN NUÑEZ PALMA</v>
      </c>
      <c r="AP295" s="315">
        <f>G295</f>
        <v>37682</v>
      </c>
      <c r="AQ295" s="314" t="str">
        <f>I295</f>
        <v>CLUB ATLÉTICO FRANCÉS</v>
      </c>
      <c r="AR295" s="314">
        <f>J295</f>
        <v>13</v>
      </c>
      <c r="AS295" s="243" t="str">
        <f>+SUBSTITUTE(SUBSTITUTE(F295,".",""),"-","")</f>
        <v>212311731</v>
      </c>
      <c r="AT295" s="342"/>
      <c r="AU295" s="314" t="str">
        <f t="shared" si="22"/>
        <v xml:space="preserve">NUÑEZ PALMA FABIAN </v>
      </c>
      <c r="AV295" s="342" t="str">
        <f t="shared" si="23"/>
        <v>CLUB ATLÉTICO FRANCÉS</v>
      </c>
      <c r="AW295" s="1119">
        <f t="shared" si="24"/>
        <v>13</v>
      </c>
      <c r="AX295" s="1120">
        <f t="shared" si="25"/>
        <v>37682</v>
      </c>
      <c r="AY295" s="342"/>
      <c r="AZ295" s="342"/>
    </row>
    <row r="296" spans="1:52" ht="15" customHeight="1" x14ac:dyDescent="0.15">
      <c r="A296" s="242"/>
      <c r="B296" s="451" t="s">
        <v>707</v>
      </c>
      <c r="C296" s="451" t="s">
        <v>996</v>
      </c>
      <c r="D296" s="451" t="s">
        <v>2988</v>
      </c>
      <c r="E296" s="378" t="s">
        <v>1866</v>
      </c>
      <c r="F296" s="471" t="s">
        <v>2989</v>
      </c>
      <c r="G296" s="520">
        <v>37682</v>
      </c>
      <c r="H296" s="226" t="str">
        <f>+IF(G296&lt;DATE(2002,1,1),"adulto",IF(G296&lt;DATE(2004,1,1),"u20",IF(G296&lt;DATE(2006,1,1),"u18",IF(G296&lt;DATE(2008,1,1),"u16","-"))))</f>
        <v>u20</v>
      </c>
      <c r="I296" s="451" t="s">
        <v>2935</v>
      </c>
      <c r="J296" s="452">
        <v>13</v>
      </c>
      <c r="K296" s="887" t="s">
        <v>2035</v>
      </c>
      <c r="L296" s="242"/>
      <c r="M296" s="242"/>
      <c r="N296" s="242"/>
      <c r="O296" s="243"/>
      <c r="P296" s="453"/>
      <c r="Q296" s="254"/>
      <c r="R296" s="243"/>
      <c r="S296" s="243"/>
      <c r="T296" s="242"/>
      <c r="U296" s="242"/>
      <c r="V296" s="242"/>
      <c r="W296" s="242"/>
      <c r="X296" s="243"/>
      <c r="Y296" s="243"/>
      <c r="Z296" s="242"/>
      <c r="AA296" s="257"/>
      <c r="AB296" s="242"/>
      <c r="AC296" s="242"/>
      <c r="AD296" s="242"/>
      <c r="AE296" s="259"/>
      <c r="AF296" s="242"/>
      <c r="AG296" s="243" t="str">
        <f>E296</f>
        <v>M</v>
      </c>
      <c r="AH296" s="312" t="str">
        <f>+IF(K296&gt;0,K296,"")</f>
        <v>4x100</v>
      </c>
      <c r="AI296" s="312" t="str">
        <f>+IF(L296&gt;0,L296,"")</f>
        <v/>
      </c>
      <c r="AJ296" s="312" t="str">
        <f>+IF(M296&gt;0,M296,"")</f>
        <v/>
      </c>
      <c r="AK296" s="312" t="str">
        <f>+IF(Q296&gt;0,Q296,"")</f>
        <v/>
      </c>
      <c r="AL296" s="312" t="str">
        <f>+IF(N296&gt;0,N296,"")</f>
        <v/>
      </c>
      <c r="AM296" s="312" t="str">
        <f>+IF(O296&gt;0,O296,"")</f>
        <v/>
      </c>
      <c r="AN296" s="313" t="str">
        <f>+IF(P296&gt;0,P296," ")</f>
        <v xml:space="preserve"> </v>
      </c>
      <c r="AO296" s="314" t="str">
        <f>+UPPER((CONCATENATE(D296," ",B296," ",C296)))</f>
        <v>FABIAN NUÑEZ PALMA</v>
      </c>
      <c r="AP296" s="315">
        <f>G296</f>
        <v>37682</v>
      </c>
      <c r="AQ296" s="314" t="str">
        <f>I296</f>
        <v>CLUB ATLÉTICO FRANCÉS</v>
      </c>
      <c r="AR296" s="314">
        <f>J296</f>
        <v>13</v>
      </c>
      <c r="AS296" s="243" t="str">
        <f>+SUBSTITUTE(SUBSTITUTE(F296,".",""),"-","")</f>
        <v>212311731</v>
      </c>
      <c r="AT296" s="342"/>
      <c r="AU296" s="314" t="str">
        <f t="shared" si="22"/>
        <v xml:space="preserve">NUÑEZ PALMA FABIAN </v>
      </c>
      <c r="AV296" s="342" t="str">
        <f t="shared" si="23"/>
        <v>CLUB ATLÉTICO FRANCÉS</v>
      </c>
      <c r="AW296" s="1119">
        <f t="shared" si="24"/>
        <v>13</v>
      </c>
      <c r="AX296" s="1120">
        <f t="shared" si="25"/>
        <v>37682</v>
      </c>
      <c r="AY296" s="342"/>
      <c r="AZ296" s="342"/>
    </row>
    <row r="297" spans="1:52" ht="15" customHeight="1" x14ac:dyDescent="0.15">
      <c r="A297" s="242"/>
      <c r="B297" s="451" t="s">
        <v>707</v>
      </c>
      <c r="C297" s="451" t="s">
        <v>996</v>
      </c>
      <c r="D297" s="451" t="s">
        <v>2988</v>
      </c>
      <c r="E297" s="378" t="s">
        <v>1866</v>
      </c>
      <c r="F297" s="471" t="s">
        <v>2989</v>
      </c>
      <c r="G297" s="520">
        <v>37682</v>
      </c>
      <c r="H297" s="226" t="str">
        <f>+IF(G297&lt;DATE(2002,1,1),"adulto",IF(G297&lt;DATE(2004,1,1),"u20",IF(G297&lt;DATE(2006,1,1),"u18",IF(G297&lt;DATE(2008,1,1),"u16","-"))))</f>
        <v>u20</v>
      </c>
      <c r="I297" s="451" t="s">
        <v>2935</v>
      </c>
      <c r="J297" s="452">
        <v>13</v>
      </c>
      <c r="K297" s="900" t="s">
        <v>3702</v>
      </c>
      <c r="L297" s="242"/>
      <c r="M297" s="242"/>
      <c r="N297" s="242"/>
      <c r="O297" s="243"/>
      <c r="P297" s="453"/>
      <c r="Q297" s="254"/>
      <c r="R297" s="243"/>
      <c r="S297" s="243"/>
      <c r="T297" s="242"/>
      <c r="U297" s="242"/>
      <c r="V297" s="242"/>
      <c r="W297" s="242"/>
      <c r="X297" s="243"/>
      <c r="Y297" s="243"/>
      <c r="Z297" s="242"/>
      <c r="AA297" s="257"/>
      <c r="AB297" s="242"/>
      <c r="AC297" s="242"/>
      <c r="AD297" s="242"/>
      <c r="AE297" s="259"/>
      <c r="AF297" s="242"/>
      <c r="AG297" s="243" t="str">
        <f>E297</f>
        <v>M</v>
      </c>
      <c r="AH297" s="312" t="str">
        <f>+IF(K297&gt;0,K297,"")</f>
        <v>4x400</v>
      </c>
      <c r="AI297" s="312" t="str">
        <f>+IF(L297&gt;0,L297,"")</f>
        <v/>
      </c>
      <c r="AJ297" s="312" t="str">
        <f>+IF(M297&gt;0,M297,"")</f>
        <v/>
      </c>
      <c r="AK297" s="312" t="str">
        <f>+IF(Q297&gt;0,Q297,"")</f>
        <v/>
      </c>
      <c r="AL297" s="312" t="str">
        <f>+IF(N297&gt;0,N297,"")</f>
        <v/>
      </c>
      <c r="AM297" s="312" t="str">
        <f>+IF(O297&gt;0,O297,"")</f>
        <v/>
      </c>
      <c r="AN297" s="313" t="str">
        <f>+IF(P297&gt;0,P297," ")</f>
        <v xml:space="preserve"> </v>
      </c>
      <c r="AO297" s="314" t="str">
        <f>+UPPER((CONCATENATE(D297," ",B297," ",C297)))</f>
        <v>FABIAN NUÑEZ PALMA</v>
      </c>
      <c r="AP297" s="315">
        <f>G297</f>
        <v>37682</v>
      </c>
      <c r="AQ297" s="314" t="str">
        <f>I297</f>
        <v>CLUB ATLÉTICO FRANCÉS</v>
      </c>
      <c r="AR297" s="314">
        <f>J297</f>
        <v>13</v>
      </c>
      <c r="AS297" s="243" t="str">
        <f>+SUBSTITUTE(SUBSTITUTE(F297,".",""),"-","")</f>
        <v>212311731</v>
      </c>
      <c r="AT297" s="342"/>
      <c r="AU297" s="314" t="str">
        <f t="shared" si="22"/>
        <v xml:space="preserve">NUÑEZ PALMA FABIAN </v>
      </c>
      <c r="AV297" s="342" t="str">
        <f t="shared" si="23"/>
        <v>CLUB ATLÉTICO FRANCÉS</v>
      </c>
      <c r="AW297" s="1119">
        <f t="shared" si="24"/>
        <v>13</v>
      </c>
      <c r="AX297" s="1120">
        <f t="shared" si="25"/>
        <v>37682</v>
      </c>
      <c r="AY297" s="342"/>
      <c r="AZ297" s="342"/>
    </row>
    <row r="298" spans="1:52" ht="15" customHeight="1" x14ac:dyDescent="0.2">
      <c r="A298" s="1089"/>
      <c r="B298" s="345" t="s">
        <v>707</v>
      </c>
      <c r="C298" s="345" t="s">
        <v>3798</v>
      </c>
      <c r="D298" s="345" t="s">
        <v>3799</v>
      </c>
      <c r="E298" s="603" t="s">
        <v>1866</v>
      </c>
      <c r="F298" s="16" t="s">
        <v>3795</v>
      </c>
      <c r="G298" s="28">
        <v>38297</v>
      </c>
      <c r="H298" s="609" t="str">
        <f>+IF(G298&lt;DATE(2002,1,1),"adulto",IF(G298&lt;DATE(2004,1,1),"u20",IF(G298&lt;DATE(2006,1,1),"u18",IF(G298&lt;DATE(2008,1,1),"u16","-"))))</f>
        <v>u18</v>
      </c>
      <c r="I298" s="789" t="s">
        <v>3792</v>
      </c>
      <c r="J298" s="603">
        <v>15</v>
      </c>
      <c r="K298" s="1090" t="s">
        <v>1873</v>
      </c>
      <c r="L298" s="1089"/>
      <c r="M298" s="1089"/>
      <c r="N298" s="1089"/>
      <c r="O298" s="1091"/>
      <c r="P298" s="602" t="s">
        <v>3870</v>
      </c>
      <c r="Q298" s="1092"/>
      <c r="R298" s="1091"/>
      <c r="S298" s="1091"/>
      <c r="T298" s="1089"/>
      <c r="U298" s="1089"/>
      <c r="V298" s="1089"/>
      <c r="W298" s="1089"/>
      <c r="X298" s="1091"/>
      <c r="Y298" s="1091"/>
      <c r="Z298" s="1089"/>
      <c r="AA298" s="1093"/>
      <c r="AB298" s="1089"/>
      <c r="AC298" s="1089"/>
      <c r="AD298" s="1089"/>
      <c r="AE298" s="1094"/>
      <c r="AF298" s="1089"/>
      <c r="AG298" s="1091" t="str">
        <f>E298</f>
        <v>M</v>
      </c>
      <c r="AH298" s="1095" t="str">
        <f>+IF(K298&gt;0,K298,"")</f>
        <v>10000 marcha</v>
      </c>
      <c r="AI298" s="1095" t="str">
        <f>+IF(L298&gt;0,L298,"")</f>
        <v/>
      </c>
      <c r="AJ298" s="1095" t="str">
        <f>+IF(M298&gt;0,M298,"")</f>
        <v/>
      </c>
      <c r="AK298" s="1095" t="str">
        <f>+IF(Q298&gt;0,Q298,"")</f>
        <v/>
      </c>
      <c r="AL298" s="1095" t="str">
        <f>+IF(N298&gt;0,N298,"")</f>
        <v/>
      </c>
      <c r="AM298" s="1095" t="str">
        <f>+IF(O298&gt;0,O298,"")</f>
        <v/>
      </c>
      <c r="AN298" s="1096" t="str">
        <f>+IF(P298&gt;0,P298," ")</f>
        <v>56.15.30</v>
      </c>
      <c r="AO298" s="314" t="str">
        <f>+UPPER((CONCATENATE(D298," ",B298," ",C298)))</f>
        <v>ENZO NUÑEZ VALDIVIA</v>
      </c>
      <c r="AP298" s="1098">
        <f>G298</f>
        <v>38297</v>
      </c>
      <c r="AQ298" s="1097" t="str">
        <f>I298</f>
        <v>AGRUPACION ATLETICA TROTAMUNDOS DE ARICA</v>
      </c>
      <c r="AR298" s="1097">
        <f>J298</f>
        <v>15</v>
      </c>
      <c r="AS298" s="1091" t="str">
        <f>+SUBSTITUTE(SUBSTITUTE(F298,".",""),"-","")</f>
        <v>215948591</v>
      </c>
      <c r="AT298" s="342"/>
      <c r="AU298" s="314" t="str">
        <f t="shared" si="22"/>
        <v xml:space="preserve">NUÑEZ VALDIVIA ENZO </v>
      </c>
      <c r="AV298" s="342" t="str">
        <f t="shared" si="23"/>
        <v>AGRUPACION ATLETICA TROTAMUNDOS DE ARICA</v>
      </c>
      <c r="AW298" s="1119">
        <f t="shared" si="24"/>
        <v>15</v>
      </c>
      <c r="AX298" s="1120">
        <f t="shared" si="25"/>
        <v>38297</v>
      </c>
      <c r="AY298" s="342"/>
      <c r="AZ298" s="342"/>
    </row>
    <row r="299" spans="1:52" ht="15" customHeight="1" x14ac:dyDescent="0.15">
      <c r="A299" s="242"/>
      <c r="B299" s="371" t="s">
        <v>707</v>
      </c>
      <c r="C299" s="371" t="s">
        <v>3811</v>
      </c>
      <c r="D299" s="371" t="s">
        <v>3812</v>
      </c>
      <c r="E299" s="378" t="s">
        <v>1866</v>
      </c>
      <c r="F299" s="225" t="s">
        <v>3813</v>
      </c>
      <c r="G299" s="346"/>
      <c r="H299" s="226" t="str">
        <f>+IF(G299&lt;DATE(2002,1,1),"adulto",IF(G299&lt;DATE(2004,1,1),"u20",IF(G299&lt;DATE(2006,1,1),"u18",IF(G299&lt;DATE(2008,1,1),"u16","-"))))</f>
        <v>adulto</v>
      </c>
      <c r="I299" s="581" t="s">
        <v>3792</v>
      </c>
      <c r="J299" s="524">
        <v>15</v>
      </c>
      <c r="K299" s="378" t="s">
        <v>1856</v>
      </c>
      <c r="L299" s="242"/>
      <c r="M299" s="242"/>
      <c r="N299" s="242"/>
      <c r="O299" s="243"/>
      <c r="P299" s="372"/>
      <c r="Q299" s="243"/>
      <c r="R299" s="243"/>
      <c r="S299" s="243"/>
      <c r="T299" s="242"/>
      <c r="U299" s="242"/>
      <c r="V299" s="242"/>
      <c r="W299" s="242"/>
      <c r="X299" s="243"/>
      <c r="Y299" s="243"/>
      <c r="Z299" s="242"/>
      <c r="AA299" s="242"/>
      <c r="AB299" s="242"/>
      <c r="AC299" s="242"/>
      <c r="AD299" s="242"/>
      <c r="AE299" s="242"/>
      <c r="AF299" s="242"/>
      <c r="AG299" s="1091" t="str">
        <f>E299</f>
        <v>M</v>
      </c>
      <c r="AH299" s="1095" t="str">
        <f>+IF(K299&gt;0,K299,"")</f>
        <v>ENTRENADOR</v>
      </c>
      <c r="AI299" s="1095" t="str">
        <f>+IF(L299&gt;0,L299,"")</f>
        <v/>
      </c>
      <c r="AJ299" s="1095" t="str">
        <f>+IF(M299&gt;0,M299,"")</f>
        <v/>
      </c>
      <c r="AK299" s="1095" t="str">
        <f>+IF(Q299&gt;0,Q299,"")</f>
        <v/>
      </c>
      <c r="AL299" s="1095" t="str">
        <f>+IF(N299&gt;0,N299,"")</f>
        <v/>
      </c>
      <c r="AM299" s="1095" t="str">
        <f>+IF(O299&gt;0,O299,"")</f>
        <v/>
      </c>
      <c r="AN299" s="1096" t="str">
        <f>+IF(P299&gt;0,P299," ")</f>
        <v xml:space="preserve"> </v>
      </c>
      <c r="AO299" s="314" t="str">
        <f>+UPPER((CONCATENATE(D299," ",B299," ",C299)))</f>
        <v>GUIDO NUÑEZ VELIZ</v>
      </c>
      <c r="AP299" s="1098">
        <f>G299</f>
        <v>0</v>
      </c>
      <c r="AQ299" s="1097" t="str">
        <f>I299</f>
        <v>AGRUPACION ATLETICA TROTAMUNDOS DE ARICA</v>
      </c>
      <c r="AR299" s="1097">
        <f>J299</f>
        <v>15</v>
      </c>
      <c r="AS299" s="1091" t="str">
        <f>+SUBSTITUTE(SUBSTITUTE(F299,".",""),"-","")</f>
        <v>100487837</v>
      </c>
      <c r="AT299" s="342"/>
      <c r="AU299" s="314" t="str">
        <f t="shared" si="22"/>
        <v xml:space="preserve">NUÑEZ VELIZ GUIDO </v>
      </c>
      <c r="AV299" s="342" t="str">
        <f t="shared" si="23"/>
        <v>AGRUPACION ATLETICA TROTAMUNDOS DE ARICA</v>
      </c>
      <c r="AW299" s="1119">
        <f t="shared" si="24"/>
        <v>15</v>
      </c>
      <c r="AX299" s="1120">
        <f t="shared" si="25"/>
        <v>0</v>
      </c>
      <c r="AY299" s="342"/>
      <c r="AZ299" s="342"/>
    </row>
    <row r="300" spans="1:52" ht="15" customHeight="1" x14ac:dyDescent="0.15">
      <c r="A300" s="242"/>
      <c r="B300" s="450" t="s">
        <v>2979</v>
      </c>
      <c r="C300" s="450" t="s">
        <v>2979</v>
      </c>
      <c r="D300" s="450" t="s">
        <v>2980</v>
      </c>
      <c r="E300" s="378" t="s">
        <v>1866</v>
      </c>
      <c r="F300" s="453" t="s">
        <v>2981</v>
      </c>
      <c r="G300" s="464">
        <v>38579</v>
      </c>
      <c r="H300" s="226" t="str">
        <f>+IF(G300&lt;DATE(2002,1,1),"adulto",IF(G300&lt;DATE(2004,1,1),"u20",IF(G300&lt;DATE(2006,1,1),"u18",IF(G300&lt;DATE(2008,1,1),"u16","-"))))</f>
        <v>u18</v>
      </c>
      <c r="I300" s="451" t="s">
        <v>2935</v>
      </c>
      <c r="J300" s="452">
        <v>13</v>
      </c>
      <c r="K300" s="883" t="s">
        <v>2035</v>
      </c>
      <c r="L300" s="242"/>
      <c r="M300" s="242"/>
      <c r="N300" s="242"/>
      <c r="O300" s="243"/>
      <c r="P300" s="460"/>
      <c r="Q300" s="243"/>
      <c r="R300" s="243"/>
      <c r="S300" s="243"/>
      <c r="T300" s="242"/>
      <c r="U300" s="242"/>
      <c r="V300" s="242"/>
      <c r="W300" s="242"/>
      <c r="X300" s="243"/>
      <c r="Y300" s="243"/>
      <c r="Z300" s="242"/>
      <c r="AA300" s="242"/>
      <c r="AB300" s="242"/>
      <c r="AC300" s="242"/>
      <c r="AD300" s="242"/>
      <c r="AE300" s="242"/>
      <c r="AF300" s="242"/>
      <c r="AG300" s="1091" t="str">
        <f>E300</f>
        <v>M</v>
      </c>
      <c r="AH300" s="1095" t="str">
        <f>+IF(K300&gt;0,K300,"")</f>
        <v>4x100</v>
      </c>
      <c r="AI300" s="1095" t="str">
        <f>+IF(L300&gt;0,L300,"")</f>
        <v/>
      </c>
      <c r="AJ300" s="1095" t="str">
        <f>+IF(M300&gt;0,M300,"")</f>
        <v/>
      </c>
      <c r="AK300" s="1095" t="str">
        <f>+IF(Q300&gt;0,Q300,"")</f>
        <v/>
      </c>
      <c r="AL300" s="1095" t="str">
        <f>+IF(N300&gt;0,N300,"")</f>
        <v/>
      </c>
      <c r="AM300" s="1095" t="str">
        <f>+IF(O300&gt;0,O300,"")</f>
        <v/>
      </c>
      <c r="AN300" s="1096" t="str">
        <f>+IF(P300&gt;0,P300," ")</f>
        <v xml:space="preserve"> </v>
      </c>
      <c r="AO300" s="314" t="str">
        <f>+UPPER((CONCATENATE(D300," ",B300," ",C300)))</f>
        <v>MATEO ANGEL OCHOA OCHOA</v>
      </c>
      <c r="AP300" s="1098">
        <f>G300</f>
        <v>38579</v>
      </c>
      <c r="AQ300" s="1097" t="str">
        <f>I300</f>
        <v>CLUB ATLÉTICO FRANCÉS</v>
      </c>
      <c r="AR300" s="1097">
        <f>J300</f>
        <v>13</v>
      </c>
      <c r="AS300" s="1091" t="str">
        <f>+SUBSTITUTE(SUBSTITUTE(F300,".",""),"-","")</f>
        <v>1005154851</v>
      </c>
      <c r="AT300" s="342"/>
      <c r="AU300" s="314" t="str">
        <f t="shared" si="22"/>
        <v xml:space="preserve">OCHOA OCHOA MATEO ANGEL </v>
      </c>
      <c r="AV300" s="342" t="str">
        <f t="shared" si="23"/>
        <v>CLUB ATLÉTICO FRANCÉS</v>
      </c>
      <c r="AW300" s="1119">
        <f t="shared" si="24"/>
        <v>13</v>
      </c>
      <c r="AX300" s="1120">
        <f t="shared" si="25"/>
        <v>38579</v>
      </c>
      <c r="AY300" s="342"/>
      <c r="AZ300" s="342"/>
    </row>
    <row r="301" spans="1:52" ht="15" customHeight="1" x14ac:dyDescent="0.15">
      <c r="A301" s="242"/>
      <c r="B301" s="450" t="s">
        <v>2979</v>
      </c>
      <c r="C301" s="450" t="s">
        <v>2979</v>
      </c>
      <c r="D301" s="450" t="s">
        <v>2980</v>
      </c>
      <c r="E301" s="378" t="s">
        <v>1866</v>
      </c>
      <c r="F301" s="453" t="s">
        <v>2981</v>
      </c>
      <c r="G301" s="464">
        <v>38579</v>
      </c>
      <c r="H301" s="226" t="str">
        <f>+IF(G301&lt;DATE(2002,1,1),"adulto",IF(G301&lt;DATE(2004,1,1),"u20",IF(G301&lt;DATE(2006,1,1),"u18",IF(G301&lt;DATE(2008,1,1),"u16","-"))))</f>
        <v>u18</v>
      </c>
      <c r="I301" s="451" t="s">
        <v>2935</v>
      </c>
      <c r="J301" s="452">
        <v>13</v>
      </c>
      <c r="K301" s="883">
        <v>100</v>
      </c>
      <c r="L301" s="242">
        <v>4</v>
      </c>
      <c r="M301" s="242"/>
      <c r="N301" s="242"/>
      <c r="O301" s="243"/>
      <c r="P301" s="453" t="s">
        <v>3848</v>
      </c>
      <c r="Q301" s="243"/>
      <c r="R301" s="243"/>
      <c r="S301" s="243"/>
      <c r="T301" s="242"/>
      <c r="U301" s="242"/>
      <c r="V301" s="242"/>
      <c r="W301" s="242"/>
      <c r="X301" s="243"/>
      <c r="Y301" s="243"/>
      <c r="Z301" s="242"/>
      <c r="AA301" s="242"/>
      <c r="AB301" s="242"/>
      <c r="AC301" s="242"/>
      <c r="AD301" s="242"/>
      <c r="AE301" s="242"/>
      <c r="AF301" s="242"/>
      <c r="AG301" s="1091" t="str">
        <f>E301</f>
        <v>M</v>
      </c>
      <c r="AH301" s="1095">
        <f>+IF(K301&gt;0,K301,"")</f>
        <v>100</v>
      </c>
      <c r="AI301" s="1095">
        <f>+IF(L301&gt;0,L301,"")</f>
        <v>4</v>
      </c>
      <c r="AJ301" s="1095" t="str">
        <f>+IF(M301&gt;0,M301,"")</f>
        <v/>
      </c>
      <c r="AK301" s="1095" t="str">
        <f>+IF(Q301&gt;0,Q301,"")</f>
        <v/>
      </c>
      <c r="AL301" s="1095">
        <v>8</v>
      </c>
      <c r="AM301" s="1095" t="str">
        <f>+IF(O301&gt;0,O301,"")</f>
        <v/>
      </c>
      <c r="AN301" s="1096" t="str">
        <f>+IF(P301&gt;0,P301," ")</f>
        <v>12.1</v>
      </c>
      <c r="AO301" s="314" t="str">
        <f>+UPPER((CONCATENATE(D301," ",B301," ",C301)))</f>
        <v>MATEO ANGEL OCHOA OCHOA</v>
      </c>
      <c r="AP301" s="1098">
        <f>G301</f>
        <v>38579</v>
      </c>
      <c r="AQ301" s="1097" t="str">
        <f>I301</f>
        <v>CLUB ATLÉTICO FRANCÉS</v>
      </c>
      <c r="AR301" s="1097">
        <f>J301</f>
        <v>13</v>
      </c>
      <c r="AS301" s="1091" t="str">
        <f>+SUBSTITUTE(SUBSTITUTE(F301,".",""),"-","")</f>
        <v>1005154851</v>
      </c>
      <c r="AT301" s="342"/>
      <c r="AU301" s="314" t="str">
        <f t="shared" si="22"/>
        <v xml:space="preserve">OCHOA OCHOA MATEO ANGEL </v>
      </c>
      <c r="AV301" s="342" t="str">
        <f t="shared" si="23"/>
        <v>CLUB ATLÉTICO FRANCÉS</v>
      </c>
      <c r="AW301" s="1119">
        <f t="shared" si="24"/>
        <v>13</v>
      </c>
      <c r="AX301" s="1120">
        <f t="shared" si="25"/>
        <v>38579</v>
      </c>
      <c r="AY301" s="342"/>
      <c r="AZ301" s="342"/>
    </row>
    <row r="302" spans="1:52" ht="15" customHeight="1" x14ac:dyDescent="0.15">
      <c r="A302" s="242"/>
      <c r="B302" s="967" t="s">
        <v>2979</v>
      </c>
      <c r="C302" s="967" t="s">
        <v>2979</v>
      </c>
      <c r="D302" s="967" t="s">
        <v>2980</v>
      </c>
      <c r="E302" s="806" t="s">
        <v>1866</v>
      </c>
      <c r="F302" s="853" t="s">
        <v>2981</v>
      </c>
      <c r="G302" s="855">
        <v>38579</v>
      </c>
      <c r="H302" s="809" t="str">
        <f>+IF(G302&lt;DATE(2002,1,1),"adulto",IF(G302&lt;DATE(2004,1,1),"u20",IF(G302&lt;DATE(2006,1,1),"u18",IF(G302&lt;DATE(2008,1,1),"u16","-"))))</f>
        <v>u18</v>
      </c>
      <c r="I302" s="854" t="s">
        <v>2935</v>
      </c>
      <c r="J302" s="859">
        <v>13</v>
      </c>
      <c r="K302" s="882">
        <v>200</v>
      </c>
      <c r="L302" s="242">
        <v>2</v>
      </c>
      <c r="M302" s="242"/>
      <c r="N302" s="242">
        <v>2</v>
      </c>
      <c r="O302" s="243"/>
      <c r="P302" s="853" t="s">
        <v>3849</v>
      </c>
      <c r="Q302" s="243"/>
      <c r="R302" s="243"/>
      <c r="S302" s="243"/>
      <c r="T302" s="242"/>
      <c r="U302" s="242"/>
      <c r="V302" s="242"/>
      <c r="W302" s="242"/>
      <c r="X302" s="243"/>
      <c r="Y302" s="243"/>
      <c r="Z302" s="242"/>
      <c r="AA302" s="242"/>
      <c r="AB302" s="242"/>
      <c r="AC302" s="242"/>
      <c r="AD302" s="242"/>
      <c r="AE302" s="242"/>
      <c r="AF302" s="242"/>
      <c r="AG302" s="1091" t="str">
        <f>E302</f>
        <v>M</v>
      </c>
      <c r="AH302" s="1095">
        <f>+IF(K302&gt;0,K302,"")</f>
        <v>200</v>
      </c>
      <c r="AI302" s="1095">
        <f>+IF(L302&gt;0,L302,"")</f>
        <v>2</v>
      </c>
      <c r="AJ302" s="1095" t="str">
        <f>+IF(M302&gt;0,M302,"")</f>
        <v/>
      </c>
      <c r="AK302" s="1095" t="str">
        <f>+IF(Q302&gt;0,Q302,"")</f>
        <v/>
      </c>
      <c r="AL302" s="1095">
        <f>+IF(N302&gt;0,N302,"")</f>
        <v>2</v>
      </c>
      <c r="AM302" s="1095" t="str">
        <f>+IF(O302&gt;0,O302,"")</f>
        <v/>
      </c>
      <c r="AN302" s="1096" t="str">
        <f>+IF(P302&gt;0,P302," ")</f>
        <v>25.25</v>
      </c>
      <c r="AO302" s="314" t="str">
        <f>+UPPER((CONCATENATE(D302," ",B302," ",C302)))</f>
        <v>MATEO ANGEL OCHOA OCHOA</v>
      </c>
      <c r="AP302" s="1098">
        <f>G302</f>
        <v>38579</v>
      </c>
      <c r="AQ302" s="1097" t="str">
        <f>I302</f>
        <v>CLUB ATLÉTICO FRANCÉS</v>
      </c>
      <c r="AR302" s="1097">
        <f>J302</f>
        <v>13</v>
      </c>
      <c r="AS302" s="1091" t="str">
        <f>+SUBSTITUTE(SUBSTITUTE(F302,".",""),"-","")</f>
        <v>1005154851</v>
      </c>
      <c r="AT302" s="342"/>
      <c r="AU302" s="314" t="str">
        <f t="shared" si="22"/>
        <v xml:space="preserve">OCHOA OCHOA MATEO ANGEL </v>
      </c>
      <c r="AV302" s="342" t="str">
        <f t="shared" si="23"/>
        <v>CLUB ATLÉTICO FRANCÉS</v>
      </c>
      <c r="AW302" s="1119">
        <f t="shared" si="24"/>
        <v>13</v>
      </c>
      <c r="AX302" s="1120">
        <f t="shared" si="25"/>
        <v>38579</v>
      </c>
      <c r="AY302" s="342"/>
      <c r="AZ302" s="342"/>
    </row>
    <row r="303" spans="1:52" ht="15" customHeight="1" x14ac:dyDescent="0.15">
      <c r="A303" s="242"/>
      <c r="B303" s="224" t="s">
        <v>2155</v>
      </c>
      <c r="C303" s="224" t="s">
        <v>2156</v>
      </c>
      <c r="D303" s="224" t="s">
        <v>2157</v>
      </c>
      <c r="E303" s="378" t="s">
        <v>1862</v>
      </c>
      <c r="F303" s="225" t="s">
        <v>2158</v>
      </c>
      <c r="G303" s="346">
        <v>37433</v>
      </c>
      <c r="H303" s="226" t="str">
        <f>+IF(G303&lt;DATE(2002,1,1),"adulto",IF(G303&lt;DATE(2004,1,1),"u20",IF(G303&lt;DATE(2006,1,1),"u18",IF(G303&lt;DATE(2008,1,1),"u16","-"))))</f>
        <v>u20</v>
      </c>
      <c r="I303" s="224" t="s">
        <v>2163</v>
      </c>
      <c r="J303" s="524">
        <v>7</v>
      </c>
      <c r="K303" s="225">
        <v>400</v>
      </c>
      <c r="L303" s="242">
        <v>1</v>
      </c>
      <c r="M303" s="242"/>
      <c r="N303" s="242"/>
      <c r="O303" s="243"/>
      <c r="P303" s="552" t="s">
        <v>4071</v>
      </c>
      <c r="Q303" s="243"/>
      <c r="R303" s="243"/>
      <c r="S303" s="243"/>
      <c r="T303" s="242"/>
      <c r="U303" s="242"/>
      <c r="V303" s="242"/>
      <c r="W303" s="242"/>
      <c r="X303" s="243"/>
      <c r="Y303" s="243"/>
      <c r="Z303" s="242"/>
      <c r="AA303" s="242"/>
      <c r="AB303" s="242"/>
      <c r="AC303" s="242"/>
      <c r="AD303" s="242"/>
      <c r="AE303" s="242"/>
      <c r="AF303" s="242"/>
      <c r="AG303" s="1091" t="str">
        <f>E303</f>
        <v>F</v>
      </c>
      <c r="AH303" s="1095">
        <f>+IF(K303&gt;0,K303,"")</f>
        <v>400</v>
      </c>
      <c r="AI303" s="1095">
        <f>+IF(L303&gt;0,L303,"")</f>
        <v>1</v>
      </c>
      <c r="AJ303" s="1095" t="str">
        <f>+IF(M303&gt;0,M303,"")</f>
        <v/>
      </c>
      <c r="AK303" s="1095" t="str">
        <f>+IF(Q303&gt;0,Q303,"")</f>
        <v/>
      </c>
      <c r="AL303" s="1095">
        <v>4</v>
      </c>
      <c r="AM303" s="1095" t="str">
        <f>+IF(O303&gt;0,O303,"")</f>
        <v/>
      </c>
      <c r="AN303" s="1096" t="str">
        <f>+IF(P303&gt;0,P303," ")</f>
        <v>00.59.20</v>
      </c>
      <c r="AO303" s="314" t="str">
        <f>+UPPER((CONCATENATE(D303," ",B303," ",C303)))</f>
        <v>CAMILA ANTONIA OLAVE AHUMADA</v>
      </c>
      <c r="AP303" s="1098">
        <f>G303</f>
        <v>37433</v>
      </c>
      <c r="AQ303" s="1097" t="str">
        <f>I303</f>
        <v>CLUB DEPORTIVO UNIVERSIDAD DE TALCA</v>
      </c>
      <c r="AR303" s="1097">
        <f>J303</f>
        <v>7</v>
      </c>
      <c r="AS303" s="1091" t="str">
        <f>+SUBSTITUTE(SUBSTITUTE(F303,".",""),"-","")</f>
        <v>208660438</v>
      </c>
      <c r="AT303" s="342"/>
      <c r="AU303" s="314" t="str">
        <f t="shared" si="22"/>
        <v xml:space="preserve">OLAVE AHUMADA CAMILA ANTONIA </v>
      </c>
      <c r="AV303" s="342" t="str">
        <f t="shared" si="23"/>
        <v>CLUB DEPORTIVO UNIVERSIDAD DE TALCA</v>
      </c>
      <c r="AW303" s="1119">
        <f t="shared" si="24"/>
        <v>7</v>
      </c>
      <c r="AX303" s="1120">
        <f t="shared" si="25"/>
        <v>37433</v>
      </c>
      <c r="AY303" s="342"/>
      <c r="AZ303" s="342"/>
    </row>
    <row r="304" spans="1:52" ht="15" customHeight="1" x14ac:dyDescent="0.15">
      <c r="A304" s="242"/>
      <c r="B304" s="224" t="s">
        <v>2155</v>
      </c>
      <c r="C304" s="224" t="s">
        <v>2156</v>
      </c>
      <c r="D304" s="224" t="s">
        <v>2157</v>
      </c>
      <c r="E304" s="378" t="s">
        <v>1862</v>
      </c>
      <c r="F304" s="225" t="s">
        <v>2158</v>
      </c>
      <c r="G304" s="346">
        <v>37433</v>
      </c>
      <c r="H304" s="226" t="str">
        <f>+IF(G304&lt;DATE(2002,1,1),"adulto",IF(G304&lt;DATE(2004,1,1),"u20",IF(G304&lt;DATE(2006,1,1),"u18",IF(G304&lt;DATE(2008,1,1),"u16","-"))))</f>
        <v>u20</v>
      </c>
      <c r="I304" s="224" t="s">
        <v>2163</v>
      </c>
      <c r="J304" s="524">
        <v>7</v>
      </c>
      <c r="K304" s="883">
        <v>200</v>
      </c>
      <c r="L304" s="242">
        <v>2</v>
      </c>
      <c r="M304" s="242"/>
      <c r="N304" s="242">
        <v>4</v>
      </c>
      <c r="O304" s="243"/>
      <c r="P304" s="225" t="s">
        <v>2164</v>
      </c>
      <c r="Q304" s="243"/>
      <c r="R304" s="243"/>
      <c r="S304" s="243"/>
      <c r="T304" s="242"/>
      <c r="U304" s="242"/>
      <c r="V304" s="242"/>
      <c r="W304" s="242"/>
      <c r="X304" s="243"/>
      <c r="Y304" s="243"/>
      <c r="Z304" s="242"/>
      <c r="AA304" s="242"/>
      <c r="AB304" s="242"/>
      <c r="AC304" s="242"/>
      <c r="AD304" s="242"/>
      <c r="AE304" s="242"/>
      <c r="AF304" s="242"/>
      <c r="AG304" s="1091" t="str">
        <f>E304</f>
        <v>F</v>
      </c>
      <c r="AH304" s="1095">
        <f>+IF(K304&gt;0,K304,"")</f>
        <v>200</v>
      </c>
      <c r="AI304" s="1095">
        <f>+IF(L304&gt;0,L304,"")</f>
        <v>2</v>
      </c>
      <c r="AJ304" s="1095" t="str">
        <f>+IF(M304&gt;0,M304,"")</f>
        <v/>
      </c>
      <c r="AK304" s="1095" t="str">
        <f>+IF(Q304&gt;0,Q304,"")</f>
        <v/>
      </c>
      <c r="AL304" s="1095">
        <f>+IF(N304&gt;0,N304,"")</f>
        <v>4</v>
      </c>
      <c r="AM304" s="1095" t="str">
        <f>+IF(O304&gt;0,O304,"")</f>
        <v/>
      </c>
      <c r="AN304" s="1096" t="str">
        <f>+IF(P304&gt;0,P304," ")</f>
        <v>25.85</v>
      </c>
      <c r="AO304" s="314" t="str">
        <f>+UPPER((CONCATENATE(D304," ",B304," ",C304)))</f>
        <v>CAMILA ANTONIA OLAVE AHUMADA</v>
      </c>
      <c r="AP304" s="1098">
        <f>G304</f>
        <v>37433</v>
      </c>
      <c r="AQ304" s="1097" t="str">
        <f>I304</f>
        <v>CLUB DEPORTIVO UNIVERSIDAD DE TALCA</v>
      </c>
      <c r="AR304" s="1097">
        <f>J304</f>
        <v>7</v>
      </c>
      <c r="AS304" s="1091" t="str">
        <f>+SUBSTITUTE(SUBSTITUTE(F304,".",""),"-","")</f>
        <v>208660438</v>
      </c>
      <c r="AT304" s="342"/>
      <c r="AU304" s="314" t="str">
        <f t="shared" si="22"/>
        <v xml:space="preserve">OLAVE AHUMADA CAMILA ANTONIA </v>
      </c>
      <c r="AV304" s="342" t="str">
        <f t="shared" si="23"/>
        <v>CLUB DEPORTIVO UNIVERSIDAD DE TALCA</v>
      </c>
      <c r="AW304" s="1119">
        <f t="shared" si="24"/>
        <v>7</v>
      </c>
      <c r="AX304" s="1120">
        <f t="shared" si="25"/>
        <v>37433</v>
      </c>
      <c r="AY304" s="342"/>
      <c r="AZ304" s="342"/>
    </row>
    <row r="305" spans="1:52" ht="15" customHeight="1" x14ac:dyDescent="0.15">
      <c r="A305" s="242"/>
      <c r="B305" s="224" t="s">
        <v>2155</v>
      </c>
      <c r="C305" s="224" t="s">
        <v>2156</v>
      </c>
      <c r="D305" s="224" t="s">
        <v>2157</v>
      </c>
      <c r="E305" s="378" t="s">
        <v>1862</v>
      </c>
      <c r="F305" s="225" t="s">
        <v>2158</v>
      </c>
      <c r="G305" s="346">
        <v>37433</v>
      </c>
      <c r="H305" s="226" t="str">
        <f>+IF(G305&lt;DATE(2002,1,1),"adulto",IF(G305&lt;DATE(2004,1,1),"u20",IF(G305&lt;DATE(2006,1,1),"u18",IF(G305&lt;DATE(2008,1,1),"u16","-"))))</f>
        <v>u20</v>
      </c>
      <c r="I305" s="224" t="s">
        <v>2163</v>
      </c>
      <c r="J305" s="524">
        <v>7</v>
      </c>
      <c r="K305" s="883">
        <v>100</v>
      </c>
      <c r="L305" s="242">
        <v>3</v>
      </c>
      <c r="M305" s="242"/>
      <c r="N305" s="242"/>
      <c r="O305" s="243"/>
      <c r="P305" s="225" t="s">
        <v>1517</v>
      </c>
      <c r="Q305" s="243"/>
      <c r="R305" s="243"/>
      <c r="S305" s="243"/>
      <c r="T305" s="242"/>
      <c r="U305" s="242"/>
      <c r="V305" s="242"/>
      <c r="W305" s="242"/>
      <c r="X305" s="243"/>
      <c r="Y305" s="243"/>
      <c r="Z305" s="242"/>
      <c r="AA305" s="242"/>
      <c r="AB305" s="242"/>
      <c r="AC305" s="242"/>
      <c r="AD305" s="242"/>
      <c r="AE305" s="242"/>
      <c r="AF305" s="242"/>
      <c r="AG305" s="1091" t="str">
        <f>E305</f>
        <v>F</v>
      </c>
      <c r="AH305" s="1095">
        <f>+IF(K305&gt;0,K305,"")</f>
        <v>100</v>
      </c>
      <c r="AI305" s="1095">
        <f>+IF(L305&gt;0,L305,"")</f>
        <v>3</v>
      </c>
      <c r="AJ305" s="1095" t="str">
        <f>+IF(M305&gt;0,M305,"")</f>
        <v/>
      </c>
      <c r="AK305" s="1095" t="str">
        <f>+IF(Q305&gt;0,Q305,"")</f>
        <v/>
      </c>
      <c r="AL305" s="1095">
        <v>4</v>
      </c>
      <c r="AM305" s="1095" t="str">
        <f>+IF(O305&gt;0,O305,"")</f>
        <v/>
      </c>
      <c r="AN305" s="1096" t="str">
        <f>+IF(P305&gt;0,P305," ")</f>
        <v>12.41</v>
      </c>
      <c r="AO305" s="314" t="str">
        <f>+UPPER((CONCATENATE(D305," ",B305," ",C305)))</f>
        <v>CAMILA ANTONIA OLAVE AHUMADA</v>
      </c>
      <c r="AP305" s="1098">
        <f>G305</f>
        <v>37433</v>
      </c>
      <c r="AQ305" s="1097" t="str">
        <f>I305</f>
        <v>CLUB DEPORTIVO UNIVERSIDAD DE TALCA</v>
      </c>
      <c r="AR305" s="1097">
        <f>J305</f>
        <v>7</v>
      </c>
      <c r="AS305" s="1091" t="str">
        <f>+SUBSTITUTE(SUBSTITUTE(F305,".",""),"-","")</f>
        <v>208660438</v>
      </c>
      <c r="AT305" s="342"/>
      <c r="AU305" s="314" t="str">
        <f t="shared" si="22"/>
        <v xml:space="preserve">OLAVE AHUMADA CAMILA ANTONIA </v>
      </c>
      <c r="AV305" s="342" t="str">
        <f t="shared" si="23"/>
        <v>CLUB DEPORTIVO UNIVERSIDAD DE TALCA</v>
      </c>
      <c r="AW305" s="1119">
        <f t="shared" si="24"/>
        <v>7</v>
      </c>
      <c r="AX305" s="1120">
        <f t="shared" si="25"/>
        <v>37433</v>
      </c>
      <c r="AY305" s="342"/>
      <c r="AZ305" s="342"/>
    </row>
    <row r="306" spans="1:52" ht="15" customHeight="1" x14ac:dyDescent="0.2">
      <c r="A306" s="242"/>
      <c r="B306" s="402" t="s">
        <v>2552</v>
      </c>
      <c r="C306" s="402" t="s">
        <v>1078</v>
      </c>
      <c r="D306" s="402" t="s">
        <v>2553</v>
      </c>
      <c r="E306" s="378" t="s">
        <v>1866</v>
      </c>
      <c r="F306" s="403" t="s">
        <v>2554</v>
      </c>
      <c r="G306" s="407">
        <v>37808</v>
      </c>
      <c r="H306" s="226" t="str">
        <f>+IF(G306&lt;DATE(2002,1,1),"adulto",IF(G306&lt;DATE(2004,1,1),"u20",IF(G306&lt;DATE(2006,1,1),"u18",IF(G306&lt;DATE(2008,1,1),"u16","-"))))</f>
        <v>u20</v>
      </c>
      <c r="I306" s="402" t="s">
        <v>2510</v>
      </c>
      <c r="J306" s="861">
        <v>5</v>
      </c>
      <c r="K306" s="883">
        <v>200</v>
      </c>
      <c r="L306" s="242">
        <v>4</v>
      </c>
      <c r="M306" s="242"/>
      <c r="N306" s="242">
        <v>3</v>
      </c>
      <c r="O306" s="243"/>
      <c r="P306" s="225" t="s">
        <v>2559</v>
      </c>
      <c r="Q306" s="243"/>
      <c r="R306" s="243"/>
      <c r="S306" s="243"/>
      <c r="T306" s="242"/>
      <c r="U306" s="242"/>
      <c r="V306" s="242"/>
      <c r="W306" s="242"/>
      <c r="X306" s="243"/>
      <c r="Y306" s="243"/>
      <c r="Z306" s="242"/>
      <c r="AA306" s="242"/>
      <c r="AB306" s="242"/>
      <c r="AC306" s="242"/>
      <c r="AD306" s="242"/>
      <c r="AE306" s="242"/>
      <c r="AF306" s="242"/>
      <c r="AG306" s="1091" t="str">
        <f>E306</f>
        <v>M</v>
      </c>
      <c r="AH306" s="1095">
        <f>+IF(K306&gt;0,K306,"")</f>
        <v>200</v>
      </c>
      <c r="AI306" s="1095">
        <f>+IF(L306&gt;0,L306,"")</f>
        <v>4</v>
      </c>
      <c r="AJ306" s="1095" t="str">
        <f>+IF(M306&gt;0,M306,"")</f>
        <v/>
      </c>
      <c r="AK306" s="1095" t="str">
        <f>+IF(Q306&gt;0,Q306,"")</f>
        <v/>
      </c>
      <c r="AL306" s="1095">
        <f>+IF(N306&gt;0,N306,"")</f>
        <v>3</v>
      </c>
      <c r="AM306" s="1095" t="str">
        <f>+IF(O306&gt;0,O306,"")</f>
        <v/>
      </c>
      <c r="AN306" s="1096" t="str">
        <f>+IF(P306&gt;0,P306," ")</f>
        <v>23.7</v>
      </c>
      <c r="AO306" s="314" t="str">
        <f>+UPPER((CONCATENATE(D306," ",B306," ",C306)))</f>
        <v>GABRIEL HERNAN OLGUIN OLIVARES</v>
      </c>
      <c r="AP306" s="1098">
        <f>G306</f>
        <v>37808</v>
      </c>
      <c r="AQ306" s="1097" t="str">
        <f>I306</f>
        <v>CLUB ATLETICO O´HIGGINS</v>
      </c>
      <c r="AR306" s="1097">
        <f>J306</f>
        <v>5</v>
      </c>
      <c r="AS306" s="1091" t="str">
        <f>+SUBSTITUTE(SUBSTITUTE(F306,".",""),"-","")</f>
        <v>213358693</v>
      </c>
      <c r="AT306" s="342"/>
      <c r="AU306" s="314" t="str">
        <f t="shared" si="22"/>
        <v xml:space="preserve">OLGUIN OLIVARES GABRIEL HERNAN </v>
      </c>
      <c r="AV306" s="342" t="str">
        <f t="shared" si="23"/>
        <v>CLUB ATLETICO O´HIGGINS</v>
      </c>
      <c r="AW306" s="1119">
        <f t="shared" si="24"/>
        <v>5</v>
      </c>
      <c r="AX306" s="1120">
        <f t="shared" si="25"/>
        <v>37808</v>
      </c>
      <c r="AY306" s="342"/>
      <c r="AZ306" s="342"/>
    </row>
    <row r="307" spans="1:52" ht="15" customHeight="1" x14ac:dyDescent="0.2">
      <c r="A307" s="242"/>
      <c r="B307" s="812" t="s">
        <v>2552</v>
      </c>
      <c r="C307" s="812" t="s">
        <v>1078</v>
      </c>
      <c r="D307" s="812" t="s">
        <v>2553</v>
      </c>
      <c r="E307" s="806" t="s">
        <v>1866</v>
      </c>
      <c r="F307" s="814" t="s">
        <v>2554</v>
      </c>
      <c r="G307" s="808">
        <v>37808</v>
      </c>
      <c r="H307" s="809" t="str">
        <f>+IF(G307&lt;DATE(2002,1,1),"adulto",IF(G307&lt;DATE(2004,1,1),"u20",IF(G307&lt;DATE(2006,1,1),"u18",IF(G307&lt;DATE(2008,1,1),"u16","-"))))</f>
        <v>u20</v>
      </c>
      <c r="I307" s="812" t="s">
        <v>2510</v>
      </c>
      <c r="J307" s="860">
        <v>5</v>
      </c>
      <c r="K307" s="882">
        <v>100</v>
      </c>
      <c r="L307" s="242">
        <v>1</v>
      </c>
      <c r="M307" s="242"/>
      <c r="N307" s="242"/>
      <c r="O307" s="243"/>
      <c r="P307" s="814" t="s">
        <v>2558</v>
      </c>
      <c r="Q307" s="243"/>
      <c r="R307" s="243"/>
      <c r="S307" s="243"/>
      <c r="T307" s="242"/>
      <c r="U307" s="242"/>
      <c r="V307" s="242"/>
      <c r="W307" s="242"/>
      <c r="X307" s="243"/>
      <c r="Y307" s="243"/>
      <c r="Z307" s="242"/>
      <c r="AA307" s="242"/>
      <c r="AB307" s="242"/>
      <c r="AC307" s="242"/>
      <c r="AD307" s="242"/>
      <c r="AE307" s="242"/>
      <c r="AF307" s="242"/>
      <c r="AG307" s="1091" t="str">
        <f>E307</f>
        <v>M</v>
      </c>
      <c r="AH307" s="1095">
        <f>+IF(K307&gt;0,K307,"")</f>
        <v>100</v>
      </c>
      <c r="AI307" s="1095">
        <f>+IF(L307&gt;0,L307,"")</f>
        <v>1</v>
      </c>
      <c r="AJ307" s="1095" t="str">
        <f>+IF(M307&gt;0,M307,"")</f>
        <v/>
      </c>
      <c r="AK307" s="1095" t="str">
        <f>+IF(Q307&gt;0,Q307,"")</f>
        <v/>
      </c>
      <c r="AL307" s="1095">
        <v>2</v>
      </c>
      <c r="AM307" s="1095" t="str">
        <f>+IF(O307&gt;0,O307,"")</f>
        <v/>
      </c>
      <c r="AN307" s="1096" t="str">
        <f>+IF(P307&gt;0,P307," ")</f>
        <v>12.28</v>
      </c>
      <c r="AO307" s="314" t="str">
        <f>+UPPER((CONCATENATE(D307," ",B307," ",C307)))</f>
        <v>GABRIEL HERNAN OLGUIN OLIVARES</v>
      </c>
      <c r="AP307" s="1098">
        <f>G307</f>
        <v>37808</v>
      </c>
      <c r="AQ307" s="1097" t="str">
        <f>I307</f>
        <v>CLUB ATLETICO O´HIGGINS</v>
      </c>
      <c r="AR307" s="1097">
        <f>J307</f>
        <v>5</v>
      </c>
      <c r="AS307" s="1091" t="str">
        <f>+SUBSTITUTE(SUBSTITUTE(F307,".",""),"-","")</f>
        <v>213358693</v>
      </c>
      <c r="AT307" s="342"/>
      <c r="AU307" s="314" t="str">
        <f t="shared" si="22"/>
        <v xml:space="preserve">OLGUIN OLIVARES GABRIEL HERNAN </v>
      </c>
      <c r="AV307" s="342" t="str">
        <f t="shared" si="23"/>
        <v>CLUB ATLETICO O´HIGGINS</v>
      </c>
      <c r="AW307" s="1119">
        <f t="shared" si="24"/>
        <v>5</v>
      </c>
      <c r="AX307" s="1120">
        <f t="shared" si="25"/>
        <v>37808</v>
      </c>
      <c r="AY307" s="342"/>
      <c r="AZ307" s="342"/>
    </row>
    <row r="308" spans="1:52" ht="15" customHeight="1" x14ac:dyDescent="0.2">
      <c r="A308" s="242"/>
      <c r="B308" s="375" t="s">
        <v>1078</v>
      </c>
      <c r="C308" s="375" t="s">
        <v>200</v>
      </c>
      <c r="D308" s="375" t="s">
        <v>1931</v>
      </c>
      <c r="E308" s="378" t="s">
        <v>1866</v>
      </c>
      <c r="F308" s="362" t="s">
        <v>1932</v>
      </c>
      <c r="G308" s="387">
        <v>37320</v>
      </c>
      <c r="H308" s="226" t="str">
        <f>+IF(G308&lt;DATE(2002,1,1),"adulto",IF(G308&lt;DATE(2004,1,1),"u20",IF(G308&lt;DATE(2006,1,1),"u18",IF(G308&lt;DATE(2008,1,1),"u16","-"))))</f>
        <v>u20</v>
      </c>
      <c r="I308" s="224" t="s">
        <v>1911</v>
      </c>
      <c r="J308" s="861">
        <v>6</v>
      </c>
      <c r="K308" s="892">
        <v>5000</v>
      </c>
      <c r="L308" s="242"/>
      <c r="M308" s="242"/>
      <c r="N308" s="242"/>
      <c r="O308" s="243"/>
      <c r="P308" s="447" t="s">
        <v>1935</v>
      </c>
      <c r="Q308" s="243"/>
      <c r="R308" s="243"/>
      <c r="S308" s="243"/>
      <c r="T308" s="242"/>
      <c r="U308" s="242"/>
      <c r="V308" s="242"/>
      <c r="W308" s="242"/>
      <c r="X308" s="243"/>
      <c r="Y308" s="243"/>
      <c r="Z308" s="242"/>
      <c r="AA308" s="242"/>
      <c r="AB308" s="242"/>
      <c r="AC308" s="242"/>
      <c r="AD308" s="242"/>
      <c r="AE308" s="242"/>
      <c r="AF308" s="242"/>
      <c r="AG308" s="1091" t="str">
        <f>E308</f>
        <v>M</v>
      </c>
      <c r="AH308" s="1095">
        <f>+IF(K308&gt;0,K308,"")</f>
        <v>5000</v>
      </c>
      <c r="AI308" s="1095" t="str">
        <f>+IF(L308&gt;0,L308,"")</f>
        <v/>
      </c>
      <c r="AJ308" s="1095" t="str">
        <f>+IF(M308&gt;0,M308,"")</f>
        <v/>
      </c>
      <c r="AK308" s="1095" t="str">
        <f>+IF(Q308&gt;0,Q308,"")</f>
        <v/>
      </c>
      <c r="AL308" s="1095" t="str">
        <f>+IF(N308&gt;0,N308,"")</f>
        <v/>
      </c>
      <c r="AM308" s="1095" t="str">
        <f>+IF(O308&gt;0,O308,"")</f>
        <v/>
      </c>
      <c r="AN308" s="1096" t="str">
        <f>+IF(P308&gt;0,P308," ")</f>
        <v>17.00.73</v>
      </c>
      <c r="AO308" s="314" t="str">
        <f>+UPPER((CONCATENATE(D308," ",B308," ",C308)))</f>
        <v>JONATHAN OLIVARES MUÑOZ</v>
      </c>
      <c r="AP308" s="1098">
        <f>G308</f>
        <v>37320</v>
      </c>
      <c r="AQ308" s="1097" t="str">
        <f>I308</f>
        <v>club atletico Rengo</v>
      </c>
      <c r="AR308" s="1097">
        <f>J308</f>
        <v>6</v>
      </c>
      <c r="AS308" s="1091" t="str">
        <f>+SUBSTITUTE(SUBSTITUTE(F308,".",""),"-","")</f>
        <v>209824043</v>
      </c>
      <c r="AT308" s="342"/>
      <c r="AU308" s="314" t="str">
        <f t="shared" si="22"/>
        <v xml:space="preserve">OLIVARES MUÑOZ JONATHAN </v>
      </c>
      <c r="AV308" s="342" t="str">
        <f t="shared" si="23"/>
        <v>club atletico Rengo</v>
      </c>
      <c r="AW308" s="1119">
        <f t="shared" si="24"/>
        <v>6</v>
      </c>
      <c r="AX308" s="1120">
        <f t="shared" si="25"/>
        <v>37320</v>
      </c>
      <c r="AY308" s="342"/>
      <c r="AZ308" s="342"/>
    </row>
    <row r="309" spans="1:52" ht="15" customHeight="1" x14ac:dyDescent="0.2">
      <c r="A309" s="242"/>
      <c r="B309" s="375" t="s">
        <v>1078</v>
      </c>
      <c r="C309" s="375" t="s">
        <v>200</v>
      </c>
      <c r="D309" s="375" t="s">
        <v>1931</v>
      </c>
      <c r="E309" s="378" t="s">
        <v>1866</v>
      </c>
      <c r="F309" s="362" t="s">
        <v>1932</v>
      </c>
      <c r="G309" s="387">
        <v>37320</v>
      </c>
      <c r="H309" s="226" t="str">
        <f>+IF(G309&lt;DATE(2002,1,1),"adulto",IF(G309&lt;DATE(2004,1,1),"u20",IF(G309&lt;DATE(2006,1,1),"u18",IF(G309&lt;DATE(2008,1,1),"u16","-"))))</f>
        <v>u20</v>
      </c>
      <c r="I309" s="224" t="s">
        <v>1911</v>
      </c>
      <c r="J309" s="524">
        <v>6</v>
      </c>
      <c r="K309" s="892">
        <v>5000</v>
      </c>
      <c r="L309" s="242"/>
      <c r="M309" s="242"/>
      <c r="N309" s="242"/>
      <c r="O309" s="243"/>
      <c r="P309" s="447" t="s">
        <v>1935</v>
      </c>
      <c r="Q309" s="243"/>
      <c r="R309" s="243"/>
      <c r="S309" s="243"/>
      <c r="T309" s="242"/>
      <c r="U309" s="242"/>
      <c r="V309" s="242"/>
      <c r="W309" s="242"/>
      <c r="X309" s="243"/>
      <c r="Y309" s="243"/>
      <c r="Z309" s="242"/>
      <c r="AA309" s="242"/>
      <c r="AB309" s="242"/>
      <c r="AC309" s="242"/>
      <c r="AD309" s="242"/>
      <c r="AE309" s="242"/>
      <c r="AF309" s="242"/>
      <c r="AG309" s="1091" t="str">
        <f>E309</f>
        <v>M</v>
      </c>
      <c r="AH309" s="1095">
        <f>+IF(K309&gt;0,K309,"")</f>
        <v>5000</v>
      </c>
      <c r="AI309" s="1095" t="str">
        <f>+IF(L309&gt;0,L309,"")</f>
        <v/>
      </c>
      <c r="AJ309" s="1095" t="str">
        <f>+IF(M309&gt;0,M309,"")</f>
        <v/>
      </c>
      <c r="AK309" s="1095" t="str">
        <f>+IF(Q309&gt;0,Q309,"")</f>
        <v/>
      </c>
      <c r="AL309" s="1095" t="str">
        <f>+IF(N309&gt;0,N309,"")</f>
        <v/>
      </c>
      <c r="AM309" s="1095" t="str">
        <f>+IF(O309&gt;0,O309,"")</f>
        <v/>
      </c>
      <c r="AN309" s="1096" t="str">
        <f>+IF(P309&gt;0,P309," ")</f>
        <v>17.00.73</v>
      </c>
      <c r="AO309" s="314" t="str">
        <f>+UPPER((CONCATENATE(D309," ",B309," ",C309)))</f>
        <v>JONATHAN OLIVARES MUÑOZ</v>
      </c>
      <c r="AP309" s="1098">
        <f>G309</f>
        <v>37320</v>
      </c>
      <c r="AQ309" s="1097" t="str">
        <f>I309</f>
        <v>club atletico Rengo</v>
      </c>
      <c r="AR309" s="1097">
        <f>J309</f>
        <v>6</v>
      </c>
      <c r="AS309" s="1091" t="str">
        <f>+SUBSTITUTE(SUBSTITUTE(F309,".",""),"-","")</f>
        <v>209824043</v>
      </c>
      <c r="AT309" s="342"/>
      <c r="AU309" s="314" t="str">
        <f t="shared" si="22"/>
        <v xml:space="preserve">OLIVARES MUÑOZ JONATHAN </v>
      </c>
      <c r="AV309" s="342" t="str">
        <f t="shared" si="23"/>
        <v>club atletico Rengo</v>
      </c>
      <c r="AW309" s="1119">
        <f t="shared" si="24"/>
        <v>6</v>
      </c>
      <c r="AX309" s="1120">
        <f t="shared" si="25"/>
        <v>37320</v>
      </c>
      <c r="AY309" s="342"/>
      <c r="AZ309" s="342"/>
    </row>
    <row r="310" spans="1:52" ht="15" customHeight="1" x14ac:dyDescent="0.2">
      <c r="A310" s="242"/>
      <c r="B310" s="242" t="s">
        <v>3896</v>
      </c>
      <c r="C310" s="242"/>
      <c r="D310" s="928" t="s">
        <v>3895</v>
      </c>
      <c r="E310" s="863" t="s">
        <v>1866</v>
      </c>
      <c r="F310" s="243" t="s">
        <v>3894</v>
      </c>
      <c r="G310" s="243"/>
      <c r="H310" s="242"/>
      <c r="I310" s="242"/>
      <c r="J310" s="863">
        <v>13</v>
      </c>
      <c r="K310" s="378" t="s">
        <v>1856</v>
      </c>
      <c r="L310" s="242"/>
      <c r="M310" s="242"/>
      <c r="N310" s="242"/>
      <c r="O310" s="243"/>
      <c r="P310" s="242"/>
      <c r="Q310" s="243"/>
      <c r="R310" s="243"/>
      <c r="S310" s="243"/>
      <c r="T310" s="242"/>
      <c r="U310" s="242"/>
      <c r="V310" s="242"/>
      <c r="W310" s="242"/>
      <c r="X310" s="243"/>
      <c r="Y310" s="243"/>
      <c r="Z310" s="242"/>
      <c r="AA310" s="242"/>
      <c r="AB310" s="242"/>
      <c r="AC310" s="242"/>
      <c r="AD310" s="242"/>
      <c r="AE310" s="242"/>
      <c r="AF310" s="242"/>
      <c r="AG310" s="1091" t="str">
        <f>E310</f>
        <v>M</v>
      </c>
      <c r="AH310" s="1095" t="str">
        <f>+IF(K310&gt;0,K310,"")</f>
        <v>ENTRENADOR</v>
      </c>
      <c r="AI310" s="1095" t="str">
        <f>+IF(L310&gt;0,L310,"")</f>
        <v/>
      </c>
      <c r="AJ310" s="1095" t="str">
        <f>+IF(M310&gt;0,M310,"")</f>
        <v/>
      </c>
      <c r="AK310" s="1095" t="str">
        <f>+IF(Q310&gt;0,Q310,"")</f>
        <v/>
      </c>
      <c r="AL310" s="1095" t="str">
        <f>+IF(N310&gt;0,N310,"")</f>
        <v/>
      </c>
      <c r="AM310" s="1095" t="str">
        <f>+IF(O310&gt;0,O310,"")</f>
        <v/>
      </c>
      <c r="AN310" s="1096" t="str">
        <f>+IF(P310&gt;0,P310," ")</f>
        <v xml:space="preserve"> </v>
      </c>
      <c r="AO310" s="314" t="str">
        <f>+UPPER((CONCATENATE(D310," ",B310," ",C310)))</f>
        <v xml:space="preserve">ANGELO  ORELLANA </v>
      </c>
      <c r="AP310" s="1098">
        <f>G310</f>
        <v>0</v>
      </c>
      <c r="AQ310" s="1097">
        <f>I310</f>
        <v>0</v>
      </c>
      <c r="AR310" s="1097">
        <f>J310</f>
        <v>13</v>
      </c>
      <c r="AS310" s="1091" t="str">
        <f>+SUBSTITUTE(SUBSTITUTE(F310,".",""),"-","")</f>
        <v>154306366</v>
      </c>
      <c r="AT310" s="342"/>
      <c r="AU310" s="314" t="str">
        <f t="shared" si="22"/>
        <v xml:space="preserve">ORELLANA  ANGELO  </v>
      </c>
      <c r="AV310" s="342">
        <f t="shared" si="23"/>
        <v>0</v>
      </c>
      <c r="AW310" s="1119">
        <f t="shared" si="24"/>
        <v>13</v>
      </c>
      <c r="AX310" s="1120">
        <f t="shared" si="25"/>
        <v>0</v>
      </c>
      <c r="AY310" s="342"/>
      <c r="AZ310" s="342"/>
    </row>
    <row r="311" spans="1:52" ht="15" customHeight="1" x14ac:dyDescent="0.15">
      <c r="A311" s="242"/>
      <c r="B311" s="224" t="s">
        <v>2112</v>
      </c>
      <c r="C311" s="224" t="s">
        <v>2113</v>
      </c>
      <c r="D311" s="224" t="s">
        <v>2114</v>
      </c>
      <c r="E311" s="378" t="s">
        <v>1862</v>
      </c>
      <c r="F311" s="225" t="s">
        <v>2115</v>
      </c>
      <c r="G311" s="346">
        <v>37631</v>
      </c>
      <c r="H311" s="226" t="str">
        <f>+IF(G311&lt;DATE(2002,1,1),"adulto",IF(G311&lt;DATE(2004,1,1),"u20",IF(G311&lt;DATE(2006,1,1),"u18",IF(G311&lt;DATE(2008,1,1),"u16","-"))))</f>
        <v>u20</v>
      </c>
      <c r="I311" s="224" t="s">
        <v>2109</v>
      </c>
      <c r="J311" s="524">
        <v>7</v>
      </c>
      <c r="K311" s="894">
        <v>1500</v>
      </c>
      <c r="L311" s="242"/>
      <c r="M311" s="242"/>
      <c r="N311" s="242"/>
      <c r="O311" s="243"/>
      <c r="P311" s="225" t="s">
        <v>2118</v>
      </c>
      <c r="Q311" s="243"/>
      <c r="R311" s="243"/>
      <c r="S311" s="243"/>
      <c r="T311" s="242"/>
      <c r="U311" s="242"/>
      <c r="V311" s="242"/>
      <c r="W311" s="242"/>
      <c r="X311" s="243"/>
      <c r="Y311" s="243"/>
      <c r="Z311" s="242"/>
      <c r="AA311" s="242"/>
      <c r="AB311" s="242"/>
      <c r="AC311" s="242"/>
      <c r="AD311" s="242"/>
      <c r="AE311" s="242"/>
      <c r="AF311" s="242"/>
      <c r="AG311" s="1091" t="str">
        <f>E311</f>
        <v>F</v>
      </c>
      <c r="AH311" s="1095">
        <f>+IF(K311&gt;0,K311,"")</f>
        <v>1500</v>
      </c>
      <c r="AI311" s="1095" t="str">
        <f>+IF(L311&gt;0,L311,"")</f>
        <v/>
      </c>
      <c r="AJ311" s="1095" t="str">
        <f>+IF(M311&gt;0,M311,"")</f>
        <v/>
      </c>
      <c r="AK311" s="1095" t="str">
        <f>+IF(Q311&gt;0,Q311,"")</f>
        <v/>
      </c>
      <c r="AL311" s="1095" t="str">
        <f>+IF(N311&gt;0,N311,"")</f>
        <v/>
      </c>
      <c r="AM311" s="1095" t="str">
        <f>+IF(O311&gt;0,O311,"")</f>
        <v/>
      </c>
      <c r="AN311" s="1096" t="str">
        <f>+IF(P311&gt;0,P311," ")</f>
        <v>5.15.85</v>
      </c>
      <c r="AO311" s="314" t="str">
        <f>+UPPER((CONCATENATE(D311," ",B311," ",C311)))</f>
        <v xml:space="preserve">COSNTANZA ANDREA  ORTEGA  NORAMBUENA </v>
      </c>
      <c r="AP311" s="1098">
        <f>G311</f>
        <v>37631</v>
      </c>
      <c r="AQ311" s="1097" t="str">
        <f>I311</f>
        <v xml:space="preserve">CLUB DE ATLETISMO DE PARRAL </v>
      </c>
      <c r="AR311" s="1097">
        <f>J311</f>
        <v>7</v>
      </c>
      <c r="AS311" s="1091" t="str">
        <f>+SUBSTITUTE(SUBSTITUTE(F311,".",""),"-","")</f>
        <v>212106259</v>
      </c>
      <c r="AT311" s="342"/>
      <c r="AU311" s="314" t="str">
        <f t="shared" si="22"/>
        <v xml:space="preserve">ORTEGA  NORAMBUENA  COSNTANZA ANDREA  </v>
      </c>
      <c r="AV311" s="342" t="str">
        <f t="shared" si="23"/>
        <v xml:space="preserve">CLUB DE ATLETISMO DE PARRAL </v>
      </c>
      <c r="AW311" s="1119">
        <f t="shared" si="24"/>
        <v>7</v>
      </c>
      <c r="AX311" s="1120">
        <f t="shared" si="25"/>
        <v>37631</v>
      </c>
      <c r="AY311" s="342"/>
      <c r="AZ311" s="342"/>
    </row>
    <row r="312" spans="1:52" ht="15" customHeight="1" x14ac:dyDescent="0.15">
      <c r="A312" s="242"/>
      <c r="B312" s="224" t="s">
        <v>2112</v>
      </c>
      <c r="C312" s="224" t="s">
        <v>2113</v>
      </c>
      <c r="D312" s="224" t="s">
        <v>2114</v>
      </c>
      <c r="E312" s="378" t="s">
        <v>1862</v>
      </c>
      <c r="F312" s="225" t="s">
        <v>2115</v>
      </c>
      <c r="G312" s="346">
        <v>37631</v>
      </c>
      <c r="H312" s="226" t="str">
        <f>+IF(G312&lt;DATE(2002,1,1),"adulto",IF(G312&lt;DATE(2004,1,1),"u20",IF(G312&lt;DATE(2006,1,1),"u18",IF(G312&lt;DATE(2008,1,1),"u16","-"))))</f>
        <v>u20</v>
      </c>
      <c r="I312" s="224" t="s">
        <v>2109</v>
      </c>
      <c r="J312" s="524">
        <v>7</v>
      </c>
      <c r="K312" s="396">
        <v>3000</v>
      </c>
      <c r="L312" s="242"/>
      <c r="M312" s="242"/>
      <c r="N312" s="242"/>
      <c r="O312" s="243"/>
      <c r="P312" s="225" t="s">
        <v>2120</v>
      </c>
      <c r="Q312" s="243"/>
      <c r="R312" s="243"/>
      <c r="S312" s="243"/>
      <c r="T312" s="242"/>
      <c r="U312" s="242"/>
      <c r="V312" s="242"/>
      <c r="W312" s="242"/>
      <c r="X312" s="243"/>
      <c r="Y312" s="243"/>
      <c r="Z312" s="242"/>
      <c r="AA312" s="242"/>
      <c r="AB312" s="242"/>
      <c r="AC312" s="242"/>
      <c r="AD312" s="242"/>
      <c r="AE312" s="242"/>
      <c r="AF312" s="242"/>
      <c r="AG312" s="1091" t="str">
        <f>E312</f>
        <v>F</v>
      </c>
      <c r="AH312" s="1095">
        <f>+IF(K312&gt;0,K312,"")</f>
        <v>3000</v>
      </c>
      <c r="AI312" s="1095" t="str">
        <f>+IF(L312&gt;0,L312,"")</f>
        <v/>
      </c>
      <c r="AJ312" s="1095" t="str">
        <f>+IF(M312&gt;0,M312,"")</f>
        <v/>
      </c>
      <c r="AK312" s="1095" t="str">
        <f>+IF(Q312&gt;0,Q312,"")</f>
        <v/>
      </c>
      <c r="AL312" s="1095" t="str">
        <f>+IF(N312&gt;0,N312,"")</f>
        <v/>
      </c>
      <c r="AM312" s="1095" t="str">
        <f>+IF(O312&gt;0,O312,"")</f>
        <v/>
      </c>
      <c r="AN312" s="1096" t="str">
        <f>+IF(P312&gt;0,P312," ")</f>
        <v>11.57</v>
      </c>
      <c r="AO312" s="314" t="str">
        <f>+UPPER((CONCATENATE(D312," ",B312," ",C312)))</f>
        <v xml:space="preserve">COSNTANZA ANDREA  ORTEGA  NORAMBUENA </v>
      </c>
      <c r="AP312" s="1098">
        <f>G312</f>
        <v>37631</v>
      </c>
      <c r="AQ312" s="1097" t="str">
        <f>I312</f>
        <v xml:space="preserve">CLUB DE ATLETISMO DE PARRAL </v>
      </c>
      <c r="AR312" s="1097">
        <f>J312</f>
        <v>7</v>
      </c>
      <c r="AS312" s="1091" t="str">
        <f>+SUBSTITUTE(SUBSTITUTE(F312,".",""),"-","")</f>
        <v>212106259</v>
      </c>
      <c r="AT312" s="342"/>
      <c r="AU312" s="314" t="str">
        <f t="shared" si="22"/>
        <v xml:space="preserve">ORTEGA  NORAMBUENA  COSNTANZA ANDREA  </v>
      </c>
      <c r="AV312" s="342" t="str">
        <f t="shared" si="23"/>
        <v xml:space="preserve">CLUB DE ATLETISMO DE PARRAL </v>
      </c>
      <c r="AW312" s="1119">
        <f t="shared" si="24"/>
        <v>7</v>
      </c>
      <c r="AX312" s="1120">
        <f t="shared" si="25"/>
        <v>37631</v>
      </c>
      <c r="AY312" s="342"/>
      <c r="AZ312" s="342"/>
    </row>
    <row r="313" spans="1:52" ht="15" customHeight="1" x14ac:dyDescent="0.15">
      <c r="A313" s="242"/>
      <c r="B313" s="224" t="s">
        <v>2112</v>
      </c>
      <c r="C313" s="224" t="s">
        <v>3114</v>
      </c>
      <c r="D313" s="224" t="s">
        <v>3115</v>
      </c>
      <c r="E313" s="378" t="s">
        <v>1866</v>
      </c>
      <c r="F313" s="225" t="s">
        <v>3116</v>
      </c>
      <c r="G313" s="346"/>
      <c r="H313" s="226" t="str">
        <f>+IF(G313&lt;DATE(2002,1,1),"adulto",IF(G313&lt;DATE(2004,1,1),"u20",IF(G313&lt;DATE(2006,1,1),"u18",IF(G313&lt;DATE(2008,1,1),"u16","-"))))</f>
        <v>adulto</v>
      </c>
      <c r="I313" s="224" t="s">
        <v>2109</v>
      </c>
      <c r="J313" s="524">
        <v>7</v>
      </c>
      <c r="K313" s="378" t="s">
        <v>1856</v>
      </c>
      <c r="L313" s="242"/>
      <c r="M313" s="242"/>
      <c r="N313" s="242"/>
      <c r="O313" s="243"/>
      <c r="P313" s="225"/>
      <c r="Q313" s="243"/>
      <c r="R313" s="243"/>
      <c r="S313" s="243"/>
      <c r="T313" s="242"/>
      <c r="U313" s="242"/>
      <c r="V313" s="242"/>
      <c r="W313" s="242"/>
      <c r="X313" s="243"/>
      <c r="Y313" s="243"/>
      <c r="Z313" s="242"/>
      <c r="AA313" s="242"/>
      <c r="AB313" s="242"/>
      <c r="AC313" s="242"/>
      <c r="AD313" s="242"/>
      <c r="AE313" s="242"/>
      <c r="AF313" s="242"/>
      <c r="AG313" s="1091" t="str">
        <f>E313</f>
        <v>M</v>
      </c>
      <c r="AH313" s="1095" t="str">
        <f>+IF(K313&gt;0,K313,"")</f>
        <v>ENTRENADOR</v>
      </c>
      <c r="AI313" s="1095" t="str">
        <f>+IF(L313&gt;0,L313,"")</f>
        <v/>
      </c>
      <c r="AJ313" s="1095" t="str">
        <f>+IF(M313&gt;0,M313,"")</f>
        <v/>
      </c>
      <c r="AK313" s="1095" t="str">
        <f>+IF(Q313&gt;0,Q313,"")</f>
        <v/>
      </c>
      <c r="AL313" s="1095" t="str">
        <f>+IF(N313&gt;0,N313,"")</f>
        <v/>
      </c>
      <c r="AM313" s="1095" t="str">
        <f>+IF(O313&gt;0,O313,"")</f>
        <v/>
      </c>
      <c r="AN313" s="1096" t="str">
        <f>+IF(P313&gt;0,P313," ")</f>
        <v xml:space="preserve"> </v>
      </c>
      <c r="AO313" s="314" t="str">
        <f>+UPPER((CONCATENATE(D313," ",B313," ",C313)))</f>
        <v>MANUEL ORTEGA  LABRIN</v>
      </c>
      <c r="AP313" s="1098">
        <f>G313</f>
        <v>0</v>
      </c>
      <c r="AQ313" s="1097" t="str">
        <f>I313</f>
        <v xml:space="preserve">CLUB DE ATLETISMO DE PARRAL </v>
      </c>
      <c r="AR313" s="1097">
        <f>J313</f>
        <v>7</v>
      </c>
      <c r="AS313" s="1091" t="str">
        <f>+SUBSTITUTE(SUBSTITUTE(F313,".",""),"-","")</f>
        <v xml:space="preserve">102557573 </v>
      </c>
      <c r="AT313" s="342"/>
      <c r="AU313" s="314" t="str">
        <f t="shared" si="22"/>
        <v xml:space="preserve">ORTEGA  LABRIN MANUEL </v>
      </c>
      <c r="AV313" s="342" t="str">
        <f t="shared" si="23"/>
        <v xml:space="preserve">CLUB DE ATLETISMO DE PARRAL </v>
      </c>
      <c r="AW313" s="1119">
        <f t="shared" si="24"/>
        <v>7</v>
      </c>
      <c r="AX313" s="1120">
        <f t="shared" si="25"/>
        <v>0</v>
      </c>
      <c r="AY313" s="342"/>
      <c r="AZ313" s="342"/>
    </row>
    <row r="314" spans="1:52" ht="15" customHeight="1" x14ac:dyDescent="0.15">
      <c r="A314" s="242"/>
      <c r="B314" s="224" t="s">
        <v>3156</v>
      </c>
      <c r="C314" s="224" t="s">
        <v>516</v>
      </c>
      <c r="D314" s="224" t="s">
        <v>3157</v>
      </c>
      <c r="E314" s="378" t="s">
        <v>1866</v>
      </c>
      <c r="F314" s="225" t="s">
        <v>3158</v>
      </c>
      <c r="G314" s="346">
        <v>37971</v>
      </c>
      <c r="H314" s="226" t="str">
        <f>+IF(G314&lt;DATE(2002,1,1),"adulto",IF(G314&lt;DATE(2004,1,1),"u20",IF(G314&lt;DATE(2006,1,1),"u18",IF(G314&lt;DATE(2008,1,1),"u16","-"))))</f>
        <v>u20</v>
      </c>
      <c r="I314" s="228" t="s">
        <v>3140</v>
      </c>
      <c r="J314" s="863">
        <v>3</v>
      </c>
      <c r="K314" s="344" t="s">
        <v>1032</v>
      </c>
      <c r="L314" s="242"/>
      <c r="M314" s="242"/>
      <c r="N314" s="242"/>
      <c r="O314" s="243"/>
      <c r="P314" s="243" t="s">
        <v>3330</v>
      </c>
      <c r="Q314" s="243"/>
      <c r="R314" s="243"/>
      <c r="S314" s="243"/>
      <c r="T314" s="242"/>
      <c r="U314" s="242"/>
      <c r="V314" s="242"/>
      <c r="W314" s="242"/>
      <c r="X314" s="243"/>
      <c r="Y314" s="243"/>
      <c r="Z314" s="242"/>
      <c r="AA314" s="242"/>
      <c r="AB314" s="242"/>
      <c r="AC314" s="242"/>
      <c r="AD314" s="242"/>
      <c r="AE314" s="242"/>
      <c r="AF314" s="242"/>
      <c r="AG314" s="1091" t="str">
        <f>E314</f>
        <v>M</v>
      </c>
      <c r="AH314" s="1095" t="str">
        <f>+IF(K314&gt;0,K314,"")</f>
        <v>martillo</v>
      </c>
      <c r="AI314" s="1095" t="str">
        <f>+IF(L314&gt;0,L314,"")</f>
        <v/>
      </c>
      <c r="AJ314" s="1095" t="str">
        <f>+IF(M314&gt;0,M314,"")</f>
        <v/>
      </c>
      <c r="AK314" s="1095" t="str">
        <f>+IF(Q314&gt;0,Q314,"")</f>
        <v/>
      </c>
      <c r="AL314" s="1095" t="str">
        <f>+IF(N314&gt;0,N314,"")</f>
        <v/>
      </c>
      <c r="AM314" s="1095" t="str">
        <f>+IF(O314&gt;0,O314,"")</f>
        <v/>
      </c>
      <c r="AN314" s="1096" t="str">
        <f>+IF(P314&gt;0,P314," ")</f>
        <v>53.73</v>
      </c>
      <c r="AO314" s="314" t="str">
        <f>+UPPER((CONCATENATE(D314," ",B314," ",C314)))</f>
        <v>CRISTIAN ALBERTO ORTIZ YAÑEZ</v>
      </c>
      <c r="AP314" s="1098">
        <f>G314</f>
        <v>37971</v>
      </c>
      <c r="AQ314" s="1097" t="str">
        <f>I314</f>
        <v>CLUB ATLETICO COPIAPO</v>
      </c>
      <c r="AR314" s="1097">
        <f>J314</f>
        <v>3</v>
      </c>
      <c r="AS314" s="1091" t="str">
        <f>+SUBSTITUTE(SUBSTITUTE(F314,".",""),"-","")</f>
        <v>214658771</v>
      </c>
      <c r="AT314" s="342"/>
      <c r="AU314" s="314" t="str">
        <f t="shared" si="22"/>
        <v xml:space="preserve">ORTIZ YAÑEZ CRISTIAN ALBERTO </v>
      </c>
      <c r="AV314" s="342" t="str">
        <f t="shared" si="23"/>
        <v>CLUB ATLETICO COPIAPO</v>
      </c>
      <c r="AW314" s="1119">
        <f t="shared" si="24"/>
        <v>3</v>
      </c>
      <c r="AX314" s="1120">
        <f t="shared" si="25"/>
        <v>37971</v>
      </c>
      <c r="AY314" s="342"/>
      <c r="AZ314" s="342"/>
    </row>
    <row r="315" spans="1:52" ht="15" customHeight="1" x14ac:dyDescent="0.2">
      <c r="A315" s="242"/>
      <c r="B315" s="224" t="s">
        <v>1923</v>
      </c>
      <c r="C315" s="224" t="s">
        <v>1689</v>
      </c>
      <c r="D315" s="224" t="s">
        <v>1924</v>
      </c>
      <c r="E315" s="378" t="s">
        <v>1866</v>
      </c>
      <c r="F315" s="362" t="s">
        <v>1925</v>
      </c>
      <c r="G315" s="388">
        <v>37847</v>
      </c>
      <c r="H315" s="226" t="str">
        <f>+IF(G315&lt;DATE(2002,1,1),"adulto",IF(G315&lt;DATE(2004,1,1),"u20",IF(G315&lt;DATE(2006,1,1),"u18",IF(G315&lt;DATE(2008,1,1),"u16","-"))))</f>
        <v>u20</v>
      </c>
      <c r="I315" s="224" t="s">
        <v>1911</v>
      </c>
      <c r="J315" s="378">
        <v>6</v>
      </c>
      <c r="K315" s="894">
        <v>1500</v>
      </c>
      <c r="L315" s="242">
        <v>1</v>
      </c>
      <c r="M315" s="242"/>
      <c r="N315" s="242"/>
      <c r="O315" s="243"/>
      <c r="P315" s="447" t="s">
        <v>1928</v>
      </c>
      <c r="Q315" s="243"/>
      <c r="R315" s="243"/>
      <c r="S315" s="243"/>
      <c r="T315" s="242"/>
      <c r="U315" s="242"/>
      <c r="V315" s="242"/>
      <c r="W315" s="242"/>
      <c r="X315" s="243"/>
      <c r="Y315" s="243"/>
      <c r="Z315" s="242"/>
      <c r="AA315" s="242"/>
      <c r="AB315" s="242"/>
      <c r="AC315" s="242"/>
      <c r="AD315" s="242"/>
      <c r="AE315" s="242"/>
      <c r="AF315" s="242"/>
      <c r="AG315" s="1091" t="str">
        <f>E315</f>
        <v>M</v>
      </c>
      <c r="AH315" s="1095">
        <f>+IF(K315&gt;0,K315,"")</f>
        <v>1500</v>
      </c>
      <c r="AI315" s="1095">
        <f>+IF(L315&gt;0,L315,"")</f>
        <v>1</v>
      </c>
      <c r="AJ315" s="1095" t="str">
        <f>+IF(M315&gt;0,M315,"")</f>
        <v/>
      </c>
      <c r="AK315" s="1095" t="str">
        <f>+IF(Q315&gt;0,Q315,"")</f>
        <v/>
      </c>
      <c r="AL315" s="1095" t="str">
        <f>+IF(N315&gt;0,N315,"")</f>
        <v/>
      </c>
      <c r="AM315" s="1095" t="str">
        <f>+IF(O315&gt;0,O315,"")</f>
        <v/>
      </c>
      <c r="AN315" s="1096" t="str">
        <f>+IF(P315&gt;0,P315," ")</f>
        <v>4.15.19</v>
      </c>
      <c r="AO315" s="314" t="str">
        <f>+UPPER((CONCATENATE(D315," ",B315," ",C315)))</f>
        <v>VICENTE ORTIZ  PEREZ</v>
      </c>
      <c r="AP315" s="1098">
        <f>G315</f>
        <v>37847</v>
      </c>
      <c r="AQ315" s="1097" t="str">
        <f>I315</f>
        <v>club atletico Rengo</v>
      </c>
      <c r="AR315" s="1097">
        <f>J315</f>
        <v>6</v>
      </c>
      <c r="AS315" s="1091" t="str">
        <f>+SUBSTITUTE(SUBSTITUTE(F315,".",""),"-","")</f>
        <v>21361519k</v>
      </c>
      <c r="AT315" s="342"/>
      <c r="AU315" s="314" t="str">
        <f t="shared" si="22"/>
        <v xml:space="preserve">ORTIZ  PEREZ VICENTE </v>
      </c>
      <c r="AV315" s="342" t="str">
        <f t="shared" si="23"/>
        <v>club atletico Rengo</v>
      </c>
      <c r="AW315" s="1119">
        <f t="shared" si="24"/>
        <v>6</v>
      </c>
      <c r="AX315" s="1120">
        <f t="shared" si="25"/>
        <v>37847</v>
      </c>
      <c r="AY315" s="342"/>
      <c r="AZ315" s="342"/>
    </row>
    <row r="316" spans="1:52" ht="15" customHeight="1" x14ac:dyDescent="0.2">
      <c r="A316" s="242"/>
      <c r="B316" s="224" t="s">
        <v>1923</v>
      </c>
      <c r="C316" s="224" t="s">
        <v>1689</v>
      </c>
      <c r="D316" s="224" t="s">
        <v>1924</v>
      </c>
      <c r="E316" s="378" t="s">
        <v>1866</v>
      </c>
      <c r="F316" s="362" t="s">
        <v>1925</v>
      </c>
      <c r="G316" s="388">
        <v>37847</v>
      </c>
      <c r="H316" s="226" t="str">
        <f>+IF(G316&lt;DATE(2002,1,1),"adulto",IF(G316&lt;DATE(2004,1,1),"u20",IF(G316&lt;DATE(2006,1,1),"u18",IF(G316&lt;DATE(2008,1,1),"u16","-"))))</f>
        <v>u20</v>
      </c>
      <c r="I316" s="224" t="s">
        <v>1911</v>
      </c>
      <c r="J316" s="861">
        <v>6</v>
      </c>
      <c r="K316" s="894">
        <v>1500</v>
      </c>
      <c r="L316" s="242">
        <v>1</v>
      </c>
      <c r="M316" s="242"/>
      <c r="N316" s="242"/>
      <c r="O316" s="243"/>
      <c r="P316" s="447" t="s">
        <v>1928</v>
      </c>
      <c r="Q316" s="243"/>
      <c r="R316" s="243"/>
      <c r="S316" s="243"/>
      <c r="T316" s="242"/>
      <c r="U316" s="242"/>
      <c r="V316" s="242"/>
      <c r="W316" s="242"/>
      <c r="X316" s="243"/>
      <c r="Y316" s="243"/>
      <c r="Z316" s="242"/>
      <c r="AA316" s="242"/>
      <c r="AB316" s="242"/>
      <c r="AC316" s="242"/>
      <c r="AD316" s="242"/>
      <c r="AE316" s="242"/>
      <c r="AF316" s="242"/>
      <c r="AG316" s="1091" t="str">
        <f>E316</f>
        <v>M</v>
      </c>
      <c r="AH316" s="1095">
        <f>+IF(K316&gt;0,K316,"")</f>
        <v>1500</v>
      </c>
      <c r="AI316" s="1095">
        <f>+IF(L316&gt;0,L316,"")</f>
        <v>1</v>
      </c>
      <c r="AJ316" s="1095" t="str">
        <f>+IF(M316&gt;0,M316,"")</f>
        <v/>
      </c>
      <c r="AK316" s="1095" t="str">
        <f>+IF(Q316&gt;0,Q316,"")</f>
        <v/>
      </c>
      <c r="AL316" s="1095" t="str">
        <f>+IF(N316&gt;0,N316,"")</f>
        <v/>
      </c>
      <c r="AM316" s="1095" t="str">
        <f>+IF(O316&gt;0,O316,"")</f>
        <v/>
      </c>
      <c r="AN316" s="1096" t="str">
        <f>+IF(P316&gt;0,P316," ")</f>
        <v>4.15.19</v>
      </c>
      <c r="AO316" s="314" t="str">
        <f>+UPPER((CONCATENATE(D316," ",B316," ",C316)))</f>
        <v>VICENTE ORTIZ  PEREZ</v>
      </c>
      <c r="AP316" s="1098">
        <f>G316</f>
        <v>37847</v>
      </c>
      <c r="AQ316" s="1097" t="str">
        <f>I316</f>
        <v>club atletico Rengo</v>
      </c>
      <c r="AR316" s="1097">
        <f>J316</f>
        <v>6</v>
      </c>
      <c r="AS316" s="1091" t="str">
        <f>+SUBSTITUTE(SUBSTITUTE(F316,".",""),"-","")</f>
        <v>21361519k</v>
      </c>
      <c r="AT316" s="342"/>
      <c r="AU316" s="314" t="str">
        <f t="shared" si="22"/>
        <v xml:space="preserve">ORTIZ  PEREZ VICENTE </v>
      </c>
      <c r="AV316" s="342" t="str">
        <f t="shared" si="23"/>
        <v>club atletico Rengo</v>
      </c>
      <c r="AW316" s="1119">
        <f t="shared" si="24"/>
        <v>6</v>
      </c>
      <c r="AX316" s="1120">
        <f t="shared" si="25"/>
        <v>37847</v>
      </c>
      <c r="AY316" s="342"/>
      <c r="AZ316" s="342"/>
    </row>
    <row r="317" spans="1:52" ht="15" customHeight="1" x14ac:dyDescent="0.2">
      <c r="A317" s="242"/>
      <c r="B317" s="371" t="s">
        <v>1923</v>
      </c>
      <c r="C317" s="371" t="s">
        <v>1689</v>
      </c>
      <c r="D317" s="371" t="s">
        <v>1924</v>
      </c>
      <c r="E317" s="378" t="s">
        <v>1866</v>
      </c>
      <c r="F317" s="372" t="s">
        <v>2296</v>
      </c>
      <c r="G317" s="393">
        <v>37847</v>
      </c>
      <c r="H317" s="226" t="str">
        <f>+IF(G317&lt;DATE(2002,1,1),"adulto",IF(G317&lt;DATE(2004,1,1),"u20",IF(G317&lt;DATE(2006,1,1),"u18",IF(G317&lt;DATE(2008,1,1),"u16","-"))))</f>
        <v>u20</v>
      </c>
      <c r="I317" s="224" t="s">
        <v>1911</v>
      </c>
      <c r="J317" s="861">
        <v>16</v>
      </c>
      <c r="K317" s="892">
        <v>5000</v>
      </c>
      <c r="L317" s="242"/>
      <c r="M317" s="242"/>
      <c r="N317" s="242"/>
      <c r="O317" s="243"/>
      <c r="P317" s="447" t="s">
        <v>1929</v>
      </c>
      <c r="Q317" s="243"/>
      <c r="R317" s="243"/>
      <c r="S317" s="243"/>
      <c r="T317" s="242"/>
      <c r="U317" s="242"/>
      <c r="V317" s="242"/>
      <c r="W317" s="242"/>
      <c r="X317" s="243"/>
      <c r="Y317" s="243"/>
      <c r="Z317" s="242"/>
      <c r="AA317" s="242"/>
      <c r="AB317" s="242"/>
      <c r="AC317" s="242"/>
      <c r="AD317" s="242"/>
      <c r="AE317" s="242"/>
      <c r="AF317" s="242"/>
      <c r="AG317" s="1091" t="str">
        <f>E317</f>
        <v>M</v>
      </c>
      <c r="AH317" s="1095">
        <f>+IF(K317&gt;0,K317,"")</f>
        <v>5000</v>
      </c>
      <c r="AI317" s="1095" t="str">
        <f>+IF(L317&gt;0,L317,"")</f>
        <v/>
      </c>
      <c r="AJ317" s="1095" t="str">
        <f>+IF(M317&gt;0,M317,"")</f>
        <v/>
      </c>
      <c r="AK317" s="1095" t="str">
        <f>+IF(Q317&gt;0,Q317,"")</f>
        <v/>
      </c>
      <c r="AL317" s="1095" t="str">
        <f>+IF(N317&gt;0,N317,"")</f>
        <v/>
      </c>
      <c r="AM317" s="1095" t="str">
        <f>+IF(O317&gt;0,O317,"")</f>
        <v/>
      </c>
      <c r="AN317" s="1096" t="str">
        <f>+IF(P317&gt;0,P317," ")</f>
        <v>17.07.33</v>
      </c>
      <c r="AO317" s="314" t="str">
        <f>+UPPER((CONCATENATE(D317," ",B317," ",C317)))</f>
        <v>VICENTE ORTIZ  PEREZ</v>
      </c>
      <c r="AP317" s="1098">
        <f>G317</f>
        <v>37847</v>
      </c>
      <c r="AQ317" s="1097" t="str">
        <f>I317</f>
        <v>club atletico Rengo</v>
      </c>
      <c r="AR317" s="1097">
        <f>J317</f>
        <v>16</v>
      </c>
      <c r="AS317" s="1091" t="str">
        <f>+SUBSTITUTE(SUBSTITUTE(F317,".",""),"-","")</f>
        <v>21361519K</v>
      </c>
      <c r="AT317" s="342"/>
      <c r="AU317" s="314" t="str">
        <f t="shared" si="22"/>
        <v xml:space="preserve">ORTIZ  PEREZ VICENTE </v>
      </c>
      <c r="AV317" s="342" t="str">
        <f t="shared" si="23"/>
        <v>club atletico Rengo</v>
      </c>
      <c r="AW317" s="1119">
        <f t="shared" si="24"/>
        <v>16</v>
      </c>
      <c r="AX317" s="1120">
        <f t="shared" si="25"/>
        <v>37847</v>
      </c>
      <c r="AY317" s="342"/>
      <c r="AZ317" s="342"/>
    </row>
    <row r="318" spans="1:52" ht="15" customHeight="1" x14ac:dyDescent="0.15">
      <c r="A318" s="242"/>
      <c r="B318" s="474" t="s">
        <v>2864</v>
      </c>
      <c r="C318" s="474" t="s">
        <v>1036</v>
      </c>
      <c r="D318" s="474" t="s">
        <v>2865</v>
      </c>
      <c r="E318" s="378" t="s">
        <v>1866</v>
      </c>
      <c r="F318" s="475" t="s">
        <v>2866</v>
      </c>
      <c r="G318" s="515">
        <v>37702</v>
      </c>
      <c r="H318" s="226" t="str">
        <f>+IF(G318&lt;DATE(2002,1,1),"adulto",IF(G318&lt;DATE(2004,1,1),"u20",IF(G318&lt;DATE(2006,1,1),"u18",IF(G318&lt;DATE(2008,1,1),"u16","-"))))</f>
        <v>u20</v>
      </c>
      <c r="I318" s="451" t="s">
        <v>2762</v>
      </c>
      <c r="J318" s="452">
        <v>13</v>
      </c>
      <c r="K318" s="225">
        <v>400</v>
      </c>
      <c r="L318" s="242">
        <v>1</v>
      </c>
      <c r="M318" s="242"/>
      <c r="N318" s="242">
        <v>7</v>
      </c>
      <c r="O318" s="243"/>
      <c r="P318" s="475" t="s">
        <v>2871</v>
      </c>
      <c r="Q318" s="243"/>
      <c r="R318" s="243"/>
      <c r="S318" s="243"/>
      <c r="T318" s="242"/>
      <c r="U318" s="242"/>
      <c r="V318" s="242"/>
      <c r="W318" s="242"/>
      <c r="X318" s="243"/>
      <c r="Y318" s="243"/>
      <c r="Z318" s="242"/>
      <c r="AA318" s="242"/>
      <c r="AB318" s="242"/>
      <c r="AC318" s="242"/>
      <c r="AD318" s="242"/>
      <c r="AE318" s="242"/>
      <c r="AF318" s="242"/>
      <c r="AG318" s="1091" t="str">
        <f>E318</f>
        <v>M</v>
      </c>
      <c r="AH318" s="1095">
        <f>+IF(K318&gt;0,K318,"")</f>
        <v>400</v>
      </c>
      <c r="AI318" s="1095">
        <f>+IF(L318&gt;0,L318,"")</f>
        <v>1</v>
      </c>
      <c r="AJ318" s="1095" t="str">
        <f>+IF(M318&gt;0,M318,"")</f>
        <v/>
      </c>
      <c r="AK318" s="1095" t="str">
        <f>+IF(Q318&gt;0,Q318,"")</f>
        <v/>
      </c>
      <c r="AL318" s="1095">
        <f>+IF(N318&gt;0,N318,"")</f>
        <v>7</v>
      </c>
      <c r="AM318" s="1095" t="str">
        <f>+IF(O318&gt;0,O318,"")</f>
        <v/>
      </c>
      <c r="AN318" s="1096" t="str">
        <f>+IF(P318&gt;0,P318," ")</f>
        <v xml:space="preserve">50.97 </v>
      </c>
      <c r="AO318" s="314" t="str">
        <f>+UPPER((CONCATENATE(D318," ",B318," ",C318)))</f>
        <v>MIGUEL OSSANDON  SOTO</v>
      </c>
      <c r="AP318" s="1098">
        <f>G318</f>
        <v>37702</v>
      </c>
      <c r="AQ318" s="1097" t="str">
        <f>I318</f>
        <v xml:space="preserve">Club Deportivo Universidad Catolica </v>
      </c>
      <c r="AR318" s="1097">
        <f>J318</f>
        <v>13</v>
      </c>
      <c r="AS318" s="1091" t="str">
        <f>+SUBSTITUTE(SUBSTITUTE(F318,".",""),"-","")</f>
        <v>212649783</v>
      </c>
      <c r="AT318" s="342"/>
      <c r="AU318" s="314" t="str">
        <f t="shared" si="22"/>
        <v xml:space="preserve">OSSANDON  SOTO MIGUEL </v>
      </c>
      <c r="AV318" s="342" t="str">
        <f t="shared" si="23"/>
        <v xml:space="preserve">Club Deportivo Universidad Catolica </v>
      </c>
      <c r="AW318" s="1119">
        <f t="shared" si="24"/>
        <v>13</v>
      </c>
      <c r="AX318" s="1120">
        <f t="shared" si="25"/>
        <v>37702</v>
      </c>
      <c r="AY318" s="342"/>
      <c r="AZ318" s="342"/>
    </row>
    <row r="319" spans="1:52" ht="15" customHeight="1" x14ac:dyDescent="0.15">
      <c r="A319" s="242"/>
      <c r="B319" s="474" t="s">
        <v>2864</v>
      </c>
      <c r="C319" s="474" t="s">
        <v>1036</v>
      </c>
      <c r="D319" s="474" t="s">
        <v>2865</v>
      </c>
      <c r="E319" s="378" t="s">
        <v>1866</v>
      </c>
      <c r="F319" s="475" t="s">
        <v>2866</v>
      </c>
      <c r="G319" s="515">
        <v>37702</v>
      </c>
      <c r="H319" s="226" t="str">
        <f>+IF(G319&lt;DATE(2002,1,1),"adulto",IF(G319&lt;DATE(2004,1,1),"u20",IF(G319&lt;DATE(2006,1,1),"u18",IF(G319&lt;DATE(2008,1,1),"u16","-"))))</f>
        <v>u20</v>
      </c>
      <c r="I319" s="451" t="s">
        <v>2762</v>
      </c>
      <c r="J319" s="452">
        <v>13</v>
      </c>
      <c r="K319" s="883">
        <v>200</v>
      </c>
      <c r="L319" s="242">
        <v>1</v>
      </c>
      <c r="M319" s="242"/>
      <c r="N319" s="242">
        <v>3</v>
      </c>
      <c r="O319" s="243"/>
      <c r="P319" s="475" t="s">
        <v>2870</v>
      </c>
      <c r="Q319" s="243"/>
      <c r="R319" s="243"/>
      <c r="S319" s="243"/>
      <c r="T319" s="242"/>
      <c r="U319" s="242"/>
      <c r="V319" s="242"/>
      <c r="W319" s="242"/>
      <c r="X319" s="243"/>
      <c r="Y319" s="243"/>
      <c r="Z319" s="242"/>
      <c r="AA319" s="242"/>
      <c r="AB319" s="242"/>
      <c r="AC319" s="242"/>
      <c r="AD319" s="242"/>
      <c r="AE319" s="242"/>
      <c r="AF319" s="242"/>
      <c r="AG319" s="1091" t="str">
        <f>E319</f>
        <v>M</v>
      </c>
      <c r="AH319" s="1095">
        <f>+IF(K319&gt;0,K319,"")</f>
        <v>200</v>
      </c>
      <c r="AI319" s="1095">
        <f>+IF(L319&gt;0,L319,"")</f>
        <v>1</v>
      </c>
      <c r="AJ319" s="1095" t="str">
        <f>+IF(M319&gt;0,M319,"")</f>
        <v/>
      </c>
      <c r="AK319" s="1095" t="str">
        <f>+IF(Q319&gt;0,Q319,"")</f>
        <v/>
      </c>
      <c r="AL319" s="1095">
        <f>+IF(N319&gt;0,N319,"")</f>
        <v>3</v>
      </c>
      <c r="AM319" s="1095" t="str">
        <f>+IF(O319&gt;0,O319,"")</f>
        <v/>
      </c>
      <c r="AN319" s="1096" t="str">
        <f>+IF(P319&gt;0,P319," ")</f>
        <v>23.48</v>
      </c>
      <c r="AO319" s="314" t="str">
        <f>+UPPER((CONCATENATE(D319," ",B319," ",C319)))</f>
        <v>MIGUEL OSSANDON  SOTO</v>
      </c>
      <c r="AP319" s="1098">
        <f>G319</f>
        <v>37702</v>
      </c>
      <c r="AQ319" s="1097" t="str">
        <f>I319</f>
        <v xml:space="preserve">Club Deportivo Universidad Catolica </v>
      </c>
      <c r="AR319" s="1097">
        <f>J319</f>
        <v>13</v>
      </c>
      <c r="AS319" s="1091" t="str">
        <f>+SUBSTITUTE(SUBSTITUTE(F319,".",""),"-","")</f>
        <v>212649783</v>
      </c>
      <c r="AT319" s="342"/>
      <c r="AU319" s="314" t="str">
        <f t="shared" si="22"/>
        <v xml:space="preserve">OSSANDON  SOTO MIGUEL </v>
      </c>
      <c r="AV319" s="342" t="str">
        <f t="shared" si="23"/>
        <v xml:space="preserve">Club Deportivo Universidad Catolica </v>
      </c>
      <c r="AW319" s="1119">
        <f t="shared" si="24"/>
        <v>13</v>
      </c>
      <c r="AX319" s="1120">
        <f t="shared" si="25"/>
        <v>37702</v>
      </c>
      <c r="AY319" s="342"/>
      <c r="AZ319" s="342"/>
    </row>
    <row r="320" spans="1:52" ht="15" customHeight="1" x14ac:dyDescent="0.15">
      <c r="A320" s="242"/>
      <c r="B320" s="812" t="s">
        <v>3050</v>
      </c>
      <c r="C320" s="812" t="s">
        <v>3051</v>
      </c>
      <c r="D320" s="812" t="s">
        <v>3052</v>
      </c>
      <c r="E320" s="806" t="s">
        <v>1862</v>
      </c>
      <c r="F320" s="806" t="s">
        <v>3053</v>
      </c>
      <c r="G320" s="808">
        <v>37803</v>
      </c>
      <c r="H320" s="809" t="str">
        <f>+IF(G320&lt;DATE(2002,1,1),"adulto",IF(G320&lt;DATE(2004,1,1),"u20",IF(G320&lt;DATE(2006,1,1),"u18",IF(G320&lt;DATE(2008,1,1),"u16","-"))))</f>
        <v>u20</v>
      </c>
      <c r="I320" s="812" t="s">
        <v>3045</v>
      </c>
      <c r="J320" s="806">
        <v>10</v>
      </c>
      <c r="K320" s="932" t="s">
        <v>1017</v>
      </c>
      <c r="L320" s="242"/>
      <c r="M320" s="242"/>
      <c r="N320" s="242"/>
      <c r="O320" s="243"/>
      <c r="P320" s="807" t="s">
        <v>3054</v>
      </c>
      <c r="Q320" s="243"/>
      <c r="R320" s="243"/>
      <c r="S320" s="243"/>
      <c r="T320" s="242"/>
      <c r="U320" s="242"/>
      <c r="V320" s="242"/>
      <c r="W320" s="242"/>
      <c r="X320" s="243"/>
      <c r="Y320" s="243"/>
      <c r="Z320" s="242"/>
      <c r="AA320" s="242"/>
      <c r="AB320" s="242"/>
      <c r="AC320" s="242"/>
      <c r="AD320" s="242"/>
      <c r="AE320" s="242"/>
      <c r="AF320" s="242"/>
      <c r="AG320" s="1091" t="str">
        <f>E320</f>
        <v>F</v>
      </c>
      <c r="AH320" s="1095" t="str">
        <f>+IF(K320&gt;0,K320,"")</f>
        <v>jabalina</v>
      </c>
      <c r="AI320" s="1095" t="str">
        <f>+IF(L320&gt;0,L320,"")</f>
        <v/>
      </c>
      <c r="AJ320" s="1095" t="str">
        <f>+IF(M320&gt;0,M320,"")</f>
        <v/>
      </c>
      <c r="AK320" s="1095" t="str">
        <f>+IF(Q320&gt;0,Q320,"")</f>
        <v/>
      </c>
      <c r="AL320" s="1095" t="str">
        <f>+IF(N320&gt;0,N320,"")</f>
        <v/>
      </c>
      <c r="AM320" s="1095" t="str">
        <f>+IF(O320&gt;0,O320,"")</f>
        <v/>
      </c>
      <c r="AN320" s="1096" t="str">
        <f>+IF(P320&gt;0,P320," ")</f>
        <v>31.11</v>
      </c>
      <c r="AO320" s="314" t="str">
        <f>+UPPER((CONCATENATE(D320," ",B320," ",C320)))</f>
        <v>CAMILA OVANDO  BASSENGE</v>
      </c>
      <c r="AP320" s="1098">
        <f>G320</f>
        <v>37803</v>
      </c>
      <c r="AQ320" s="1097" t="str">
        <f>I320</f>
        <v>GERARDO MANZANARES</v>
      </c>
      <c r="AR320" s="1097">
        <f>J320</f>
        <v>10</v>
      </c>
      <c r="AS320" s="1091" t="str">
        <f>+SUBSTITUTE(SUBSTITUTE(F320,".",""),"-","")</f>
        <v>213281437</v>
      </c>
      <c r="AT320" s="342"/>
      <c r="AU320" s="314" t="str">
        <f t="shared" si="22"/>
        <v xml:space="preserve">OVANDO  BASSENGE CAMILA </v>
      </c>
      <c r="AV320" s="342" t="str">
        <f t="shared" si="23"/>
        <v>GERARDO MANZANARES</v>
      </c>
      <c r="AW320" s="1119">
        <f t="shared" si="24"/>
        <v>10</v>
      </c>
      <c r="AX320" s="1120">
        <f t="shared" si="25"/>
        <v>37803</v>
      </c>
      <c r="AY320" s="342"/>
      <c r="AZ320" s="342"/>
    </row>
    <row r="321" spans="1:52" ht="15" customHeight="1" x14ac:dyDescent="0.15">
      <c r="A321" s="242"/>
      <c r="B321" s="316" t="s">
        <v>3050</v>
      </c>
      <c r="C321" s="224" t="s">
        <v>3051</v>
      </c>
      <c r="D321" s="224" t="s">
        <v>3052</v>
      </c>
      <c r="E321" s="378" t="s">
        <v>1862</v>
      </c>
      <c r="F321" s="378" t="s">
        <v>3053</v>
      </c>
      <c r="G321" s="346">
        <v>37803</v>
      </c>
      <c r="H321" s="226" t="str">
        <f>+IF(G321&lt;DATE(2002,1,1),"adulto",IF(G321&lt;DATE(2004,1,1),"u20",IF(G321&lt;DATE(2006,1,1),"u18",IF(G321&lt;DATE(2008,1,1),"u16","-"))))</f>
        <v>u20</v>
      </c>
      <c r="I321" s="224" t="s">
        <v>3045</v>
      </c>
      <c r="J321" s="378">
        <v>10</v>
      </c>
      <c r="K321" s="765" t="s">
        <v>974</v>
      </c>
      <c r="L321" s="242"/>
      <c r="M321" s="242"/>
      <c r="N321" s="242"/>
      <c r="O321" s="243"/>
      <c r="P321" s="225" t="s">
        <v>4069</v>
      </c>
      <c r="Q321" s="243"/>
      <c r="R321" s="243"/>
      <c r="S321" s="243"/>
      <c r="T321" s="242"/>
      <c r="U321" s="242"/>
      <c r="V321" s="242"/>
      <c r="W321" s="242"/>
      <c r="X321" s="243"/>
      <c r="Y321" s="243"/>
      <c r="Z321" s="242"/>
      <c r="AA321" s="242"/>
      <c r="AB321" s="242"/>
      <c r="AC321" s="242"/>
      <c r="AD321" s="242"/>
      <c r="AE321" s="242"/>
      <c r="AF321" s="242"/>
      <c r="AG321" s="1091" t="str">
        <f>E321</f>
        <v>F</v>
      </c>
      <c r="AH321" s="1095" t="str">
        <f>+IF(K321&gt;0,K321,"")</f>
        <v>bala</v>
      </c>
      <c r="AI321" s="1095" t="str">
        <f>+IF(L321&gt;0,L321,"")</f>
        <v/>
      </c>
      <c r="AJ321" s="1095" t="str">
        <f>+IF(M321&gt;0,M321,"")</f>
        <v/>
      </c>
      <c r="AK321" s="1095" t="str">
        <f>+IF(Q321&gt;0,Q321,"")</f>
        <v/>
      </c>
      <c r="AL321" s="1095" t="str">
        <f>+IF(N321&gt;0,N321,"")</f>
        <v/>
      </c>
      <c r="AM321" s="1095" t="str">
        <f>+IF(O321&gt;0,O321,"")</f>
        <v/>
      </c>
      <c r="AN321" s="1096" t="str">
        <f>+IF(P321&gt;0,P321," ")</f>
        <v>09.52</v>
      </c>
      <c r="AO321" s="314" t="str">
        <f>+UPPER((CONCATENATE(D321," ",B321," ",C321)))</f>
        <v>CAMILA OVANDO  BASSENGE</v>
      </c>
      <c r="AP321" s="1098">
        <f>G321</f>
        <v>37803</v>
      </c>
      <c r="AQ321" s="1097" t="str">
        <f>I321</f>
        <v>GERARDO MANZANARES</v>
      </c>
      <c r="AR321" s="1097">
        <f>J321</f>
        <v>10</v>
      </c>
      <c r="AS321" s="1091" t="str">
        <f>+SUBSTITUTE(SUBSTITUTE(F321,".",""),"-","")</f>
        <v>213281437</v>
      </c>
      <c r="AT321" s="342"/>
      <c r="AU321" s="314" t="str">
        <f t="shared" si="22"/>
        <v xml:space="preserve">OVANDO  BASSENGE CAMILA </v>
      </c>
      <c r="AV321" s="342" t="str">
        <f t="shared" si="23"/>
        <v>GERARDO MANZANARES</v>
      </c>
      <c r="AW321" s="1119">
        <f t="shared" si="24"/>
        <v>10</v>
      </c>
      <c r="AX321" s="1120">
        <f t="shared" si="25"/>
        <v>37803</v>
      </c>
      <c r="AY321" s="342"/>
      <c r="AZ321" s="342"/>
    </row>
    <row r="322" spans="1:52" ht="15" customHeight="1" x14ac:dyDescent="0.15">
      <c r="A322" s="242"/>
      <c r="B322" s="812" t="s">
        <v>65</v>
      </c>
      <c r="C322" s="812" t="s">
        <v>2449</v>
      </c>
      <c r="D322" s="812" t="s">
        <v>885</v>
      </c>
      <c r="E322" s="806" t="s">
        <v>1862</v>
      </c>
      <c r="F322" s="814" t="s">
        <v>2450</v>
      </c>
      <c r="G322" s="808">
        <v>37684</v>
      </c>
      <c r="H322" s="809" t="str">
        <f>+IF(G322&lt;DATE(2002,1,1),"adulto",IF(G322&lt;DATE(2004,1,1),"u20",IF(G322&lt;DATE(2006,1,1),"u18",IF(G322&lt;DATE(2008,1,1),"u16","-"))))</f>
        <v>u20</v>
      </c>
      <c r="I322" s="812" t="s">
        <v>2448</v>
      </c>
      <c r="J322" s="806">
        <v>5</v>
      </c>
      <c r="K322" s="882">
        <v>5000</v>
      </c>
      <c r="L322" s="242"/>
      <c r="M322" s="242"/>
      <c r="N322" s="242"/>
      <c r="O322" s="243"/>
      <c r="P322" s="924" t="s">
        <v>2454</v>
      </c>
      <c r="Q322" s="243"/>
      <c r="R322" s="243"/>
      <c r="S322" s="243"/>
      <c r="T322" s="242"/>
      <c r="U322" s="242"/>
      <c r="V322" s="242"/>
      <c r="W322" s="242"/>
      <c r="X322" s="243"/>
      <c r="Y322" s="243"/>
      <c r="Z322" s="242"/>
      <c r="AA322" s="242"/>
      <c r="AB322" s="242"/>
      <c r="AC322" s="242"/>
      <c r="AD322" s="242"/>
      <c r="AE322" s="242"/>
      <c r="AF322" s="242"/>
      <c r="AG322" s="1091" t="str">
        <f>E322</f>
        <v>F</v>
      </c>
      <c r="AH322" s="1095">
        <f>+IF(K322&gt;0,K322,"")</f>
        <v>5000</v>
      </c>
      <c r="AI322" s="1095" t="str">
        <f>+IF(L322&gt;0,L322,"")</f>
        <v/>
      </c>
      <c r="AJ322" s="1095" t="str">
        <f>+IF(M322&gt;0,M322,"")</f>
        <v/>
      </c>
      <c r="AK322" s="1095" t="str">
        <f>+IF(Q322&gt;0,Q322,"")</f>
        <v/>
      </c>
      <c r="AL322" s="1095" t="str">
        <f>+IF(N322&gt;0,N322,"")</f>
        <v/>
      </c>
      <c r="AM322" s="1095" t="str">
        <f>+IF(O322&gt;0,O322,"")</f>
        <v/>
      </c>
      <c r="AN322" s="1096" t="str">
        <f>+IF(P322&gt;0,P322," ")</f>
        <v>22.48.71</v>
      </c>
      <c r="AO322" s="314" t="str">
        <f>+UPPER((CONCATENATE(D322," ",B322," ",C322)))</f>
        <v>MARTINA PACHECO JERIA</v>
      </c>
      <c r="AP322" s="1098">
        <f>G322</f>
        <v>37684</v>
      </c>
      <c r="AQ322" s="1097" t="str">
        <f>I322</f>
        <v>CLUB DE ATLETISMO EXTRAESCOLAR PEDRO ATENAS DE CASABLANCA</v>
      </c>
      <c r="AR322" s="1097">
        <f>J322</f>
        <v>5</v>
      </c>
      <c r="AS322" s="1091" t="str">
        <f>+SUBSTITUTE(SUBSTITUTE(F322,".",""),"-","")</f>
        <v>21251750k</v>
      </c>
      <c r="AT322" s="342"/>
      <c r="AU322" s="314" t="str">
        <f t="shared" si="22"/>
        <v xml:space="preserve">PACHECO JERIA MARTINA </v>
      </c>
      <c r="AV322" s="342" t="str">
        <f t="shared" si="23"/>
        <v>CLUB DE ATLETISMO EXTRAESCOLAR PEDRO ATENAS DE CASABLANCA</v>
      </c>
      <c r="AW322" s="1119">
        <f t="shared" si="24"/>
        <v>5</v>
      </c>
      <c r="AX322" s="1120">
        <f t="shared" si="25"/>
        <v>37684</v>
      </c>
      <c r="AY322" s="342"/>
      <c r="AZ322" s="342"/>
    </row>
    <row r="323" spans="1:52" ht="15" customHeight="1" x14ac:dyDescent="0.15">
      <c r="A323" s="242"/>
      <c r="B323" s="224" t="s">
        <v>3690</v>
      </c>
      <c r="C323" s="224" t="s">
        <v>3691</v>
      </c>
      <c r="D323" s="224" t="s">
        <v>3692</v>
      </c>
      <c r="E323" s="378" t="s">
        <v>1866</v>
      </c>
      <c r="F323" s="225" t="s">
        <v>1122</v>
      </c>
      <c r="G323" s="346">
        <v>37694</v>
      </c>
      <c r="H323" s="226" t="str">
        <f>+IF(G323&lt;DATE(2002,1,1),"adulto",IF(G323&lt;DATE(2004,1,1),"u20",IF(G323&lt;DATE(2006,1,1),"u18",IF(G323&lt;DATE(2008,1,1),"u16","-"))))</f>
        <v>u20</v>
      </c>
      <c r="I323" s="224" t="s">
        <v>3689</v>
      </c>
      <c r="J323" s="378">
        <v>8</v>
      </c>
      <c r="K323" s="883">
        <v>100</v>
      </c>
      <c r="L323" s="242">
        <v>1</v>
      </c>
      <c r="M323" s="242"/>
      <c r="N323" s="242"/>
      <c r="O323" s="243"/>
      <c r="P323" s="225" t="s">
        <v>3695</v>
      </c>
      <c r="Q323" s="243"/>
      <c r="R323" s="243"/>
      <c r="S323" s="243"/>
      <c r="T323" s="242"/>
      <c r="U323" s="242"/>
      <c r="V323" s="242"/>
      <c r="W323" s="242"/>
      <c r="X323" s="243"/>
      <c r="Y323" s="243"/>
      <c r="Z323" s="242"/>
      <c r="AA323" s="242"/>
      <c r="AB323" s="242"/>
      <c r="AC323" s="242"/>
      <c r="AD323" s="242"/>
      <c r="AE323" s="242"/>
      <c r="AF323" s="242"/>
      <c r="AG323" s="1091" t="str">
        <f>E323</f>
        <v>M</v>
      </c>
      <c r="AH323" s="1095">
        <f>+IF(K323&gt;0,K323,"")</f>
        <v>100</v>
      </c>
      <c r="AI323" s="1095">
        <f>+IF(L323&gt;0,L323,"")</f>
        <v>1</v>
      </c>
      <c r="AJ323" s="1095" t="str">
        <f>+IF(M323&gt;0,M323,"")</f>
        <v/>
      </c>
      <c r="AK323" s="1095" t="str">
        <f>+IF(Q323&gt;0,Q323,"")</f>
        <v/>
      </c>
      <c r="AL323" s="1095">
        <v>5</v>
      </c>
      <c r="AM323" s="1095" t="str">
        <f>+IF(O323&gt;0,O323,"")</f>
        <v/>
      </c>
      <c r="AN323" s="1096" t="str">
        <f>+IF(P323&gt;0,P323," ")</f>
        <v>11.52</v>
      </c>
      <c r="AO323" s="314" t="str">
        <f>+UPPER((CONCATENATE(D323," ",B323," ",C323)))</f>
        <v>CLEMENTE ALFONSO PAREDES VIGNEAUX</v>
      </c>
      <c r="AP323" s="1098">
        <f>G323</f>
        <v>37694</v>
      </c>
      <c r="AQ323" s="1097" t="str">
        <f>I323</f>
        <v xml:space="preserve">Club Deportivo San Pablo. </v>
      </c>
      <c r="AR323" s="1097">
        <f>J323</f>
        <v>8</v>
      </c>
      <c r="AS323" s="1091" t="str">
        <f>+SUBSTITUTE(SUBSTITUTE(F323,".",""),"-","")</f>
        <v>21257788k</v>
      </c>
      <c r="AT323" s="342"/>
      <c r="AU323" s="314" t="str">
        <f t="shared" si="22"/>
        <v xml:space="preserve">PAREDES VIGNEAUX CLEMENTE ALFONSO </v>
      </c>
      <c r="AV323" s="342" t="str">
        <f t="shared" si="23"/>
        <v xml:space="preserve">Club Deportivo San Pablo. </v>
      </c>
      <c r="AW323" s="1119">
        <f t="shared" si="24"/>
        <v>8</v>
      </c>
      <c r="AX323" s="1120">
        <f t="shared" si="25"/>
        <v>37694</v>
      </c>
      <c r="AY323" s="342"/>
      <c r="AZ323" s="342"/>
    </row>
    <row r="324" spans="1:52" ht="15" customHeight="1" x14ac:dyDescent="0.15">
      <c r="A324" s="242"/>
      <c r="B324" s="224" t="s">
        <v>3690</v>
      </c>
      <c r="C324" s="224" t="s">
        <v>3691</v>
      </c>
      <c r="D324" s="224" t="s">
        <v>3692</v>
      </c>
      <c r="E324" s="378" t="s">
        <v>1866</v>
      </c>
      <c r="F324" s="225" t="s">
        <v>1122</v>
      </c>
      <c r="G324" s="346">
        <v>37694</v>
      </c>
      <c r="H324" s="226" t="str">
        <f>+IF(G324&lt;DATE(2002,1,1),"adulto",IF(G324&lt;DATE(2004,1,1),"u20",IF(G324&lt;DATE(2006,1,1),"u18",IF(G324&lt;DATE(2008,1,1),"u16","-"))))</f>
        <v>u20</v>
      </c>
      <c r="I324" s="224" t="s">
        <v>3681</v>
      </c>
      <c r="J324" s="524">
        <v>8</v>
      </c>
      <c r="K324" s="883">
        <v>200</v>
      </c>
      <c r="L324" s="242">
        <v>6</v>
      </c>
      <c r="M324" s="242"/>
      <c r="N324" s="242">
        <v>6</v>
      </c>
      <c r="O324" s="243"/>
      <c r="P324" s="372" t="s">
        <v>3697</v>
      </c>
      <c r="Q324" s="243"/>
      <c r="R324" s="243"/>
      <c r="S324" s="243"/>
      <c r="T324" s="242"/>
      <c r="U324" s="242"/>
      <c r="V324" s="242"/>
      <c r="W324" s="242"/>
      <c r="X324" s="243"/>
      <c r="Y324" s="243"/>
      <c r="Z324" s="242"/>
      <c r="AA324" s="242"/>
      <c r="AB324" s="242"/>
      <c r="AC324" s="242"/>
      <c r="AD324" s="242"/>
      <c r="AE324" s="242"/>
      <c r="AF324" s="242"/>
      <c r="AG324" s="1091" t="str">
        <f>E324</f>
        <v>M</v>
      </c>
      <c r="AH324" s="1095">
        <f>+IF(K324&gt;0,K324,"")</f>
        <v>200</v>
      </c>
      <c r="AI324" s="1095">
        <f>+IF(L324&gt;0,L324,"")</f>
        <v>6</v>
      </c>
      <c r="AJ324" s="1095" t="str">
        <f>+IF(M324&gt;0,M324,"")</f>
        <v/>
      </c>
      <c r="AK324" s="1095" t="str">
        <f>+IF(Q324&gt;0,Q324,"")</f>
        <v/>
      </c>
      <c r="AL324" s="1095">
        <f>+IF(N324&gt;0,N324,"")</f>
        <v>6</v>
      </c>
      <c r="AM324" s="1095" t="str">
        <f>+IF(O324&gt;0,O324,"")</f>
        <v/>
      </c>
      <c r="AN324" s="1096" t="str">
        <f>+IF(P324&gt;0,P324," ")</f>
        <v>23.92</v>
      </c>
      <c r="AO324" s="314" t="str">
        <f>+UPPER((CONCATENATE(D324," ",B324," ",C324)))</f>
        <v>CLEMENTE ALFONSO PAREDES VIGNEAUX</v>
      </c>
      <c r="AP324" s="1098">
        <f>G324</f>
        <v>37694</v>
      </c>
      <c r="AQ324" s="1097" t="str">
        <f>I324</f>
        <v xml:space="preserve">Club Deportvo San Pablo. </v>
      </c>
      <c r="AR324" s="1097">
        <f>J324</f>
        <v>8</v>
      </c>
      <c r="AS324" s="1091" t="str">
        <f>+SUBSTITUTE(SUBSTITUTE(F324,".",""),"-","")</f>
        <v>21257788k</v>
      </c>
      <c r="AT324" s="342"/>
      <c r="AU324" s="314" t="str">
        <f t="shared" si="22"/>
        <v xml:space="preserve">PAREDES VIGNEAUX CLEMENTE ALFONSO </v>
      </c>
      <c r="AV324" s="342" t="str">
        <f t="shared" si="23"/>
        <v xml:space="preserve">Club Deportvo San Pablo. </v>
      </c>
      <c r="AW324" s="1119">
        <f t="shared" si="24"/>
        <v>8</v>
      </c>
      <c r="AX324" s="1120">
        <f t="shared" si="25"/>
        <v>37694</v>
      </c>
      <c r="AY324" s="342"/>
      <c r="AZ324" s="342"/>
    </row>
    <row r="325" spans="1:52" ht="15" customHeight="1" x14ac:dyDescent="0.2">
      <c r="A325" s="242"/>
      <c r="B325" s="224" t="s">
        <v>3690</v>
      </c>
      <c r="C325" s="224" t="s">
        <v>3691</v>
      </c>
      <c r="D325" s="224" t="s">
        <v>3692</v>
      </c>
      <c r="E325" s="378" t="s">
        <v>1866</v>
      </c>
      <c r="F325" s="225" t="s">
        <v>1122</v>
      </c>
      <c r="G325" s="346">
        <v>37694</v>
      </c>
      <c r="H325" s="226" t="str">
        <f>+IF(G325&lt;DATE(2002,1,1),"adulto",IF(G325&lt;DATE(2004,1,1),"u20",IF(G325&lt;DATE(2006,1,1),"u18",IF(G325&lt;DATE(2008,1,1),"u16","-"))))</f>
        <v>u20</v>
      </c>
      <c r="I325" s="224" t="s">
        <v>3681</v>
      </c>
      <c r="J325" s="861">
        <v>8</v>
      </c>
      <c r="K325" s="900" t="s">
        <v>3702</v>
      </c>
      <c r="L325" s="242"/>
      <c r="M325" s="242"/>
      <c r="N325" s="242"/>
      <c r="O325" s="243"/>
      <c r="P325" s="225"/>
      <c r="Q325" s="243"/>
      <c r="R325" s="243"/>
      <c r="S325" s="243"/>
      <c r="T325" s="242"/>
      <c r="U325" s="242"/>
      <c r="V325" s="242"/>
      <c r="W325" s="242"/>
      <c r="X325" s="243"/>
      <c r="Y325" s="243"/>
      <c r="Z325" s="242"/>
      <c r="AA325" s="242"/>
      <c r="AB325" s="242"/>
      <c r="AC325" s="242"/>
      <c r="AD325" s="242"/>
      <c r="AE325" s="242"/>
      <c r="AF325" s="242"/>
      <c r="AG325" s="1091" t="str">
        <f>E325</f>
        <v>M</v>
      </c>
      <c r="AH325" s="1095" t="str">
        <f>+IF(K325&gt;0,K325,"")</f>
        <v>4x400</v>
      </c>
      <c r="AI325" s="1095" t="str">
        <f>+IF(L325&gt;0,L325,"")</f>
        <v/>
      </c>
      <c r="AJ325" s="1095" t="str">
        <f>+IF(M325&gt;0,M325,"")</f>
        <v/>
      </c>
      <c r="AK325" s="1095" t="str">
        <f>+IF(Q325&gt;0,Q325,"")</f>
        <v/>
      </c>
      <c r="AL325" s="1095" t="str">
        <f>+IF(N325&gt;0,N325,"")</f>
        <v/>
      </c>
      <c r="AM325" s="1095" t="str">
        <f>+IF(O325&gt;0,O325,"")</f>
        <v/>
      </c>
      <c r="AN325" s="1096" t="str">
        <f>+IF(P325&gt;0,P325," ")</f>
        <v xml:space="preserve"> </v>
      </c>
      <c r="AO325" s="314" t="str">
        <f>+UPPER((CONCATENATE(D325," ",B325," ",C325)))</f>
        <v>CLEMENTE ALFONSO PAREDES VIGNEAUX</v>
      </c>
      <c r="AP325" s="1098">
        <f>G325</f>
        <v>37694</v>
      </c>
      <c r="AQ325" s="1097" t="str">
        <f>I325</f>
        <v xml:space="preserve">Club Deportvo San Pablo. </v>
      </c>
      <c r="AR325" s="1097">
        <f>J325</f>
        <v>8</v>
      </c>
      <c r="AS325" s="1091" t="str">
        <f>+SUBSTITUTE(SUBSTITUTE(F325,".",""),"-","")</f>
        <v>21257788k</v>
      </c>
      <c r="AT325" s="342"/>
      <c r="AU325" s="314" t="str">
        <f t="shared" si="22"/>
        <v xml:space="preserve">PAREDES VIGNEAUX CLEMENTE ALFONSO </v>
      </c>
      <c r="AV325" s="342" t="str">
        <f t="shared" si="23"/>
        <v xml:space="preserve">Club Deportvo San Pablo. </v>
      </c>
      <c r="AW325" s="1119">
        <f t="shared" si="24"/>
        <v>8</v>
      </c>
      <c r="AX325" s="1120">
        <f t="shared" si="25"/>
        <v>37694</v>
      </c>
      <c r="AY325" s="342"/>
      <c r="AZ325" s="342"/>
    </row>
    <row r="326" spans="1:52" ht="15" customHeight="1" x14ac:dyDescent="0.15">
      <c r="A326" s="242"/>
      <c r="B326" s="826" t="s">
        <v>3544</v>
      </c>
      <c r="C326" s="826" t="s">
        <v>730</v>
      </c>
      <c r="D326" s="826" t="s">
        <v>3545</v>
      </c>
      <c r="E326" s="806" t="s">
        <v>1866</v>
      </c>
      <c r="F326" s="828" t="s">
        <v>3546</v>
      </c>
      <c r="G326" s="829">
        <v>38219</v>
      </c>
      <c r="H326" s="809" t="str">
        <f>+IF(G326&lt;DATE(2002,1,1),"adulto",IF(G326&lt;DATE(2004,1,1),"u20",IF(G326&lt;DATE(2006,1,1),"u18",IF(G326&lt;DATE(2008,1,1),"u16","-"))))</f>
        <v>u18</v>
      </c>
      <c r="I326" s="831" t="s">
        <v>3550</v>
      </c>
      <c r="J326" s="868">
        <v>4</v>
      </c>
      <c r="K326" s="882">
        <v>100</v>
      </c>
      <c r="L326" s="242">
        <v>4</v>
      </c>
      <c r="M326" s="242"/>
      <c r="N326" s="242"/>
      <c r="O326" s="243"/>
      <c r="P326" s="828" t="s">
        <v>1528</v>
      </c>
      <c r="Q326" s="243"/>
      <c r="R326" s="243"/>
      <c r="S326" s="243"/>
      <c r="T326" s="242"/>
      <c r="U326" s="242"/>
      <c r="V326" s="242"/>
      <c r="W326" s="242"/>
      <c r="X326" s="243"/>
      <c r="Y326" s="243"/>
      <c r="Z326" s="242"/>
      <c r="AA326" s="242"/>
      <c r="AB326" s="242"/>
      <c r="AC326" s="242"/>
      <c r="AD326" s="242"/>
      <c r="AE326" s="242"/>
      <c r="AF326" s="242"/>
      <c r="AG326" s="1091" t="str">
        <f>E326</f>
        <v>M</v>
      </c>
      <c r="AH326" s="1095">
        <f>+IF(K326&gt;0,K326,"")</f>
        <v>100</v>
      </c>
      <c r="AI326" s="1095">
        <f>+IF(L326&gt;0,L326,"")</f>
        <v>4</v>
      </c>
      <c r="AJ326" s="1095" t="str">
        <f>+IF(M326&gt;0,M326,"")</f>
        <v/>
      </c>
      <c r="AK326" s="1095" t="str">
        <f>+IF(Q326&gt;0,Q326,"")</f>
        <v/>
      </c>
      <c r="AL326" s="1095">
        <v>2</v>
      </c>
      <c r="AM326" s="1095" t="str">
        <f>+IF(O326&gt;0,O326,"")</f>
        <v/>
      </c>
      <c r="AN326" s="1096" t="str">
        <f>+IF(P326&gt;0,P326," ")</f>
        <v>12.60</v>
      </c>
      <c r="AO326" s="314" t="str">
        <f>+UPPER((CONCATENATE(D326," ",B326," ",C326)))</f>
        <v>RODRIGO ESTEBAN PARRA GONZALEZ</v>
      </c>
      <c r="AP326" s="1098">
        <f>G326</f>
        <v>38219</v>
      </c>
      <c r="AQ326" s="1097" t="str">
        <f>I326</f>
        <v>CLUB DEPORTIVO ATLETICO SPORTING COQUIMBO</v>
      </c>
      <c r="AR326" s="1097">
        <f>J326</f>
        <v>4</v>
      </c>
      <c r="AS326" s="1091" t="str">
        <f>+SUBSTITUTE(SUBSTITUTE(F326,".",""),"-","")</f>
        <v>215647854</v>
      </c>
      <c r="AT326" s="342"/>
      <c r="AU326" s="314" t="str">
        <f t="shared" si="22"/>
        <v xml:space="preserve">PARRA GONZALEZ RODRIGO ESTEBAN </v>
      </c>
      <c r="AV326" s="342" t="str">
        <f t="shared" si="23"/>
        <v>CLUB DEPORTIVO ATLETICO SPORTING COQUIMBO</v>
      </c>
      <c r="AW326" s="1119">
        <f t="shared" si="24"/>
        <v>4</v>
      </c>
      <c r="AX326" s="1120">
        <f t="shared" si="25"/>
        <v>38219</v>
      </c>
      <c r="AY326" s="342"/>
      <c r="AZ326" s="342"/>
    </row>
    <row r="327" spans="1:52" ht="15" customHeight="1" x14ac:dyDescent="0.15">
      <c r="A327" s="242"/>
      <c r="B327" s="831" t="s">
        <v>3544</v>
      </c>
      <c r="C327" s="831" t="s">
        <v>730</v>
      </c>
      <c r="D327" s="831" t="s">
        <v>3545</v>
      </c>
      <c r="E327" s="806" t="s">
        <v>1866</v>
      </c>
      <c r="F327" s="828" t="s">
        <v>3546</v>
      </c>
      <c r="G327" s="829">
        <v>38219</v>
      </c>
      <c r="H327" s="809" t="str">
        <f>+IF(G327&lt;DATE(2002,1,1),"adulto",IF(G327&lt;DATE(2004,1,1),"u20",IF(G327&lt;DATE(2006,1,1),"u18",IF(G327&lt;DATE(2008,1,1),"u16","-"))))</f>
        <v>u18</v>
      </c>
      <c r="I327" s="831" t="s">
        <v>3550</v>
      </c>
      <c r="J327" s="868">
        <v>4</v>
      </c>
      <c r="K327" s="882">
        <v>200</v>
      </c>
      <c r="L327" s="242">
        <v>3</v>
      </c>
      <c r="M327" s="242"/>
      <c r="N327" s="242">
        <v>1</v>
      </c>
      <c r="O327" s="243"/>
      <c r="P327" s="828"/>
      <c r="Q327" s="243"/>
      <c r="R327" s="243"/>
      <c r="S327" s="243"/>
      <c r="T327" s="242"/>
      <c r="U327" s="242"/>
      <c r="V327" s="242"/>
      <c r="W327" s="242"/>
      <c r="X327" s="243"/>
      <c r="Y327" s="243"/>
      <c r="Z327" s="242"/>
      <c r="AA327" s="242"/>
      <c r="AB327" s="242"/>
      <c r="AC327" s="242"/>
      <c r="AD327" s="242"/>
      <c r="AE327" s="242"/>
      <c r="AF327" s="242"/>
      <c r="AG327" s="1091" t="str">
        <f>E327</f>
        <v>M</v>
      </c>
      <c r="AH327" s="1095">
        <f>+IF(K327&gt;0,K327,"")</f>
        <v>200</v>
      </c>
      <c r="AI327" s="1095">
        <f>+IF(L327&gt;0,L327,"")</f>
        <v>3</v>
      </c>
      <c r="AJ327" s="1095" t="str">
        <f>+IF(M327&gt;0,M327,"")</f>
        <v/>
      </c>
      <c r="AK327" s="1095" t="str">
        <f>+IF(Q327&gt;0,Q327,"")</f>
        <v/>
      </c>
      <c r="AL327" s="1095">
        <f>+IF(N327&gt;0,N327,"")</f>
        <v>1</v>
      </c>
      <c r="AM327" s="1095" t="str">
        <f>+IF(O327&gt;0,O327,"")</f>
        <v/>
      </c>
      <c r="AN327" s="1096" t="str">
        <f>+IF(P327&gt;0,P327," ")</f>
        <v xml:space="preserve"> </v>
      </c>
      <c r="AO327" s="314" t="str">
        <f>+UPPER((CONCATENATE(D327," ",B327," ",C327)))</f>
        <v>RODRIGO ESTEBAN PARRA GONZALEZ</v>
      </c>
      <c r="AP327" s="1098">
        <f>G327</f>
        <v>38219</v>
      </c>
      <c r="AQ327" s="1097" t="str">
        <f>I327</f>
        <v>CLUB DEPORTIVO ATLETICO SPORTING COQUIMBO</v>
      </c>
      <c r="AR327" s="1097">
        <f>J327</f>
        <v>4</v>
      </c>
      <c r="AS327" s="1091" t="str">
        <f>+SUBSTITUTE(SUBSTITUTE(F327,".",""),"-","")</f>
        <v>215647854</v>
      </c>
      <c r="AT327" s="342"/>
      <c r="AU327" s="314" t="str">
        <f t="shared" si="22"/>
        <v xml:space="preserve">PARRA GONZALEZ RODRIGO ESTEBAN </v>
      </c>
      <c r="AV327" s="342" t="str">
        <f t="shared" si="23"/>
        <v>CLUB DEPORTIVO ATLETICO SPORTING COQUIMBO</v>
      </c>
      <c r="AW327" s="1119">
        <f t="shared" si="24"/>
        <v>4</v>
      </c>
      <c r="AX327" s="1120">
        <f t="shared" si="25"/>
        <v>38219</v>
      </c>
      <c r="AY327" s="342"/>
      <c r="AZ327" s="342"/>
    </row>
    <row r="328" spans="1:52" ht="15" customHeight="1" x14ac:dyDescent="0.15">
      <c r="A328" s="242"/>
      <c r="B328" s="451" t="s">
        <v>2705</v>
      </c>
      <c r="C328" s="451" t="s">
        <v>2706</v>
      </c>
      <c r="D328" s="451" t="s">
        <v>2707</v>
      </c>
      <c r="E328" s="378" t="s">
        <v>1866</v>
      </c>
      <c r="F328" s="453" t="s">
        <v>2708</v>
      </c>
      <c r="G328" s="464"/>
      <c r="H328" s="226" t="str">
        <f>+IF(G328&lt;DATE(2002,1,1),"adulto",IF(G328&lt;DATE(2004,1,1),"u20",IF(G328&lt;DATE(2006,1,1),"u18",IF(G328&lt;DATE(2008,1,1),"u16","-"))))</f>
        <v>adulto</v>
      </c>
      <c r="I328" s="456" t="s">
        <v>2604</v>
      </c>
      <c r="J328" s="452">
        <v>13</v>
      </c>
      <c r="K328" s="378" t="s">
        <v>1856</v>
      </c>
      <c r="L328" s="242"/>
      <c r="M328" s="242"/>
      <c r="N328" s="242"/>
      <c r="O328" s="243"/>
      <c r="P328" s="451"/>
      <c r="Q328" s="243"/>
      <c r="R328" s="243"/>
      <c r="S328" s="243"/>
      <c r="T328" s="242"/>
      <c r="U328" s="242"/>
      <c r="V328" s="242"/>
      <c r="W328" s="242"/>
      <c r="X328" s="243"/>
      <c r="Y328" s="243"/>
      <c r="Z328" s="242"/>
      <c r="AA328" s="242"/>
      <c r="AB328" s="242"/>
      <c r="AC328" s="242"/>
      <c r="AD328" s="242"/>
      <c r="AE328" s="242"/>
      <c r="AF328" s="242"/>
      <c r="AG328" s="1091" t="str">
        <f>E328</f>
        <v>M</v>
      </c>
      <c r="AH328" s="1095" t="str">
        <f>+IF(K328&gt;0,K328,"")</f>
        <v>ENTRENADOR</v>
      </c>
      <c r="AI328" s="1095" t="str">
        <f>+IF(L328&gt;0,L328,"")</f>
        <v/>
      </c>
      <c r="AJ328" s="1095" t="str">
        <f>+IF(M328&gt;0,M328,"")</f>
        <v/>
      </c>
      <c r="AK328" s="1095" t="str">
        <f>+IF(Q328&gt;0,Q328,"")</f>
        <v/>
      </c>
      <c r="AL328" s="1095" t="str">
        <f>+IF(N328&gt;0,N328,"")</f>
        <v/>
      </c>
      <c r="AM328" s="1095" t="str">
        <f>+IF(O328&gt;0,O328,"")</f>
        <v/>
      </c>
      <c r="AN328" s="1096" t="str">
        <f>+IF(P328&gt;0,P328," ")</f>
        <v xml:space="preserve"> </v>
      </c>
      <c r="AO328" s="314" t="str">
        <f>+UPPER((CONCATENATE(D328," ",B328," ",C328)))</f>
        <v>ALFREDO PAVEZ GUTIERREZ</v>
      </c>
      <c r="AP328" s="1098">
        <f>G328</f>
        <v>0</v>
      </c>
      <c r="AQ328" s="1097" t="str">
        <f>I328</f>
        <v>CLUB ATLETICO SANTIAGO</v>
      </c>
      <c r="AR328" s="1097">
        <f>J328</f>
        <v>13</v>
      </c>
      <c r="AS328" s="1091" t="str">
        <f>+SUBSTITUTE(SUBSTITUTE(F328,".",""),"-","")</f>
        <v>164720667</v>
      </c>
      <c r="AT328" s="342"/>
      <c r="AU328" s="314" t="str">
        <f t="shared" si="22"/>
        <v xml:space="preserve">PAVEZ GUTIERREZ ALFREDO </v>
      </c>
      <c r="AV328" s="342" t="str">
        <f t="shared" si="23"/>
        <v>CLUB ATLETICO SANTIAGO</v>
      </c>
      <c r="AW328" s="1119">
        <f t="shared" si="24"/>
        <v>13</v>
      </c>
      <c r="AX328" s="1120">
        <f t="shared" si="25"/>
        <v>0</v>
      </c>
      <c r="AY328" s="342"/>
      <c r="AZ328" s="342"/>
    </row>
    <row r="329" spans="1:52" ht="15" customHeight="1" x14ac:dyDescent="0.15">
      <c r="A329" s="242"/>
      <c r="B329" s="693" t="s">
        <v>2423</v>
      </c>
      <c r="C329" s="693" t="s">
        <v>2424</v>
      </c>
      <c r="D329" s="693" t="s">
        <v>2425</v>
      </c>
      <c r="E329" s="378" t="s">
        <v>1866</v>
      </c>
      <c r="F329" s="523" t="s">
        <v>2426</v>
      </c>
      <c r="G329" s="346">
        <v>37452</v>
      </c>
      <c r="H329" s="226" t="str">
        <f>+IF(G329&lt;DATE(2002,1,1),"adulto",IF(G329&lt;DATE(2004,1,1),"u20",IF(G329&lt;DATE(2006,1,1),"u18",IF(G329&lt;DATE(2008,1,1),"u16","-"))))</f>
        <v>u20</v>
      </c>
      <c r="I329" s="693" t="s">
        <v>2412</v>
      </c>
      <c r="J329" s="378">
        <v>5</v>
      </c>
      <c r="K329" s="883">
        <v>100</v>
      </c>
      <c r="L329" s="242">
        <v>2</v>
      </c>
      <c r="M329" s="242"/>
      <c r="N329" s="242"/>
      <c r="O329" s="243"/>
      <c r="P329" s="523" t="s">
        <v>2430</v>
      </c>
      <c r="Q329" s="243"/>
      <c r="R329" s="243"/>
      <c r="S329" s="243"/>
      <c r="T329" s="242"/>
      <c r="U329" s="242"/>
      <c r="V329" s="242"/>
      <c r="W329" s="242"/>
      <c r="X329" s="243"/>
      <c r="Y329" s="243"/>
      <c r="Z329" s="242"/>
      <c r="AA329" s="242"/>
      <c r="AB329" s="242"/>
      <c r="AC329" s="242"/>
      <c r="AD329" s="242"/>
      <c r="AE329" s="242"/>
      <c r="AF329" s="242"/>
      <c r="AG329" s="1091" t="str">
        <f>E329</f>
        <v>M</v>
      </c>
      <c r="AH329" s="1095">
        <f>+IF(K329&gt;0,K329,"")</f>
        <v>100</v>
      </c>
      <c r="AI329" s="1095">
        <f>+IF(L329&gt;0,L329,"")</f>
        <v>2</v>
      </c>
      <c r="AJ329" s="1095" t="str">
        <f>+IF(M329&gt;0,M329,"")</f>
        <v/>
      </c>
      <c r="AK329" s="1095" t="str">
        <f>+IF(Q329&gt;0,Q329,"")</f>
        <v/>
      </c>
      <c r="AL329" s="1095">
        <v>4</v>
      </c>
      <c r="AM329" s="1095" t="str">
        <f>+IF(O329&gt;0,O329,"")</f>
        <v/>
      </c>
      <c r="AN329" s="1096" t="str">
        <f>+IF(P329&gt;0,P329," ")</f>
        <v>10.87</v>
      </c>
      <c r="AO329" s="314" t="str">
        <f>+UPPER((CONCATENATE(D329," ",B329," ",C329)))</f>
        <v>ANTONIO IGNACIO PEREIRA VÁSQUEZ</v>
      </c>
      <c r="AP329" s="1098">
        <f>G329</f>
        <v>37452</v>
      </c>
      <c r="AQ329" s="1097" t="str">
        <f>I329</f>
        <v>CLUB ATLÉTICO PACÍFICO</v>
      </c>
      <c r="AR329" s="1097">
        <f>J329</f>
        <v>5</v>
      </c>
      <c r="AS329" s="1091" t="str">
        <f>+SUBSTITUTE(SUBSTITUTE(F329,".",""),"-","")</f>
        <v>210705198</v>
      </c>
      <c r="AT329" s="342"/>
      <c r="AU329" s="314" t="str">
        <f t="shared" si="22"/>
        <v xml:space="preserve">PEREIRA VÁSQUEZ ANTONIO IGNACIO </v>
      </c>
      <c r="AV329" s="342" t="str">
        <f t="shared" si="23"/>
        <v>CLUB ATLÉTICO PACÍFICO</v>
      </c>
      <c r="AW329" s="1119">
        <f t="shared" si="24"/>
        <v>5</v>
      </c>
      <c r="AX329" s="1120">
        <f t="shared" si="25"/>
        <v>37452</v>
      </c>
      <c r="AY329" s="342"/>
      <c r="AZ329" s="342"/>
    </row>
    <row r="330" spans="1:52" ht="15" customHeight="1" x14ac:dyDescent="0.2">
      <c r="A330" s="242"/>
      <c r="B330" s="693" t="s">
        <v>2423</v>
      </c>
      <c r="C330" s="693" t="s">
        <v>2424</v>
      </c>
      <c r="D330" s="693" t="s">
        <v>2425</v>
      </c>
      <c r="E330" s="378" t="s">
        <v>1866</v>
      </c>
      <c r="F330" s="523" t="s">
        <v>2426</v>
      </c>
      <c r="G330" s="346">
        <v>37452</v>
      </c>
      <c r="H330" s="226" t="str">
        <f>+IF(G330&lt;DATE(2002,1,1),"adulto",IF(G330&lt;DATE(2004,1,1),"u20",IF(G330&lt;DATE(2006,1,1),"u18",IF(G330&lt;DATE(2008,1,1),"u16","-"))))</f>
        <v>u20</v>
      </c>
      <c r="I330" s="693" t="s">
        <v>2412</v>
      </c>
      <c r="J330" s="861">
        <v>5</v>
      </c>
      <c r="K330" s="883">
        <v>200</v>
      </c>
      <c r="L330" s="242">
        <v>3</v>
      </c>
      <c r="M330" s="242"/>
      <c r="N330" s="242">
        <v>4</v>
      </c>
      <c r="O330" s="243"/>
      <c r="P330" s="523" t="s">
        <v>2431</v>
      </c>
      <c r="Q330" s="243"/>
      <c r="R330" s="243"/>
      <c r="S330" s="243"/>
      <c r="T330" s="242"/>
      <c r="U330" s="242"/>
      <c r="V330" s="242"/>
      <c r="W330" s="242"/>
      <c r="X330" s="243"/>
      <c r="Y330" s="243"/>
      <c r="Z330" s="242"/>
      <c r="AA330" s="242"/>
      <c r="AB330" s="242"/>
      <c r="AC330" s="242"/>
      <c r="AD330" s="242"/>
      <c r="AE330" s="242"/>
      <c r="AF330" s="242"/>
      <c r="AG330" s="1091" t="str">
        <f>E330</f>
        <v>M</v>
      </c>
      <c r="AH330" s="1095">
        <f>+IF(K330&gt;0,K330,"")</f>
        <v>200</v>
      </c>
      <c r="AI330" s="1095">
        <f>+IF(L330&gt;0,L330,"")</f>
        <v>3</v>
      </c>
      <c r="AJ330" s="1095" t="str">
        <f>+IF(M330&gt;0,M330,"")</f>
        <v/>
      </c>
      <c r="AK330" s="1095" t="str">
        <f>+IF(Q330&gt;0,Q330,"")</f>
        <v/>
      </c>
      <c r="AL330" s="1095">
        <f>+IF(N330&gt;0,N330,"")</f>
        <v>4</v>
      </c>
      <c r="AM330" s="1095" t="str">
        <f>+IF(O330&gt;0,O330,"")</f>
        <v/>
      </c>
      <c r="AN330" s="1096" t="str">
        <f>+IF(P330&gt;0,P330," ")</f>
        <v>22.07</v>
      </c>
      <c r="AO330" s="314" t="str">
        <f>+UPPER((CONCATENATE(D330," ",B330," ",C330)))</f>
        <v>ANTONIO IGNACIO PEREIRA VÁSQUEZ</v>
      </c>
      <c r="AP330" s="1098">
        <f>G330</f>
        <v>37452</v>
      </c>
      <c r="AQ330" s="1097" t="str">
        <f>I330</f>
        <v>CLUB ATLÉTICO PACÍFICO</v>
      </c>
      <c r="AR330" s="1097">
        <f>J330</f>
        <v>5</v>
      </c>
      <c r="AS330" s="1091" t="str">
        <f>+SUBSTITUTE(SUBSTITUTE(F330,".",""),"-","")</f>
        <v>210705198</v>
      </c>
      <c r="AT330" s="342"/>
      <c r="AU330" s="314" t="str">
        <f t="shared" si="22"/>
        <v xml:space="preserve">PEREIRA VÁSQUEZ ANTONIO IGNACIO </v>
      </c>
      <c r="AV330" s="342" t="str">
        <f t="shared" si="23"/>
        <v>CLUB ATLÉTICO PACÍFICO</v>
      </c>
      <c r="AW330" s="1119">
        <f t="shared" si="24"/>
        <v>5</v>
      </c>
      <c r="AX330" s="1120">
        <f t="shared" si="25"/>
        <v>37452</v>
      </c>
      <c r="AY330" s="342"/>
      <c r="AZ330" s="342"/>
    </row>
    <row r="331" spans="1:52" ht="15" customHeight="1" x14ac:dyDescent="0.2">
      <c r="A331" s="242"/>
      <c r="B331" s="610" t="s">
        <v>3210</v>
      </c>
      <c r="C331" s="610" t="s">
        <v>3211</v>
      </c>
      <c r="D331" s="610" t="s">
        <v>3212</v>
      </c>
      <c r="E331" s="378" t="s">
        <v>1866</v>
      </c>
      <c r="F331" s="610" t="s">
        <v>3213</v>
      </c>
      <c r="G331" s="536">
        <v>37982</v>
      </c>
      <c r="H331" s="226" t="str">
        <f>+IF(G331&lt;DATE(2002,1,1),"adulto",IF(G331&lt;DATE(2004,1,1),"u20",IF(G331&lt;DATE(2006,1,1),"u18",IF(G331&lt;DATE(2008,1,1),"u16","-"))))</f>
        <v>u20</v>
      </c>
      <c r="I331" s="610" t="s">
        <v>3197</v>
      </c>
      <c r="J331" s="863">
        <v>3</v>
      </c>
      <c r="K331" s="883">
        <v>200</v>
      </c>
      <c r="L331" s="242">
        <v>4</v>
      </c>
      <c r="M331" s="242"/>
      <c r="N331" s="242">
        <v>4</v>
      </c>
      <c r="O331" s="243"/>
      <c r="P331" s="225" t="s">
        <v>3346</v>
      </c>
      <c r="Q331" s="243"/>
      <c r="R331" s="243"/>
      <c r="S331" s="243"/>
      <c r="T331" s="242"/>
      <c r="U331" s="242"/>
      <c r="V331" s="242"/>
      <c r="W331" s="242"/>
      <c r="X331" s="243"/>
      <c r="Y331" s="243"/>
      <c r="Z331" s="242"/>
      <c r="AA331" s="242"/>
      <c r="AB331" s="242"/>
      <c r="AC331" s="242"/>
      <c r="AD331" s="242"/>
      <c r="AE331" s="242"/>
      <c r="AF331" s="242"/>
      <c r="AG331" s="1091" t="str">
        <f>E331</f>
        <v>M</v>
      </c>
      <c r="AH331" s="1095">
        <f>+IF(K331&gt;0,K331,"")</f>
        <v>200</v>
      </c>
      <c r="AI331" s="1095">
        <f>+IF(L331&gt;0,L331,"")</f>
        <v>4</v>
      </c>
      <c r="AJ331" s="1095" t="str">
        <f>+IF(M331&gt;0,M331,"")</f>
        <v/>
      </c>
      <c r="AK331" s="1095" t="str">
        <f>+IF(Q331&gt;0,Q331,"")</f>
        <v/>
      </c>
      <c r="AL331" s="1095">
        <f>+IF(N331&gt;0,N331,"")</f>
        <v>4</v>
      </c>
      <c r="AM331" s="1095" t="str">
        <f>+IF(O331&gt;0,O331,"")</f>
        <v/>
      </c>
      <c r="AN331" s="1096" t="str">
        <f>+IF(P331&gt;0,P331," ")</f>
        <v>22.1</v>
      </c>
      <c r="AO331" s="314" t="str">
        <f>+UPPER((CONCATENATE(D331," ",B331," ",C331)))</f>
        <v>BENJAMIN ANDRES PEREIRA MORALES</v>
      </c>
      <c r="AP331" s="1098">
        <f>G331</f>
        <v>37982</v>
      </c>
      <c r="AQ331" s="1097" t="str">
        <f>I331</f>
        <v>Club atletico copiapo</v>
      </c>
      <c r="AR331" s="1097">
        <f>J331</f>
        <v>3</v>
      </c>
      <c r="AS331" s="1091" t="str">
        <f>+SUBSTITUTE(SUBSTITUTE(F331,".",""),"-","")</f>
        <v>214807017</v>
      </c>
      <c r="AT331" s="342"/>
      <c r="AU331" s="314" t="str">
        <f t="shared" si="22"/>
        <v xml:space="preserve">PEREIRA MORALES BENJAMIN ANDRES </v>
      </c>
      <c r="AV331" s="342" t="str">
        <f t="shared" si="23"/>
        <v>Club atletico copiapo</v>
      </c>
      <c r="AW331" s="1119">
        <f t="shared" si="24"/>
        <v>3</v>
      </c>
      <c r="AX331" s="1120">
        <f t="shared" si="25"/>
        <v>37982</v>
      </c>
      <c r="AY331" s="342"/>
      <c r="AZ331" s="342"/>
    </row>
    <row r="332" spans="1:52" ht="15" customHeight="1" x14ac:dyDescent="0.2">
      <c r="A332" s="242"/>
      <c r="B332" s="610" t="s">
        <v>3210</v>
      </c>
      <c r="C332" s="610" t="s">
        <v>3211</v>
      </c>
      <c r="D332" s="610" t="s">
        <v>3212</v>
      </c>
      <c r="E332" s="378" t="s">
        <v>1866</v>
      </c>
      <c r="F332" s="610" t="s">
        <v>3213</v>
      </c>
      <c r="G332" s="536">
        <v>37982</v>
      </c>
      <c r="H332" s="226" t="str">
        <f>+IF(G332&lt;DATE(2002,1,1),"adulto",IF(G332&lt;DATE(2004,1,1),"u20",IF(G332&lt;DATE(2006,1,1),"u18",IF(G332&lt;DATE(2008,1,1),"u16","-"))))</f>
        <v>u20</v>
      </c>
      <c r="I332" s="610" t="s">
        <v>3197</v>
      </c>
      <c r="J332" s="863">
        <v>3</v>
      </c>
      <c r="K332" s="883">
        <v>100</v>
      </c>
      <c r="L332" s="242">
        <v>1</v>
      </c>
      <c r="M332" s="242"/>
      <c r="N332" s="242"/>
      <c r="O332" s="243"/>
      <c r="P332" s="225" t="s">
        <v>3338</v>
      </c>
      <c r="Q332" s="243"/>
      <c r="R332" s="243"/>
      <c r="S332" s="243"/>
      <c r="T332" s="242"/>
      <c r="U332" s="242"/>
      <c r="V332" s="242"/>
      <c r="W332" s="242"/>
      <c r="X332" s="243"/>
      <c r="Y332" s="243"/>
      <c r="Z332" s="242"/>
      <c r="AA332" s="242"/>
      <c r="AB332" s="242"/>
      <c r="AC332" s="242"/>
      <c r="AD332" s="242"/>
      <c r="AE332" s="242"/>
      <c r="AF332" s="242"/>
      <c r="AG332" s="1091" t="str">
        <f>E332</f>
        <v>M</v>
      </c>
      <c r="AH332" s="1095">
        <f>+IF(K332&gt;0,K332,"")</f>
        <v>100</v>
      </c>
      <c r="AI332" s="1095">
        <f>+IF(L332&gt;0,L332,"")</f>
        <v>1</v>
      </c>
      <c r="AJ332" s="1095" t="str">
        <f>+IF(M332&gt;0,M332,"")</f>
        <v/>
      </c>
      <c r="AK332" s="1095" t="str">
        <f>+IF(Q332&gt;0,Q332,"")</f>
        <v/>
      </c>
      <c r="AL332" s="1095">
        <v>3</v>
      </c>
      <c r="AM332" s="1095" t="str">
        <f>+IF(O332&gt;0,O332,"")</f>
        <v/>
      </c>
      <c r="AN332" s="1096" t="str">
        <f>+IF(P332&gt;0,P332," ")</f>
        <v>11.69</v>
      </c>
      <c r="AO332" s="314" t="str">
        <f>+UPPER((CONCATENATE(D332," ",B332," ",C332)))</f>
        <v>BENJAMIN ANDRES PEREIRA MORALES</v>
      </c>
      <c r="AP332" s="1098">
        <f>G332</f>
        <v>37982</v>
      </c>
      <c r="AQ332" s="1097" t="str">
        <f>I332</f>
        <v>Club atletico copiapo</v>
      </c>
      <c r="AR332" s="1097">
        <f>J332</f>
        <v>3</v>
      </c>
      <c r="AS332" s="1091" t="str">
        <f>+SUBSTITUTE(SUBSTITUTE(F332,".",""),"-","")</f>
        <v>214807017</v>
      </c>
      <c r="AT332" s="342"/>
      <c r="AU332" s="314" t="str">
        <f t="shared" ref="AU332:AU393" si="26">+UPPER((CONCATENATE(B332," ",C332," ",D332," ")))</f>
        <v xml:space="preserve">PEREIRA MORALES BENJAMIN ANDRES </v>
      </c>
      <c r="AV332" s="342" t="str">
        <f t="shared" si="23"/>
        <v>Club atletico copiapo</v>
      </c>
      <c r="AW332" s="1119">
        <f t="shared" si="24"/>
        <v>3</v>
      </c>
      <c r="AX332" s="1120">
        <f t="shared" si="25"/>
        <v>37982</v>
      </c>
      <c r="AY332" s="342"/>
      <c r="AZ332" s="342"/>
    </row>
    <row r="333" spans="1:52" ht="15" customHeight="1" x14ac:dyDescent="0.15">
      <c r="A333" s="242"/>
      <c r="B333" s="803" t="s">
        <v>1689</v>
      </c>
      <c r="C333" s="803" t="s">
        <v>751</v>
      </c>
      <c r="D333" s="803" t="s">
        <v>2443</v>
      </c>
      <c r="E333" s="806" t="s">
        <v>1862</v>
      </c>
      <c r="F333" s="814" t="s">
        <v>2444</v>
      </c>
      <c r="G333" s="808">
        <v>38494</v>
      </c>
      <c r="H333" s="809" t="str">
        <f>+IF(G333&lt;DATE(2002,1,1),"adulto",IF(G333&lt;DATE(2004,1,1),"u20",IF(G333&lt;DATE(2006,1,1),"u18",IF(G333&lt;DATE(2008,1,1),"u16","-"))))</f>
        <v>u18</v>
      </c>
      <c r="I333" s="812" t="s">
        <v>2448</v>
      </c>
      <c r="J333" s="806">
        <v>5</v>
      </c>
      <c r="K333" s="816" t="s">
        <v>974</v>
      </c>
      <c r="L333" s="242"/>
      <c r="M333" s="242"/>
      <c r="N333" s="242"/>
      <c r="O333" s="243"/>
      <c r="P333" s="814" t="s">
        <v>4068</v>
      </c>
      <c r="Q333" s="243"/>
      <c r="R333" s="243"/>
      <c r="S333" s="243"/>
      <c r="T333" s="242"/>
      <c r="U333" s="242"/>
      <c r="V333" s="242"/>
      <c r="W333" s="242"/>
      <c r="X333" s="243"/>
      <c r="Y333" s="243"/>
      <c r="Z333" s="242"/>
      <c r="AA333" s="242"/>
      <c r="AB333" s="242"/>
      <c r="AC333" s="242"/>
      <c r="AD333" s="242"/>
      <c r="AE333" s="242"/>
      <c r="AF333" s="242"/>
      <c r="AG333" s="1091" t="str">
        <f>E333</f>
        <v>F</v>
      </c>
      <c r="AH333" s="1095" t="str">
        <f>+IF(K333&gt;0,K333,"")</f>
        <v>bala</v>
      </c>
      <c r="AI333" s="1095" t="str">
        <f>+IF(L333&gt;0,L333,"")</f>
        <v/>
      </c>
      <c r="AJ333" s="1095" t="str">
        <f>+IF(M333&gt;0,M333,"")</f>
        <v/>
      </c>
      <c r="AK333" s="1095" t="str">
        <f>+IF(Q333&gt;0,Q333,"")</f>
        <v/>
      </c>
      <c r="AL333" s="1095" t="str">
        <f>+IF(N333&gt;0,N333,"")</f>
        <v/>
      </c>
      <c r="AM333" s="1095" t="str">
        <f>+IF(O333&gt;0,O333,"")</f>
        <v/>
      </c>
      <c r="AN333" s="1096" t="str">
        <f>+IF(P333&gt;0,P333," ")</f>
        <v>08.5</v>
      </c>
      <c r="AO333" s="314" t="str">
        <f>+UPPER((CONCATENATE(D333," ",B333," ",C333)))</f>
        <v>ENIGER AMAYA PEREZ VERA</v>
      </c>
      <c r="AP333" s="1098">
        <f>G333</f>
        <v>38494</v>
      </c>
      <c r="AQ333" s="1097" t="str">
        <f>I333</f>
        <v>CLUB DE ATLETISMO EXTRAESCOLAR PEDRO ATENAS DE CASABLANCA</v>
      </c>
      <c r="AR333" s="1097">
        <f>J333</f>
        <v>5</v>
      </c>
      <c r="AS333" s="1091" t="str">
        <f>+SUBSTITUTE(SUBSTITUTE(F333,".",""),"-","")</f>
        <v>217590558</v>
      </c>
      <c r="AT333" s="342"/>
      <c r="AU333" s="314" t="str">
        <f t="shared" si="26"/>
        <v xml:space="preserve">PEREZ VERA ENIGER AMAYA </v>
      </c>
      <c r="AV333" s="342" t="str">
        <f t="shared" si="23"/>
        <v>CLUB DE ATLETISMO EXTRAESCOLAR PEDRO ATENAS DE CASABLANCA</v>
      </c>
      <c r="AW333" s="1119">
        <f t="shared" si="24"/>
        <v>5</v>
      </c>
      <c r="AX333" s="1120">
        <f t="shared" si="25"/>
        <v>38494</v>
      </c>
      <c r="AY333" s="342"/>
      <c r="AZ333" s="342"/>
    </row>
    <row r="334" spans="1:52" ht="15" customHeight="1" x14ac:dyDescent="0.2">
      <c r="A334" s="242"/>
      <c r="B334" s="812" t="s">
        <v>2253</v>
      </c>
      <c r="C334" s="812" t="s">
        <v>2266</v>
      </c>
      <c r="D334" s="812" t="s">
        <v>2267</v>
      </c>
      <c r="E334" s="806" t="s">
        <v>1862</v>
      </c>
      <c r="F334" s="814" t="s">
        <v>2268</v>
      </c>
      <c r="G334" s="808">
        <v>37292</v>
      </c>
      <c r="H334" s="809" t="str">
        <f>+IF(G334&lt;DATE(2002,1,1),"adulto",IF(G334&lt;DATE(2004,1,1),"u20",IF(G334&lt;DATE(2006,1,1),"u18",IF(G334&lt;DATE(2008,1,1),"u16","-"))))</f>
        <v>u20</v>
      </c>
      <c r="I334" s="812" t="s">
        <v>2251</v>
      </c>
      <c r="J334" s="860">
        <v>6</v>
      </c>
      <c r="K334" s="816" t="s">
        <v>990</v>
      </c>
      <c r="L334" s="242"/>
      <c r="M334" s="242"/>
      <c r="N334" s="242"/>
      <c r="O334" s="243"/>
      <c r="P334" s="814" t="s">
        <v>2331</v>
      </c>
      <c r="Q334" s="243"/>
      <c r="R334" s="243"/>
      <c r="S334" s="243"/>
      <c r="T334" s="242"/>
      <c r="U334" s="242"/>
      <c r="V334" s="242"/>
      <c r="W334" s="242"/>
      <c r="X334" s="243"/>
      <c r="Y334" s="243"/>
      <c r="Z334" s="242"/>
      <c r="AA334" s="242"/>
      <c r="AB334" s="242"/>
      <c r="AC334" s="242"/>
      <c r="AD334" s="242"/>
      <c r="AE334" s="242"/>
      <c r="AF334" s="242"/>
      <c r="AG334" s="1091" t="str">
        <f>E334</f>
        <v>F</v>
      </c>
      <c r="AH334" s="1095" t="str">
        <f>+IF(K334&gt;0,K334,"")</f>
        <v>disco</v>
      </c>
      <c r="AI334" s="1095" t="str">
        <f>+IF(L334&gt;0,L334,"")</f>
        <v/>
      </c>
      <c r="AJ334" s="1095" t="str">
        <f>+IF(M334&gt;0,M334,"")</f>
        <v/>
      </c>
      <c r="AK334" s="1095" t="str">
        <f>+IF(Q334&gt;0,Q334,"")</f>
        <v/>
      </c>
      <c r="AL334" s="1095" t="str">
        <f>+IF(N334&gt;0,N334,"")</f>
        <v/>
      </c>
      <c r="AM334" s="1095" t="str">
        <f>+IF(O334&gt;0,O334,"")</f>
        <v/>
      </c>
      <c r="AN334" s="1096" t="str">
        <f>+IF(P334&gt;0,P334," ")</f>
        <v>24.74</v>
      </c>
      <c r="AO334" s="314" t="str">
        <f>+UPPER((CONCATENATE(D334," ",B334," ",C334)))</f>
        <v>NOELIA SOFÍA PÉREZ DÍAZ</v>
      </c>
      <c r="AP334" s="1098">
        <f>G334</f>
        <v>37292</v>
      </c>
      <c r="AQ334" s="1097" t="str">
        <f>I334</f>
        <v>CLUB ATLETICO MUNICIPAL NANCAGUA</v>
      </c>
      <c r="AR334" s="1097">
        <f>J334</f>
        <v>6</v>
      </c>
      <c r="AS334" s="1091" t="str">
        <f>+SUBSTITUTE(SUBSTITUTE(F334,".",""),"-","")</f>
        <v>209635119</v>
      </c>
      <c r="AT334" s="342"/>
      <c r="AU334" s="314" t="str">
        <f t="shared" si="26"/>
        <v xml:space="preserve">PÉREZ DÍAZ NOELIA SOFÍA </v>
      </c>
      <c r="AV334" s="342" t="str">
        <f t="shared" si="23"/>
        <v>CLUB ATLETICO MUNICIPAL NANCAGUA</v>
      </c>
      <c r="AW334" s="1119">
        <f t="shared" si="24"/>
        <v>6</v>
      </c>
      <c r="AX334" s="1120">
        <f t="shared" si="25"/>
        <v>37292</v>
      </c>
      <c r="AY334" s="342"/>
      <c r="AZ334" s="342"/>
    </row>
    <row r="335" spans="1:52" ht="15" customHeight="1" x14ac:dyDescent="0.15">
      <c r="A335" s="242"/>
      <c r="B335" s="224" t="s">
        <v>2253</v>
      </c>
      <c r="C335" s="224" t="s">
        <v>2254</v>
      </c>
      <c r="D335" s="224" t="s">
        <v>2255</v>
      </c>
      <c r="E335" s="378" t="s">
        <v>1862</v>
      </c>
      <c r="F335" s="225" t="s">
        <v>2256</v>
      </c>
      <c r="G335" s="346">
        <v>37823</v>
      </c>
      <c r="H335" s="226" t="str">
        <f>+IF(G335&lt;DATE(2002,1,1),"adulto",IF(G335&lt;DATE(2004,1,1),"u20",IF(G335&lt;DATE(2006,1,1),"u18",IF(G335&lt;DATE(2008,1,1),"u16","-"))))</f>
        <v>u20</v>
      </c>
      <c r="I335" s="224" t="s">
        <v>2251</v>
      </c>
      <c r="J335" s="378">
        <v>6</v>
      </c>
      <c r="K335" s="349" t="s">
        <v>1873</v>
      </c>
      <c r="L335" s="242"/>
      <c r="M335" s="242"/>
      <c r="N335" s="242"/>
      <c r="O335" s="243"/>
      <c r="P335" s="225" t="s">
        <v>2326</v>
      </c>
      <c r="Q335" s="243"/>
      <c r="R335" s="243"/>
      <c r="S335" s="243"/>
      <c r="T335" s="242"/>
      <c r="U335" s="242"/>
      <c r="V335" s="242"/>
      <c r="W335" s="242"/>
      <c r="X335" s="243"/>
      <c r="Y335" s="243"/>
      <c r="Z335" s="242"/>
      <c r="AA335" s="242"/>
      <c r="AB335" s="242"/>
      <c r="AC335" s="242"/>
      <c r="AD335" s="242"/>
      <c r="AE335" s="242"/>
      <c r="AF335" s="242"/>
      <c r="AG335" s="1091" t="str">
        <f>E335</f>
        <v>F</v>
      </c>
      <c r="AH335" s="1095" t="str">
        <f>+IF(K335&gt;0,K335,"")</f>
        <v>10000 marcha</v>
      </c>
      <c r="AI335" s="1095" t="str">
        <f>+IF(L335&gt;0,L335,"")</f>
        <v/>
      </c>
      <c r="AJ335" s="1095" t="str">
        <f>+IF(M335&gt;0,M335,"")</f>
        <v/>
      </c>
      <c r="AK335" s="1095" t="str">
        <f>+IF(Q335&gt;0,Q335,"")</f>
        <v/>
      </c>
      <c r="AL335" s="1095" t="str">
        <f>+IF(N335&gt;0,N335,"")</f>
        <v/>
      </c>
      <c r="AM335" s="1095" t="str">
        <f>+IF(O335&gt;0,O335,"")</f>
        <v/>
      </c>
      <c r="AN335" s="1096" t="str">
        <f>+IF(P335&gt;0,P335," ")</f>
        <v>1.06.00</v>
      </c>
      <c r="AO335" s="314" t="str">
        <f>+UPPER((CONCATENATE(D335," ",B335," ",C335)))</f>
        <v>CATALINA MONSERRAT PÉREZ GÁLVEZ</v>
      </c>
      <c r="AP335" s="1098">
        <f>G335</f>
        <v>37823</v>
      </c>
      <c r="AQ335" s="1097" t="str">
        <f>I335</f>
        <v>CLUB ATLETICO MUNICIPAL NANCAGUA</v>
      </c>
      <c r="AR335" s="1097">
        <f>J335</f>
        <v>6</v>
      </c>
      <c r="AS335" s="1091" t="str">
        <f>+SUBSTITUTE(SUBSTITUTE(F335,".",""),"-","")</f>
        <v>213502611</v>
      </c>
      <c r="AT335" s="342"/>
      <c r="AU335" s="314" t="str">
        <f t="shared" si="26"/>
        <v xml:space="preserve">PÉREZ GÁLVEZ CATALINA MONSERRAT </v>
      </c>
      <c r="AV335" s="342" t="str">
        <f t="shared" si="23"/>
        <v>CLUB ATLETICO MUNICIPAL NANCAGUA</v>
      </c>
      <c r="AW335" s="1119">
        <f t="shared" si="24"/>
        <v>6</v>
      </c>
      <c r="AX335" s="1120">
        <f t="shared" si="25"/>
        <v>37823</v>
      </c>
      <c r="AY335" s="342"/>
      <c r="AZ335" s="342"/>
    </row>
    <row r="336" spans="1:52" ht="15" customHeight="1" x14ac:dyDescent="0.2">
      <c r="A336" s="242"/>
      <c r="B336" s="224" t="s">
        <v>2253</v>
      </c>
      <c r="C336" s="224" t="s">
        <v>2266</v>
      </c>
      <c r="D336" s="224" t="s">
        <v>2267</v>
      </c>
      <c r="E336" s="378" t="s">
        <v>1862</v>
      </c>
      <c r="F336" s="376" t="s">
        <v>2268</v>
      </c>
      <c r="G336" s="346">
        <v>37292</v>
      </c>
      <c r="H336" s="226" t="str">
        <f>+IF(G336&lt;DATE(2002,1,1),"adulto",IF(G336&lt;DATE(2004,1,1),"u20",IF(G336&lt;DATE(2006,1,1),"u18",IF(G336&lt;DATE(2008,1,1),"u16","-"))))</f>
        <v>u20</v>
      </c>
      <c r="I336" s="224" t="s">
        <v>2251</v>
      </c>
      <c r="J336" s="861">
        <v>6</v>
      </c>
      <c r="K336" s="344" t="s">
        <v>1017</v>
      </c>
      <c r="L336" s="242"/>
      <c r="M336" s="242"/>
      <c r="N336" s="242"/>
      <c r="O336" s="243"/>
      <c r="P336" s="225" t="s">
        <v>2330</v>
      </c>
      <c r="Q336" s="243"/>
      <c r="R336" s="243"/>
      <c r="S336" s="243"/>
      <c r="T336" s="242"/>
      <c r="U336" s="242"/>
      <c r="V336" s="242"/>
      <c r="W336" s="242"/>
      <c r="X336" s="243"/>
      <c r="Y336" s="243"/>
      <c r="Z336" s="242"/>
      <c r="AA336" s="242"/>
      <c r="AB336" s="242"/>
      <c r="AC336" s="242"/>
      <c r="AD336" s="242"/>
      <c r="AE336" s="242"/>
      <c r="AF336" s="242"/>
      <c r="AG336" s="1091" t="str">
        <f>E336</f>
        <v>F</v>
      </c>
      <c r="AH336" s="1095" t="str">
        <f>+IF(K336&gt;0,K336,"")</f>
        <v>jabalina</v>
      </c>
      <c r="AI336" s="1095" t="str">
        <f>+IF(L336&gt;0,L336,"")</f>
        <v/>
      </c>
      <c r="AJ336" s="1095" t="str">
        <f>+IF(M336&gt;0,M336,"")</f>
        <v/>
      </c>
      <c r="AK336" s="1095" t="str">
        <f>+IF(Q336&gt;0,Q336,"")</f>
        <v/>
      </c>
      <c r="AL336" s="1095" t="str">
        <f>+IF(N336&gt;0,N336,"")</f>
        <v/>
      </c>
      <c r="AM336" s="1095" t="str">
        <f>+IF(O336&gt;0,O336,"")</f>
        <v/>
      </c>
      <c r="AN336" s="1096" t="str">
        <f>+IF(P336&gt;0,P336," ")</f>
        <v>36.2</v>
      </c>
      <c r="AO336" s="314" t="str">
        <f>+UPPER((CONCATENATE(D336," ",B336," ",C336)))</f>
        <v>NOELIA SOFÍA PÉREZ DÍAZ</v>
      </c>
      <c r="AP336" s="1098">
        <f>G336</f>
        <v>37292</v>
      </c>
      <c r="AQ336" s="1097" t="str">
        <f>I336</f>
        <v>CLUB ATLETICO MUNICIPAL NANCAGUA</v>
      </c>
      <c r="AR336" s="1097">
        <f>J336</f>
        <v>6</v>
      </c>
      <c r="AS336" s="1091" t="str">
        <f>+SUBSTITUTE(SUBSTITUTE(F336,".",""),"-","")</f>
        <v>209635119</v>
      </c>
      <c r="AT336" s="342"/>
      <c r="AU336" s="314" t="str">
        <f t="shared" si="26"/>
        <v xml:space="preserve">PÉREZ DÍAZ NOELIA SOFÍA </v>
      </c>
      <c r="AV336" s="342" t="str">
        <f t="shared" si="23"/>
        <v>CLUB ATLETICO MUNICIPAL NANCAGUA</v>
      </c>
      <c r="AW336" s="1119">
        <f t="shared" si="24"/>
        <v>6</v>
      </c>
      <c r="AX336" s="1120">
        <f t="shared" si="25"/>
        <v>37292</v>
      </c>
      <c r="AY336" s="342"/>
      <c r="AZ336" s="342"/>
    </row>
    <row r="337" spans="1:52" ht="15" customHeight="1" x14ac:dyDescent="0.2">
      <c r="A337" s="242"/>
      <c r="B337" s="224" t="s">
        <v>2253</v>
      </c>
      <c r="C337" s="224" t="s">
        <v>2266</v>
      </c>
      <c r="D337" s="224" t="s">
        <v>2267</v>
      </c>
      <c r="E337" s="378" t="s">
        <v>1862</v>
      </c>
      <c r="F337" s="225" t="s">
        <v>2268</v>
      </c>
      <c r="G337" s="346">
        <v>37292</v>
      </c>
      <c r="H337" s="226" t="str">
        <f>+IF(G337&lt;DATE(2002,1,1),"adulto",IF(G337&lt;DATE(2004,1,1),"u20",IF(G337&lt;DATE(2006,1,1),"u18",IF(G337&lt;DATE(2008,1,1),"u16","-"))))</f>
        <v>u20</v>
      </c>
      <c r="I337" s="224" t="s">
        <v>2251</v>
      </c>
      <c r="J337" s="861">
        <v>6</v>
      </c>
      <c r="K337" s="765" t="s">
        <v>974</v>
      </c>
      <c r="L337" s="242"/>
      <c r="M337" s="242"/>
      <c r="N337" s="242"/>
      <c r="O337" s="243"/>
      <c r="P337" s="225" t="s">
        <v>2329</v>
      </c>
      <c r="Q337" s="243"/>
      <c r="R337" s="243"/>
      <c r="S337" s="243"/>
      <c r="T337" s="242"/>
      <c r="U337" s="242"/>
      <c r="V337" s="242"/>
      <c r="W337" s="242"/>
      <c r="X337" s="243"/>
      <c r="Y337" s="243"/>
      <c r="Z337" s="242"/>
      <c r="AA337" s="242"/>
      <c r="AB337" s="242"/>
      <c r="AC337" s="242"/>
      <c r="AD337" s="242"/>
      <c r="AE337" s="242"/>
      <c r="AF337" s="242"/>
      <c r="AG337" s="1091" t="str">
        <f>E337</f>
        <v>F</v>
      </c>
      <c r="AH337" s="1101" t="str">
        <f>+IF(K337&gt;0,K337,"")</f>
        <v>bala</v>
      </c>
      <c r="AI337" s="1101" t="str">
        <f>+IF(L337&gt;0,L337,"")</f>
        <v/>
      </c>
      <c r="AJ337" s="1101" t="str">
        <f>+IF(M337&gt;0,M337,"")</f>
        <v/>
      </c>
      <c r="AK337" s="1101" t="str">
        <f>+IF(Q337&gt;0,Q337,"")</f>
        <v/>
      </c>
      <c r="AL337" s="1101" t="str">
        <f>+IF(N337&gt;0,N337,"")</f>
        <v/>
      </c>
      <c r="AM337" s="1101" t="str">
        <f>+IF(O337&gt;0,O337,"")</f>
        <v/>
      </c>
      <c r="AN337" s="1102" t="str">
        <f>+IF(P337&gt;0,P337," ")</f>
        <v>10.18</v>
      </c>
      <c r="AO337" s="314" t="str">
        <f>+UPPER((CONCATENATE(D337," ",B337," ",C337)))</f>
        <v>NOELIA SOFÍA PÉREZ DÍAZ</v>
      </c>
      <c r="AP337" s="1104">
        <f>G337</f>
        <v>37292</v>
      </c>
      <c r="AQ337" s="1103" t="str">
        <f>I337</f>
        <v>CLUB ATLETICO MUNICIPAL NANCAGUA</v>
      </c>
      <c r="AR337" s="1103">
        <f>J337</f>
        <v>6</v>
      </c>
      <c r="AS337" s="243" t="str">
        <f>+SUBSTITUTE(SUBSTITUTE(F337,".",""),"-","")</f>
        <v>209635119</v>
      </c>
      <c r="AT337" s="342"/>
      <c r="AU337" s="314" t="str">
        <f t="shared" si="26"/>
        <v xml:space="preserve">PÉREZ DÍAZ NOELIA SOFÍA </v>
      </c>
      <c r="AV337" s="342" t="str">
        <f t="shared" si="23"/>
        <v>CLUB ATLETICO MUNICIPAL NANCAGUA</v>
      </c>
      <c r="AW337" s="1119">
        <f t="shared" si="24"/>
        <v>6</v>
      </c>
      <c r="AX337" s="1120">
        <f t="shared" si="25"/>
        <v>37292</v>
      </c>
      <c r="AY337" s="342"/>
      <c r="AZ337" s="342"/>
    </row>
    <row r="338" spans="1:52" ht="15" customHeight="1" x14ac:dyDescent="0.15">
      <c r="A338" s="242"/>
      <c r="B338" s="224" t="s">
        <v>3899</v>
      </c>
      <c r="C338" s="224" t="s">
        <v>3803</v>
      </c>
      <c r="D338" s="224" t="s">
        <v>3900</v>
      </c>
      <c r="E338" s="378" t="s">
        <v>1862</v>
      </c>
      <c r="F338" s="225" t="s">
        <v>3901</v>
      </c>
      <c r="G338" s="226">
        <v>38272</v>
      </c>
      <c r="H338" s="226" t="s">
        <v>3902</v>
      </c>
      <c r="I338" s="228" t="s">
        <v>3905</v>
      </c>
      <c r="J338" s="863">
        <v>3</v>
      </c>
      <c r="K338" s="225">
        <v>200</v>
      </c>
      <c r="L338" s="242">
        <v>3</v>
      </c>
      <c r="M338" s="242"/>
      <c r="N338" s="242">
        <v>3</v>
      </c>
      <c r="O338" s="243"/>
      <c r="P338" s="225" t="s">
        <v>4179</v>
      </c>
      <c r="Q338" s="243"/>
      <c r="R338" s="243"/>
      <c r="S338" s="243"/>
      <c r="T338" s="242"/>
      <c r="U338" s="242"/>
      <c r="V338" s="242"/>
      <c r="W338" s="242"/>
      <c r="X338" s="243"/>
      <c r="Y338" s="243"/>
      <c r="Z338" s="242"/>
      <c r="AA338" s="242"/>
      <c r="AB338" s="242"/>
      <c r="AC338" s="242"/>
      <c r="AD338" s="242"/>
      <c r="AE338" s="242"/>
      <c r="AF338" s="242"/>
      <c r="AG338" s="1091" t="str">
        <f>E338</f>
        <v>F</v>
      </c>
      <c r="AH338" s="1095">
        <f>+IF(K338&gt;0,K338,"")</f>
        <v>200</v>
      </c>
      <c r="AI338" s="1095">
        <f>+IF(L338&gt;0,L338,"")</f>
        <v>3</v>
      </c>
      <c r="AJ338" s="1095" t="str">
        <f>+IF(M338&gt;0,M338,"")</f>
        <v/>
      </c>
      <c r="AK338" s="1095" t="str">
        <f>+IF(Q338&gt;0,Q338,"")</f>
        <v/>
      </c>
      <c r="AL338" s="1095">
        <f>+IF(N338&gt;0,N338,"")</f>
        <v>3</v>
      </c>
      <c r="AM338" s="1095" t="str">
        <f>+IF(O338&gt;0,O338,"")</f>
        <v/>
      </c>
      <c r="AN338" s="1096" t="str">
        <f>+IF(P338&gt;0,P338," ")</f>
        <v>27.32</v>
      </c>
      <c r="AO338" s="314" t="str">
        <f>+UPPER((CONCATENATE(D338," ",B338," ",C338)))</f>
        <v>GENESIS ANTONELLA PEREZ  GODOY</v>
      </c>
      <c r="AP338" s="1098">
        <f>G338</f>
        <v>38272</v>
      </c>
      <c r="AQ338" s="1097" t="str">
        <f>I338</f>
        <v>CLUB ATLETICO VALLE DEL HUASCO</v>
      </c>
      <c r="AR338" s="1097">
        <f>J338</f>
        <v>3</v>
      </c>
      <c r="AS338" s="1100" t="str">
        <f>+SUBSTITUTE(SUBSTITUTE(F338,".",""),"-","")</f>
        <v>216809696</v>
      </c>
      <c r="AT338" s="342"/>
      <c r="AU338" s="314" t="str">
        <f t="shared" si="26"/>
        <v xml:space="preserve">PEREZ  GODOY GENESIS ANTONELLA </v>
      </c>
      <c r="AV338" s="342" t="str">
        <f t="shared" si="23"/>
        <v>CLUB ATLETICO VALLE DEL HUASCO</v>
      </c>
      <c r="AW338" s="1119">
        <f t="shared" si="24"/>
        <v>3</v>
      </c>
      <c r="AX338" s="1120">
        <f t="shared" si="25"/>
        <v>38272</v>
      </c>
      <c r="AY338" s="342"/>
      <c r="AZ338" s="342"/>
    </row>
    <row r="339" spans="1:52" ht="15" customHeight="1" x14ac:dyDescent="0.15">
      <c r="A339" s="242"/>
      <c r="B339" s="224" t="s">
        <v>3899</v>
      </c>
      <c r="C339" s="224" t="s">
        <v>3803</v>
      </c>
      <c r="D339" s="224" t="s">
        <v>3900</v>
      </c>
      <c r="E339" s="378" t="s">
        <v>1862</v>
      </c>
      <c r="F339" s="225" t="s">
        <v>3901</v>
      </c>
      <c r="G339" s="226">
        <v>38272</v>
      </c>
      <c r="H339" s="226" t="s">
        <v>3902</v>
      </c>
      <c r="I339" s="228" t="s">
        <v>3905</v>
      </c>
      <c r="J339" s="863">
        <v>3</v>
      </c>
      <c r="K339" s="225">
        <v>400</v>
      </c>
      <c r="L339" s="242">
        <v>2</v>
      </c>
      <c r="M339" s="242"/>
      <c r="N339" s="242"/>
      <c r="O339" s="243"/>
      <c r="P339" s="225" t="s">
        <v>4073</v>
      </c>
      <c r="Q339" s="243"/>
      <c r="R339" s="243"/>
      <c r="S339" s="243"/>
      <c r="T339" s="242"/>
      <c r="U339" s="242"/>
      <c r="V339" s="242"/>
      <c r="W339" s="242"/>
      <c r="X339" s="243"/>
      <c r="Y339" s="243"/>
      <c r="Z339" s="242"/>
      <c r="AA339" s="242"/>
      <c r="AB339" s="242"/>
      <c r="AC339" s="242"/>
      <c r="AD339" s="242"/>
      <c r="AE339" s="242"/>
      <c r="AF339" s="242"/>
      <c r="AG339" s="1091" t="str">
        <f>E339</f>
        <v>F</v>
      </c>
      <c r="AH339" s="1095">
        <f>+IF(K339&gt;0,K339,"")</f>
        <v>400</v>
      </c>
      <c r="AI339" s="1095">
        <f>+IF(L339&gt;0,L339,"")</f>
        <v>2</v>
      </c>
      <c r="AJ339" s="1095" t="str">
        <f>+IF(M339&gt;0,M339,"")</f>
        <v/>
      </c>
      <c r="AK339" s="1095" t="str">
        <f>+IF(Q339&gt;0,Q339,"")</f>
        <v/>
      </c>
      <c r="AL339" s="1095">
        <v>6</v>
      </c>
      <c r="AM339" s="1095" t="str">
        <f>+IF(O339&gt;0,O339,"")</f>
        <v/>
      </c>
      <c r="AN339" s="1096" t="str">
        <f>+IF(P339&gt;0,P339," ")</f>
        <v>1.03.00</v>
      </c>
      <c r="AO339" s="314" t="str">
        <f>+UPPER((CONCATENATE(D339," ",B339," ",C339)))</f>
        <v>GENESIS ANTONELLA PEREZ  GODOY</v>
      </c>
      <c r="AP339" s="1098">
        <f>G339</f>
        <v>38272</v>
      </c>
      <c r="AQ339" s="1097" t="str">
        <f>I339</f>
        <v>CLUB ATLETICO VALLE DEL HUASCO</v>
      </c>
      <c r="AR339" s="1097">
        <f>J339</f>
        <v>3</v>
      </c>
      <c r="AS339" s="1091" t="str">
        <f>+SUBSTITUTE(SUBSTITUTE(F339,".",""),"-","")</f>
        <v>216809696</v>
      </c>
      <c r="AT339" s="342"/>
      <c r="AU339" s="314" t="str">
        <f t="shared" si="26"/>
        <v xml:space="preserve">PEREZ  GODOY GENESIS ANTONELLA </v>
      </c>
      <c r="AV339" s="342" t="str">
        <f t="shared" si="23"/>
        <v>CLUB ATLETICO VALLE DEL HUASCO</v>
      </c>
      <c r="AW339" s="1119">
        <f t="shared" si="24"/>
        <v>3</v>
      </c>
      <c r="AX339" s="1120">
        <f t="shared" si="25"/>
        <v>38272</v>
      </c>
      <c r="AY339" s="342"/>
      <c r="AZ339" s="342"/>
    </row>
    <row r="340" spans="1:52" ht="15" customHeight="1" x14ac:dyDescent="0.2">
      <c r="A340" s="242"/>
      <c r="B340" s="646" t="s">
        <v>2235</v>
      </c>
      <c r="C340" s="646" t="s">
        <v>2236</v>
      </c>
      <c r="D340" s="646" t="s">
        <v>2237</v>
      </c>
      <c r="E340" s="378" t="s">
        <v>1862</v>
      </c>
      <c r="F340" s="622" t="s">
        <v>2238</v>
      </c>
      <c r="G340" s="672">
        <v>37624</v>
      </c>
      <c r="H340" s="226" t="str">
        <f>+IF(G340&lt;DATE(2002,1,1),"adulto",IF(G340&lt;DATE(2004,1,1),"u20",IF(G340&lt;DATE(2006,1,1),"u18",IF(G340&lt;DATE(2008,1,1),"u16","-"))))</f>
        <v>u20</v>
      </c>
      <c r="I340" s="646" t="s">
        <v>2243</v>
      </c>
      <c r="J340" s="1099">
        <v>13</v>
      </c>
      <c r="K340" s="765" t="s">
        <v>974</v>
      </c>
      <c r="L340" s="242"/>
      <c r="M340" s="242"/>
      <c r="N340" s="242"/>
      <c r="O340" s="243"/>
      <c r="P340" s="622" t="s">
        <v>2244</v>
      </c>
      <c r="Q340" s="243"/>
      <c r="R340" s="243"/>
      <c r="S340" s="243"/>
      <c r="T340" s="242"/>
      <c r="U340" s="242"/>
      <c r="V340" s="242"/>
      <c r="W340" s="242"/>
      <c r="X340" s="243"/>
      <c r="Y340" s="243"/>
      <c r="Z340" s="242"/>
      <c r="AA340" s="242"/>
      <c r="AB340" s="242"/>
      <c r="AC340" s="242"/>
      <c r="AD340" s="242"/>
      <c r="AE340" s="242"/>
      <c r="AF340" s="242"/>
      <c r="AG340" s="1091" t="str">
        <f>E340</f>
        <v>F</v>
      </c>
      <c r="AH340" s="1095" t="str">
        <f>+IF(K340&gt;0,K340,"")</f>
        <v>bala</v>
      </c>
      <c r="AI340" s="1095" t="str">
        <f>+IF(L340&gt;0,L340,"")</f>
        <v/>
      </c>
      <c r="AJ340" s="1095" t="str">
        <f>+IF(M340&gt;0,M340,"")</f>
        <v/>
      </c>
      <c r="AK340" s="1095" t="str">
        <f>+IF(Q340&gt;0,Q340,"")</f>
        <v/>
      </c>
      <c r="AL340" s="1095" t="str">
        <f>+IF(N340&gt;0,N340,"")</f>
        <v/>
      </c>
      <c r="AM340" s="1095" t="str">
        <f>+IF(O340&gt;0,O340,"")</f>
        <v/>
      </c>
      <c r="AN340" s="1096" t="str">
        <f>+IF(P340&gt;0,P340," ")</f>
        <v>13.36</v>
      </c>
      <c r="AO340" s="314" t="str">
        <f>+UPPER((CONCATENATE(D340," ",B340," ",C340)))</f>
        <v>MARIELA ALEJANDRA PÉREZ  RAMÍREZ</v>
      </c>
      <c r="AP340" s="1098">
        <f>G340</f>
        <v>37624</v>
      </c>
      <c r="AQ340" s="1097" t="str">
        <f>I340</f>
        <v>CLUB SOCIAL Y DEPORTIVO ATLÉTICO LA PINTANA</v>
      </c>
      <c r="AR340" s="1097">
        <f>J340</f>
        <v>13</v>
      </c>
      <c r="AS340" s="1091" t="str">
        <f>+SUBSTITUTE(SUBSTITUTE(F340,".",""),"-","")</f>
        <v>212474657</v>
      </c>
      <c r="AT340" s="342"/>
      <c r="AU340" s="314" t="str">
        <f t="shared" si="26"/>
        <v xml:space="preserve">PÉREZ  RAMÍREZ MARIELA ALEJANDRA </v>
      </c>
      <c r="AV340" s="342" t="str">
        <f t="shared" si="23"/>
        <v>CLUB SOCIAL Y DEPORTIVO ATLÉTICO LA PINTANA</v>
      </c>
      <c r="AW340" s="1119">
        <f t="shared" si="24"/>
        <v>13</v>
      </c>
      <c r="AX340" s="1120">
        <f t="shared" si="25"/>
        <v>37624</v>
      </c>
      <c r="AY340" s="342"/>
      <c r="AZ340" s="342"/>
    </row>
    <row r="341" spans="1:52" ht="15" customHeight="1" x14ac:dyDescent="0.15">
      <c r="A341" s="242"/>
      <c r="B341" s="480" t="s">
        <v>2235</v>
      </c>
      <c r="C341" s="480" t="s">
        <v>2236</v>
      </c>
      <c r="D341" s="480" t="s">
        <v>2237</v>
      </c>
      <c r="E341" s="378" t="s">
        <v>1862</v>
      </c>
      <c r="F341" s="482" t="s">
        <v>2238</v>
      </c>
      <c r="G341" s="516">
        <v>37624</v>
      </c>
      <c r="H341" s="226" t="str">
        <f>+IF(G341&lt;DATE(2002,1,1),"adulto",IF(G341&lt;DATE(2004,1,1),"u20",IF(G341&lt;DATE(2006,1,1),"u18",IF(G341&lt;DATE(2008,1,1),"u16","-"))))</f>
        <v>u20</v>
      </c>
      <c r="I341" s="480" t="s">
        <v>2243</v>
      </c>
      <c r="J341" s="490">
        <v>13</v>
      </c>
      <c r="K341" s="765" t="s">
        <v>974</v>
      </c>
      <c r="L341" s="242"/>
      <c r="M341" s="242"/>
      <c r="N341" s="242"/>
      <c r="O341" s="243"/>
      <c r="P341" s="482" t="s">
        <v>2244</v>
      </c>
      <c r="Q341" s="243"/>
      <c r="R341" s="243"/>
      <c r="S341" s="243"/>
      <c r="T341" s="242"/>
      <c r="U341" s="242"/>
      <c r="V341" s="242"/>
      <c r="W341" s="242"/>
      <c r="X341" s="243"/>
      <c r="Y341" s="243"/>
      <c r="Z341" s="242"/>
      <c r="AA341" s="242"/>
      <c r="AB341" s="242"/>
      <c r="AC341" s="242"/>
      <c r="AD341" s="242"/>
      <c r="AE341" s="242"/>
      <c r="AF341" s="242"/>
      <c r="AG341" s="1091" t="str">
        <f>E341</f>
        <v>F</v>
      </c>
      <c r="AH341" s="1095" t="str">
        <f>+IF(K341&gt;0,K341,"")</f>
        <v>bala</v>
      </c>
      <c r="AI341" s="1095" t="str">
        <f>+IF(L341&gt;0,L341,"")</f>
        <v/>
      </c>
      <c r="AJ341" s="1095" t="str">
        <f>+IF(M341&gt;0,M341,"")</f>
        <v/>
      </c>
      <c r="AK341" s="1095" t="str">
        <f>+IF(Q341&gt;0,Q341,"")</f>
        <v/>
      </c>
      <c r="AL341" s="1095" t="str">
        <f>+IF(N341&gt;0,N341,"")</f>
        <v/>
      </c>
      <c r="AM341" s="1095" t="str">
        <f>+IF(O341&gt;0,O341,"")</f>
        <v/>
      </c>
      <c r="AN341" s="1096" t="str">
        <f>+IF(P341&gt;0,P341," ")</f>
        <v>13.36</v>
      </c>
      <c r="AO341" s="314" t="str">
        <f>+UPPER((CONCATENATE(D341," ",B341," ",C341)))</f>
        <v>MARIELA ALEJANDRA PÉREZ  RAMÍREZ</v>
      </c>
      <c r="AP341" s="1098">
        <f>G341</f>
        <v>37624</v>
      </c>
      <c r="AQ341" s="1097" t="str">
        <f>I341</f>
        <v>CLUB SOCIAL Y DEPORTIVO ATLÉTICO LA PINTANA</v>
      </c>
      <c r="AR341" s="1097">
        <f>J341</f>
        <v>13</v>
      </c>
      <c r="AS341" s="1091" t="str">
        <f>+SUBSTITUTE(SUBSTITUTE(F341,".",""),"-","")</f>
        <v>212474657</v>
      </c>
      <c r="AT341" s="342"/>
      <c r="AU341" s="314" t="str">
        <f t="shared" si="26"/>
        <v xml:space="preserve">PÉREZ  RAMÍREZ MARIELA ALEJANDRA </v>
      </c>
      <c r="AV341" s="342" t="str">
        <f t="shared" si="23"/>
        <v>CLUB SOCIAL Y DEPORTIVO ATLÉTICO LA PINTANA</v>
      </c>
      <c r="AW341" s="1119">
        <f t="shared" si="24"/>
        <v>13</v>
      </c>
      <c r="AX341" s="1120">
        <f t="shared" si="25"/>
        <v>37624</v>
      </c>
      <c r="AY341" s="342"/>
      <c r="AZ341" s="342"/>
    </row>
    <row r="342" spans="1:52" ht="15" customHeight="1" x14ac:dyDescent="0.2">
      <c r="A342" s="242"/>
      <c r="B342" s="831" t="s">
        <v>3585</v>
      </c>
      <c r="C342" s="831" t="s">
        <v>2139</v>
      </c>
      <c r="D342" s="831" t="s">
        <v>3586</v>
      </c>
      <c r="E342" s="806" t="s">
        <v>1866</v>
      </c>
      <c r="F342" s="828" t="s">
        <v>3587</v>
      </c>
      <c r="G342" s="829">
        <v>38345</v>
      </c>
      <c r="H342" s="809" t="str">
        <f>+IF(G342&lt;DATE(2002,1,1),"adulto",IF(G342&lt;DATE(2004,1,1),"u20",IF(G342&lt;DATE(2006,1,1),"u18",IF(G342&lt;DATE(2008,1,1),"u16","-"))))</f>
        <v>u18</v>
      </c>
      <c r="I342" s="804" t="s">
        <v>3577</v>
      </c>
      <c r="J342" s="864">
        <v>4</v>
      </c>
      <c r="K342" s="939" t="s">
        <v>1052</v>
      </c>
      <c r="L342" s="242"/>
      <c r="M342" s="242"/>
      <c r="N342" s="242"/>
      <c r="O342" s="243"/>
      <c r="P342" s="828" t="s">
        <v>3590</v>
      </c>
      <c r="Q342" s="243"/>
      <c r="R342" s="243"/>
      <c r="S342" s="243"/>
      <c r="T342" s="242"/>
      <c r="U342" s="242"/>
      <c r="V342" s="242"/>
      <c r="W342" s="242"/>
      <c r="X342" s="243"/>
      <c r="Y342" s="243"/>
      <c r="Z342" s="242"/>
      <c r="AA342" s="242"/>
      <c r="AB342" s="242"/>
      <c r="AC342" s="242"/>
      <c r="AD342" s="242"/>
      <c r="AE342" s="242"/>
      <c r="AF342" s="242"/>
      <c r="AG342" s="1091" t="str">
        <f>E342</f>
        <v>M</v>
      </c>
      <c r="AH342" s="1095" t="str">
        <f>+IF(K342&gt;0,K342,"")</f>
        <v>salto largo</v>
      </c>
      <c r="AI342" s="1095" t="str">
        <f>+IF(L342&gt;0,L342,"")</f>
        <v/>
      </c>
      <c r="AJ342" s="1095" t="str">
        <f>+IF(M342&gt;0,M342,"")</f>
        <v/>
      </c>
      <c r="AK342" s="1095" t="str">
        <f>+IF(Q342&gt;0,Q342,"")</f>
        <v/>
      </c>
      <c r="AL342" s="1095" t="str">
        <f>+IF(N342&gt;0,N342,"")</f>
        <v/>
      </c>
      <c r="AM342" s="1095" t="str">
        <f>+IF(O342&gt;0,O342,"")</f>
        <v/>
      </c>
      <c r="AN342" s="1096" t="str">
        <f>+IF(P342&gt;0,P342," ")</f>
        <v>5.10</v>
      </c>
      <c r="AO342" s="314" t="str">
        <f>+UPPER((CONCATENATE(D342," ",B342," ",C342)))</f>
        <v>IGNACIO OLIVER HERNAN PEYZ RODRIGUEZ</v>
      </c>
      <c r="AP342" s="1098">
        <f>G342</f>
        <v>38345</v>
      </c>
      <c r="AQ342" s="1097" t="str">
        <f>I342</f>
        <v>CLUB ATLETICO LIMARI</v>
      </c>
      <c r="AR342" s="1097">
        <f>J342</f>
        <v>4</v>
      </c>
      <c r="AS342" s="1091" t="str">
        <f>+SUBSTITUTE(SUBSTITUTE(F342,".",""),"-","")</f>
        <v>217387167</v>
      </c>
      <c r="AT342" s="342"/>
      <c r="AU342" s="314" t="str">
        <f t="shared" si="26"/>
        <v xml:space="preserve">PEYZ RODRIGUEZ IGNACIO OLIVER HERNAN </v>
      </c>
      <c r="AV342" s="342" t="str">
        <f t="shared" si="23"/>
        <v>CLUB ATLETICO LIMARI</v>
      </c>
      <c r="AW342" s="1119">
        <f t="shared" si="24"/>
        <v>4</v>
      </c>
      <c r="AX342" s="1120">
        <f t="shared" si="25"/>
        <v>38345</v>
      </c>
      <c r="AY342" s="342"/>
      <c r="AZ342" s="342"/>
    </row>
    <row r="343" spans="1:52" ht="15" customHeight="1" x14ac:dyDescent="0.2">
      <c r="A343" s="242"/>
      <c r="B343" s="831" t="s">
        <v>3585</v>
      </c>
      <c r="C343" s="831" t="s">
        <v>2139</v>
      </c>
      <c r="D343" s="831" t="s">
        <v>3586</v>
      </c>
      <c r="E343" s="806" t="s">
        <v>1866</v>
      </c>
      <c r="F343" s="828" t="s">
        <v>3587</v>
      </c>
      <c r="G343" s="829">
        <v>38345</v>
      </c>
      <c r="H343" s="809" t="str">
        <f>+IF(G343&lt;DATE(2002,1,1),"adulto",IF(G343&lt;DATE(2004,1,1),"u20",IF(G343&lt;DATE(2006,1,1),"u18",IF(G343&lt;DATE(2008,1,1),"u16","-"))))</f>
        <v>u18</v>
      </c>
      <c r="I343" s="804" t="s">
        <v>3577</v>
      </c>
      <c r="J343" s="864">
        <v>4</v>
      </c>
      <c r="K343" s="882">
        <v>200</v>
      </c>
      <c r="L343" s="242">
        <v>3</v>
      </c>
      <c r="M343" s="242"/>
      <c r="N343" s="242">
        <v>2</v>
      </c>
      <c r="O343" s="243"/>
      <c r="P343" s="828" t="s">
        <v>3589</v>
      </c>
      <c r="Q343" s="243"/>
      <c r="R343" s="243"/>
      <c r="S343" s="243"/>
      <c r="T343" s="242"/>
      <c r="U343" s="242"/>
      <c r="V343" s="242"/>
      <c r="W343" s="242"/>
      <c r="X343" s="243"/>
      <c r="Y343" s="243"/>
      <c r="Z343" s="242"/>
      <c r="AA343" s="242"/>
      <c r="AB343" s="242"/>
      <c r="AC343" s="242"/>
      <c r="AD343" s="242"/>
      <c r="AE343" s="242"/>
      <c r="AF343" s="242"/>
      <c r="AG343" s="1091" t="str">
        <f>E343</f>
        <v>M</v>
      </c>
      <c r="AH343" s="1095">
        <f>+IF(K343&gt;0,K343,"")</f>
        <v>200</v>
      </c>
      <c r="AI343" s="1095">
        <f>+IF(L343&gt;0,L343,"")</f>
        <v>3</v>
      </c>
      <c r="AJ343" s="1095" t="str">
        <f>+IF(M343&gt;0,M343,"")</f>
        <v/>
      </c>
      <c r="AK343" s="1095" t="str">
        <f>+IF(Q343&gt;0,Q343,"")</f>
        <v/>
      </c>
      <c r="AL343" s="1095">
        <f>+IF(N343&gt;0,N343,"")</f>
        <v>2</v>
      </c>
      <c r="AM343" s="1095" t="str">
        <f>+IF(O343&gt;0,O343,"")</f>
        <v/>
      </c>
      <c r="AN343" s="1096" t="str">
        <f>+IF(P343&gt;0,P343," ")</f>
        <v>26.10</v>
      </c>
      <c r="AO343" s="314" t="str">
        <f>+UPPER((CONCATENATE(D343," ",B343," ",C343)))</f>
        <v>IGNACIO OLIVER HERNAN PEYZ RODRIGUEZ</v>
      </c>
      <c r="AP343" s="1098">
        <f>G343</f>
        <v>38345</v>
      </c>
      <c r="AQ343" s="1097" t="str">
        <f>I343</f>
        <v>CLUB ATLETICO LIMARI</v>
      </c>
      <c r="AR343" s="1097">
        <f>J343</f>
        <v>4</v>
      </c>
      <c r="AS343" s="1091" t="str">
        <f>+SUBSTITUTE(SUBSTITUTE(F343,".",""),"-","")</f>
        <v>217387167</v>
      </c>
      <c r="AT343" s="342"/>
      <c r="AU343" s="314" t="str">
        <f t="shared" si="26"/>
        <v xml:space="preserve">PEYZ RODRIGUEZ IGNACIO OLIVER HERNAN </v>
      </c>
      <c r="AV343" s="342" t="str">
        <f t="shared" ref="AV343:AV405" si="27">AQ343</f>
        <v>CLUB ATLETICO LIMARI</v>
      </c>
      <c r="AW343" s="1119">
        <f t="shared" ref="AW343:AW405" si="28">AR343</f>
        <v>4</v>
      </c>
      <c r="AX343" s="1120">
        <f t="shared" ref="AX343:AX405" si="29">AP343</f>
        <v>38345</v>
      </c>
      <c r="AY343" s="342"/>
      <c r="AZ343" s="342"/>
    </row>
    <row r="344" spans="1:52" ht="15" customHeight="1" x14ac:dyDescent="0.2">
      <c r="A344" s="242"/>
      <c r="B344" s="826" t="s">
        <v>3585</v>
      </c>
      <c r="C344" s="826" t="s">
        <v>2139</v>
      </c>
      <c r="D344" s="826" t="s">
        <v>3586</v>
      </c>
      <c r="E344" s="806" t="s">
        <v>1866</v>
      </c>
      <c r="F344" s="828" t="s">
        <v>3587</v>
      </c>
      <c r="G344" s="829">
        <v>38345</v>
      </c>
      <c r="H344" s="809" t="str">
        <f>+IF(G344&lt;DATE(2002,1,1),"adulto",IF(G344&lt;DATE(2004,1,1),"u20",IF(G344&lt;DATE(2006,1,1),"u18",IF(G344&lt;DATE(2008,1,1),"u16","-"))))</f>
        <v>u18</v>
      </c>
      <c r="I344" s="804" t="s">
        <v>3577</v>
      </c>
      <c r="J344" s="864">
        <v>4</v>
      </c>
      <c r="K344" s="882">
        <v>100</v>
      </c>
      <c r="L344" s="242">
        <v>4</v>
      </c>
      <c r="M344" s="242"/>
      <c r="N344" s="242"/>
      <c r="O344" s="243"/>
      <c r="P344" s="828" t="s">
        <v>1761</v>
      </c>
      <c r="Q344" s="243"/>
      <c r="R344" s="243"/>
      <c r="S344" s="243"/>
      <c r="T344" s="242"/>
      <c r="U344" s="242"/>
      <c r="V344" s="242"/>
      <c r="W344" s="242"/>
      <c r="X344" s="243"/>
      <c r="Y344" s="243"/>
      <c r="Z344" s="242"/>
      <c r="AA344" s="242"/>
      <c r="AB344" s="242"/>
      <c r="AC344" s="242"/>
      <c r="AD344" s="242"/>
      <c r="AE344" s="242"/>
      <c r="AF344" s="242"/>
      <c r="AG344" s="1091" t="str">
        <f>E344</f>
        <v>M</v>
      </c>
      <c r="AH344" s="1095">
        <f>+IF(K344&gt;0,K344,"")</f>
        <v>100</v>
      </c>
      <c r="AI344" s="1095">
        <f>+IF(L344&gt;0,L344,"")</f>
        <v>4</v>
      </c>
      <c r="AJ344" s="1095" t="str">
        <f>+IF(M344&gt;0,M344,"")</f>
        <v/>
      </c>
      <c r="AK344" s="1095" t="str">
        <f>+IF(Q344&gt;0,Q344,"")</f>
        <v/>
      </c>
      <c r="AL344" s="1095">
        <v>3</v>
      </c>
      <c r="AM344" s="1095" t="str">
        <f>+IF(O344&gt;0,O344,"")</f>
        <v/>
      </c>
      <c r="AN344" s="1096" t="str">
        <f>+IF(P344&gt;0,P344," ")</f>
        <v>12.56</v>
      </c>
      <c r="AO344" s="314" t="str">
        <f>+UPPER((CONCATENATE(D344," ",B344," ",C344)))</f>
        <v>IGNACIO OLIVER HERNAN PEYZ RODRIGUEZ</v>
      </c>
      <c r="AP344" s="1098">
        <f>G344</f>
        <v>38345</v>
      </c>
      <c r="AQ344" s="1097" t="str">
        <f>I344</f>
        <v>CLUB ATLETICO LIMARI</v>
      </c>
      <c r="AR344" s="1097">
        <f>J344</f>
        <v>4</v>
      </c>
      <c r="AS344" s="1091" t="str">
        <f>+SUBSTITUTE(SUBSTITUTE(F344,".",""),"-","")</f>
        <v>217387167</v>
      </c>
      <c r="AT344" s="342"/>
      <c r="AU344" s="314" t="str">
        <f t="shared" si="26"/>
        <v xml:space="preserve">PEYZ RODRIGUEZ IGNACIO OLIVER HERNAN </v>
      </c>
      <c r="AV344" s="342" t="str">
        <f t="shared" si="27"/>
        <v>CLUB ATLETICO LIMARI</v>
      </c>
      <c r="AW344" s="1119">
        <f t="shared" si="28"/>
        <v>4</v>
      </c>
      <c r="AX344" s="1120">
        <f t="shared" si="29"/>
        <v>38345</v>
      </c>
      <c r="AY344" s="342"/>
      <c r="AZ344" s="342"/>
    </row>
    <row r="345" spans="1:52" ht="15" customHeight="1" x14ac:dyDescent="0.15">
      <c r="A345" s="242"/>
      <c r="B345" s="812" t="s">
        <v>3764</v>
      </c>
      <c r="C345" s="812" t="s">
        <v>64</v>
      </c>
      <c r="D345" s="812" t="s">
        <v>3765</v>
      </c>
      <c r="E345" s="806" t="s">
        <v>1862</v>
      </c>
      <c r="F345" s="814" t="s">
        <v>3766</v>
      </c>
      <c r="G345" s="808">
        <v>37523</v>
      </c>
      <c r="H345" s="809" t="str">
        <f>+IF(G345&lt;DATE(2002,1,1),"adulto",IF(G345&lt;DATE(2004,1,1),"u20",IF(G345&lt;DATE(2006,1,1),"u18",IF(G345&lt;DATE(2008,1,1),"u16","-"))))</f>
        <v>u20</v>
      </c>
      <c r="I345" s="812" t="s">
        <v>3762</v>
      </c>
      <c r="J345" s="806">
        <v>8</v>
      </c>
      <c r="K345" s="882">
        <v>800</v>
      </c>
      <c r="L345" s="242">
        <v>1</v>
      </c>
      <c r="M345" s="242"/>
      <c r="N345" s="242">
        <v>1</v>
      </c>
      <c r="O345" s="243"/>
      <c r="P345" s="814"/>
      <c r="Q345" s="243"/>
      <c r="R345" s="243"/>
      <c r="S345" s="243"/>
      <c r="T345" s="242"/>
      <c r="U345" s="242"/>
      <c r="V345" s="242"/>
      <c r="W345" s="242"/>
      <c r="X345" s="243"/>
      <c r="Y345" s="243"/>
      <c r="Z345" s="242"/>
      <c r="AA345" s="242"/>
      <c r="AB345" s="242"/>
      <c r="AC345" s="242"/>
      <c r="AD345" s="242"/>
      <c r="AE345" s="242"/>
      <c r="AF345" s="242"/>
      <c r="AG345" s="1091" t="str">
        <f>E345</f>
        <v>F</v>
      </c>
      <c r="AH345" s="1095">
        <f>+IF(K345&gt;0,K345,"")</f>
        <v>800</v>
      </c>
      <c r="AI345" s="1095">
        <f>+IF(L345&gt;0,L345,"")</f>
        <v>1</v>
      </c>
      <c r="AJ345" s="1095" t="str">
        <f>+IF(M345&gt;0,M345,"")</f>
        <v/>
      </c>
      <c r="AK345" s="1095" t="str">
        <f>+IF(Q345&gt;0,Q345,"")</f>
        <v/>
      </c>
      <c r="AL345" s="1095">
        <f>+IF(N345&gt;0,N345,"")</f>
        <v>1</v>
      </c>
      <c r="AM345" s="1095" t="str">
        <f>+IF(O345&gt;0,O345,"")</f>
        <v/>
      </c>
      <c r="AN345" s="1096" t="str">
        <f>+IF(P345&gt;0,P345," ")</f>
        <v xml:space="preserve"> </v>
      </c>
      <c r="AO345" s="314" t="str">
        <f>+UPPER((CONCATENATE(D345," ",B345," ",C345)))</f>
        <v>CAMILA ANDREA PINCHEIRA RIVAS</v>
      </c>
      <c r="AP345" s="1098">
        <f>G345</f>
        <v>37523</v>
      </c>
      <c r="AQ345" s="1097" t="str">
        <f>I345</f>
        <v>CADECU ATHLETIC</v>
      </c>
      <c r="AR345" s="1097">
        <f>J345</f>
        <v>8</v>
      </c>
      <c r="AS345" s="1091" t="str">
        <f>+SUBSTITUTE(SUBSTITUTE(F345,".",""),"-","")</f>
        <v>211180269</v>
      </c>
      <c r="AT345" s="342"/>
      <c r="AU345" s="314" t="str">
        <f t="shared" si="26"/>
        <v xml:space="preserve">PINCHEIRA RIVAS CAMILA ANDREA </v>
      </c>
      <c r="AV345" s="342" t="str">
        <f t="shared" si="27"/>
        <v>CADECU ATHLETIC</v>
      </c>
      <c r="AW345" s="1119">
        <f t="shared" si="28"/>
        <v>8</v>
      </c>
      <c r="AX345" s="1120">
        <f t="shared" si="29"/>
        <v>37523</v>
      </c>
      <c r="AY345" s="342"/>
      <c r="AZ345" s="342"/>
    </row>
    <row r="346" spans="1:52" ht="15" customHeight="1" x14ac:dyDescent="0.15">
      <c r="A346" s="242"/>
      <c r="B346" s="223" t="s">
        <v>3764</v>
      </c>
      <c r="C346" s="223" t="s">
        <v>64</v>
      </c>
      <c r="D346" s="223" t="s">
        <v>3765</v>
      </c>
      <c r="E346" s="378" t="s">
        <v>1862</v>
      </c>
      <c r="F346" s="225" t="s">
        <v>3769</v>
      </c>
      <c r="G346" s="346">
        <v>37523</v>
      </c>
      <c r="H346" s="226" t="str">
        <f>+IF(G346&lt;DATE(2002,1,1),"adulto",IF(G346&lt;DATE(2004,1,1),"u20",IF(G346&lt;DATE(2006,1,1),"u18",IF(G346&lt;DATE(2008,1,1),"u16","-"))))</f>
        <v>u20</v>
      </c>
      <c r="I346" s="224" t="s">
        <v>3762</v>
      </c>
      <c r="J346" s="378">
        <v>8</v>
      </c>
      <c r="K346" s="225">
        <v>400</v>
      </c>
      <c r="L346" s="242">
        <v>3</v>
      </c>
      <c r="M346" s="242"/>
      <c r="N346" s="242"/>
      <c r="O346" s="243"/>
      <c r="P346" s="552" t="s">
        <v>3770</v>
      </c>
      <c r="Q346" s="243"/>
      <c r="R346" s="243"/>
      <c r="S346" s="243"/>
      <c r="T346" s="242"/>
      <c r="U346" s="242"/>
      <c r="V346" s="242"/>
      <c r="W346" s="242"/>
      <c r="X346" s="243"/>
      <c r="Y346" s="243"/>
      <c r="Z346" s="242"/>
      <c r="AA346" s="242"/>
      <c r="AB346" s="242"/>
      <c r="AC346" s="242"/>
      <c r="AD346" s="242"/>
      <c r="AE346" s="242"/>
      <c r="AF346" s="242"/>
      <c r="AG346" s="1091" t="str">
        <f>E346</f>
        <v>F</v>
      </c>
      <c r="AH346" s="1095">
        <f>+IF(K346&gt;0,K346,"")</f>
        <v>400</v>
      </c>
      <c r="AI346" s="1095">
        <f>+IF(L346&gt;0,L346,"")</f>
        <v>3</v>
      </c>
      <c r="AJ346" s="1095" t="str">
        <f>+IF(M346&gt;0,M346,"")</f>
        <v/>
      </c>
      <c r="AK346" s="1095" t="str">
        <f>+IF(Q346&gt;0,Q346,"")</f>
        <v/>
      </c>
      <c r="AL346" s="1095">
        <v>6</v>
      </c>
      <c r="AM346" s="1095" t="str">
        <f>+IF(O346&gt;0,O346,"")</f>
        <v/>
      </c>
      <c r="AN346" s="1096" t="str">
        <f>+IF(P346&gt;0,P346," ")</f>
        <v>1.05.72</v>
      </c>
      <c r="AO346" s="314" t="str">
        <f>+UPPER((CONCATENATE(D346," ",B346," ",C346)))</f>
        <v>CAMILA ANDREA PINCHEIRA RIVAS</v>
      </c>
      <c r="AP346" s="1098">
        <f>G346</f>
        <v>37523</v>
      </c>
      <c r="AQ346" s="1097" t="str">
        <f>I346</f>
        <v>CADECU ATHLETIC</v>
      </c>
      <c r="AR346" s="1097">
        <f>J346</f>
        <v>8</v>
      </c>
      <c r="AS346" s="1091" t="str">
        <f>+SUBSTITUTE(SUBSTITUTE(F346,".",""),"-","")</f>
        <v>211180259</v>
      </c>
      <c r="AT346" s="342"/>
      <c r="AU346" s="314" t="str">
        <f t="shared" si="26"/>
        <v xml:space="preserve">PINCHEIRA RIVAS CAMILA ANDREA </v>
      </c>
      <c r="AV346" s="342" t="str">
        <f t="shared" si="27"/>
        <v>CADECU ATHLETIC</v>
      </c>
      <c r="AW346" s="1119">
        <f t="shared" si="28"/>
        <v>8</v>
      </c>
      <c r="AX346" s="1120">
        <f t="shared" si="29"/>
        <v>37523</v>
      </c>
      <c r="AY346" s="342"/>
      <c r="AZ346" s="342"/>
    </row>
    <row r="347" spans="1:52" ht="15" customHeight="1" x14ac:dyDescent="0.15">
      <c r="A347" s="242"/>
      <c r="B347" s="451" t="s">
        <v>613</v>
      </c>
      <c r="C347" s="451" t="s">
        <v>2213</v>
      </c>
      <c r="D347" s="451" t="s">
        <v>2873</v>
      </c>
      <c r="E347" s="378" t="s">
        <v>1862</v>
      </c>
      <c r="F347" s="453" t="s">
        <v>2874</v>
      </c>
      <c r="G347" s="464">
        <v>37887</v>
      </c>
      <c r="H347" s="226" t="str">
        <f>+IF(G347&lt;DATE(2002,1,1),"adulto",IF(G347&lt;DATE(2004,1,1),"u20",IF(G347&lt;DATE(2006,1,1),"u18",IF(G347&lt;DATE(2008,1,1),"u16","-"))))</f>
        <v>u20</v>
      </c>
      <c r="I347" s="451" t="s">
        <v>2742</v>
      </c>
      <c r="J347" s="859">
        <v>13</v>
      </c>
      <c r="K347" s="522" t="s">
        <v>990</v>
      </c>
      <c r="L347" s="242"/>
      <c r="M347" s="242"/>
      <c r="N347" s="242"/>
      <c r="O347" s="243"/>
      <c r="P347" s="453" t="s">
        <v>1680</v>
      </c>
      <c r="Q347" s="243"/>
      <c r="R347" s="243"/>
      <c r="S347" s="243"/>
      <c r="T347" s="242"/>
      <c r="U347" s="242"/>
      <c r="V347" s="242"/>
      <c r="W347" s="242"/>
      <c r="X347" s="243"/>
      <c r="Y347" s="243"/>
      <c r="Z347" s="242"/>
      <c r="AA347" s="242"/>
      <c r="AB347" s="242"/>
      <c r="AC347" s="242"/>
      <c r="AD347" s="242"/>
      <c r="AE347" s="242"/>
      <c r="AF347" s="242"/>
      <c r="AG347" s="1091" t="str">
        <f>E347</f>
        <v>F</v>
      </c>
      <c r="AH347" s="1095" t="str">
        <f>+IF(K347&gt;0,K347,"")</f>
        <v>disco</v>
      </c>
      <c r="AI347" s="1095" t="str">
        <f>+IF(L347&gt;0,L347,"")</f>
        <v/>
      </c>
      <c r="AJ347" s="1095" t="str">
        <f>+IF(M347&gt;0,M347,"")</f>
        <v/>
      </c>
      <c r="AK347" s="1095" t="str">
        <f>+IF(Q347&gt;0,Q347,"")</f>
        <v/>
      </c>
      <c r="AL347" s="1095" t="str">
        <f>+IF(N347&gt;0,N347,"")</f>
        <v/>
      </c>
      <c r="AM347" s="1095" t="str">
        <f>+IF(O347&gt;0,O347,"")</f>
        <v/>
      </c>
      <c r="AN347" s="1096" t="str">
        <f>+IF(P347&gt;0,P347," ")</f>
        <v>29.17</v>
      </c>
      <c r="AO347" s="314" t="str">
        <f>+UPPER((CONCATENATE(D347," ",B347," ",C347)))</f>
        <v>OLIVIA PINTO GARCIA</v>
      </c>
      <c r="AP347" s="1098">
        <f>G347</f>
        <v>37887</v>
      </c>
      <c r="AQ347" s="1097" t="str">
        <f>I347</f>
        <v>Club Deportivo Universidad Católica</v>
      </c>
      <c r="AR347" s="1097">
        <f>J347</f>
        <v>13</v>
      </c>
      <c r="AS347" s="1091" t="str">
        <f>+SUBSTITUTE(SUBSTITUTE(F347,".",""),"-","")</f>
        <v>214055198</v>
      </c>
      <c r="AT347" s="342"/>
      <c r="AU347" s="314" t="str">
        <f t="shared" si="26"/>
        <v xml:space="preserve">PINTO GARCIA OLIVIA </v>
      </c>
      <c r="AV347" s="342" t="str">
        <f t="shared" si="27"/>
        <v>Club Deportivo Universidad Católica</v>
      </c>
      <c r="AW347" s="1119">
        <f t="shared" si="28"/>
        <v>13</v>
      </c>
      <c r="AX347" s="1120">
        <f t="shared" si="29"/>
        <v>37887</v>
      </c>
      <c r="AY347" s="342"/>
      <c r="AZ347" s="342"/>
    </row>
    <row r="348" spans="1:52" ht="15" customHeight="1" x14ac:dyDescent="0.2">
      <c r="A348" s="242"/>
      <c r="B348" s="812" t="s">
        <v>2475</v>
      </c>
      <c r="C348" s="812" t="s">
        <v>2476</v>
      </c>
      <c r="D348" s="812" t="s">
        <v>2477</v>
      </c>
      <c r="E348" s="806" t="s">
        <v>1866</v>
      </c>
      <c r="F348" s="814" t="s">
        <v>2478</v>
      </c>
      <c r="G348" s="808">
        <v>38394</v>
      </c>
      <c r="H348" s="809" t="str">
        <f>+IF(G348&lt;DATE(2002,1,1),"adulto",IF(G348&lt;DATE(2004,1,1),"u20",IF(G348&lt;DATE(2006,1,1),"u18",IF(G348&lt;DATE(2008,1,1),"u16","-"))))</f>
        <v>u18</v>
      </c>
      <c r="I348" s="812" t="s">
        <v>2472</v>
      </c>
      <c r="J348" s="860">
        <v>5</v>
      </c>
      <c r="K348" s="939" t="s">
        <v>1052</v>
      </c>
      <c r="L348" s="242"/>
      <c r="M348" s="242"/>
      <c r="N348" s="242"/>
      <c r="O348" s="243"/>
      <c r="P348" s="814" t="s">
        <v>2483</v>
      </c>
      <c r="Q348" s="243"/>
      <c r="R348" s="243"/>
      <c r="S348" s="243"/>
      <c r="T348" s="242"/>
      <c r="U348" s="242"/>
      <c r="V348" s="242"/>
      <c r="W348" s="242"/>
      <c r="X348" s="243"/>
      <c r="Y348" s="243"/>
      <c r="Z348" s="242"/>
      <c r="AA348" s="242"/>
      <c r="AB348" s="242"/>
      <c r="AC348" s="242"/>
      <c r="AD348" s="242"/>
      <c r="AE348" s="242"/>
      <c r="AF348" s="242"/>
      <c r="AG348" s="1091" t="str">
        <f>E348</f>
        <v>M</v>
      </c>
      <c r="AH348" s="1095" t="str">
        <f>+IF(K348&gt;0,K348,"")</f>
        <v>salto largo</v>
      </c>
      <c r="AI348" s="1095" t="str">
        <f>+IF(L348&gt;0,L348,"")</f>
        <v/>
      </c>
      <c r="AJ348" s="1095" t="str">
        <f>+IF(M348&gt;0,M348,"")</f>
        <v/>
      </c>
      <c r="AK348" s="1095" t="str">
        <f>+IF(Q348&gt;0,Q348,"")</f>
        <v/>
      </c>
      <c r="AL348" s="1095" t="str">
        <f>+IF(N348&gt;0,N348,"")</f>
        <v/>
      </c>
      <c r="AM348" s="1095" t="str">
        <f>+IF(O348&gt;0,O348,"")</f>
        <v/>
      </c>
      <c r="AN348" s="1096" t="str">
        <f>+IF(P348&gt;0,P348," ")</f>
        <v>5.72</v>
      </c>
      <c r="AO348" s="314" t="str">
        <f>+UPPER((CONCATENATE(D348," ",B348," ",C348)))</f>
        <v>MATIAS PIRTZL OSORIO</v>
      </c>
      <c r="AP348" s="1098">
        <f>G348</f>
        <v>38394</v>
      </c>
      <c r="AQ348" s="1097" t="str">
        <f>I348</f>
        <v>CLUB CULTURA FISICA DE VIÑA DEL MAR</v>
      </c>
      <c r="AR348" s="1097">
        <f>J348</f>
        <v>5</v>
      </c>
      <c r="AS348" s="1091" t="str">
        <f>+SUBSTITUTE(SUBSTITUTE(F348,".",""),"-","")</f>
        <v>217735084</v>
      </c>
      <c r="AT348" s="342"/>
      <c r="AU348" s="314" t="str">
        <f t="shared" si="26"/>
        <v xml:space="preserve">PIRTZL OSORIO MATIAS </v>
      </c>
      <c r="AV348" s="342" t="str">
        <f t="shared" si="27"/>
        <v>CLUB CULTURA FISICA DE VIÑA DEL MAR</v>
      </c>
      <c r="AW348" s="1119">
        <f t="shared" si="28"/>
        <v>5</v>
      </c>
      <c r="AX348" s="1120">
        <f t="shared" si="29"/>
        <v>38394</v>
      </c>
      <c r="AY348" s="342"/>
      <c r="AZ348" s="342"/>
    </row>
    <row r="349" spans="1:52" ht="15" customHeight="1" x14ac:dyDescent="0.2">
      <c r="A349" s="242"/>
      <c r="B349" s="224" t="s">
        <v>2475</v>
      </c>
      <c r="C349" s="224" t="s">
        <v>2476</v>
      </c>
      <c r="D349" s="224" t="s">
        <v>2477</v>
      </c>
      <c r="E349" s="378" t="s">
        <v>1866</v>
      </c>
      <c r="F349" s="225" t="s">
        <v>2478</v>
      </c>
      <c r="G349" s="346">
        <v>38394</v>
      </c>
      <c r="H349" s="226" t="str">
        <f>+IF(G349&lt;DATE(2002,1,1),"adulto",IF(G349&lt;DATE(2004,1,1),"u20",IF(G349&lt;DATE(2006,1,1),"u18",IF(G349&lt;DATE(2008,1,1),"u16","-"))))</f>
        <v>u18</v>
      </c>
      <c r="I349" s="224" t="s">
        <v>2472</v>
      </c>
      <c r="J349" s="861">
        <v>5</v>
      </c>
      <c r="K349" s="883">
        <v>200</v>
      </c>
      <c r="L349" s="242">
        <v>5</v>
      </c>
      <c r="M349" s="242"/>
      <c r="N349" s="242">
        <v>3</v>
      </c>
      <c r="O349" s="243"/>
      <c r="P349" s="225" t="s">
        <v>2482</v>
      </c>
      <c r="Q349" s="243"/>
      <c r="R349" s="243"/>
      <c r="S349" s="243"/>
      <c r="T349" s="242"/>
      <c r="U349" s="242"/>
      <c r="V349" s="242"/>
      <c r="W349" s="242"/>
      <c r="X349" s="243"/>
      <c r="Y349" s="243"/>
      <c r="Z349" s="242"/>
      <c r="AA349" s="242"/>
      <c r="AB349" s="242"/>
      <c r="AC349" s="242"/>
      <c r="AD349" s="242"/>
      <c r="AE349" s="242"/>
      <c r="AF349" s="242"/>
      <c r="AG349" s="1091" t="str">
        <f>E349</f>
        <v>M</v>
      </c>
      <c r="AH349" s="1095">
        <f>+IF(K349&gt;0,K349,"")</f>
        <v>200</v>
      </c>
      <c r="AI349" s="1095">
        <f>+IF(L349&gt;0,L349,"")</f>
        <v>5</v>
      </c>
      <c r="AJ349" s="1095" t="str">
        <f>+IF(M349&gt;0,M349,"")</f>
        <v/>
      </c>
      <c r="AK349" s="1095" t="str">
        <f>+IF(Q349&gt;0,Q349,"")</f>
        <v/>
      </c>
      <c r="AL349" s="1095">
        <f>+IF(N349&gt;0,N349,"")</f>
        <v>3</v>
      </c>
      <c r="AM349" s="1095" t="str">
        <f>+IF(O349&gt;0,O349,"")</f>
        <v/>
      </c>
      <c r="AN349" s="1096" t="str">
        <f>+IF(P349&gt;0,P349," ")</f>
        <v>23.78</v>
      </c>
      <c r="AO349" s="314" t="str">
        <f>+UPPER((CONCATENATE(D349," ",B349," ",C349)))</f>
        <v>MATIAS PIRTZL OSORIO</v>
      </c>
      <c r="AP349" s="1098">
        <f>G349</f>
        <v>38394</v>
      </c>
      <c r="AQ349" s="1097" t="str">
        <f>I349</f>
        <v>CLUB CULTURA FISICA DE VIÑA DEL MAR</v>
      </c>
      <c r="AR349" s="1097">
        <f>J349</f>
        <v>5</v>
      </c>
      <c r="AS349" s="1091" t="str">
        <f>+SUBSTITUTE(SUBSTITUTE(F349,".",""),"-","")</f>
        <v>217735084</v>
      </c>
      <c r="AT349" s="342"/>
      <c r="AU349" s="314" t="str">
        <f t="shared" si="26"/>
        <v xml:space="preserve">PIRTZL OSORIO MATIAS </v>
      </c>
      <c r="AV349" s="342" t="str">
        <f t="shared" si="27"/>
        <v>CLUB CULTURA FISICA DE VIÑA DEL MAR</v>
      </c>
      <c r="AW349" s="1119">
        <f t="shared" si="28"/>
        <v>5</v>
      </c>
      <c r="AX349" s="1120">
        <f t="shared" si="29"/>
        <v>38394</v>
      </c>
      <c r="AY349" s="342"/>
      <c r="AZ349" s="342"/>
    </row>
    <row r="350" spans="1:52" ht="15" customHeight="1" x14ac:dyDescent="0.2">
      <c r="A350" s="242"/>
      <c r="B350" s="224" t="s">
        <v>2475</v>
      </c>
      <c r="C350" s="224" t="s">
        <v>2476</v>
      </c>
      <c r="D350" s="224" t="s">
        <v>2477</v>
      </c>
      <c r="E350" s="378" t="s">
        <v>1866</v>
      </c>
      <c r="F350" s="225" t="s">
        <v>2478</v>
      </c>
      <c r="G350" s="346">
        <v>38394</v>
      </c>
      <c r="H350" s="226" t="str">
        <f>+IF(G350&lt;DATE(2002,1,1),"adulto",IF(G350&lt;DATE(2004,1,1),"u20",IF(G350&lt;DATE(2006,1,1),"u18",IF(G350&lt;DATE(2008,1,1),"u16","-"))))</f>
        <v>u18</v>
      </c>
      <c r="I350" s="224" t="s">
        <v>2472</v>
      </c>
      <c r="J350" s="861">
        <v>5</v>
      </c>
      <c r="K350" s="883">
        <v>100</v>
      </c>
      <c r="L350" s="242">
        <v>3</v>
      </c>
      <c r="M350" s="242"/>
      <c r="N350" s="242"/>
      <c r="O350" s="243"/>
      <c r="P350" s="225" t="s">
        <v>2481</v>
      </c>
      <c r="Q350" s="243"/>
      <c r="R350" s="243"/>
      <c r="S350" s="243"/>
      <c r="T350" s="242"/>
      <c r="U350" s="242"/>
      <c r="V350" s="242"/>
      <c r="W350" s="242"/>
      <c r="X350" s="243"/>
      <c r="Y350" s="243"/>
      <c r="Z350" s="242"/>
      <c r="AA350" s="242"/>
      <c r="AB350" s="242"/>
      <c r="AC350" s="242"/>
      <c r="AD350" s="242"/>
      <c r="AE350" s="242"/>
      <c r="AF350" s="242"/>
      <c r="AG350" s="1091" t="str">
        <f>E350</f>
        <v>M</v>
      </c>
      <c r="AH350" s="1095">
        <f>+IF(K350&gt;0,K350,"")</f>
        <v>100</v>
      </c>
      <c r="AI350" s="1095">
        <f>+IF(L350&gt;0,L350,"")</f>
        <v>3</v>
      </c>
      <c r="AJ350" s="1095" t="str">
        <f>+IF(M350&gt;0,M350,"")</f>
        <v/>
      </c>
      <c r="AK350" s="1095" t="str">
        <f>+IF(Q350&gt;0,Q350,"")</f>
        <v/>
      </c>
      <c r="AL350" s="1095">
        <v>3</v>
      </c>
      <c r="AM350" s="1095" t="str">
        <f>+IF(O350&gt;0,O350,"")</f>
        <v/>
      </c>
      <c r="AN350" s="1096" t="str">
        <f>+IF(P350&gt;0,P350," ")</f>
        <v>11.84</v>
      </c>
      <c r="AO350" s="314" t="str">
        <f>+UPPER((CONCATENATE(D350," ",B350," ",C350)))</f>
        <v>MATIAS PIRTZL OSORIO</v>
      </c>
      <c r="AP350" s="1098">
        <f>G350</f>
        <v>38394</v>
      </c>
      <c r="AQ350" s="1097" t="str">
        <f>I350</f>
        <v>CLUB CULTURA FISICA DE VIÑA DEL MAR</v>
      </c>
      <c r="AR350" s="1097">
        <f>J350</f>
        <v>5</v>
      </c>
      <c r="AS350" s="1091" t="str">
        <f>+SUBSTITUTE(SUBSTITUTE(F350,".",""),"-","")</f>
        <v>217735084</v>
      </c>
      <c r="AT350" s="342"/>
      <c r="AU350" s="314" t="str">
        <f t="shared" si="26"/>
        <v xml:space="preserve">PIRTZL OSORIO MATIAS </v>
      </c>
      <c r="AV350" s="342" t="str">
        <f t="shared" si="27"/>
        <v>CLUB CULTURA FISICA DE VIÑA DEL MAR</v>
      </c>
      <c r="AW350" s="1119">
        <f t="shared" si="28"/>
        <v>5</v>
      </c>
      <c r="AX350" s="1120">
        <f t="shared" si="29"/>
        <v>38394</v>
      </c>
      <c r="AY350" s="342"/>
      <c r="AZ350" s="342"/>
    </row>
    <row r="351" spans="1:52" ht="15" customHeight="1" x14ac:dyDescent="0.15">
      <c r="A351" s="242"/>
      <c r="B351" s="470" t="s">
        <v>2878</v>
      </c>
      <c r="C351" s="470" t="s">
        <v>2879</v>
      </c>
      <c r="D351" s="470" t="s">
        <v>2880</v>
      </c>
      <c r="E351" s="378" t="s">
        <v>1862</v>
      </c>
      <c r="F351" s="471" t="s">
        <v>2881</v>
      </c>
      <c r="G351" s="514">
        <v>38180</v>
      </c>
      <c r="H351" s="226" t="str">
        <f>+IF(G351&lt;DATE(2002,1,1),"adulto",IF(G351&lt;DATE(2004,1,1),"u20",IF(G351&lt;DATE(2006,1,1),"u18",IF(G351&lt;DATE(2008,1,1),"u16","-"))))</f>
        <v>u18</v>
      </c>
      <c r="I351" s="451" t="s">
        <v>2742</v>
      </c>
      <c r="J351" s="452">
        <v>13</v>
      </c>
      <c r="K351" s="608" t="s">
        <v>1880</v>
      </c>
      <c r="L351" s="242"/>
      <c r="M351" s="242"/>
      <c r="N351" s="242"/>
      <c r="O351" s="243"/>
      <c r="P351" s="471" t="s">
        <v>2885</v>
      </c>
      <c r="Q351" s="243"/>
      <c r="R351" s="243"/>
      <c r="S351" s="243"/>
      <c r="T351" s="242"/>
      <c r="U351" s="242"/>
      <c r="V351" s="242"/>
      <c r="W351" s="242"/>
      <c r="X351" s="243"/>
      <c r="Y351" s="243"/>
      <c r="Z351" s="242"/>
      <c r="AA351" s="242"/>
      <c r="AB351" s="242"/>
      <c r="AC351" s="242"/>
      <c r="AD351" s="242"/>
      <c r="AE351" s="242"/>
      <c r="AF351" s="242"/>
      <c r="AG351" s="1091" t="str">
        <f>E351</f>
        <v>F</v>
      </c>
      <c r="AH351" s="1095" t="str">
        <f>+IF(K351&gt;0,K351,"")</f>
        <v>100v</v>
      </c>
      <c r="AI351" s="1095" t="str">
        <f>+IF(L351&gt;0,L351,"")</f>
        <v/>
      </c>
      <c r="AJ351" s="1095" t="str">
        <f>+IF(M351&gt;0,M351,"")</f>
        <v/>
      </c>
      <c r="AK351" s="1095" t="str">
        <f>+IF(Q351&gt;0,Q351,"")</f>
        <v/>
      </c>
      <c r="AL351" s="1095" t="str">
        <f>+IF(N351&gt;0,N351,"")</f>
        <v/>
      </c>
      <c r="AM351" s="1095" t="str">
        <f>+IF(O351&gt;0,O351,"")</f>
        <v/>
      </c>
      <c r="AN351" s="1096" t="str">
        <f>+IF(P351&gt;0,P351," ")</f>
        <v>15.46</v>
      </c>
      <c r="AO351" s="314" t="str">
        <f>+UPPER((CONCATENATE(D351," ",B351," ",C351)))</f>
        <v>RAFAELLA PISANO  FOURCADE</v>
      </c>
      <c r="AP351" s="1098">
        <f>G351</f>
        <v>38180</v>
      </c>
      <c r="AQ351" s="1097" t="str">
        <f>I351</f>
        <v>Club Deportivo Universidad Católica</v>
      </c>
      <c r="AR351" s="1097">
        <f>J351</f>
        <v>13</v>
      </c>
      <c r="AS351" s="1091" t="str">
        <f>+SUBSTITUTE(SUBSTITUTE(F351,".",""),"-","")</f>
        <v>215272702</v>
      </c>
      <c r="AT351" s="342"/>
      <c r="AU351" s="314" t="str">
        <f t="shared" si="26"/>
        <v xml:space="preserve">PISANO  FOURCADE RAFAELLA </v>
      </c>
      <c r="AV351" s="342" t="str">
        <f t="shared" si="27"/>
        <v>Club Deportivo Universidad Católica</v>
      </c>
      <c r="AW351" s="1119">
        <f t="shared" si="28"/>
        <v>13</v>
      </c>
      <c r="AX351" s="1120">
        <f t="shared" si="29"/>
        <v>38180</v>
      </c>
      <c r="AY351" s="342"/>
      <c r="AZ351" s="342"/>
    </row>
    <row r="352" spans="1:52" ht="15" customHeight="1" x14ac:dyDescent="0.2">
      <c r="A352" s="242"/>
      <c r="B352" s="618" t="s">
        <v>3130</v>
      </c>
      <c r="C352" s="615" t="s">
        <v>1396</v>
      </c>
      <c r="D352" s="618" t="s">
        <v>3597</v>
      </c>
      <c r="E352" s="378" t="s">
        <v>1862</v>
      </c>
      <c r="F352" s="620" t="s">
        <v>3598</v>
      </c>
      <c r="G352" s="624">
        <v>38466</v>
      </c>
      <c r="H352" s="226" t="str">
        <f>+IF(G352&lt;DATE(2002,1,1),"adulto",IF(G352&lt;DATE(2004,1,1),"u20",IF(G352&lt;DATE(2006,1,1),"u18",IF(G352&lt;DATE(2008,1,1),"u16","-"))))</f>
        <v>u18</v>
      </c>
      <c r="I352" s="631" t="s">
        <v>3577</v>
      </c>
      <c r="J352" s="866">
        <v>4</v>
      </c>
      <c r="K352" s="883">
        <v>200</v>
      </c>
      <c r="L352" s="242">
        <v>2</v>
      </c>
      <c r="M352" s="242"/>
      <c r="N352" s="242">
        <v>3</v>
      </c>
      <c r="O352" s="243"/>
      <c r="P352" s="626" t="s">
        <v>3600</v>
      </c>
      <c r="Q352" s="243"/>
      <c r="R352" s="243"/>
      <c r="S352" s="243"/>
      <c r="T352" s="242"/>
      <c r="U352" s="242"/>
      <c r="V352" s="242"/>
      <c r="W352" s="242"/>
      <c r="X352" s="243"/>
      <c r="Y352" s="243"/>
      <c r="Z352" s="242"/>
      <c r="AA352" s="242"/>
      <c r="AB352" s="242"/>
      <c r="AC352" s="242"/>
      <c r="AD352" s="242"/>
      <c r="AE352" s="242"/>
      <c r="AF352" s="242"/>
      <c r="AG352" s="1091" t="str">
        <f>E352</f>
        <v>F</v>
      </c>
      <c r="AH352" s="1095">
        <f>+IF(K352&gt;0,K352,"")</f>
        <v>200</v>
      </c>
      <c r="AI352" s="1095">
        <f>+IF(L352&gt;0,L352,"")</f>
        <v>2</v>
      </c>
      <c r="AJ352" s="1095" t="str">
        <f>+IF(M352&gt;0,M352,"")</f>
        <v/>
      </c>
      <c r="AK352" s="1095" t="str">
        <f>+IF(Q352&gt;0,Q352,"")</f>
        <v/>
      </c>
      <c r="AL352" s="1095">
        <f>+IF(N352&gt;0,N352,"")</f>
        <v>3</v>
      </c>
      <c r="AM352" s="1095" t="str">
        <f>+IF(O352&gt;0,O352,"")</f>
        <v/>
      </c>
      <c r="AN352" s="1096" t="str">
        <f>+IF(P352&gt;0,P352," ")</f>
        <v>27.31</v>
      </c>
      <c r="AO352" s="314" t="str">
        <f>+UPPER((CONCATENATE(D352," ",B352," ",C352)))</f>
        <v>PALOMA BELEN PIZARRO ARAYA</v>
      </c>
      <c r="AP352" s="1098">
        <f>G352</f>
        <v>38466</v>
      </c>
      <c r="AQ352" s="1097" t="str">
        <f>I352</f>
        <v>CLUB ATLETICO LIMARI</v>
      </c>
      <c r="AR352" s="1097">
        <f>J352</f>
        <v>4</v>
      </c>
      <c r="AS352" s="1091" t="str">
        <f>+SUBSTITUTE(SUBSTITUTE(F352,".",""),"-","")</f>
        <v>218306276</v>
      </c>
      <c r="AT352" s="342"/>
      <c r="AU352" s="314" t="str">
        <f t="shared" si="26"/>
        <v xml:space="preserve">PIZARRO ARAYA PALOMA BELEN </v>
      </c>
      <c r="AV352" s="342" t="str">
        <f t="shared" si="27"/>
        <v>CLUB ATLETICO LIMARI</v>
      </c>
      <c r="AW352" s="1119">
        <f t="shared" si="28"/>
        <v>4</v>
      </c>
      <c r="AX352" s="1120">
        <f t="shared" si="29"/>
        <v>38466</v>
      </c>
      <c r="AY352" s="342"/>
      <c r="AZ352" s="342"/>
    </row>
    <row r="353" spans="1:52" ht="15" customHeight="1" x14ac:dyDescent="0.2">
      <c r="A353" s="242"/>
      <c r="B353" s="618" t="s">
        <v>3130</v>
      </c>
      <c r="C353" s="615" t="s">
        <v>1396</v>
      </c>
      <c r="D353" s="618" t="s">
        <v>3597</v>
      </c>
      <c r="E353" s="378" t="s">
        <v>1862</v>
      </c>
      <c r="F353" s="620" t="s">
        <v>3598</v>
      </c>
      <c r="G353" s="624">
        <v>38466</v>
      </c>
      <c r="H353" s="226" t="str">
        <f>+IF(G353&lt;DATE(2002,1,1),"adulto",IF(G353&lt;DATE(2004,1,1),"u20",IF(G353&lt;DATE(2006,1,1),"u18",IF(G353&lt;DATE(2008,1,1),"u16","-"))))</f>
        <v>u18</v>
      </c>
      <c r="I353" s="631" t="s">
        <v>3577</v>
      </c>
      <c r="J353" s="866">
        <v>4</v>
      </c>
      <c r="K353" s="883">
        <v>100</v>
      </c>
      <c r="L353" s="242">
        <v>4</v>
      </c>
      <c r="M353" s="242"/>
      <c r="N353" s="242"/>
      <c r="O353" s="243"/>
      <c r="P353" s="626" t="s">
        <v>3319</v>
      </c>
      <c r="Q353" s="243"/>
      <c r="R353" s="243"/>
      <c r="S353" s="243"/>
      <c r="T353" s="242"/>
      <c r="U353" s="242"/>
      <c r="V353" s="242"/>
      <c r="W353" s="242"/>
      <c r="X353" s="243"/>
      <c r="Y353" s="243"/>
      <c r="Z353" s="242"/>
      <c r="AA353" s="242"/>
      <c r="AB353" s="242"/>
      <c r="AC353" s="242"/>
      <c r="AD353" s="242"/>
      <c r="AE353" s="242"/>
      <c r="AF353" s="242"/>
      <c r="AG353" s="1091" t="str">
        <f>E353</f>
        <v>F</v>
      </c>
      <c r="AH353" s="1095">
        <f>+IF(K353&gt;0,K353,"")</f>
        <v>100</v>
      </c>
      <c r="AI353" s="1095">
        <f>+IF(L353&gt;0,L353,"")</f>
        <v>4</v>
      </c>
      <c r="AJ353" s="1095" t="str">
        <f>+IF(M353&gt;0,M353,"")</f>
        <v/>
      </c>
      <c r="AK353" s="1095" t="str">
        <f>+IF(Q353&gt;0,Q353,"")</f>
        <v/>
      </c>
      <c r="AL353" s="1095">
        <v>3</v>
      </c>
      <c r="AM353" s="1095" t="str">
        <f>+IF(O353&gt;0,O353,"")</f>
        <v/>
      </c>
      <c r="AN353" s="1096" t="str">
        <f>+IF(P353&gt;0,P353," ")</f>
        <v>13.21</v>
      </c>
      <c r="AO353" s="314" t="str">
        <f>+UPPER((CONCATENATE(D353," ",B353," ",C353)))</f>
        <v>PALOMA BELEN PIZARRO ARAYA</v>
      </c>
      <c r="AP353" s="1098">
        <f>G353</f>
        <v>38466</v>
      </c>
      <c r="AQ353" s="1097" t="str">
        <f>I353</f>
        <v>CLUB ATLETICO LIMARI</v>
      </c>
      <c r="AR353" s="1097">
        <f>J353</f>
        <v>4</v>
      </c>
      <c r="AS353" s="1091" t="str">
        <f>+SUBSTITUTE(SUBSTITUTE(F353,".",""),"-","")</f>
        <v>218306276</v>
      </c>
      <c r="AT353" s="342"/>
      <c r="AU353" s="314" t="str">
        <f t="shared" si="26"/>
        <v xml:space="preserve">PIZARRO ARAYA PALOMA BELEN </v>
      </c>
      <c r="AV353" s="342" t="str">
        <f t="shared" si="27"/>
        <v>CLUB ATLETICO LIMARI</v>
      </c>
      <c r="AW353" s="1119">
        <f t="shared" si="28"/>
        <v>4</v>
      </c>
      <c r="AX353" s="1120">
        <f t="shared" si="29"/>
        <v>38466</v>
      </c>
      <c r="AY353" s="342"/>
      <c r="AZ353" s="342"/>
    </row>
    <row r="354" spans="1:52" ht="15" customHeight="1" x14ac:dyDescent="0.2">
      <c r="A354" s="242"/>
      <c r="B354" s="831" t="s">
        <v>3130</v>
      </c>
      <c r="C354" s="826" t="s">
        <v>1396</v>
      </c>
      <c r="D354" s="831" t="s">
        <v>3597</v>
      </c>
      <c r="E354" s="806" t="s">
        <v>1862</v>
      </c>
      <c r="F354" s="840" t="s">
        <v>3598</v>
      </c>
      <c r="G354" s="829">
        <v>38466</v>
      </c>
      <c r="H354" s="809" t="str">
        <f>+IF(G354&lt;DATE(2002,1,1),"adulto",IF(G354&lt;DATE(2004,1,1),"u20",IF(G354&lt;DATE(2006,1,1),"u18",IF(G354&lt;DATE(2008,1,1),"u16","-"))))</f>
        <v>u18</v>
      </c>
      <c r="I354" s="804" t="s">
        <v>3577</v>
      </c>
      <c r="J354" s="864">
        <v>4</v>
      </c>
      <c r="K354" s="814">
        <v>400</v>
      </c>
      <c r="L354" s="242">
        <v>3</v>
      </c>
      <c r="M354" s="242"/>
      <c r="N354" s="242"/>
      <c r="O354" s="243"/>
      <c r="P354" s="828"/>
      <c r="Q354" s="243"/>
      <c r="R354" s="243"/>
      <c r="S354" s="243"/>
      <c r="T354" s="242"/>
      <c r="U354" s="242"/>
      <c r="V354" s="242"/>
      <c r="W354" s="242"/>
      <c r="X354" s="243"/>
      <c r="Y354" s="243"/>
      <c r="Z354" s="242"/>
      <c r="AA354" s="242"/>
      <c r="AB354" s="242"/>
      <c r="AC354" s="242"/>
      <c r="AD354" s="242"/>
      <c r="AE354" s="242"/>
      <c r="AF354" s="242"/>
      <c r="AG354" s="1091" t="str">
        <f>E354</f>
        <v>F</v>
      </c>
      <c r="AH354" s="1095">
        <f>+IF(K354&gt;0,K354,"")</f>
        <v>400</v>
      </c>
      <c r="AI354" s="1095">
        <f>+IF(L354&gt;0,L354,"")</f>
        <v>3</v>
      </c>
      <c r="AJ354" s="1095" t="str">
        <f>+IF(M354&gt;0,M354,"")</f>
        <v/>
      </c>
      <c r="AK354" s="1095" t="str">
        <f>+IF(Q354&gt;0,Q354,"")</f>
        <v/>
      </c>
      <c r="AL354" s="1095">
        <v>2</v>
      </c>
      <c r="AM354" s="1095" t="str">
        <f>+IF(O354&gt;0,O354,"")</f>
        <v/>
      </c>
      <c r="AN354" s="1096" t="str">
        <f>+IF(P354&gt;0,P354," ")</f>
        <v xml:space="preserve"> </v>
      </c>
      <c r="AO354" s="314" t="str">
        <f>+UPPER((CONCATENATE(D354," ",B354," ",C354)))</f>
        <v>PALOMA BELEN PIZARRO ARAYA</v>
      </c>
      <c r="AP354" s="1098">
        <f>G354</f>
        <v>38466</v>
      </c>
      <c r="AQ354" s="1097" t="str">
        <f>I354</f>
        <v>CLUB ATLETICO LIMARI</v>
      </c>
      <c r="AR354" s="1097">
        <f>J354</f>
        <v>4</v>
      </c>
      <c r="AS354" s="1091" t="str">
        <f>+SUBSTITUTE(SUBSTITUTE(F354,".",""),"-","")</f>
        <v>218306276</v>
      </c>
      <c r="AT354" s="342"/>
      <c r="AU354" s="314" t="str">
        <f t="shared" si="26"/>
        <v xml:space="preserve">PIZARRO ARAYA PALOMA BELEN </v>
      </c>
      <c r="AV354" s="342" t="str">
        <f t="shared" si="27"/>
        <v>CLUB ATLETICO LIMARI</v>
      </c>
      <c r="AW354" s="1119">
        <f t="shared" si="28"/>
        <v>4</v>
      </c>
      <c r="AX354" s="1120">
        <f t="shared" si="29"/>
        <v>38466</v>
      </c>
      <c r="AY354" s="342"/>
      <c r="AZ354" s="342"/>
    </row>
    <row r="355" spans="1:52" ht="15" customHeight="1" x14ac:dyDescent="0.2">
      <c r="A355" s="242"/>
      <c r="B355" s="431" t="s">
        <v>2386</v>
      </c>
      <c r="C355" s="431" t="s">
        <v>2387</v>
      </c>
      <c r="D355" s="431" t="s">
        <v>2388</v>
      </c>
      <c r="E355" s="378" t="s">
        <v>1866</v>
      </c>
      <c r="F355" s="426" t="s">
        <v>2389</v>
      </c>
      <c r="G355" s="427">
        <v>37639</v>
      </c>
      <c r="H355" s="226" t="str">
        <f>+IF(G355&lt;DATE(2002,1,1),"adulto",IF(G355&lt;DATE(2004,1,1),"u20",IF(G355&lt;DATE(2006,1,1),"u18",IF(G355&lt;DATE(2008,1,1),"u16","-"))))</f>
        <v>u20</v>
      </c>
      <c r="I355" s="424" t="s">
        <v>2362</v>
      </c>
      <c r="J355" s="861">
        <v>5</v>
      </c>
      <c r="K355" s="225">
        <v>400</v>
      </c>
      <c r="L355" s="242">
        <v>1</v>
      </c>
      <c r="M355" s="242"/>
      <c r="N355" s="242">
        <v>1</v>
      </c>
      <c r="O355" s="243"/>
      <c r="P355" s="418" t="s">
        <v>2393</v>
      </c>
      <c r="Q355" s="243"/>
      <c r="R355" s="243"/>
      <c r="S355" s="243"/>
      <c r="T355" s="242"/>
      <c r="U355" s="242"/>
      <c r="V355" s="242"/>
      <c r="W355" s="242"/>
      <c r="X355" s="243"/>
      <c r="Y355" s="243"/>
      <c r="Z355" s="242"/>
      <c r="AA355" s="242"/>
      <c r="AB355" s="242"/>
      <c r="AC355" s="242"/>
      <c r="AD355" s="242"/>
      <c r="AE355" s="242"/>
      <c r="AF355" s="242"/>
      <c r="AG355" s="1091" t="str">
        <f>E355</f>
        <v>M</v>
      </c>
      <c r="AH355" s="1095">
        <f>+IF(K355&gt;0,K355,"")</f>
        <v>400</v>
      </c>
      <c r="AI355" s="1095">
        <f>+IF(L355&gt;0,L355,"")</f>
        <v>1</v>
      </c>
      <c r="AJ355" s="1095" t="str">
        <f>+IF(M355&gt;0,M355,"")</f>
        <v/>
      </c>
      <c r="AK355" s="1095" t="str">
        <f>+IF(Q355&gt;0,Q355,"")</f>
        <v/>
      </c>
      <c r="AL355" s="1095">
        <v>5</v>
      </c>
      <c r="AM355" s="1095" t="str">
        <f>+IF(O355&gt;0,O355,"")</f>
        <v/>
      </c>
      <c r="AN355" s="1096" t="str">
        <f>+IF(P355&gt;0,P355," ")</f>
        <v>52.5</v>
      </c>
      <c r="AO355" s="314" t="str">
        <f>+UPPER((CONCATENATE(D355," ",B355," ",C355)))</f>
        <v>FROILAN PLANCHET ROSSI</v>
      </c>
      <c r="AP355" s="1098">
        <f>G355</f>
        <v>37639</v>
      </c>
      <c r="AQ355" s="1097" t="str">
        <f>I355</f>
        <v>CLUB DEPORTIVO ALEMÁN DE VALPARAÍSO</v>
      </c>
      <c r="AR355" s="1097">
        <f>J355</f>
        <v>5</v>
      </c>
      <c r="AS355" s="1091" t="str">
        <f>+SUBSTITUTE(SUBSTITUTE(F355,".",""),"-","")</f>
        <v>212149209</v>
      </c>
      <c r="AT355" s="342"/>
      <c r="AU355" s="314" t="str">
        <f t="shared" si="26"/>
        <v xml:space="preserve">PLANCHET ROSSI FROILAN </v>
      </c>
      <c r="AV355" s="342" t="str">
        <f t="shared" si="27"/>
        <v>CLUB DEPORTIVO ALEMÁN DE VALPARAÍSO</v>
      </c>
      <c r="AW355" s="1119">
        <f t="shared" si="28"/>
        <v>5</v>
      </c>
      <c r="AX355" s="1120">
        <f t="shared" si="29"/>
        <v>37639</v>
      </c>
      <c r="AY355" s="342"/>
      <c r="AZ355" s="342"/>
    </row>
    <row r="356" spans="1:52" ht="15" customHeight="1" x14ac:dyDescent="0.15">
      <c r="A356" s="242"/>
      <c r="B356" s="431" t="s">
        <v>2386</v>
      </c>
      <c r="C356" s="431" t="s">
        <v>2387</v>
      </c>
      <c r="D356" s="431" t="s">
        <v>2388</v>
      </c>
      <c r="E356" s="378" t="s">
        <v>1866</v>
      </c>
      <c r="F356" s="426" t="s">
        <v>2389</v>
      </c>
      <c r="G356" s="427">
        <v>37639</v>
      </c>
      <c r="H356" s="226" t="str">
        <f>+IF(G356&lt;DATE(2002,1,1),"adulto",IF(G356&lt;DATE(2004,1,1),"u20",IF(G356&lt;DATE(2006,1,1),"u18",IF(G356&lt;DATE(2008,1,1),"u16","-"))))</f>
        <v>u20</v>
      </c>
      <c r="I356" s="424" t="s">
        <v>2362</v>
      </c>
      <c r="J356" s="378">
        <v>5</v>
      </c>
      <c r="K356" s="349" t="s">
        <v>1739</v>
      </c>
      <c r="L356" s="242"/>
      <c r="M356" s="242"/>
      <c r="N356" s="242"/>
      <c r="O356" s="243"/>
      <c r="P356" s="418" t="s">
        <v>2394</v>
      </c>
      <c r="Q356" s="243"/>
      <c r="R356" s="243"/>
      <c r="S356" s="243"/>
      <c r="T356" s="242"/>
      <c r="U356" s="242"/>
      <c r="V356" s="242"/>
      <c r="W356" s="242"/>
      <c r="X356" s="243"/>
      <c r="Y356" s="243"/>
      <c r="Z356" s="242"/>
      <c r="AA356" s="242"/>
      <c r="AB356" s="242"/>
      <c r="AC356" s="242"/>
      <c r="AD356" s="242"/>
      <c r="AE356" s="242"/>
      <c r="AF356" s="242"/>
      <c r="AG356" s="1091" t="str">
        <f>E356</f>
        <v>M</v>
      </c>
      <c r="AH356" s="1095" t="str">
        <f>+IF(K356&gt;0,K356,"")</f>
        <v>salto triple</v>
      </c>
      <c r="AI356" s="1095" t="str">
        <f>+IF(L356&gt;0,L356,"")</f>
        <v/>
      </c>
      <c r="AJ356" s="1095" t="str">
        <f>+IF(M356&gt;0,M356,"")</f>
        <v/>
      </c>
      <c r="AK356" s="1095" t="str">
        <f>+IF(Q356&gt;0,Q356,"")</f>
        <v/>
      </c>
      <c r="AL356" s="1095" t="str">
        <f>+IF(N356&gt;0,N356,"")</f>
        <v/>
      </c>
      <c r="AM356" s="1095" t="str">
        <f>+IF(O356&gt;0,O356,"")</f>
        <v/>
      </c>
      <c r="AN356" s="1096" t="str">
        <f>+IF(P356&gt;0,P356," ")</f>
        <v>13.31</v>
      </c>
      <c r="AO356" s="314" t="str">
        <f>+UPPER((CONCATENATE(D356," ",B356," ",C356)))</f>
        <v>FROILAN PLANCHET ROSSI</v>
      </c>
      <c r="AP356" s="1098">
        <f>G356</f>
        <v>37639</v>
      </c>
      <c r="AQ356" s="1097" t="str">
        <f>I356</f>
        <v>CLUB DEPORTIVO ALEMÁN DE VALPARAÍSO</v>
      </c>
      <c r="AR356" s="1097">
        <f>J356</f>
        <v>5</v>
      </c>
      <c r="AS356" s="1091" t="str">
        <f>+SUBSTITUTE(SUBSTITUTE(F356,".",""),"-","")</f>
        <v>212149209</v>
      </c>
      <c r="AT356" s="342"/>
      <c r="AU356" s="314" t="str">
        <f t="shared" si="26"/>
        <v xml:space="preserve">PLANCHET ROSSI FROILAN </v>
      </c>
      <c r="AV356" s="342" t="str">
        <f t="shared" si="27"/>
        <v>CLUB DEPORTIVO ALEMÁN DE VALPARAÍSO</v>
      </c>
      <c r="AW356" s="1119">
        <f t="shared" si="28"/>
        <v>5</v>
      </c>
      <c r="AX356" s="1120">
        <f t="shared" si="29"/>
        <v>37639</v>
      </c>
      <c r="AY356" s="342"/>
      <c r="AZ356" s="342"/>
    </row>
    <row r="357" spans="1:52" ht="15" customHeight="1" x14ac:dyDescent="0.15">
      <c r="A357" s="242"/>
      <c r="B357" s="812" t="s">
        <v>3183</v>
      </c>
      <c r="C357" s="812" t="s">
        <v>3184</v>
      </c>
      <c r="D357" s="812" t="s">
        <v>3185</v>
      </c>
      <c r="E357" s="806" t="s">
        <v>1862</v>
      </c>
      <c r="F357" s="814" t="s">
        <v>3186</v>
      </c>
      <c r="G357" s="808">
        <v>38011</v>
      </c>
      <c r="H357" s="809" t="str">
        <f>+IF(G357&lt;DATE(2002,1,1),"adulto",IF(G357&lt;DATE(2004,1,1),"u20",IF(G357&lt;DATE(2006,1,1),"u18",IF(G357&lt;DATE(2008,1,1),"u16","-"))))</f>
        <v>u18</v>
      </c>
      <c r="I357" s="817" t="s">
        <v>3189</v>
      </c>
      <c r="J357" s="806">
        <v>3</v>
      </c>
      <c r="K357" s="939" t="s">
        <v>1052</v>
      </c>
      <c r="L357" s="242"/>
      <c r="M357" s="242"/>
      <c r="N357" s="242"/>
      <c r="O357" s="243"/>
      <c r="P357" s="814" t="s">
        <v>3352</v>
      </c>
      <c r="Q357" s="243"/>
      <c r="R357" s="243"/>
      <c r="S357" s="243"/>
      <c r="T357" s="242"/>
      <c r="U357" s="242"/>
      <c r="V357" s="242"/>
      <c r="W357" s="242"/>
      <c r="X357" s="243"/>
      <c r="Y357" s="243"/>
      <c r="Z357" s="242"/>
      <c r="AA357" s="242"/>
      <c r="AB357" s="242"/>
      <c r="AC357" s="242"/>
      <c r="AD357" s="242"/>
      <c r="AE357" s="242"/>
      <c r="AF357" s="242"/>
      <c r="AG357" s="1091" t="str">
        <f>E357</f>
        <v>F</v>
      </c>
      <c r="AH357" s="1095" t="str">
        <f>+IF(K357&gt;0,K357,"")</f>
        <v>salto largo</v>
      </c>
      <c r="AI357" s="1095" t="str">
        <f>+IF(L357&gt;0,L357,"")</f>
        <v/>
      </c>
      <c r="AJ357" s="1095" t="str">
        <f>+IF(M357&gt;0,M357,"")</f>
        <v/>
      </c>
      <c r="AK357" s="1095" t="str">
        <f>+IF(Q357&gt;0,Q357,"")</f>
        <v/>
      </c>
      <c r="AL357" s="1095" t="str">
        <f>+IF(N357&gt;0,N357,"")</f>
        <v/>
      </c>
      <c r="AM357" s="1095" t="str">
        <f>+IF(O357&gt;0,O357,"")</f>
        <v/>
      </c>
      <c r="AN357" s="1096" t="str">
        <f>+IF(P357&gt;0,P357," ")</f>
        <v>4.68</v>
      </c>
      <c r="AO357" s="314" t="str">
        <f>+UPPER((CONCATENATE(D357," ",B357," ",C357)))</f>
        <v xml:space="preserve">CAMILA SARAI PONCE MARQUEZ </v>
      </c>
      <c r="AP357" s="1098">
        <f>G357</f>
        <v>38011</v>
      </c>
      <c r="AQ357" s="1097" t="str">
        <f>I357</f>
        <v xml:space="preserve">club atletico vicente potrerillos  salinas </v>
      </c>
      <c r="AR357" s="1097">
        <f>J357</f>
        <v>3</v>
      </c>
      <c r="AS357" s="1091" t="str">
        <f>+SUBSTITUTE(SUBSTITUTE(F357,".",""),"-","")</f>
        <v>26888159K</v>
      </c>
      <c r="AT357" s="342"/>
      <c r="AU357" s="314" t="str">
        <f t="shared" si="26"/>
        <v xml:space="preserve">PONCE MARQUEZ  CAMILA SARAI </v>
      </c>
      <c r="AV357" s="342" t="str">
        <f t="shared" si="27"/>
        <v xml:space="preserve">club atletico vicente potrerillos  salinas </v>
      </c>
      <c r="AW357" s="1119">
        <f t="shared" si="28"/>
        <v>3</v>
      </c>
      <c r="AX357" s="1120">
        <f t="shared" si="29"/>
        <v>38011</v>
      </c>
      <c r="AY357" s="342"/>
      <c r="AZ357" s="342"/>
    </row>
    <row r="358" spans="1:52" ht="15" customHeight="1" x14ac:dyDescent="0.15">
      <c r="A358" s="242"/>
      <c r="B358" s="224" t="s">
        <v>3183</v>
      </c>
      <c r="C358" s="224" t="s">
        <v>3184</v>
      </c>
      <c r="D358" s="224" t="s">
        <v>3185</v>
      </c>
      <c r="E358" s="378" t="s">
        <v>1862</v>
      </c>
      <c r="F358" s="225" t="s">
        <v>3186</v>
      </c>
      <c r="G358" s="346">
        <v>38011</v>
      </c>
      <c r="H358" s="226" t="str">
        <f>+IF(G358&lt;DATE(2002,1,1),"adulto",IF(G358&lt;DATE(2004,1,1),"u20",IF(G358&lt;DATE(2006,1,1),"u18",IF(G358&lt;DATE(2008,1,1),"u16","-"))))</f>
        <v>u18</v>
      </c>
      <c r="I358" s="228" t="s">
        <v>3189</v>
      </c>
      <c r="J358" s="863">
        <v>3</v>
      </c>
      <c r="K358" s="883">
        <v>100</v>
      </c>
      <c r="L358" s="242">
        <v>2</v>
      </c>
      <c r="M358" s="242"/>
      <c r="N358" s="242"/>
      <c r="O358" s="243"/>
      <c r="P358" s="225" t="s">
        <v>3335</v>
      </c>
      <c r="Q358" s="243"/>
      <c r="R358" s="243"/>
      <c r="S358" s="243"/>
      <c r="T358" s="242"/>
      <c r="U358" s="242"/>
      <c r="V358" s="242"/>
      <c r="W358" s="242"/>
      <c r="X358" s="243"/>
      <c r="Y358" s="243"/>
      <c r="Z358" s="242"/>
      <c r="AA358" s="242"/>
      <c r="AB358" s="242"/>
      <c r="AC358" s="242"/>
      <c r="AD358" s="242"/>
      <c r="AE358" s="242"/>
      <c r="AF358" s="242"/>
      <c r="AG358" s="1091" t="str">
        <f>E358</f>
        <v>F</v>
      </c>
      <c r="AH358" s="1095">
        <f>+IF(K358&gt;0,K358,"")</f>
        <v>100</v>
      </c>
      <c r="AI358" s="1095">
        <f>+IF(L358&gt;0,L358,"")</f>
        <v>2</v>
      </c>
      <c r="AJ358" s="1095" t="str">
        <f>+IF(M358&gt;0,M358,"")</f>
        <v/>
      </c>
      <c r="AK358" s="1095" t="str">
        <f>+IF(Q358&gt;0,Q358,"")</f>
        <v/>
      </c>
      <c r="AL358" s="1095">
        <v>8</v>
      </c>
      <c r="AM358" s="1095" t="str">
        <f>+IF(O358&gt;0,O358,"")</f>
        <v/>
      </c>
      <c r="AN358" s="1096" t="str">
        <f>+IF(P358&gt;0,P358," ")</f>
        <v>13.88</v>
      </c>
      <c r="AO358" s="314" t="str">
        <f>+UPPER((CONCATENATE(D358," ",B358," ",C358)))</f>
        <v xml:space="preserve">CAMILA SARAI PONCE MARQUEZ </v>
      </c>
      <c r="AP358" s="1098">
        <f>G358</f>
        <v>38011</v>
      </c>
      <c r="AQ358" s="1097" t="str">
        <f>I358</f>
        <v xml:space="preserve">club atletico vicente potrerillos  salinas </v>
      </c>
      <c r="AR358" s="1097">
        <f>J358</f>
        <v>3</v>
      </c>
      <c r="AS358" s="1091" t="str">
        <f>+SUBSTITUTE(SUBSTITUTE(F358,".",""),"-","")</f>
        <v>26888159K</v>
      </c>
      <c r="AT358" s="342"/>
      <c r="AU358" s="314" t="str">
        <f t="shared" si="26"/>
        <v xml:space="preserve">PONCE MARQUEZ  CAMILA SARAI </v>
      </c>
      <c r="AV358" s="342" t="str">
        <f t="shared" si="27"/>
        <v xml:space="preserve">club atletico vicente potrerillos  salinas </v>
      </c>
      <c r="AW358" s="1119">
        <f t="shared" si="28"/>
        <v>3</v>
      </c>
      <c r="AX358" s="1120">
        <f t="shared" si="29"/>
        <v>38011</v>
      </c>
      <c r="AY358" s="342"/>
      <c r="AZ358" s="342"/>
    </row>
    <row r="359" spans="1:52" ht="15" customHeight="1" x14ac:dyDescent="0.15">
      <c r="A359" s="242"/>
      <c r="B359" s="316" t="s">
        <v>2456</v>
      </c>
      <c r="C359" s="316" t="s">
        <v>689</v>
      </c>
      <c r="D359" s="316" t="s">
        <v>2457</v>
      </c>
      <c r="E359" s="378" t="s">
        <v>1866</v>
      </c>
      <c r="F359" s="243" t="s">
        <v>2458</v>
      </c>
      <c r="G359" s="394">
        <v>38579</v>
      </c>
      <c r="H359" s="226" t="str">
        <f>+IF(G359&lt;DATE(2002,1,1),"adulto",IF(G359&lt;DATE(2004,1,1),"u20",IF(G359&lt;DATE(2006,1,1),"u18",IF(G359&lt;DATE(2008,1,1),"u16","-"))))</f>
        <v>u18</v>
      </c>
      <c r="I359" s="316" t="s">
        <v>2462</v>
      </c>
      <c r="J359" s="863">
        <v>5</v>
      </c>
      <c r="K359" s="894">
        <v>1500</v>
      </c>
      <c r="L359" s="242">
        <v>2</v>
      </c>
      <c r="M359" s="242"/>
      <c r="N359" s="242"/>
      <c r="O359" s="243"/>
      <c r="P359" s="243" t="s">
        <v>2464</v>
      </c>
      <c r="Q359" s="243"/>
      <c r="R359" s="243"/>
      <c r="S359" s="243"/>
      <c r="T359" s="242"/>
      <c r="U359" s="242"/>
      <c r="V359" s="242"/>
      <c r="W359" s="242"/>
      <c r="X359" s="243"/>
      <c r="Y359" s="243"/>
      <c r="Z359" s="242"/>
      <c r="AA359" s="242"/>
      <c r="AB359" s="242"/>
      <c r="AC359" s="242"/>
      <c r="AD359" s="242"/>
      <c r="AE359" s="242"/>
      <c r="AF359" s="242"/>
      <c r="AG359" s="1091" t="str">
        <f>E359</f>
        <v>M</v>
      </c>
      <c r="AH359" s="1095">
        <f>+IF(K359&gt;0,K359,"")</f>
        <v>1500</v>
      </c>
      <c r="AI359" s="1095">
        <f>+IF(L359&gt;0,L359,"")</f>
        <v>2</v>
      </c>
      <c r="AJ359" s="1095" t="str">
        <f>+IF(M359&gt;0,M359,"")</f>
        <v/>
      </c>
      <c r="AK359" s="1095" t="str">
        <f>+IF(Q359&gt;0,Q359,"")</f>
        <v/>
      </c>
      <c r="AL359" s="1095" t="str">
        <f>+IF(N359&gt;0,N359,"")</f>
        <v/>
      </c>
      <c r="AM359" s="1095" t="str">
        <f>+IF(O359&gt;0,O359,"")</f>
        <v/>
      </c>
      <c r="AN359" s="1096" t="str">
        <f>+IF(P359&gt;0,P359," ")</f>
        <v>4.18.57</v>
      </c>
      <c r="AO359" s="314" t="str">
        <f>+UPPER((CONCATENATE(D359," ",B359," ",C359)))</f>
        <v>FRANCISCO ANTONIO PORTALES SEPULVEDA</v>
      </c>
      <c r="AP359" s="1098">
        <f>G359</f>
        <v>38579</v>
      </c>
      <c r="AQ359" s="1097" t="str">
        <f>I359</f>
        <v>CÍRCULO ATLÉTICO SAN ANTONIO</v>
      </c>
      <c r="AR359" s="1097">
        <f>J359</f>
        <v>5</v>
      </c>
      <c r="AS359" s="1091" t="str">
        <f>+SUBSTITUTE(SUBSTITUTE(F359,".",""),"-","")</f>
        <v>219282648</v>
      </c>
      <c r="AT359" s="342"/>
      <c r="AU359" s="314" t="str">
        <f t="shared" si="26"/>
        <v xml:space="preserve">PORTALES SEPULVEDA FRANCISCO ANTONIO </v>
      </c>
      <c r="AV359" s="342" t="str">
        <f t="shared" si="27"/>
        <v>CÍRCULO ATLÉTICO SAN ANTONIO</v>
      </c>
      <c r="AW359" s="1119">
        <f t="shared" si="28"/>
        <v>5</v>
      </c>
      <c r="AX359" s="1120">
        <f t="shared" si="29"/>
        <v>38579</v>
      </c>
      <c r="AY359" s="342"/>
      <c r="AZ359" s="342"/>
    </row>
    <row r="360" spans="1:52" ht="15" customHeight="1" x14ac:dyDescent="0.15">
      <c r="A360" s="242"/>
      <c r="B360" s="812" t="s">
        <v>2456</v>
      </c>
      <c r="C360" s="812" t="s">
        <v>689</v>
      </c>
      <c r="D360" s="812" t="s">
        <v>2457</v>
      </c>
      <c r="E360" s="806" t="s">
        <v>1866</v>
      </c>
      <c r="F360" s="814" t="s">
        <v>2458</v>
      </c>
      <c r="G360" s="808">
        <v>38579</v>
      </c>
      <c r="H360" s="809" t="str">
        <f>+IF(G360&lt;DATE(2002,1,1),"adulto",IF(G360&lt;DATE(2004,1,1),"u20",IF(G360&lt;DATE(2006,1,1),"u18",IF(G360&lt;DATE(2008,1,1),"u16","-"))))</f>
        <v>u18</v>
      </c>
      <c r="I360" s="812" t="s">
        <v>2462</v>
      </c>
      <c r="J360" s="806">
        <v>5</v>
      </c>
      <c r="K360" s="882">
        <v>5000</v>
      </c>
      <c r="L360" s="242"/>
      <c r="M360" s="242"/>
      <c r="N360" s="242"/>
      <c r="O360" s="243"/>
      <c r="P360" s="814" t="s">
        <v>2441</v>
      </c>
      <c r="Q360" s="243"/>
      <c r="R360" s="243"/>
      <c r="S360" s="243"/>
      <c r="T360" s="242"/>
      <c r="U360" s="242"/>
      <c r="V360" s="242"/>
      <c r="W360" s="242"/>
      <c r="X360" s="243"/>
      <c r="Y360" s="243"/>
      <c r="Z360" s="242"/>
      <c r="AA360" s="242"/>
      <c r="AB360" s="242"/>
      <c r="AC360" s="242"/>
      <c r="AD360" s="242"/>
      <c r="AE360" s="242"/>
      <c r="AF360" s="242"/>
      <c r="AG360" s="1091" t="str">
        <f>E360</f>
        <v>M</v>
      </c>
      <c r="AH360" s="1095">
        <f>+IF(K360&gt;0,K360,"")</f>
        <v>5000</v>
      </c>
      <c r="AI360" s="1095" t="str">
        <f>+IF(L360&gt;0,L360,"")</f>
        <v/>
      </c>
      <c r="AJ360" s="1095" t="str">
        <f>+IF(M360&gt;0,M360,"")</f>
        <v/>
      </c>
      <c r="AK360" s="1095" t="str">
        <f>+IF(Q360&gt;0,Q360,"")</f>
        <v/>
      </c>
      <c r="AL360" s="1095" t="str">
        <f>+IF(N360&gt;0,N360,"")</f>
        <v/>
      </c>
      <c r="AM360" s="1095" t="str">
        <f>+IF(O360&gt;0,O360,"")</f>
        <v/>
      </c>
      <c r="AN360" s="1096" t="str">
        <f>+IF(P360&gt;0,P360," ")</f>
        <v>S/M</v>
      </c>
      <c r="AO360" s="314" t="str">
        <f>+UPPER((CONCATENATE(D360," ",B360," ",C360)))</f>
        <v>FRANCISCO ANTONIO PORTALES SEPULVEDA</v>
      </c>
      <c r="AP360" s="1098">
        <f>G360</f>
        <v>38579</v>
      </c>
      <c r="AQ360" s="1097" t="str">
        <f>I360</f>
        <v>CÍRCULO ATLÉTICO SAN ANTONIO</v>
      </c>
      <c r="AR360" s="1097">
        <f>J360</f>
        <v>5</v>
      </c>
      <c r="AS360" s="1091" t="str">
        <f>+SUBSTITUTE(SUBSTITUTE(F360,".",""),"-","")</f>
        <v>219282648</v>
      </c>
      <c r="AT360" s="342"/>
      <c r="AU360" s="314" t="str">
        <f t="shared" si="26"/>
        <v xml:space="preserve">PORTALES SEPULVEDA FRANCISCO ANTONIO </v>
      </c>
      <c r="AV360" s="342" t="str">
        <f t="shared" si="27"/>
        <v>CÍRCULO ATLÉTICO SAN ANTONIO</v>
      </c>
      <c r="AW360" s="1119">
        <f t="shared" si="28"/>
        <v>5</v>
      </c>
      <c r="AX360" s="1120">
        <f t="shared" si="29"/>
        <v>38579</v>
      </c>
      <c r="AY360" s="342"/>
      <c r="AZ360" s="342"/>
    </row>
    <row r="361" spans="1:52" ht="15" customHeight="1" x14ac:dyDescent="0.15">
      <c r="A361" s="242"/>
      <c r="B361" s="223" t="s">
        <v>3737</v>
      </c>
      <c r="C361" s="223" t="s">
        <v>2313</v>
      </c>
      <c r="D361" s="223" t="s">
        <v>3738</v>
      </c>
      <c r="E361" s="378" t="s">
        <v>1866</v>
      </c>
      <c r="F361" s="225" t="s">
        <v>3739</v>
      </c>
      <c r="G361" s="346">
        <v>38187</v>
      </c>
      <c r="H361" s="226" t="str">
        <f>+IF(G361&lt;DATE(2002,1,1),"adulto",IF(G361&lt;DATE(2004,1,1),"u20",IF(G361&lt;DATE(2006,1,1),"u18",IF(G361&lt;DATE(2008,1,1),"u16","-"))))</f>
        <v>u18</v>
      </c>
      <c r="I361" s="224" t="s">
        <v>3710</v>
      </c>
      <c r="J361" s="378">
        <v>8</v>
      </c>
      <c r="K361" s="225" t="s">
        <v>1877</v>
      </c>
      <c r="L361" s="242">
        <v>1</v>
      </c>
      <c r="M361" s="242"/>
      <c r="N361" s="242">
        <v>3</v>
      </c>
      <c r="O361" s="243"/>
      <c r="P361" s="225" t="s">
        <v>1897</v>
      </c>
      <c r="Q361" s="243"/>
      <c r="R361" s="243"/>
      <c r="S361" s="243"/>
      <c r="T361" s="242"/>
      <c r="U361" s="242"/>
      <c r="V361" s="242"/>
      <c r="W361" s="242"/>
      <c r="X361" s="243"/>
      <c r="Y361" s="243"/>
      <c r="Z361" s="242"/>
      <c r="AA361" s="242"/>
      <c r="AB361" s="242"/>
      <c r="AC361" s="242"/>
      <c r="AD361" s="242"/>
      <c r="AE361" s="242"/>
      <c r="AF361" s="242"/>
      <c r="AG361" s="1091" t="str">
        <f>E361</f>
        <v>M</v>
      </c>
      <c r="AH361" s="1095" t="str">
        <f>+IF(K361&gt;0,K361,"")</f>
        <v>400v</v>
      </c>
      <c r="AI361" s="1095">
        <f>+IF(L361&gt;0,L361,"")</f>
        <v>1</v>
      </c>
      <c r="AJ361" s="1095" t="str">
        <f>+IF(M361&gt;0,M361,"")</f>
        <v/>
      </c>
      <c r="AK361" s="1095" t="str">
        <f>+IF(Q361&gt;0,Q361,"")</f>
        <v/>
      </c>
      <c r="AL361" s="1095">
        <f>+IF(N361&gt;0,N361,"")</f>
        <v>3</v>
      </c>
      <c r="AM361" s="1095" t="str">
        <f>+IF(O361&gt;0,O361,"")</f>
        <v/>
      </c>
      <c r="AN361" s="1096" t="str">
        <f>+IF(P361&gt;0,P361," ")</f>
        <v>1.01</v>
      </c>
      <c r="AO361" s="314" t="str">
        <f>+UPPER((CONCATENATE(D361," ",B361," ",C361)))</f>
        <v>EZEQUIEL POZA VARGAS</v>
      </c>
      <c r="AP361" s="1098">
        <f>G361</f>
        <v>38187</v>
      </c>
      <c r="AQ361" s="1097" t="str">
        <f>I361</f>
        <v>CLUB DE ATLETISMO JUAN SILVA DE LOTA</v>
      </c>
      <c r="AR361" s="1097">
        <f>J361</f>
        <v>8</v>
      </c>
      <c r="AS361" s="1091" t="str">
        <f>+SUBSTITUTE(SUBSTITUTE(F361,".",""),"-","")</f>
        <v>216199138</v>
      </c>
      <c r="AT361" s="342"/>
      <c r="AU361" s="314" t="str">
        <f t="shared" si="26"/>
        <v xml:space="preserve">POZA VARGAS EZEQUIEL </v>
      </c>
      <c r="AV361" s="342" t="str">
        <f t="shared" si="27"/>
        <v>CLUB DE ATLETISMO JUAN SILVA DE LOTA</v>
      </c>
      <c r="AW361" s="1119">
        <f t="shared" si="28"/>
        <v>8</v>
      </c>
      <c r="AX361" s="1120">
        <f t="shared" si="29"/>
        <v>38187</v>
      </c>
      <c r="AY361" s="342"/>
      <c r="AZ361" s="342"/>
    </row>
    <row r="362" spans="1:52" ht="15" customHeight="1" x14ac:dyDescent="0.15">
      <c r="A362" s="242"/>
      <c r="B362" s="803" t="s">
        <v>3737</v>
      </c>
      <c r="C362" s="803" t="s">
        <v>2313</v>
      </c>
      <c r="D362" s="803" t="s">
        <v>3738</v>
      </c>
      <c r="E362" s="806" t="s">
        <v>1866</v>
      </c>
      <c r="F362" s="814" t="s">
        <v>3739</v>
      </c>
      <c r="G362" s="808">
        <v>38187</v>
      </c>
      <c r="H362" s="809" t="str">
        <f>+IF(G362&lt;DATE(2002,1,1),"adulto",IF(G362&lt;DATE(2004,1,1),"u20",IF(G362&lt;DATE(2006,1,1),"u18",IF(G362&lt;DATE(2008,1,1),"u16","-"))))</f>
        <v>u18</v>
      </c>
      <c r="I362" s="812" t="s">
        <v>3710</v>
      </c>
      <c r="J362" s="806">
        <v>8</v>
      </c>
      <c r="K362" s="814">
        <v>400</v>
      </c>
      <c r="L362" s="242">
        <v>4</v>
      </c>
      <c r="M362" s="242"/>
      <c r="N362" s="242">
        <v>8</v>
      </c>
      <c r="O362" s="243"/>
      <c r="P362" s="814" t="s">
        <v>3743</v>
      </c>
      <c r="Q362" s="243"/>
      <c r="R362" s="243"/>
      <c r="S362" s="243"/>
      <c r="T362" s="242"/>
      <c r="U362" s="242"/>
      <c r="V362" s="242"/>
      <c r="W362" s="242"/>
      <c r="X362" s="243"/>
      <c r="Y362" s="243"/>
      <c r="Z362" s="242"/>
      <c r="AA362" s="242"/>
      <c r="AB362" s="242"/>
      <c r="AC362" s="242"/>
      <c r="AD362" s="242"/>
      <c r="AE362" s="242"/>
      <c r="AF362" s="242"/>
      <c r="AG362" s="1091" t="str">
        <f>E362</f>
        <v>M</v>
      </c>
      <c r="AH362" s="1095">
        <f>+IF(K362&gt;0,K362,"")</f>
        <v>400</v>
      </c>
      <c r="AI362" s="1095">
        <f>+IF(L362&gt;0,L362,"")</f>
        <v>4</v>
      </c>
      <c r="AJ362" s="1095" t="str">
        <f>+IF(M362&gt;0,M362,"")</f>
        <v/>
      </c>
      <c r="AK362" s="1095" t="str">
        <f>+IF(Q362&gt;0,Q362,"")</f>
        <v/>
      </c>
      <c r="AL362" s="1095">
        <f>+IF(N362&gt;0,N362,"")</f>
        <v>8</v>
      </c>
      <c r="AM362" s="1095" t="str">
        <f>+IF(O362&gt;0,O362,"")</f>
        <v/>
      </c>
      <c r="AN362" s="1096" t="str">
        <f>+IF(P362&gt;0,P362," ")</f>
        <v>56.32</v>
      </c>
      <c r="AO362" s="314" t="str">
        <f>+UPPER((CONCATENATE(D362," ",B362," ",C362)))</f>
        <v>EZEQUIEL POZA VARGAS</v>
      </c>
      <c r="AP362" s="1098">
        <f>G362</f>
        <v>38187</v>
      </c>
      <c r="AQ362" s="1097" t="str">
        <f>I362</f>
        <v>CLUB DE ATLETISMO JUAN SILVA DE LOTA</v>
      </c>
      <c r="AR362" s="1097">
        <f>J362</f>
        <v>8</v>
      </c>
      <c r="AS362" s="1091" t="str">
        <f>+SUBSTITUTE(SUBSTITUTE(F362,".",""),"-","")</f>
        <v>216199138</v>
      </c>
      <c r="AT362" s="342"/>
      <c r="AU362" s="314" t="str">
        <f t="shared" si="26"/>
        <v xml:space="preserve">POZA VARGAS EZEQUIEL </v>
      </c>
      <c r="AV362" s="342" t="str">
        <f t="shared" si="27"/>
        <v>CLUB DE ATLETISMO JUAN SILVA DE LOTA</v>
      </c>
      <c r="AW362" s="1119">
        <f t="shared" si="28"/>
        <v>8</v>
      </c>
      <c r="AX362" s="1120">
        <f t="shared" si="29"/>
        <v>38187</v>
      </c>
      <c r="AY362" s="342"/>
      <c r="AZ362" s="342"/>
    </row>
    <row r="363" spans="1:52" ht="15" customHeight="1" x14ac:dyDescent="0.15">
      <c r="A363" s="242"/>
      <c r="B363" s="618" t="s">
        <v>580</v>
      </c>
      <c r="C363" s="618" t="s">
        <v>3552</v>
      </c>
      <c r="D363" s="618" t="s">
        <v>3553</v>
      </c>
      <c r="E363" s="378" t="s">
        <v>1866</v>
      </c>
      <c r="F363" s="626" t="s">
        <v>3554</v>
      </c>
      <c r="G363" s="624">
        <v>32577</v>
      </c>
      <c r="H363" s="226" t="str">
        <f>+IF(G363&lt;DATE(2002,1,1),"adulto",IF(G363&lt;DATE(2004,1,1),"u20",IF(G363&lt;DATE(2006,1,1),"u18",IF(G363&lt;DATE(2008,1,1),"u16","-"))))</f>
        <v>adulto</v>
      </c>
      <c r="I363" s="618" t="s">
        <v>3550</v>
      </c>
      <c r="J363" s="865">
        <v>4</v>
      </c>
      <c r="K363" s="378" t="s">
        <v>1856</v>
      </c>
      <c r="L363" s="242"/>
      <c r="M363" s="242"/>
      <c r="N363" s="242"/>
      <c r="O363" s="243"/>
      <c r="P363" s="626"/>
      <c r="Q363" s="243"/>
      <c r="R363" s="243"/>
      <c r="S363" s="243"/>
      <c r="T363" s="242"/>
      <c r="U363" s="242"/>
      <c r="V363" s="242"/>
      <c r="W363" s="242"/>
      <c r="X363" s="243"/>
      <c r="Y363" s="243"/>
      <c r="Z363" s="242"/>
      <c r="AA363" s="242"/>
      <c r="AB363" s="242"/>
      <c r="AC363" s="242"/>
      <c r="AD363" s="242"/>
      <c r="AE363" s="242"/>
      <c r="AF363" s="242"/>
      <c r="AG363" s="1091" t="str">
        <f>E363</f>
        <v>M</v>
      </c>
      <c r="AH363" s="1095" t="str">
        <f>+IF(K363&gt;0,K363,"")</f>
        <v>ENTRENADOR</v>
      </c>
      <c r="AI363" s="1095" t="str">
        <f>+IF(L363&gt;0,L363,"")</f>
        <v/>
      </c>
      <c r="AJ363" s="1095" t="str">
        <f>+IF(M363&gt;0,M363,"")</f>
        <v/>
      </c>
      <c r="AK363" s="1095" t="str">
        <f>+IF(Q363&gt;0,Q363,"")</f>
        <v/>
      </c>
      <c r="AL363" s="1095" t="str">
        <f>+IF(N363&gt;0,N363,"")</f>
        <v/>
      </c>
      <c r="AM363" s="1095" t="str">
        <f>+IF(O363&gt;0,O363,"")</f>
        <v/>
      </c>
      <c r="AN363" s="1096" t="str">
        <f>+IF(P363&gt;0,P363," ")</f>
        <v xml:space="preserve"> </v>
      </c>
      <c r="AO363" s="314" t="str">
        <f>+UPPER((CONCATENATE(D363," ",B363," ",C363)))</f>
        <v>FELIPE ONIAS QUEZADA MARIN</v>
      </c>
      <c r="AP363" s="1098">
        <f>G363</f>
        <v>32577</v>
      </c>
      <c r="AQ363" s="1097" t="str">
        <f>I363</f>
        <v>CLUB DEPORTIVO ATLETICO SPORTING COQUIMBO</v>
      </c>
      <c r="AR363" s="1097">
        <f>J363</f>
        <v>4</v>
      </c>
      <c r="AS363" s="1091" t="str">
        <f>+SUBSTITUTE(SUBSTITUTE(F363,".",""),"-","")</f>
        <v>171739330</v>
      </c>
      <c r="AT363" s="342"/>
      <c r="AU363" s="314" t="str">
        <f t="shared" si="26"/>
        <v xml:space="preserve">QUEZADA MARIN FELIPE ONIAS </v>
      </c>
      <c r="AV363" s="342" t="str">
        <f t="shared" si="27"/>
        <v>CLUB DEPORTIVO ATLETICO SPORTING COQUIMBO</v>
      </c>
      <c r="AW363" s="1119">
        <f t="shared" si="28"/>
        <v>4</v>
      </c>
      <c r="AX363" s="1120">
        <f t="shared" si="29"/>
        <v>32577</v>
      </c>
      <c r="AY363" s="342"/>
      <c r="AZ363" s="342"/>
    </row>
    <row r="364" spans="1:52" ht="15" customHeight="1" x14ac:dyDescent="0.2">
      <c r="A364" s="242"/>
      <c r="B364" s="223" t="s">
        <v>2073</v>
      </c>
      <c r="C364" s="223" t="s">
        <v>634</v>
      </c>
      <c r="D364" s="223" t="s">
        <v>2537</v>
      </c>
      <c r="E364" s="378" t="s">
        <v>1866</v>
      </c>
      <c r="F364" s="225" t="s">
        <v>2543</v>
      </c>
      <c r="G364" s="346">
        <v>37984</v>
      </c>
      <c r="H364" s="226" t="str">
        <f>+IF(G364&lt;DATE(2002,1,1),"adulto",IF(G364&lt;DATE(2004,1,1),"u20",IF(G364&lt;DATE(2006,1,1),"u18",IF(G364&lt;DATE(2008,1,1),"u16","-"))))</f>
        <v>u20</v>
      </c>
      <c r="I364" s="224" t="s">
        <v>2510</v>
      </c>
      <c r="J364" s="861">
        <v>5</v>
      </c>
      <c r="K364" s="892">
        <v>10000</v>
      </c>
      <c r="L364" s="242"/>
      <c r="M364" s="242"/>
      <c r="N364" s="242"/>
      <c r="O364" s="243"/>
      <c r="P364" s="225" t="s">
        <v>2441</v>
      </c>
      <c r="Q364" s="243"/>
      <c r="R364" s="243"/>
      <c r="S364" s="243"/>
      <c r="T364" s="242"/>
      <c r="U364" s="242"/>
      <c r="V364" s="242"/>
      <c r="W364" s="242"/>
      <c r="X364" s="243"/>
      <c r="Y364" s="243"/>
      <c r="Z364" s="242"/>
      <c r="AA364" s="242"/>
      <c r="AB364" s="242"/>
      <c r="AC364" s="242"/>
      <c r="AD364" s="242"/>
      <c r="AE364" s="242"/>
      <c r="AF364" s="242"/>
      <c r="AG364" s="1091" t="str">
        <f>E364</f>
        <v>M</v>
      </c>
      <c r="AH364" s="1095">
        <f>+IF(K364&gt;0,K364,"")</f>
        <v>10000</v>
      </c>
      <c r="AI364" s="1095" t="str">
        <f>+IF(L364&gt;0,L364,"")</f>
        <v/>
      </c>
      <c r="AJ364" s="1095" t="str">
        <f>+IF(M364&gt;0,M364,"")</f>
        <v/>
      </c>
      <c r="AK364" s="1095" t="str">
        <f>+IF(Q364&gt;0,Q364,"")</f>
        <v/>
      </c>
      <c r="AL364" s="1095" t="str">
        <f>+IF(N364&gt;0,N364,"")</f>
        <v/>
      </c>
      <c r="AM364" s="1095" t="str">
        <f>+IF(O364&gt;0,O364,"")</f>
        <v/>
      </c>
      <c r="AN364" s="1096" t="str">
        <f>+IF(P364&gt;0,P364," ")</f>
        <v>S/M</v>
      </c>
      <c r="AO364" s="314" t="str">
        <f>+UPPER((CONCATENATE(D364," ",B364," ",C364)))</f>
        <v>CRISTOBAL ALEXANDER QUIJADA VASQUEZ</v>
      </c>
      <c r="AP364" s="1098">
        <f>G364</f>
        <v>37984</v>
      </c>
      <c r="AQ364" s="1097" t="str">
        <f>I364</f>
        <v>CLUB ATLETICO O´HIGGINS</v>
      </c>
      <c r="AR364" s="1097">
        <f>J364</f>
        <v>5</v>
      </c>
      <c r="AS364" s="1091" t="str">
        <f>+SUBSTITUTE(SUBSTITUTE(F364,".",""),"-","")</f>
        <v>214731436</v>
      </c>
      <c r="AT364" s="342"/>
      <c r="AU364" s="314" t="str">
        <f t="shared" si="26"/>
        <v xml:space="preserve">QUIJADA VASQUEZ CRISTOBAL ALEXANDER </v>
      </c>
      <c r="AV364" s="342" t="str">
        <f t="shared" si="27"/>
        <v>CLUB ATLETICO O´HIGGINS</v>
      </c>
      <c r="AW364" s="1119">
        <f t="shared" si="28"/>
        <v>5</v>
      </c>
      <c r="AX364" s="1120">
        <f t="shared" si="29"/>
        <v>37984</v>
      </c>
      <c r="AY364" s="342"/>
      <c r="AZ364" s="342"/>
    </row>
    <row r="365" spans="1:52" ht="15" customHeight="1" x14ac:dyDescent="0.2">
      <c r="A365" s="242"/>
      <c r="B365" s="812" t="s">
        <v>2073</v>
      </c>
      <c r="C365" s="812" t="s">
        <v>634</v>
      </c>
      <c r="D365" s="812" t="s">
        <v>2537</v>
      </c>
      <c r="E365" s="806" t="s">
        <v>1866</v>
      </c>
      <c r="F365" s="814" t="s">
        <v>2538</v>
      </c>
      <c r="G365" s="808">
        <v>37984</v>
      </c>
      <c r="H365" s="809" t="str">
        <f>+IF(G365&lt;DATE(2002,1,1),"adulto",IF(G365&lt;DATE(2004,1,1),"u20",IF(G365&lt;DATE(2006,1,1),"u18",IF(G365&lt;DATE(2008,1,1),"u16","-"))))</f>
        <v>u20</v>
      </c>
      <c r="I365" s="812" t="s">
        <v>2510</v>
      </c>
      <c r="J365" s="860">
        <v>5</v>
      </c>
      <c r="K365" s="882">
        <v>5000</v>
      </c>
      <c r="L365" s="242"/>
      <c r="M365" s="242"/>
      <c r="N365" s="242"/>
      <c r="O365" s="243"/>
      <c r="P365" s="814" t="s">
        <v>2542</v>
      </c>
      <c r="Q365" s="243"/>
      <c r="R365" s="243"/>
      <c r="S365" s="243"/>
      <c r="T365" s="242"/>
      <c r="U365" s="242"/>
      <c r="V365" s="242"/>
      <c r="W365" s="242"/>
      <c r="X365" s="243"/>
      <c r="Y365" s="243"/>
      <c r="Z365" s="242"/>
      <c r="AA365" s="242"/>
      <c r="AB365" s="242"/>
      <c r="AC365" s="242"/>
      <c r="AD365" s="242"/>
      <c r="AE365" s="242"/>
      <c r="AF365" s="242"/>
      <c r="AG365" s="1091" t="str">
        <f>E365</f>
        <v>M</v>
      </c>
      <c r="AH365" s="1095">
        <f>+IF(K365&gt;0,K365,"")</f>
        <v>5000</v>
      </c>
      <c r="AI365" s="1095" t="str">
        <f>+IF(L365&gt;0,L365,"")</f>
        <v/>
      </c>
      <c r="AJ365" s="1095" t="str">
        <f>+IF(M365&gt;0,M365,"")</f>
        <v/>
      </c>
      <c r="AK365" s="1095" t="str">
        <f>+IF(Q365&gt;0,Q365,"")</f>
        <v/>
      </c>
      <c r="AL365" s="1095" t="str">
        <f>+IF(N365&gt;0,N365,"")</f>
        <v/>
      </c>
      <c r="AM365" s="1095" t="str">
        <f>+IF(O365&gt;0,O365,"")</f>
        <v/>
      </c>
      <c r="AN365" s="1096" t="str">
        <f>+IF(P365&gt;0,P365," ")</f>
        <v>18.21.19</v>
      </c>
      <c r="AO365" s="314" t="str">
        <f>+UPPER((CONCATENATE(D365," ",B365," ",C365)))</f>
        <v>CRISTOBAL ALEXANDER QUIJADA VASQUEZ</v>
      </c>
      <c r="AP365" s="1098">
        <f>G365</f>
        <v>37984</v>
      </c>
      <c r="AQ365" s="1097" t="str">
        <f>I365</f>
        <v>CLUB ATLETICO O´HIGGINS</v>
      </c>
      <c r="AR365" s="1097">
        <f>J365</f>
        <v>5</v>
      </c>
      <c r="AS365" s="1091" t="str">
        <f>+SUBSTITUTE(SUBSTITUTE(F365,".",""),"-","")</f>
        <v>214731436</v>
      </c>
      <c r="AT365" s="342"/>
      <c r="AU365" s="314" t="str">
        <f t="shared" si="26"/>
        <v xml:space="preserve">QUIJADA VASQUEZ CRISTOBAL ALEXANDER </v>
      </c>
      <c r="AV365" s="342" t="str">
        <f t="shared" si="27"/>
        <v>CLUB ATLETICO O´HIGGINS</v>
      </c>
      <c r="AW365" s="1119">
        <f t="shared" si="28"/>
        <v>5</v>
      </c>
      <c r="AX365" s="1120">
        <f t="shared" si="29"/>
        <v>37984</v>
      </c>
      <c r="AY365" s="342"/>
      <c r="AZ365" s="342"/>
    </row>
    <row r="366" spans="1:52" ht="15" customHeight="1" x14ac:dyDescent="0.15">
      <c r="A366" s="242"/>
      <c r="B366" s="451" t="s">
        <v>3007</v>
      </c>
      <c r="C366" s="451" t="s">
        <v>172</v>
      </c>
      <c r="D366" s="451" t="s">
        <v>3008</v>
      </c>
      <c r="E366" s="378" t="s">
        <v>1862</v>
      </c>
      <c r="F366" s="453" t="s">
        <v>3009</v>
      </c>
      <c r="G366" s="521">
        <v>37490</v>
      </c>
      <c r="H366" s="226" t="str">
        <f>+IF(G366&lt;DATE(2002,1,1),"adulto",IF(G366&lt;DATE(2004,1,1),"u20",IF(G366&lt;DATE(2006,1,1),"u18",IF(G366&lt;DATE(2008,1,1),"u16","-"))))</f>
        <v>u20</v>
      </c>
      <c r="I366" s="451" t="s">
        <v>2935</v>
      </c>
      <c r="J366" s="452">
        <v>13</v>
      </c>
      <c r="K366" s="900" t="s">
        <v>3702</v>
      </c>
      <c r="L366" s="242"/>
      <c r="M366" s="242"/>
      <c r="N366" s="242"/>
      <c r="O366" s="243"/>
      <c r="P366" s="453"/>
      <c r="Q366" s="243"/>
      <c r="R366" s="243"/>
      <c r="S366" s="243"/>
      <c r="T366" s="242"/>
      <c r="U366" s="242"/>
      <c r="V366" s="242"/>
      <c r="W366" s="242"/>
      <c r="X366" s="243"/>
      <c r="Y366" s="243"/>
      <c r="Z366" s="242"/>
      <c r="AA366" s="242"/>
      <c r="AB366" s="242"/>
      <c r="AC366" s="242"/>
      <c r="AD366" s="242"/>
      <c r="AE366" s="242"/>
      <c r="AF366" s="242"/>
      <c r="AG366" s="1091" t="str">
        <f>E366</f>
        <v>F</v>
      </c>
      <c r="AH366" s="1095" t="str">
        <f>+IF(K366&gt;0,K366,"")</f>
        <v>4x400</v>
      </c>
      <c r="AI366" s="1095" t="str">
        <f>+IF(L366&gt;0,L366,"")</f>
        <v/>
      </c>
      <c r="AJ366" s="1095" t="str">
        <f>+IF(M366&gt;0,M366,"")</f>
        <v/>
      </c>
      <c r="AK366" s="1095" t="str">
        <f>+IF(Q366&gt;0,Q366,"")</f>
        <v/>
      </c>
      <c r="AL366" s="1095" t="str">
        <f>+IF(N366&gt;0,N366,"")</f>
        <v/>
      </c>
      <c r="AM366" s="1095" t="str">
        <f>+IF(O366&gt;0,O366,"")</f>
        <v/>
      </c>
      <c r="AN366" s="1096" t="str">
        <f>+IF(P366&gt;0,P366," ")</f>
        <v xml:space="preserve"> </v>
      </c>
      <c r="AO366" s="314" t="str">
        <f>+UPPER((CONCATENATE(D366," ",B366," ",C366)))</f>
        <v>DANNA MARIA ISIDORA QUINTERO MEDINA</v>
      </c>
      <c r="AP366" s="1098">
        <f>G366</f>
        <v>37490</v>
      </c>
      <c r="AQ366" s="1097" t="str">
        <f>I366</f>
        <v>CLUB ATLÉTICO FRANCÉS</v>
      </c>
      <c r="AR366" s="1097">
        <f>J366</f>
        <v>13</v>
      </c>
      <c r="AS366" s="1091" t="str">
        <f>+SUBSTITUTE(SUBSTITUTE(F366,".",""),"-","")</f>
        <v>21093247k</v>
      </c>
      <c r="AT366" s="342"/>
      <c r="AU366" s="314" t="str">
        <f t="shared" si="26"/>
        <v xml:space="preserve">QUINTERO MEDINA DANNA MARIA ISIDORA </v>
      </c>
      <c r="AV366" s="342" t="str">
        <f t="shared" si="27"/>
        <v>CLUB ATLÉTICO FRANCÉS</v>
      </c>
      <c r="AW366" s="1119">
        <f t="shared" si="28"/>
        <v>13</v>
      </c>
      <c r="AX366" s="1120">
        <f t="shared" si="29"/>
        <v>37490</v>
      </c>
      <c r="AY366" s="342"/>
      <c r="AZ366" s="342"/>
    </row>
    <row r="367" spans="1:52" ht="15" customHeight="1" x14ac:dyDescent="0.15">
      <c r="A367" s="242"/>
      <c r="B367" s="854" t="s">
        <v>3007</v>
      </c>
      <c r="C367" s="854" t="s">
        <v>172</v>
      </c>
      <c r="D367" s="854" t="s">
        <v>3008</v>
      </c>
      <c r="E367" s="806" t="s">
        <v>1862</v>
      </c>
      <c r="F367" s="853" t="s">
        <v>3009</v>
      </c>
      <c r="G367" s="965">
        <v>37490</v>
      </c>
      <c r="H367" s="809" t="str">
        <f>+IF(G367&lt;DATE(2002,1,1),"adulto",IF(G367&lt;DATE(2004,1,1),"u20",IF(G367&lt;DATE(2006,1,1),"u18",IF(G367&lt;DATE(2008,1,1),"u16","-"))))</f>
        <v>u20</v>
      </c>
      <c r="I367" s="854" t="s">
        <v>2935</v>
      </c>
      <c r="J367" s="859">
        <v>13</v>
      </c>
      <c r="K367" s="882">
        <v>200</v>
      </c>
      <c r="L367" s="242">
        <v>3</v>
      </c>
      <c r="M367" s="242"/>
      <c r="N367" s="242">
        <v>2</v>
      </c>
      <c r="O367" s="243"/>
      <c r="P367" s="853" t="s">
        <v>3014</v>
      </c>
      <c r="Q367" s="243"/>
      <c r="R367" s="243"/>
      <c r="S367" s="243"/>
      <c r="T367" s="242"/>
      <c r="U367" s="242"/>
      <c r="V367" s="242"/>
      <c r="W367" s="242"/>
      <c r="X367" s="243"/>
      <c r="Y367" s="243"/>
      <c r="Z367" s="242"/>
      <c r="AA367" s="242"/>
      <c r="AB367" s="242"/>
      <c r="AC367" s="242"/>
      <c r="AD367" s="242"/>
      <c r="AE367" s="242"/>
      <c r="AF367" s="242"/>
      <c r="AG367" s="1091" t="str">
        <f>E367</f>
        <v>F</v>
      </c>
      <c r="AH367" s="1095">
        <f>+IF(K367&gt;0,K367,"")</f>
        <v>200</v>
      </c>
      <c r="AI367" s="1095">
        <f>+IF(L367&gt;0,L367,"")</f>
        <v>3</v>
      </c>
      <c r="AJ367" s="1095" t="str">
        <f>+IF(M367&gt;0,M367,"")</f>
        <v/>
      </c>
      <c r="AK367" s="1095" t="str">
        <f>+IF(Q367&gt;0,Q367,"")</f>
        <v/>
      </c>
      <c r="AL367" s="1095">
        <f>+IF(N367&gt;0,N367,"")</f>
        <v>2</v>
      </c>
      <c r="AM367" s="1095" t="str">
        <f>+IF(O367&gt;0,O367,"")</f>
        <v/>
      </c>
      <c r="AN367" s="1096" t="str">
        <f>+IF(P367&gt;0,P367," ")</f>
        <v>29.27</v>
      </c>
      <c r="AO367" s="314" t="str">
        <f>+UPPER((CONCATENATE(D367," ",B367," ",C367)))</f>
        <v>DANNA MARIA ISIDORA QUINTERO MEDINA</v>
      </c>
      <c r="AP367" s="1098">
        <f>G367</f>
        <v>37490</v>
      </c>
      <c r="AQ367" s="1097" t="str">
        <f>I367</f>
        <v>CLUB ATLÉTICO FRANCÉS</v>
      </c>
      <c r="AR367" s="1097">
        <f>J367</f>
        <v>13</v>
      </c>
      <c r="AS367" s="1091" t="str">
        <f>+SUBSTITUTE(SUBSTITUTE(F367,".",""),"-","")</f>
        <v>21093247k</v>
      </c>
      <c r="AT367" s="342"/>
      <c r="AU367" s="314" t="str">
        <f t="shared" si="26"/>
        <v xml:space="preserve">QUINTERO MEDINA DANNA MARIA ISIDORA </v>
      </c>
      <c r="AV367" s="342" t="str">
        <f t="shared" si="27"/>
        <v>CLUB ATLÉTICO FRANCÉS</v>
      </c>
      <c r="AW367" s="1119">
        <f t="shared" si="28"/>
        <v>13</v>
      </c>
      <c r="AX367" s="1120">
        <f t="shared" si="29"/>
        <v>37490</v>
      </c>
      <c r="AY367" s="342"/>
      <c r="AZ367" s="342"/>
    </row>
    <row r="368" spans="1:52" ht="15" customHeight="1" x14ac:dyDescent="0.15">
      <c r="A368" s="242"/>
      <c r="B368" s="451" t="s">
        <v>3007</v>
      </c>
      <c r="C368" s="451" t="s">
        <v>172</v>
      </c>
      <c r="D368" s="451" t="s">
        <v>3008</v>
      </c>
      <c r="E368" s="378" t="s">
        <v>1862</v>
      </c>
      <c r="F368" s="453" t="s">
        <v>3009</v>
      </c>
      <c r="G368" s="521">
        <v>37490</v>
      </c>
      <c r="H368" s="226" t="str">
        <f>+IF(G368&lt;DATE(2002,1,1),"adulto",IF(G368&lt;DATE(2004,1,1),"u20",IF(G368&lt;DATE(2006,1,1),"u18",IF(G368&lt;DATE(2008,1,1),"u16","-"))))</f>
        <v>u20</v>
      </c>
      <c r="I368" s="451" t="s">
        <v>2935</v>
      </c>
      <c r="J368" s="452">
        <v>13</v>
      </c>
      <c r="K368" s="883">
        <v>100</v>
      </c>
      <c r="L368" s="242">
        <v>3</v>
      </c>
      <c r="M368" s="242"/>
      <c r="N368" s="242"/>
      <c r="O368" s="243"/>
      <c r="P368" s="453" t="s">
        <v>3013</v>
      </c>
      <c r="Q368" s="243"/>
      <c r="R368" s="243"/>
      <c r="S368" s="243"/>
      <c r="T368" s="242"/>
      <c r="U368" s="242"/>
      <c r="V368" s="242"/>
      <c r="W368" s="242"/>
      <c r="X368" s="243"/>
      <c r="Y368" s="243"/>
      <c r="Z368" s="242"/>
      <c r="AA368" s="242"/>
      <c r="AB368" s="242"/>
      <c r="AC368" s="242"/>
      <c r="AD368" s="242"/>
      <c r="AE368" s="242"/>
      <c r="AF368" s="242"/>
      <c r="AG368" s="1091" t="str">
        <f>E368</f>
        <v>F</v>
      </c>
      <c r="AH368" s="1095">
        <f>+IF(K368&gt;0,K368,"")</f>
        <v>100</v>
      </c>
      <c r="AI368" s="1095">
        <f>+IF(L368&gt;0,L368,"")</f>
        <v>3</v>
      </c>
      <c r="AJ368" s="1095" t="str">
        <f>+IF(M368&gt;0,M368,"")</f>
        <v/>
      </c>
      <c r="AK368" s="1095" t="str">
        <f>+IF(Q368&gt;0,Q368,"")</f>
        <v/>
      </c>
      <c r="AL368" s="1095">
        <v>8</v>
      </c>
      <c r="AM368" s="1095" t="str">
        <f>+IF(O368&gt;0,O368,"")</f>
        <v/>
      </c>
      <c r="AN368" s="1096" t="str">
        <f>+IF(P368&gt;0,P368," ")</f>
        <v>13.80</v>
      </c>
      <c r="AO368" s="314" t="str">
        <f>+UPPER((CONCATENATE(D368," ",B368," ",C368)))</f>
        <v>DANNA MARIA ISIDORA QUINTERO MEDINA</v>
      </c>
      <c r="AP368" s="1098">
        <f>G368</f>
        <v>37490</v>
      </c>
      <c r="AQ368" s="1097" t="str">
        <f>I368</f>
        <v>CLUB ATLÉTICO FRANCÉS</v>
      </c>
      <c r="AR368" s="1097">
        <f>J368</f>
        <v>13</v>
      </c>
      <c r="AS368" s="1091" t="str">
        <f>+SUBSTITUTE(SUBSTITUTE(F368,".",""),"-","")</f>
        <v>21093247k</v>
      </c>
      <c r="AT368" s="342"/>
      <c r="AU368" s="314" t="str">
        <f t="shared" si="26"/>
        <v xml:space="preserve">QUINTERO MEDINA DANNA MARIA ISIDORA </v>
      </c>
      <c r="AV368" s="342" t="str">
        <f t="shared" si="27"/>
        <v>CLUB ATLÉTICO FRANCÉS</v>
      </c>
      <c r="AW368" s="1119">
        <f t="shared" si="28"/>
        <v>13</v>
      </c>
      <c r="AX368" s="1120">
        <f t="shared" si="29"/>
        <v>37490</v>
      </c>
      <c r="AY368" s="342"/>
      <c r="AZ368" s="342"/>
    </row>
    <row r="369" spans="1:52" ht="15" customHeight="1" x14ac:dyDescent="0.15">
      <c r="A369" s="242"/>
      <c r="B369" s="224" t="s">
        <v>2088</v>
      </c>
      <c r="C369" s="224" t="s">
        <v>2089</v>
      </c>
      <c r="D369" s="224" t="s">
        <v>2090</v>
      </c>
      <c r="E369" s="378" t="s">
        <v>1866</v>
      </c>
      <c r="F369" s="225" t="s">
        <v>2091</v>
      </c>
      <c r="G369" s="346">
        <v>44319</v>
      </c>
      <c r="H369" s="226" t="str">
        <f>+IF(G369&lt;DATE(2002,1,1),"adulto",IF(G369&lt;DATE(2004,1,1),"u20",IF(G369&lt;DATE(2006,1,1),"u18",IF(G369&lt;DATE(2008,1,1),"u16","-"))))</f>
        <v>-</v>
      </c>
      <c r="I369" s="224" t="s">
        <v>2051</v>
      </c>
      <c r="J369" s="524">
        <v>7</v>
      </c>
      <c r="K369" s="378" t="s">
        <v>1856</v>
      </c>
      <c r="L369" s="242"/>
      <c r="M369" s="242"/>
      <c r="N369" s="242"/>
      <c r="O369" s="243"/>
      <c r="P369" s="225"/>
      <c r="Q369" s="243"/>
      <c r="R369" s="243"/>
      <c r="S369" s="243"/>
      <c r="T369" s="242"/>
      <c r="U369" s="242"/>
      <c r="V369" s="242"/>
      <c r="W369" s="242"/>
      <c r="X369" s="243"/>
      <c r="Y369" s="243"/>
      <c r="Z369" s="242"/>
      <c r="AA369" s="242"/>
      <c r="AB369" s="242"/>
      <c r="AC369" s="242"/>
      <c r="AD369" s="242"/>
      <c r="AE369" s="242"/>
      <c r="AF369" s="242"/>
      <c r="AG369" s="1091" t="str">
        <f>E369</f>
        <v>M</v>
      </c>
      <c r="AH369" s="1095" t="str">
        <f>+IF(K369&gt;0,K369,"")</f>
        <v>ENTRENADOR</v>
      </c>
      <c r="AI369" s="1095" t="str">
        <f>+IF(L369&gt;0,L369,"")</f>
        <v/>
      </c>
      <c r="AJ369" s="1095" t="str">
        <f>+IF(M369&gt;0,M369,"")</f>
        <v/>
      </c>
      <c r="AK369" s="1095" t="str">
        <f>+IF(Q369&gt;0,Q369,"")</f>
        <v/>
      </c>
      <c r="AL369" s="1095" t="str">
        <f>+IF(N369&gt;0,N369,"")</f>
        <v/>
      </c>
      <c r="AM369" s="1095" t="str">
        <f>+IF(O369&gt;0,O369,"")</f>
        <v/>
      </c>
      <c r="AN369" s="1096" t="str">
        <f>+IF(P369&gt;0,P369," ")</f>
        <v xml:space="preserve"> </v>
      </c>
      <c r="AO369" s="314" t="str">
        <f>+UPPER((CONCATENATE(D369," ",B369," ",C369)))</f>
        <v>OMAR NICOLAS QUINTEROS HERNANDEZ</v>
      </c>
      <c r="AP369" s="1098">
        <f>G369</f>
        <v>44319</v>
      </c>
      <c r="AQ369" s="1097" t="str">
        <f>I369</f>
        <v>CLUB DEPORTIVO MANUEL LARRAIN</v>
      </c>
      <c r="AR369" s="1097">
        <f>J369</f>
        <v>7</v>
      </c>
      <c r="AS369" s="1091" t="str">
        <f>+SUBSTITUTE(SUBSTITUTE(F369,".",""),"-","")</f>
        <v>18967113k</v>
      </c>
      <c r="AT369" s="342"/>
      <c r="AU369" s="314" t="str">
        <f t="shared" si="26"/>
        <v xml:space="preserve">QUINTEROS HERNANDEZ OMAR NICOLAS </v>
      </c>
      <c r="AV369" s="342" t="str">
        <f t="shared" si="27"/>
        <v>CLUB DEPORTIVO MANUEL LARRAIN</v>
      </c>
      <c r="AW369" s="1119">
        <f t="shared" si="28"/>
        <v>7</v>
      </c>
      <c r="AX369" s="1120">
        <f t="shared" si="29"/>
        <v>44319</v>
      </c>
      <c r="AY369" s="342"/>
      <c r="AZ369" s="342"/>
    </row>
    <row r="370" spans="1:52" ht="15" customHeight="1" x14ac:dyDescent="0.15">
      <c r="A370" s="242"/>
      <c r="B370" s="224" t="s">
        <v>2102</v>
      </c>
      <c r="C370" s="224" t="s">
        <v>2103</v>
      </c>
      <c r="D370" s="224" t="s">
        <v>2104</v>
      </c>
      <c r="E370" s="378" t="s">
        <v>1866</v>
      </c>
      <c r="F370" s="225" t="s">
        <v>2105</v>
      </c>
      <c r="G370" s="346">
        <v>38044</v>
      </c>
      <c r="H370" s="226" t="str">
        <f>+IF(G370&lt;DATE(2002,1,1),"adulto",IF(G370&lt;DATE(2004,1,1),"u20",IF(G370&lt;DATE(2006,1,1),"u18",IF(G370&lt;DATE(2008,1,1),"u16","-"))))</f>
        <v>u18</v>
      </c>
      <c r="I370" s="224" t="s">
        <v>2109</v>
      </c>
      <c r="J370" s="524">
        <v>7</v>
      </c>
      <c r="K370" s="883">
        <v>100</v>
      </c>
      <c r="L370" s="242">
        <v>2</v>
      </c>
      <c r="M370" s="242"/>
      <c r="N370" s="242"/>
      <c r="O370" s="243"/>
      <c r="P370" s="225" t="s">
        <v>2108</v>
      </c>
      <c r="Q370" s="243"/>
      <c r="R370" s="243"/>
      <c r="S370" s="243"/>
      <c r="T370" s="242"/>
      <c r="U370" s="242"/>
      <c r="V370" s="242"/>
      <c r="W370" s="242"/>
      <c r="X370" s="243"/>
      <c r="Y370" s="243"/>
      <c r="Z370" s="242"/>
      <c r="AA370" s="242"/>
      <c r="AB370" s="242"/>
      <c r="AC370" s="242"/>
      <c r="AD370" s="242"/>
      <c r="AE370" s="242"/>
      <c r="AF370" s="242"/>
      <c r="AG370" s="1091" t="str">
        <f>E370</f>
        <v>M</v>
      </c>
      <c r="AH370" s="1095">
        <f>+IF(K370&gt;0,K370,"")</f>
        <v>100</v>
      </c>
      <c r="AI370" s="1095">
        <f>+IF(L370&gt;0,L370,"")</f>
        <v>2</v>
      </c>
      <c r="AJ370" s="1095" t="str">
        <f>+IF(M370&gt;0,M370,"")</f>
        <v/>
      </c>
      <c r="AK370" s="1095" t="str">
        <f>+IF(Q370&gt;0,Q370,"")</f>
        <v/>
      </c>
      <c r="AL370" s="1095">
        <v>3</v>
      </c>
      <c r="AM370" s="1095" t="str">
        <f>+IF(O370&gt;0,O370,"")</f>
        <v/>
      </c>
      <c r="AN370" s="1096" t="str">
        <f>+IF(P370&gt;0,P370," ")</f>
        <v>11.82</v>
      </c>
      <c r="AO370" s="314" t="str">
        <f>+UPPER((CONCATENATE(D370," ",B370," ",C370)))</f>
        <v xml:space="preserve">PABLO ESTEBAN  RAMOS  HORMAZABAL </v>
      </c>
      <c r="AP370" s="1098">
        <f>G370</f>
        <v>38044</v>
      </c>
      <c r="AQ370" s="1097" t="str">
        <f>I370</f>
        <v xml:space="preserve">CLUB DE ATLETISMO DE PARRAL </v>
      </c>
      <c r="AR370" s="1097">
        <f>J370</f>
        <v>7</v>
      </c>
      <c r="AS370" s="1091" t="str">
        <f>+SUBSTITUTE(SUBSTITUTE(F370,".",""),"-","")</f>
        <v>215207897</v>
      </c>
      <c r="AT370" s="342"/>
      <c r="AU370" s="314" t="str">
        <f t="shared" si="26"/>
        <v xml:space="preserve">RAMOS  HORMAZABAL  PABLO ESTEBAN  </v>
      </c>
      <c r="AV370" s="342" t="str">
        <f t="shared" si="27"/>
        <v xml:space="preserve">CLUB DE ATLETISMO DE PARRAL </v>
      </c>
      <c r="AW370" s="1119">
        <f t="shared" si="28"/>
        <v>7</v>
      </c>
      <c r="AX370" s="1120">
        <f t="shared" si="29"/>
        <v>38044</v>
      </c>
      <c r="AY370" s="342"/>
      <c r="AZ370" s="342"/>
    </row>
    <row r="371" spans="1:52" ht="15" customHeight="1" x14ac:dyDescent="0.15">
      <c r="A371" s="242"/>
      <c r="B371" s="812" t="s">
        <v>2102</v>
      </c>
      <c r="C371" s="812" t="s">
        <v>2103</v>
      </c>
      <c r="D371" s="812" t="s">
        <v>2104</v>
      </c>
      <c r="E371" s="806" t="s">
        <v>1866</v>
      </c>
      <c r="F371" s="814" t="s">
        <v>2105</v>
      </c>
      <c r="G371" s="808">
        <v>38044</v>
      </c>
      <c r="H371" s="809" t="str">
        <f>+IF(G371&lt;DATE(2002,1,1),"adulto",IF(G371&lt;DATE(2004,1,1),"u20",IF(G371&lt;DATE(2006,1,1),"u18",IF(G371&lt;DATE(2008,1,1),"u16","-"))))</f>
        <v>u18</v>
      </c>
      <c r="I371" s="812" t="s">
        <v>2109</v>
      </c>
      <c r="J371" s="869">
        <v>7</v>
      </c>
      <c r="K371" s="939" t="s">
        <v>1052</v>
      </c>
      <c r="L371" s="242"/>
      <c r="M371" s="242"/>
      <c r="N371" s="242"/>
      <c r="O371" s="243"/>
      <c r="P371" s="814" t="s">
        <v>2121</v>
      </c>
      <c r="Q371" s="243"/>
      <c r="R371" s="243"/>
      <c r="S371" s="243"/>
      <c r="T371" s="242"/>
      <c r="U371" s="242"/>
      <c r="V371" s="242"/>
      <c r="W371" s="242"/>
      <c r="X371" s="243"/>
      <c r="Y371" s="243"/>
      <c r="Z371" s="242"/>
      <c r="AA371" s="242"/>
      <c r="AB371" s="242"/>
      <c r="AC371" s="242"/>
      <c r="AD371" s="242"/>
      <c r="AE371" s="242"/>
      <c r="AF371" s="242"/>
      <c r="AG371" s="1091" t="str">
        <f>E371</f>
        <v>M</v>
      </c>
      <c r="AH371" s="1095" t="str">
        <f>+IF(K371&gt;0,K371,"")</f>
        <v>salto largo</v>
      </c>
      <c r="AI371" s="1095" t="str">
        <f>+IF(L371&gt;0,L371,"")</f>
        <v/>
      </c>
      <c r="AJ371" s="1095" t="str">
        <f>+IF(M371&gt;0,M371,"")</f>
        <v/>
      </c>
      <c r="AK371" s="1095" t="str">
        <f>+IF(Q371&gt;0,Q371,"")</f>
        <v/>
      </c>
      <c r="AL371" s="1095" t="str">
        <f>+IF(N371&gt;0,N371,"")</f>
        <v/>
      </c>
      <c r="AM371" s="1095" t="str">
        <f>+IF(O371&gt;0,O371,"")</f>
        <v/>
      </c>
      <c r="AN371" s="1096" t="str">
        <f>+IF(P371&gt;0,P371," ")</f>
        <v>5.74</v>
      </c>
      <c r="AO371" s="314" t="str">
        <f>+UPPER((CONCATENATE(D371," ",B371," ",C371)))</f>
        <v xml:space="preserve">PABLO ESTEBAN  RAMOS  HORMAZABAL </v>
      </c>
      <c r="AP371" s="1098">
        <f>G371</f>
        <v>38044</v>
      </c>
      <c r="AQ371" s="1097" t="str">
        <f>I371</f>
        <v xml:space="preserve">CLUB DE ATLETISMO DE PARRAL </v>
      </c>
      <c r="AR371" s="1097">
        <f>J371</f>
        <v>7</v>
      </c>
      <c r="AS371" s="1091" t="str">
        <f>+SUBSTITUTE(SUBSTITUTE(F371,".",""),"-","")</f>
        <v>215207897</v>
      </c>
      <c r="AT371" s="342"/>
      <c r="AU371" s="314" t="str">
        <f t="shared" si="26"/>
        <v xml:space="preserve">RAMOS  HORMAZABAL  PABLO ESTEBAN  </v>
      </c>
      <c r="AV371" s="342" t="str">
        <f t="shared" si="27"/>
        <v xml:space="preserve">CLUB DE ATLETISMO DE PARRAL </v>
      </c>
      <c r="AW371" s="1119">
        <f t="shared" si="28"/>
        <v>7</v>
      </c>
      <c r="AX371" s="1120">
        <f t="shared" si="29"/>
        <v>38044</v>
      </c>
      <c r="AY371" s="342"/>
      <c r="AZ371" s="342"/>
    </row>
    <row r="372" spans="1:52" ht="15" customHeight="1" x14ac:dyDescent="0.15">
      <c r="A372" s="242"/>
      <c r="B372" s="812" t="s">
        <v>2102</v>
      </c>
      <c r="C372" s="812" t="s">
        <v>2103</v>
      </c>
      <c r="D372" s="812" t="s">
        <v>2104</v>
      </c>
      <c r="E372" s="806" t="s">
        <v>1866</v>
      </c>
      <c r="F372" s="814" t="s">
        <v>2105</v>
      </c>
      <c r="G372" s="808">
        <v>38044</v>
      </c>
      <c r="H372" s="809" t="str">
        <f>+IF(G372&lt;DATE(2002,1,1),"adulto",IF(G372&lt;DATE(2004,1,1),"u20",IF(G372&lt;DATE(2006,1,1),"u18",IF(G372&lt;DATE(2008,1,1),"u16","-"))))</f>
        <v>u18</v>
      </c>
      <c r="I372" s="812" t="s">
        <v>2109</v>
      </c>
      <c r="J372" s="869">
        <v>7</v>
      </c>
      <c r="K372" s="882">
        <v>200</v>
      </c>
      <c r="L372" s="242">
        <v>1</v>
      </c>
      <c r="M372" s="242"/>
      <c r="N372" s="242">
        <v>2</v>
      </c>
      <c r="O372" s="243"/>
      <c r="P372" s="814" t="s">
        <v>2111</v>
      </c>
      <c r="Q372" s="243"/>
      <c r="R372" s="243"/>
      <c r="S372" s="243"/>
      <c r="T372" s="242"/>
      <c r="U372" s="242"/>
      <c r="V372" s="242"/>
      <c r="W372" s="242"/>
      <c r="X372" s="243"/>
      <c r="Y372" s="243"/>
      <c r="Z372" s="242"/>
      <c r="AA372" s="242"/>
      <c r="AB372" s="242"/>
      <c r="AC372" s="242"/>
      <c r="AD372" s="242"/>
      <c r="AE372" s="242"/>
      <c r="AF372" s="242"/>
      <c r="AG372" s="1091" t="str">
        <f>E372</f>
        <v>M</v>
      </c>
      <c r="AH372" s="1095">
        <f>+IF(K372&gt;0,K372,"")</f>
        <v>200</v>
      </c>
      <c r="AI372" s="1095">
        <f>+IF(L372&gt;0,L372,"")</f>
        <v>1</v>
      </c>
      <c r="AJ372" s="1095" t="str">
        <f>+IF(M372&gt;0,M372,"")</f>
        <v/>
      </c>
      <c r="AK372" s="1095" t="str">
        <f>+IF(Q372&gt;0,Q372,"")</f>
        <v/>
      </c>
      <c r="AL372" s="1095">
        <f>+IF(N372&gt;0,N372,"")</f>
        <v>2</v>
      </c>
      <c r="AM372" s="1095" t="str">
        <f>+IF(O372&gt;0,O372,"")</f>
        <v/>
      </c>
      <c r="AN372" s="1096" t="str">
        <f>+IF(P372&gt;0,P372," ")</f>
        <v>25.1</v>
      </c>
      <c r="AO372" s="314" t="str">
        <f>+UPPER((CONCATENATE(D372," ",B372," ",C372)))</f>
        <v xml:space="preserve">PABLO ESTEBAN  RAMOS  HORMAZABAL </v>
      </c>
      <c r="AP372" s="1098">
        <f>G372</f>
        <v>38044</v>
      </c>
      <c r="AQ372" s="1097" t="str">
        <f>I372</f>
        <v xml:space="preserve">CLUB DE ATLETISMO DE PARRAL </v>
      </c>
      <c r="AR372" s="1097">
        <f>J372</f>
        <v>7</v>
      </c>
      <c r="AS372" s="1091" t="str">
        <f>+SUBSTITUTE(SUBSTITUTE(F372,".",""),"-","")</f>
        <v>215207897</v>
      </c>
      <c r="AT372" s="342"/>
      <c r="AU372" s="314" t="str">
        <f t="shared" si="26"/>
        <v xml:space="preserve">RAMOS  HORMAZABAL  PABLO ESTEBAN  </v>
      </c>
      <c r="AV372" s="342" t="str">
        <f t="shared" si="27"/>
        <v xml:space="preserve">CLUB DE ATLETISMO DE PARRAL </v>
      </c>
      <c r="AW372" s="1119">
        <f t="shared" si="28"/>
        <v>7</v>
      </c>
      <c r="AX372" s="1120">
        <f t="shared" si="29"/>
        <v>38044</v>
      </c>
      <c r="AY372" s="342"/>
      <c r="AZ372" s="342"/>
    </row>
    <row r="373" spans="1:52" ht="15" customHeight="1" x14ac:dyDescent="0.15">
      <c r="A373" s="242"/>
      <c r="B373" s="224" t="s">
        <v>2074</v>
      </c>
      <c r="C373" s="224" t="s">
        <v>730</v>
      </c>
      <c r="D373" s="224" t="s">
        <v>2319</v>
      </c>
      <c r="E373" s="378" t="s">
        <v>1866</v>
      </c>
      <c r="F373" s="225" t="s">
        <v>2320</v>
      </c>
      <c r="G373" s="346">
        <v>18692</v>
      </c>
      <c r="H373" s="226" t="str">
        <f>+IF(G373&lt;DATE(2002,1,1),"adulto",IF(G373&lt;DATE(2004,1,1),"u20",IF(G373&lt;DATE(2006,1,1),"u18",IF(G373&lt;DATE(2008,1,1),"u16","-"))))</f>
        <v>adulto</v>
      </c>
      <c r="I373" s="224" t="s">
        <v>2323</v>
      </c>
      <c r="J373" s="378"/>
      <c r="K373" s="522" t="s">
        <v>1857</v>
      </c>
      <c r="L373" s="242"/>
      <c r="M373" s="242"/>
      <c r="N373" s="242"/>
      <c r="O373" s="243"/>
      <c r="P373" s="225"/>
      <c r="Q373" s="243"/>
      <c r="R373" s="243"/>
      <c r="S373" s="243"/>
      <c r="T373" s="242"/>
      <c r="U373" s="242"/>
      <c r="V373" s="242"/>
      <c r="W373" s="242"/>
      <c r="X373" s="243"/>
      <c r="Y373" s="243"/>
      <c r="Z373" s="242"/>
      <c r="AA373" s="242"/>
      <c r="AB373" s="242"/>
      <c r="AC373" s="242"/>
      <c r="AD373" s="242"/>
      <c r="AE373" s="242"/>
      <c r="AF373" s="242"/>
      <c r="AG373" s="1091" t="str">
        <f>E373</f>
        <v>M</v>
      </c>
      <c r="AH373" s="1095" t="str">
        <f>+IF(K373&gt;0,K373,"")</f>
        <v>DIRIGENTE</v>
      </c>
      <c r="AI373" s="1095" t="str">
        <f>+IF(L373&gt;0,L373,"")</f>
        <v/>
      </c>
      <c r="AJ373" s="1095" t="str">
        <f>+IF(M373&gt;0,M373,"")</f>
        <v/>
      </c>
      <c r="AK373" s="1095" t="str">
        <f>+IF(Q373&gt;0,Q373,"")</f>
        <v/>
      </c>
      <c r="AL373" s="1095" t="str">
        <f>+IF(N373&gt;0,N373,"")</f>
        <v/>
      </c>
      <c r="AM373" s="1095" t="str">
        <f>+IF(O373&gt;0,O373,"")</f>
        <v/>
      </c>
      <c r="AN373" s="1096" t="str">
        <f>+IF(P373&gt;0,P373," ")</f>
        <v xml:space="preserve"> </v>
      </c>
      <c r="AO373" s="314" t="str">
        <f>+UPPER((CONCATENATE(D373," ",B373," ",C373)))</f>
        <v>LUIS HERIBERTO REYES GONZALEZ</v>
      </c>
      <c r="AP373" s="1098">
        <f>G373</f>
        <v>18692</v>
      </c>
      <c r="AQ373" s="1097" t="str">
        <f>I373</f>
        <v>DIRIGENTE ASOC. SEXTA REGION</v>
      </c>
      <c r="AR373" s="1097">
        <f>J373</f>
        <v>0</v>
      </c>
      <c r="AS373" s="1091" t="str">
        <f>+SUBSTITUTE(SUBSTITUTE(F373,".",""),"-","")</f>
        <v>51546350</v>
      </c>
      <c r="AT373" s="342"/>
      <c r="AU373" s="314" t="str">
        <f t="shared" si="26"/>
        <v xml:space="preserve">REYES GONZALEZ LUIS HERIBERTO </v>
      </c>
      <c r="AV373" s="342" t="str">
        <f t="shared" si="27"/>
        <v>DIRIGENTE ASOC. SEXTA REGION</v>
      </c>
      <c r="AW373" s="1119">
        <f t="shared" si="28"/>
        <v>0</v>
      </c>
      <c r="AX373" s="1120">
        <f t="shared" si="29"/>
        <v>18692</v>
      </c>
      <c r="AY373" s="342"/>
      <c r="AZ373" s="342"/>
    </row>
    <row r="374" spans="1:52" ht="15" customHeight="1" x14ac:dyDescent="0.15">
      <c r="A374" s="242"/>
      <c r="B374" s="568" t="s">
        <v>3470</v>
      </c>
      <c r="C374" s="569" t="s">
        <v>1436</v>
      </c>
      <c r="D374" s="568" t="s">
        <v>3471</v>
      </c>
      <c r="E374" s="378" t="s">
        <v>1866</v>
      </c>
      <c r="F374" s="569" t="s">
        <v>3472</v>
      </c>
      <c r="G374" s="408">
        <v>38398</v>
      </c>
      <c r="H374" s="226" t="str">
        <f>+IF(G374&lt;DATE(2002,1,1),"adulto",IF(G374&lt;DATE(2004,1,1),"u20",IF(G374&lt;DATE(2006,1,1),"u18",IF(G374&lt;DATE(2008,1,1),"u16","-"))))</f>
        <v>u18</v>
      </c>
      <c r="I374" s="223" t="s">
        <v>3449</v>
      </c>
      <c r="J374" s="378">
        <v>9</v>
      </c>
      <c r="K374" s="344" t="s">
        <v>1032</v>
      </c>
      <c r="L374" s="242"/>
      <c r="M374" s="242"/>
      <c r="N374" s="242"/>
      <c r="O374" s="243"/>
      <c r="P374" s="225" t="s">
        <v>3475</v>
      </c>
      <c r="Q374" s="243"/>
      <c r="R374" s="243"/>
      <c r="S374" s="243"/>
      <c r="T374" s="242"/>
      <c r="U374" s="242"/>
      <c r="V374" s="242"/>
      <c r="W374" s="242"/>
      <c r="X374" s="243"/>
      <c r="Y374" s="243"/>
      <c r="Z374" s="242"/>
      <c r="AA374" s="242"/>
      <c r="AB374" s="242"/>
      <c r="AC374" s="242"/>
      <c r="AD374" s="242"/>
      <c r="AE374" s="242"/>
      <c r="AF374" s="242"/>
      <c r="AG374" s="1091" t="str">
        <f>E374</f>
        <v>M</v>
      </c>
      <c r="AH374" s="1095" t="str">
        <f>+IF(K374&gt;0,K374,"")</f>
        <v>martillo</v>
      </c>
      <c r="AI374" s="1095" t="str">
        <f>+IF(L374&gt;0,L374,"")</f>
        <v/>
      </c>
      <c r="AJ374" s="1095" t="str">
        <f>+IF(M374&gt;0,M374,"")</f>
        <v/>
      </c>
      <c r="AK374" s="1095" t="str">
        <f>+IF(Q374&gt;0,Q374,"")</f>
        <v/>
      </c>
      <c r="AL374" s="1095" t="str">
        <f>+IF(N374&gt;0,N374,"")</f>
        <v/>
      </c>
      <c r="AM374" s="1095" t="str">
        <f>+IF(O374&gt;0,O374,"")</f>
        <v/>
      </c>
      <c r="AN374" s="1096" t="str">
        <f>+IF(P374&gt;0,P374," ")</f>
        <v>63.33</v>
      </c>
      <c r="AO374" s="314" t="str">
        <f>+UPPER((CONCATENATE(D374," ",B374," ",C374)))</f>
        <v>CIPRIANO RIQUELME  BARRA</v>
      </c>
      <c r="AP374" s="1098">
        <f>G374</f>
        <v>38398</v>
      </c>
      <c r="AQ374" s="1097" t="str">
        <f>I374</f>
        <v>CLUB ATLETICO PHOENIX TEMUCO</v>
      </c>
      <c r="AR374" s="1097">
        <f>J374</f>
        <v>9</v>
      </c>
      <c r="AS374" s="1091" t="str">
        <f>+SUBSTITUTE(SUBSTITUTE(F374,".",""),"-","")</f>
        <v>217742196</v>
      </c>
      <c r="AT374" s="342"/>
      <c r="AU374" s="314" t="str">
        <f t="shared" si="26"/>
        <v xml:space="preserve">RIQUELME  BARRA CIPRIANO </v>
      </c>
      <c r="AV374" s="342" t="str">
        <f t="shared" si="27"/>
        <v>CLUB ATLETICO PHOENIX TEMUCO</v>
      </c>
      <c r="AW374" s="1119">
        <f t="shared" si="28"/>
        <v>9</v>
      </c>
      <c r="AX374" s="1120">
        <f t="shared" si="29"/>
        <v>38398</v>
      </c>
      <c r="AY374" s="342"/>
      <c r="AZ374" s="342"/>
    </row>
    <row r="375" spans="1:52" ht="15" customHeight="1" x14ac:dyDescent="0.15">
      <c r="A375" s="242"/>
      <c r="B375" s="224" t="s">
        <v>1003</v>
      </c>
      <c r="C375" s="224" t="s">
        <v>3135</v>
      </c>
      <c r="D375" s="224" t="s">
        <v>3136</v>
      </c>
      <c r="E375" s="378" t="s">
        <v>1866</v>
      </c>
      <c r="F375" s="225" t="s">
        <v>3137</v>
      </c>
      <c r="G375" s="346">
        <v>37584</v>
      </c>
      <c r="H375" s="226" t="str">
        <f>+IF(G375&lt;DATE(2002,1,1),"adulto",IF(G375&lt;DATE(2004,1,1),"u20",IF(G375&lt;DATE(2006,1,1),"u18",IF(G375&lt;DATE(2008,1,1),"u16","-"))))</f>
        <v>u20</v>
      </c>
      <c r="I375" s="228" t="s">
        <v>3140</v>
      </c>
      <c r="J375" s="863">
        <v>3</v>
      </c>
      <c r="K375" s="344" t="s">
        <v>1032</v>
      </c>
      <c r="L375" s="242"/>
      <c r="M375" s="242"/>
      <c r="N375" s="242"/>
      <c r="O375" s="243"/>
      <c r="P375" s="376" t="s">
        <v>3326</v>
      </c>
      <c r="Q375" s="243"/>
      <c r="R375" s="243"/>
      <c r="S375" s="243"/>
      <c r="T375" s="242"/>
      <c r="U375" s="242"/>
      <c r="V375" s="242"/>
      <c r="W375" s="242"/>
      <c r="X375" s="243"/>
      <c r="Y375" s="243"/>
      <c r="Z375" s="242"/>
      <c r="AA375" s="242"/>
      <c r="AB375" s="242"/>
      <c r="AC375" s="242"/>
      <c r="AD375" s="242"/>
      <c r="AE375" s="242"/>
      <c r="AF375" s="242"/>
      <c r="AG375" s="1091" t="str">
        <f>E375</f>
        <v>M</v>
      </c>
      <c r="AH375" s="1095" t="str">
        <f>+IF(K375&gt;0,K375,"")</f>
        <v>martillo</v>
      </c>
      <c r="AI375" s="1095" t="str">
        <f>+IF(L375&gt;0,L375,"")</f>
        <v/>
      </c>
      <c r="AJ375" s="1095" t="str">
        <f>+IF(M375&gt;0,M375,"")</f>
        <v/>
      </c>
      <c r="AK375" s="1095" t="str">
        <f>+IF(Q375&gt;0,Q375,"")</f>
        <v/>
      </c>
      <c r="AL375" s="1095" t="str">
        <f>+IF(N375&gt;0,N375,"")</f>
        <v/>
      </c>
      <c r="AM375" s="1095" t="str">
        <f>+IF(O375&gt;0,O375,"")</f>
        <v/>
      </c>
      <c r="AN375" s="1096" t="str">
        <f>+IF(P375&gt;0,P375," ")</f>
        <v>66.70</v>
      </c>
      <c r="AO375" s="314" t="str">
        <f>+UPPER((CONCATENATE(D375," ",B375," ",C375)))</f>
        <v>JAVIER IGNACIO RIVERA AEDO</v>
      </c>
      <c r="AP375" s="1098">
        <f>G375</f>
        <v>37584</v>
      </c>
      <c r="AQ375" s="1097" t="str">
        <f>I375</f>
        <v>CLUB ATLETICO COPIAPO</v>
      </c>
      <c r="AR375" s="1097">
        <f>J375</f>
        <v>3</v>
      </c>
      <c r="AS375" s="1091" t="str">
        <f>+SUBSTITUTE(SUBSTITUTE(F375,".",""),"-","")</f>
        <v>211807296</v>
      </c>
      <c r="AT375" s="342"/>
      <c r="AU375" s="314" t="str">
        <f t="shared" si="26"/>
        <v xml:space="preserve">RIVERA AEDO JAVIER IGNACIO </v>
      </c>
      <c r="AV375" s="342" t="str">
        <f t="shared" si="27"/>
        <v>CLUB ATLETICO COPIAPO</v>
      </c>
      <c r="AW375" s="1119">
        <f t="shared" si="28"/>
        <v>3</v>
      </c>
      <c r="AX375" s="1120">
        <f t="shared" si="29"/>
        <v>37584</v>
      </c>
      <c r="AY375" s="342"/>
      <c r="AZ375" s="342"/>
    </row>
    <row r="376" spans="1:52" ht="15" customHeight="1" x14ac:dyDescent="0.15">
      <c r="A376" s="242"/>
      <c r="B376" s="242" t="s">
        <v>1998</v>
      </c>
      <c r="C376" s="242" t="s">
        <v>1999</v>
      </c>
      <c r="D376" s="242" t="s">
        <v>2000</v>
      </c>
      <c r="E376" s="378" t="s">
        <v>1866</v>
      </c>
      <c r="F376" s="243" t="s">
        <v>2001</v>
      </c>
      <c r="G376" s="394">
        <v>38168</v>
      </c>
      <c r="H376" s="226" t="str">
        <f>+IF(G376&lt;DATE(2002,1,1),"adulto",IF(G376&lt;DATE(2004,1,1),"u20",IF(G376&lt;DATE(2006,1,1),"u18",IF(G376&lt;DATE(2008,1,1),"u16","-"))))</f>
        <v>u18</v>
      </c>
      <c r="I376" s="224" t="s">
        <v>2007</v>
      </c>
      <c r="J376" s="378">
        <v>13</v>
      </c>
      <c r="K376" s="883">
        <v>200</v>
      </c>
      <c r="L376" s="242">
        <v>3</v>
      </c>
      <c r="M376" s="242"/>
      <c r="N376" s="242">
        <v>5</v>
      </c>
      <c r="O376" s="243"/>
      <c r="P376" s="225" t="s">
        <v>2005</v>
      </c>
      <c r="Q376" s="243"/>
      <c r="R376" s="243"/>
      <c r="S376" s="243"/>
      <c r="T376" s="242"/>
      <c r="U376" s="242"/>
      <c r="V376" s="242"/>
      <c r="W376" s="242"/>
      <c r="X376" s="243"/>
      <c r="Y376" s="243"/>
      <c r="Z376" s="242"/>
      <c r="AA376" s="242"/>
      <c r="AB376" s="242"/>
      <c r="AC376" s="242"/>
      <c r="AD376" s="242"/>
      <c r="AE376" s="242"/>
      <c r="AF376" s="242"/>
      <c r="AG376" s="1091" t="str">
        <f>E376</f>
        <v>M</v>
      </c>
      <c r="AH376" s="1095">
        <f>+IF(K376&gt;0,K376,"")</f>
        <v>200</v>
      </c>
      <c r="AI376" s="1095">
        <f>+IF(L376&gt;0,L376,"")</f>
        <v>3</v>
      </c>
      <c r="AJ376" s="1095" t="str">
        <f>+IF(M376&gt;0,M376,"")</f>
        <v/>
      </c>
      <c r="AK376" s="1095" t="str">
        <f>+IF(Q376&gt;0,Q376,"")</f>
        <v/>
      </c>
      <c r="AL376" s="1095">
        <f>+IF(N376&gt;0,N376,"")</f>
        <v>5</v>
      </c>
      <c r="AM376" s="1095" t="str">
        <f>+IF(O376&gt;0,O376,"")</f>
        <v/>
      </c>
      <c r="AN376" s="1096" t="str">
        <f>+IF(P376&gt;0,P376," ")</f>
        <v>23.24</v>
      </c>
      <c r="AO376" s="314" t="str">
        <f>+UPPER((CONCATENATE(D376," ",B376," ",C376)))</f>
        <v>JULIAN RIVERO TZANIS</v>
      </c>
      <c r="AP376" s="1098">
        <f>G376</f>
        <v>38168</v>
      </c>
      <c r="AQ376" s="1097" t="str">
        <f>I376</f>
        <v>CLUB NICOLAS CARVAJAL TALAGANTE</v>
      </c>
      <c r="AR376" s="1097">
        <f>J376</f>
        <v>13</v>
      </c>
      <c r="AS376" s="1091" t="str">
        <f>+SUBSTITUTE(SUBSTITUTE(F376,".",""),"-","")</f>
        <v>216060725</v>
      </c>
      <c r="AT376" s="342"/>
      <c r="AU376" s="314" t="str">
        <f t="shared" si="26"/>
        <v xml:space="preserve">RIVERO TZANIS JULIAN </v>
      </c>
      <c r="AV376" s="342" t="str">
        <f t="shared" si="27"/>
        <v>CLUB NICOLAS CARVAJAL TALAGANTE</v>
      </c>
      <c r="AW376" s="1119">
        <f t="shared" si="28"/>
        <v>13</v>
      </c>
      <c r="AX376" s="1120">
        <f t="shared" si="29"/>
        <v>38168</v>
      </c>
      <c r="AY376" s="342"/>
      <c r="AZ376" s="342"/>
    </row>
    <row r="377" spans="1:52" ht="15" customHeight="1" x14ac:dyDescent="0.15">
      <c r="A377" s="242"/>
      <c r="B377" s="224" t="s">
        <v>1998</v>
      </c>
      <c r="C377" s="224" t="s">
        <v>1999</v>
      </c>
      <c r="D377" s="224" t="s">
        <v>2000</v>
      </c>
      <c r="E377" s="378" t="s">
        <v>1866</v>
      </c>
      <c r="F377" s="243" t="s">
        <v>2001</v>
      </c>
      <c r="G377" s="346">
        <v>38168</v>
      </c>
      <c r="H377" s="226" t="str">
        <f>+IF(G377&lt;DATE(2002,1,1),"adulto",IF(G377&lt;DATE(2004,1,1),"u20",IF(G377&lt;DATE(2006,1,1),"u18",IF(G377&lt;DATE(2008,1,1),"u16","-"))))</f>
        <v>u18</v>
      </c>
      <c r="I377" s="224" t="s">
        <v>2007</v>
      </c>
      <c r="J377" s="378">
        <v>13</v>
      </c>
      <c r="K377" s="225">
        <v>400</v>
      </c>
      <c r="L377" s="242">
        <v>2</v>
      </c>
      <c r="M377" s="242"/>
      <c r="N377" s="242">
        <v>5</v>
      </c>
      <c r="O377" s="243"/>
      <c r="P377" s="225" t="s">
        <v>2008</v>
      </c>
      <c r="Q377" s="243"/>
      <c r="R377" s="243"/>
      <c r="S377" s="243"/>
      <c r="T377" s="242"/>
      <c r="U377" s="242"/>
      <c r="V377" s="242"/>
      <c r="W377" s="242"/>
      <c r="X377" s="243"/>
      <c r="Y377" s="243"/>
      <c r="Z377" s="242"/>
      <c r="AA377" s="242"/>
      <c r="AB377" s="242"/>
      <c r="AC377" s="242"/>
      <c r="AD377" s="242"/>
      <c r="AE377" s="242"/>
      <c r="AF377" s="242"/>
      <c r="AG377" s="1091" t="str">
        <f>E377</f>
        <v>M</v>
      </c>
      <c r="AH377" s="1095">
        <f>+IF(K377&gt;0,K377,"")</f>
        <v>400</v>
      </c>
      <c r="AI377" s="1095">
        <f>+IF(L377&gt;0,L377,"")</f>
        <v>2</v>
      </c>
      <c r="AJ377" s="1095" t="str">
        <f>+IF(M377&gt;0,M377,"")</f>
        <v/>
      </c>
      <c r="AK377" s="1095" t="str">
        <f>+IF(Q377&gt;0,Q377,"")</f>
        <v/>
      </c>
      <c r="AL377" s="1095">
        <v>3</v>
      </c>
      <c r="AM377" s="1095" t="str">
        <f>+IF(O377&gt;0,O377,"")</f>
        <v/>
      </c>
      <c r="AN377" s="1096" t="str">
        <f>+IF(P377&gt;0,P377," ")</f>
        <v>52.95</v>
      </c>
      <c r="AO377" s="314" t="str">
        <f>+UPPER((CONCATENATE(D377," ",B377," ",C377)))</f>
        <v>JULIAN RIVERO TZANIS</v>
      </c>
      <c r="AP377" s="1098">
        <f>G377</f>
        <v>38168</v>
      </c>
      <c r="AQ377" s="1097" t="str">
        <f>I377</f>
        <v>CLUB NICOLAS CARVAJAL TALAGANTE</v>
      </c>
      <c r="AR377" s="1097">
        <f>J377</f>
        <v>13</v>
      </c>
      <c r="AS377" s="1091" t="str">
        <f>+SUBSTITUTE(SUBSTITUTE(F377,".",""),"-","")</f>
        <v>216060725</v>
      </c>
      <c r="AT377" s="342"/>
      <c r="AU377" s="314" t="str">
        <f t="shared" si="26"/>
        <v xml:space="preserve">RIVERO TZANIS JULIAN </v>
      </c>
      <c r="AV377" s="342" t="str">
        <f t="shared" si="27"/>
        <v>CLUB NICOLAS CARVAJAL TALAGANTE</v>
      </c>
      <c r="AW377" s="1119">
        <f t="shared" si="28"/>
        <v>13</v>
      </c>
      <c r="AX377" s="1120">
        <f t="shared" si="29"/>
        <v>38168</v>
      </c>
      <c r="AY377" s="342"/>
      <c r="AZ377" s="342"/>
    </row>
    <row r="378" spans="1:52" ht="15" customHeight="1" x14ac:dyDescent="0.15">
      <c r="A378" s="242"/>
      <c r="B378" s="242" t="s">
        <v>1998</v>
      </c>
      <c r="C378" s="242" t="s">
        <v>1999</v>
      </c>
      <c r="D378" s="242" t="s">
        <v>2000</v>
      </c>
      <c r="E378" s="378" t="s">
        <v>1866</v>
      </c>
      <c r="F378" s="243" t="s">
        <v>2001</v>
      </c>
      <c r="G378" s="394">
        <v>38168</v>
      </c>
      <c r="H378" s="226" t="str">
        <f>+IF(G378&lt;DATE(2002,1,1),"adulto",IF(G378&lt;DATE(2004,1,1),"u20",IF(G378&lt;DATE(2006,1,1),"u18",IF(G378&lt;DATE(2008,1,1),"u16","-"))))</f>
        <v>u18</v>
      </c>
      <c r="I378" s="224" t="s">
        <v>2007</v>
      </c>
      <c r="J378" s="863">
        <v>13</v>
      </c>
      <c r="K378" s="883" t="s">
        <v>2035</v>
      </c>
      <c r="L378" s="242"/>
      <c r="M378" s="242"/>
      <c r="N378" s="242"/>
      <c r="O378" s="243"/>
      <c r="P378" s="225"/>
      <c r="Q378" s="243"/>
      <c r="R378" s="243"/>
      <c r="S378" s="243"/>
      <c r="T378" s="242"/>
      <c r="U378" s="242"/>
      <c r="V378" s="242"/>
      <c r="W378" s="242"/>
      <c r="X378" s="243"/>
      <c r="Y378" s="243"/>
      <c r="Z378" s="242"/>
      <c r="AA378" s="242"/>
      <c r="AB378" s="242"/>
      <c r="AC378" s="242"/>
      <c r="AD378" s="242"/>
      <c r="AE378" s="242"/>
      <c r="AF378" s="242"/>
      <c r="AG378" s="1091" t="str">
        <f>E378</f>
        <v>M</v>
      </c>
      <c r="AH378" s="1095" t="str">
        <f>+IF(K378&gt;0,K378,"")</f>
        <v>4x100</v>
      </c>
      <c r="AI378" s="1095" t="str">
        <f>+IF(L378&gt;0,L378,"")</f>
        <v/>
      </c>
      <c r="AJ378" s="1095" t="str">
        <f>+IF(M378&gt;0,M378,"")</f>
        <v/>
      </c>
      <c r="AK378" s="1095" t="str">
        <f>+IF(Q378&gt;0,Q378,"")</f>
        <v/>
      </c>
      <c r="AL378" s="1095" t="str">
        <f>+IF(N378&gt;0,N378,"")</f>
        <v/>
      </c>
      <c r="AM378" s="1095" t="str">
        <f>+IF(O378&gt;0,O378,"")</f>
        <v/>
      </c>
      <c r="AN378" s="1096" t="str">
        <f>+IF(P378&gt;0,P378," ")</f>
        <v xml:space="preserve"> </v>
      </c>
      <c r="AO378" s="314" t="str">
        <f>+UPPER((CONCATENATE(D378," ",B378," ",C378)))</f>
        <v>JULIAN RIVERO TZANIS</v>
      </c>
      <c r="AP378" s="1098">
        <f>G378</f>
        <v>38168</v>
      </c>
      <c r="AQ378" s="1097" t="str">
        <f>I378</f>
        <v>CLUB NICOLAS CARVAJAL TALAGANTE</v>
      </c>
      <c r="AR378" s="1097">
        <f>J378</f>
        <v>13</v>
      </c>
      <c r="AS378" s="1091" t="str">
        <f>+SUBSTITUTE(SUBSTITUTE(F378,".",""),"-","")</f>
        <v>216060725</v>
      </c>
      <c r="AT378" s="342"/>
      <c r="AU378" s="314" t="str">
        <f t="shared" si="26"/>
        <v xml:space="preserve">RIVERO TZANIS JULIAN </v>
      </c>
      <c r="AV378" s="342" t="str">
        <f t="shared" si="27"/>
        <v>CLUB NICOLAS CARVAJAL TALAGANTE</v>
      </c>
      <c r="AW378" s="1119">
        <f t="shared" si="28"/>
        <v>13</v>
      </c>
      <c r="AX378" s="1120">
        <f t="shared" si="29"/>
        <v>38168</v>
      </c>
      <c r="AY378" s="342"/>
      <c r="AZ378" s="342"/>
    </row>
    <row r="379" spans="1:52" ht="15" customHeight="1" x14ac:dyDescent="0.15">
      <c r="A379" s="242"/>
      <c r="B379" s="584" t="s">
        <v>3824</v>
      </c>
      <c r="C379" s="584" t="s">
        <v>3825</v>
      </c>
      <c r="D379" s="584" t="s">
        <v>2625</v>
      </c>
      <c r="E379" s="378" t="s">
        <v>1866</v>
      </c>
      <c r="F379" s="585" t="s">
        <v>3826</v>
      </c>
      <c r="G379" s="590">
        <v>37710</v>
      </c>
      <c r="H379" s="226" t="str">
        <f>+IF(G379&lt;DATE(2002,1,1),"adulto",IF(G379&lt;DATE(2004,1,1),"u20",IF(G379&lt;DATE(2006,1,1),"u18",IF(G379&lt;DATE(2008,1,1),"u16","-"))))</f>
        <v>u20</v>
      </c>
      <c r="I379" s="224" t="s">
        <v>2742</v>
      </c>
      <c r="J379" s="378">
        <v>13</v>
      </c>
      <c r="K379" s="225">
        <v>400</v>
      </c>
      <c r="L379" s="242">
        <v>1</v>
      </c>
      <c r="M379" s="242"/>
      <c r="N379" s="242">
        <v>5</v>
      </c>
      <c r="O379" s="243"/>
      <c r="P379" s="587" t="s">
        <v>3830</v>
      </c>
      <c r="Q379" s="243"/>
      <c r="R379" s="243"/>
      <c r="S379" s="243"/>
      <c r="T379" s="242"/>
      <c r="U379" s="242"/>
      <c r="V379" s="242"/>
      <c r="W379" s="242"/>
      <c r="X379" s="243"/>
      <c r="Y379" s="243"/>
      <c r="Z379" s="242"/>
      <c r="AA379" s="242"/>
      <c r="AB379" s="242"/>
      <c r="AC379" s="242"/>
      <c r="AD379" s="242"/>
      <c r="AE379" s="242"/>
      <c r="AF379" s="242"/>
      <c r="AG379" s="1091" t="str">
        <f>E379</f>
        <v>M</v>
      </c>
      <c r="AH379" s="1095">
        <f>+IF(K379&gt;0,K379,"")</f>
        <v>400</v>
      </c>
      <c r="AI379" s="1095">
        <f>+IF(L379&gt;0,L379,"")</f>
        <v>1</v>
      </c>
      <c r="AJ379" s="1095" t="str">
        <f>+IF(M379&gt;0,M379,"")</f>
        <v/>
      </c>
      <c r="AK379" s="1095" t="str">
        <f>+IF(Q379&gt;0,Q379,"")</f>
        <v/>
      </c>
      <c r="AL379" s="1095">
        <v>4</v>
      </c>
      <c r="AM379" s="1095" t="str">
        <f>+IF(O379&gt;0,O379,"")</f>
        <v/>
      </c>
      <c r="AN379" s="1096" t="str">
        <f>+IF(P379&gt;0,P379," ")</f>
        <v>49.72</v>
      </c>
      <c r="AO379" s="314" t="str">
        <f>+UPPER((CONCATENATE(D379," ",B379," ",C379)))</f>
        <v>PEDRO ROACH MATESIC</v>
      </c>
      <c r="AP379" s="1098">
        <f>G379</f>
        <v>37710</v>
      </c>
      <c r="AQ379" s="1097" t="str">
        <f>I379</f>
        <v>Club Deportivo Universidad Católica</v>
      </c>
      <c r="AR379" s="1097">
        <f>J379</f>
        <v>13</v>
      </c>
      <c r="AS379" s="1091" t="str">
        <f>+SUBSTITUTE(SUBSTITUTE(F379,".",""),"-","")</f>
        <v>212698636</v>
      </c>
      <c r="AT379" s="342"/>
      <c r="AU379" s="314" t="str">
        <f t="shared" si="26"/>
        <v xml:space="preserve">ROACH MATESIC PEDRO </v>
      </c>
      <c r="AV379" s="342" t="str">
        <f t="shared" si="27"/>
        <v>Club Deportivo Universidad Católica</v>
      </c>
      <c r="AW379" s="1119">
        <f t="shared" si="28"/>
        <v>13</v>
      </c>
      <c r="AX379" s="1120">
        <f t="shared" si="29"/>
        <v>37710</v>
      </c>
      <c r="AY379" s="342"/>
      <c r="AZ379" s="342"/>
    </row>
    <row r="380" spans="1:52" ht="15" customHeight="1" x14ac:dyDescent="0.2">
      <c r="A380" s="242"/>
      <c r="B380" s="223" t="s">
        <v>3515</v>
      </c>
      <c r="C380" s="223" t="s">
        <v>3516</v>
      </c>
      <c r="D380" s="223" t="s">
        <v>3517</v>
      </c>
      <c r="E380" s="378" t="s">
        <v>1866</v>
      </c>
      <c r="F380" s="223" t="s">
        <v>3518</v>
      </c>
      <c r="G380" s="538">
        <v>28253</v>
      </c>
      <c r="H380" s="226" t="str">
        <f>+IF(G380&lt;DATE(2002,1,1),"adulto",IF(G380&lt;DATE(2004,1,1),"u20",IF(G380&lt;DATE(2006,1,1),"u18",IF(G380&lt;DATE(2008,1,1),"u16","-"))))</f>
        <v>adulto</v>
      </c>
      <c r="I380" s="223" t="s">
        <v>3494</v>
      </c>
      <c r="J380" s="861">
        <v>9</v>
      </c>
      <c r="K380" s="378" t="s">
        <v>1856</v>
      </c>
      <c r="L380" s="242"/>
      <c r="M380" s="242"/>
      <c r="N380" s="242"/>
      <c r="O380" s="243"/>
      <c r="P380" s="223"/>
      <c r="Q380" s="243"/>
      <c r="R380" s="243"/>
      <c r="S380" s="243"/>
      <c r="T380" s="242"/>
      <c r="U380" s="242"/>
      <c r="V380" s="242"/>
      <c r="W380" s="242"/>
      <c r="X380" s="243"/>
      <c r="Y380" s="243"/>
      <c r="Z380" s="242"/>
      <c r="AA380" s="242"/>
      <c r="AB380" s="242"/>
      <c r="AC380" s="242"/>
      <c r="AD380" s="242"/>
      <c r="AE380" s="242"/>
      <c r="AF380" s="242"/>
      <c r="AG380" s="1091" t="str">
        <f>E380</f>
        <v>M</v>
      </c>
      <c r="AH380" s="1095" t="str">
        <f>+IF(K380&gt;0,K380,"")</f>
        <v>ENTRENADOR</v>
      </c>
      <c r="AI380" s="1095" t="str">
        <f>+IF(L380&gt;0,L380,"")</f>
        <v/>
      </c>
      <c r="AJ380" s="1095" t="str">
        <f>+IF(M380&gt;0,M380,"")</f>
        <v/>
      </c>
      <c r="AK380" s="1095" t="str">
        <f>+IF(Q380&gt;0,Q380,"")</f>
        <v/>
      </c>
      <c r="AL380" s="1095" t="str">
        <f>+IF(N380&gt;0,N380,"")</f>
        <v/>
      </c>
      <c r="AM380" s="1095" t="str">
        <f>+IF(O380&gt;0,O380,"")</f>
        <v/>
      </c>
      <c r="AN380" s="1096" t="str">
        <f>+IF(P380&gt;0,P380," ")</f>
        <v xml:space="preserve"> </v>
      </c>
      <c r="AO380" s="314" t="str">
        <f>+UPPER((CONCATENATE(D380," ",B380," ",C380)))</f>
        <v>HUILCALEO ROBERTO ALEX JELDRES</v>
      </c>
      <c r="AP380" s="1098">
        <f>G380</f>
        <v>28253</v>
      </c>
      <c r="AQ380" s="1097" t="str">
        <f>I380</f>
        <v>CLUB ATLETICO NAHUELBUTA</v>
      </c>
      <c r="AR380" s="1097">
        <f>J380</f>
        <v>9</v>
      </c>
      <c r="AS380" s="1091" t="str">
        <f>+SUBSTITUTE(SUBSTITUTE(F380,".",""),"-","")</f>
        <v>131631804</v>
      </c>
      <c r="AT380" s="342"/>
      <c r="AU380" s="314" t="str">
        <f t="shared" si="26"/>
        <v xml:space="preserve">ROBERTO ALEX JELDRES HUILCALEO </v>
      </c>
      <c r="AV380" s="342" t="str">
        <f t="shared" si="27"/>
        <v>CLUB ATLETICO NAHUELBUTA</v>
      </c>
      <c r="AW380" s="1119">
        <f t="shared" si="28"/>
        <v>9</v>
      </c>
      <c r="AX380" s="1120">
        <f t="shared" si="29"/>
        <v>28253</v>
      </c>
      <c r="AY380" s="342"/>
      <c r="AZ380" s="342"/>
    </row>
    <row r="381" spans="1:52" ht="15" customHeight="1" x14ac:dyDescent="0.2">
      <c r="A381" s="242"/>
      <c r="B381" s="371" t="s">
        <v>2583</v>
      </c>
      <c r="C381" s="371" t="s">
        <v>2584</v>
      </c>
      <c r="D381" s="371" t="s">
        <v>2585</v>
      </c>
      <c r="E381" s="378" t="s">
        <v>1866</v>
      </c>
      <c r="F381" s="372" t="s">
        <v>2586</v>
      </c>
      <c r="G381" s="393">
        <v>22121</v>
      </c>
      <c r="H381" s="226" t="str">
        <f>+IF(G381&lt;DATE(2002,1,1),"adulto",IF(G381&lt;DATE(2004,1,1),"u20",IF(G381&lt;DATE(2006,1,1),"u18",IF(G381&lt;DATE(2008,1,1),"u16","-"))))</f>
        <v>adulto</v>
      </c>
      <c r="I381" s="371" t="s">
        <v>2590</v>
      </c>
      <c r="J381" s="861">
        <v>5</v>
      </c>
      <c r="K381" s="378" t="s">
        <v>1856</v>
      </c>
      <c r="L381" s="242"/>
      <c r="M381" s="242"/>
      <c r="N381" s="242"/>
      <c r="O381" s="243"/>
      <c r="P381" s="372"/>
      <c r="Q381" s="243"/>
      <c r="R381" s="243"/>
      <c r="S381" s="243"/>
      <c r="T381" s="242"/>
      <c r="U381" s="242"/>
      <c r="V381" s="242"/>
      <c r="W381" s="242"/>
      <c r="X381" s="243"/>
      <c r="Y381" s="243"/>
      <c r="Z381" s="242"/>
      <c r="AA381" s="242"/>
      <c r="AB381" s="242"/>
      <c r="AC381" s="242"/>
      <c r="AD381" s="242"/>
      <c r="AE381" s="242"/>
      <c r="AF381" s="242"/>
      <c r="AG381" s="1091" t="str">
        <f>E381</f>
        <v>M</v>
      </c>
      <c r="AH381" s="1095" t="str">
        <f>+IF(K381&gt;0,K381,"")</f>
        <v>ENTRENADOR</v>
      </c>
      <c r="AI381" s="1095" t="str">
        <f>+IF(L381&gt;0,L381,"")</f>
        <v/>
      </c>
      <c r="AJ381" s="1095" t="str">
        <f>+IF(M381&gt;0,M381,"")</f>
        <v/>
      </c>
      <c r="AK381" s="1095" t="str">
        <f>+IF(Q381&gt;0,Q381,"")</f>
        <v/>
      </c>
      <c r="AL381" s="1095" t="str">
        <f>+IF(N381&gt;0,N381,"")</f>
        <v/>
      </c>
      <c r="AM381" s="1095" t="str">
        <f>+IF(O381&gt;0,O381,"")</f>
        <v/>
      </c>
      <c r="AN381" s="1096" t="str">
        <f>+IF(P381&gt;0,P381," ")</f>
        <v xml:space="preserve"> </v>
      </c>
      <c r="AO381" s="314" t="str">
        <f>+UPPER((CONCATENATE(D381," ",B381," ",C381)))</f>
        <v>VICTOR HUGO RODO RODAS</v>
      </c>
      <c r="AP381" s="1098">
        <f>G381</f>
        <v>22121</v>
      </c>
      <c r="AQ381" s="1097" t="str">
        <f>I381</f>
        <v>COMISIÓN TÉCNICA AARV</v>
      </c>
      <c r="AR381" s="1097">
        <f>J381</f>
        <v>5</v>
      </c>
      <c r="AS381" s="1091" t="str">
        <f>+SUBSTITUTE(SUBSTITUTE(F381,".",""),"-","")</f>
        <v>71769631</v>
      </c>
      <c r="AT381" s="342"/>
      <c r="AU381" s="314" t="str">
        <f t="shared" si="26"/>
        <v xml:space="preserve">RODO RODAS VICTOR HUGO </v>
      </c>
      <c r="AV381" s="342" t="str">
        <f t="shared" si="27"/>
        <v>COMISIÓN TÉCNICA AARV</v>
      </c>
      <c r="AW381" s="1119">
        <f t="shared" si="28"/>
        <v>5</v>
      </c>
      <c r="AX381" s="1120">
        <f t="shared" si="29"/>
        <v>22121</v>
      </c>
      <c r="AY381" s="342"/>
      <c r="AZ381" s="342"/>
    </row>
    <row r="382" spans="1:52" ht="15" customHeight="1" x14ac:dyDescent="0.15">
      <c r="A382" s="242"/>
      <c r="B382" s="224" t="s">
        <v>2139</v>
      </c>
      <c r="C382" s="224" t="s">
        <v>2143</v>
      </c>
      <c r="D382" s="224" t="s">
        <v>2144</v>
      </c>
      <c r="E382" s="378" t="s">
        <v>1866</v>
      </c>
      <c r="F382" s="225" t="s">
        <v>2145</v>
      </c>
      <c r="G382" s="346">
        <v>37746</v>
      </c>
      <c r="H382" s="226" t="str">
        <f>+IF(G382&lt;DATE(2002,1,1),"adulto",IF(G382&lt;DATE(2004,1,1),"u20",IF(G382&lt;DATE(2006,1,1),"u18",IF(G382&lt;DATE(2008,1,1),"u16","-"))))</f>
        <v>u20</v>
      </c>
      <c r="I382" s="224" t="s">
        <v>2134</v>
      </c>
      <c r="J382" s="524">
        <v>7</v>
      </c>
      <c r="K382" s="225" t="s">
        <v>1877</v>
      </c>
      <c r="L382" s="242">
        <v>1</v>
      </c>
      <c r="M382" s="242"/>
      <c r="N382" s="242">
        <v>4</v>
      </c>
      <c r="O382" s="243"/>
      <c r="P382" s="225" t="s">
        <v>2146</v>
      </c>
      <c r="Q382" s="243"/>
      <c r="R382" s="243"/>
      <c r="S382" s="243"/>
      <c r="T382" s="242"/>
      <c r="U382" s="242"/>
      <c r="V382" s="242"/>
      <c r="W382" s="242"/>
      <c r="X382" s="243"/>
      <c r="Y382" s="243"/>
      <c r="Z382" s="242"/>
      <c r="AA382" s="242"/>
      <c r="AB382" s="242"/>
      <c r="AC382" s="242"/>
      <c r="AD382" s="242"/>
      <c r="AE382" s="242"/>
      <c r="AF382" s="242"/>
      <c r="AG382" s="1091" t="str">
        <f>E382</f>
        <v>M</v>
      </c>
      <c r="AH382" s="1095" t="str">
        <f>+IF(K382&gt;0,K382,"")</f>
        <v>400v</v>
      </c>
      <c r="AI382" s="1095">
        <f>+IF(L382&gt;0,L382,"")</f>
        <v>1</v>
      </c>
      <c r="AJ382" s="1095" t="str">
        <f>+IF(M382&gt;0,M382,"")</f>
        <v/>
      </c>
      <c r="AK382" s="1095" t="str">
        <f>+IF(Q382&gt;0,Q382,"")</f>
        <v/>
      </c>
      <c r="AL382" s="1095">
        <f>+IF(N382&gt;0,N382,"")</f>
        <v>4</v>
      </c>
      <c r="AM382" s="1095" t="str">
        <f>+IF(O382&gt;0,O382,"")</f>
        <v/>
      </c>
      <c r="AN382" s="1096" t="str">
        <f>+IF(P382&gt;0,P382," ")</f>
        <v>1.00.00</v>
      </c>
      <c r="AO382" s="314" t="str">
        <f>+UPPER((CONCATENATE(D382," ",B382," ",C382)))</f>
        <v>KEVIN RODRIGUEZ REVECO</v>
      </c>
      <c r="AP382" s="1098">
        <f>G382</f>
        <v>37746</v>
      </c>
      <c r="AQ382" s="1097" t="str">
        <f>I382</f>
        <v>DEPORTES LINARES</v>
      </c>
      <c r="AR382" s="1097">
        <f>J382</f>
        <v>7</v>
      </c>
      <c r="AS382" s="1091" t="str">
        <f>+SUBSTITUTE(SUBSTITUTE(F382,".",""),"-","")</f>
        <v>212896187</v>
      </c>
      <c r="AT382" s="342"/>
      <c r="AU382" s="314" t="str">
        <f t="shared" si="26"/>
        <v xml:space="preserve">RODRIGUEZ REVECO KEVIN </v>
      </c>
      <c r="AV382" s="342" t="str">
        <f t="shared" si="27"/>
        <v>DEPORTES LINARES</v>
      </c>
      <c r="AW382" s="1119">
        <f t="shared" si="28"/>
        <v>7</v>
      </c>
      <c r="AX382" s="1120">
        <f t="shared" si="29"/>
        <v>37746</v>
      </c>
      <c r="AY382" s="342"/>
      <c r="AZ382" s="342"/>
    </row>
    <row r="383" spans="1:52" ht="15" customHeight="1" x14ac:dyDescent="0.15">
      <c r="A383" s="242"/>
      <c r="B383" s="224" t="s">
        <v>3684</v>
      </c>
      <c r="C383" s="224" t="s">
        <v>1007</v>
      </c>
      <c r="D383" s="224" t="s">
        <v>3685</v>
      </c>
      <c r="E383" s="378" t="s">
        <v>1866</v>
      </c>
      <c r="F383" s="225" t="s">
        <v>1093</v>
      </c>
      <c r="G383" s="346">
        <v>37838</v>
      </c>
      <c r="H383" s="226" t="str">
        <f>+IF(G383&lt;DATE(2002,1,1),"adulto",IF(G383&lt;DATE(2004,1,1),"u20",IF(G383&lt;DATE(2006,1,1),"u18",IF(G383&lt;DATE(2008,1,1),"u16","-"))))</f>
        <v>u20</v>
      </c>
      <c r="I383" s="224" t="s">
        <v>3689</v>
      </c>
      <c r="J383" s="378">
        <v>8</v>
      </c>
      <c r="K383" s="883">
        <v>200</v>
      </c>
      <c r="L383" s="242">
        <v>6</v>
      </c>
      <c r="M383" s="242"/>
      <c r="N383" s="242">
        <v>4</v>
      </c>
      <c r="O383" s="243"/>
      <c r="P383" s="225" t="s">
        <v>3688</v>
      </c>
      <c r="Q383" s="243"/>
      <c r="R383" s="243"/>
      <c r="S383" s="243"/>
      <c r="T383" s="242"/>
      <c r="U383" s="242"/>
      <c r="V383" s="242"/>
      <c r="W383" s="242"/>
      <c r="X383" s="243"/>
      <c r="Y383" s="243"/>
      <c r="Z383" s="242"/>
      <c r="AA383" s="242"/>
      <c r="AB383" s="242"/>
      <c r="AC383" s="242"/>
      <c r="AD383" s="242"/>
      <c r="AE383" s="242"/>
      <c r="AF383" s="242"/>
      <c r="AG383" s="1091" t="str">
        <f>E383</f>
        <v>M</v>
      </c>
      <c r="AH383" s="1095">
        <f>+IF(K383&gt;0,K383,"")</f>
        <v>200</v>
      </c>
      <c r="AI383" s="1095">
        <f>+IF(L383&gt;0,L383,"")</f>
        <v>6</v>
      </c>
      <c r="AJ383" s="1095" t="str">
        <f>+IF(M383&gt;0,M383,"")</f>
        <v/>
      </c>
      <c r="AK383" s="1095" t="str">
        <f>+IF(Q383&gt;0,Q383,"")</f>
        <v/>
      </c>
      <c r="AL383" s="1095">
        <f>+IF(N383&gt;0,N383,"")</f>
        <v>4</v>
      </c>
      <c r="AM383" s="1095" t="str">
        <f>+IF(O383&gt;0,O383,"")</f>
        <v/>
      </c>
      <c r="AN383" s="1096" t="str">
        <f>+IF(P383&gt;0,P383," ")</f>
        <v>22.79</v>
      </c>
      <c r="AO383" s="314" t="str">
        <f>+UPPER((CONCATENATE(D383," ",B383," ",C383)))</f>
        <v>JOAQUÍN ELIAS RODRIGUEZ  TAPIA</v>
      </c>
      <c r="AP383" s="1098">
        <f>G383</f>
        <v>37838</v>
      </c>
      <c r="AQ383" s="1097" t="str">
        <f>I383</f>
        <v xml:space="preserve">Club Deportivo San Pablo. </v>
      </c>
      <c r="AR383" s="1097">
        <f>J383</f>
        <v>8</v>
      </c>
      <c r="AS383" s="1091" t="str">
        <f>+SUBSTITUTE(SUBSTITUTE(F383,".",""),"-","")</f>
        <v>213559478</v>
      </c>
      <c r="AT383" s="342"/>
      <c r="AU383" s="314" t="str">
        <f t="shared" si="26"/>
        <v xml:space="preserve">RODRIGUEZ  TAPIA JOAQUÍN ELIAS </v>
      </c>
      <c r="AV383" s="342" t="str">
        <f t="shared" si="27"/>
        <v xml:space="preserve">Club Deportivo San Pablo. </v>
      </c>
      <c r="AW383" s="1119">
        <f t="shared" si="28"/>
        <v>8</v>
      </c>
      <c r="AX383" s="1120">
        <f t="shared" si="29"/>
        <v>37838</v>
      </c>
      <c r="AY383" s="342"/>
      <c r="AZ383" s="342"/>
    </row>
    <row r="384" spans="1:52" ht="15" customHeight="1" x14ac:dyDescent="0.15">
      <c r="A384" s="242"/>
      <c r="B384" s="224" t="s">
        <v>3684</v>
      </c>
      <c r="C384" s="224" t="s">
        <v>1007</v>
      </c>
      <c r="D384" s="224" t="s">
        <v>3685</v>
      </c>
      <c r="E384" s="378" t="s">
        <v>1866</v>
      </c>
      <c r="F384" s="225" t="s">
        <v>1093</v>
      </c>
      <c r="G384" s="346">
        <v>37838</v>
      </c>
      <c r="H384" s="226" t="str">
        <f>+IF(G384&lt;DATE(2002,1,1),"adulto",IF(G384&lt;DATE(2004,1,1),"u20",IF(G384&lt;DATE(2006,1,1),"u18",IF(G384&lt;DATE(2008,1,1),"u16","-"))))</f>
        <v>u20</v>
      </c>
      <c r="I384" s="224" t="s">
        <v>3681</v>
      </c>
      <c r="J384" s="378">
        <v>8</v>
      </c>
      <c r="K384" s="883">
        <v>100</v>
      </c>
      <c r="L384" s="242">
        <v>4</v>
      </c>
      <c r="M384" s="242"/>
      <c r="N384" s="242"/>
      <c r="O384" s="243"/>
      <c r="P384" s="225" t="s">
        <v>1516</v>
      </c>
      <c r="Q384" s="243"/>
      <c r="R384" s="243"/>
      <c r="S384" s="243"/>
      <c r="T384" s="242"/>
      <c r="U384" s="242"/>
      <c r="V384" s="242"/>
      <c r="W384" s="242"/>
      <c r="X384" s="243"/>
      <c r="Y384" s="243"/>
      <c r="Z384" s="242"/>
      <c r="AA384" s="242"/>
      <c r="AB384" s="242"/>
      <c r="AC384" s="242"/>
      <c r="AD384" s="242"/>
      <c r="AE384" s="242"/>
      <c r="AF384" s="242"/>
      <c r="AG384" s="1091" t="str">
        <f>E384</f>
        <v>M</v>
      </c>
      <c r="AH384" s="1095">
        <f>+IF(K384&gt;0,K384,"")</f>
        <v>100</v>
      </c>
      <c r="AI384" s="1095">
        <f>+IF(L384&gt;0,L384,"")</f>
        <v>4</v>
      </c>
      <c r="AJ384" s="1095" t="str">
        <f>+IF(M384&gt;0,M384,"")</f>
        <v/>
      </c>
      <c r="AK384" s="1095" t="str">
        <f>+IF(Q384&gt;0,Q384,"")</f>
        <v/>
      </c>
      <c r="AL384" s="1095">
        <v>5</v>
      </c>
      <c r="AM384" s="1095" t="str">
        <f>+IF(O384&gt;0,O384,"")</f>
        <v/>
      </c>
      <c r="AN384" s="1096" t="str">
        <f>+IF(P384&gt;0,P384," ")</f>
        <v>11.30</v>
      </c>
      <c r="AO384" s="314" t="str">
        <f>+UPPER((CONCATENATE(D384," ",B384," ",C384)))</f>
        <v>JOAQUÍN ELIAS RODRIGUEZ  TAPIA</v>
      </c>
      <c r="AP384" s="1098">
        <f>G384</f>
        <v>37838</v>
      </c>
      <c r="AQ384" s="1097" t="str">
        <f>I384</f>
        <v xml:space="preserve">Club Deportvo San Pablo. </v>
      </c>
      <c r="AR384" s="1097">
        <f>J384</f>
        <v>8</v>
      </c>
      <c r="AS384" s="1091" t="str">
        <f>+SUBSTITUTE(SUBSTITUTE(F384,".",""),"-","")</f>
        <v>213559478</v>
      </c>
      <c r="AT384" s="342"/>
      <c r="AU384" s="314" t="str">
        <f t="shared" si="26"/>
        <v xml:space="preserve">RODRIGUEZ  TAPIA JOAQUÍN ELIAS </v>
      </c>
      <c r="AV384" s="342" t="str">
        <f t="shared" si="27"/>
        <v xml:space="preserve">Club Deportvo San Pablo. </v>
      </c>
      <c r="AW384" s="1119">
        <f t="shared" si="28"/>
        <v>8</v>
      </c>
      <c r="AX384" s="1120">
        <f t="shared" si="29"/>
        <v>37838</v>
      </c>
      <c r="AY384" s="342"/>
      <c r="AZ384" s="342"/>
    </row>
    <row r="385" spans="1:52" ht="15" customHeight="1" x14ac:dyDescent="0.15">
      <c r="A385" s="242"/>
      <c r="B385" s="456" t="s">
        <v>2997</v>
      </c>
      <c r="C385" s="456" t="s">
        <v>2998</v>
      </c>
      <c r="D385" s="456" t="s">
        <v>2999</v>
      </c>
      <c r="E385" s="378" t="s">
        <v>1866</v>
      </c>
      <c r="F385" s="460" t="s">
        <v>3000</v>
      </c>
      <c r="G385" s="520">
        <v>37319</v>
      </c>
      <c r="H385" s="226" t="str">
        <f>+IF(G385&lt;DATE(2002,1,1),"adulto",IF(G385&lt;DATE(2004,1,1),"u20",IF(G385&lt;DATE(2006,1,1),"u18",IF(G385&lt;DATE(2008,1,1),"u16","-"))))</f>
        <v>u20</v>
      </c>
      <c r="I385" s="451" t="s">
        <v>2935</v>
      </c>
      <c r="J385" s="452">
        <v>13</v>
      </c>
      <c r="K385" s="883">
        <v>200</v>
      </c>
      <c r="L385" s="242">
        <v>4</v>
      </c>
      <c r="M385" s="242"/>
      <c r="N385" s="242">
        <v>8</v>
      </c>
      <c r="O385" s="243"/>
      <c r="P385" s="453" t="s">
        <v>2331</v>
      </c>
      <c r="Q385" s="243"/>
      <c r="R385" s="243"/>
      <c r="S385" s="243"/>
      <c r="T385" s="242"/>
      <c r="U385" s="242"/>
      <c r="V385" s="242"/>
      <c r="W385" s="242"/>
      <c r="X385" s="243"/>
      <c r="Y385" s="243"/>
      <c r="Z385" s="242"/>
      <c r="AA385" s="242"/>
      <c r="AB385" s="242"/>
      <c r="AC385" s="242"/>
      <c r="AD385" s="242"/>
      <c r="AE385" s="242"/>
      <c r="AF385" s="242"/>
      <c r="AG385" s="1091" t="str">
        <f>E385</f>
        <v>M</v>
      </c>
      <c r="AH385" s="1095">
        <f>+IF(K385&gt;0,K385,"")</f>
        <v>200</v>
      </c>
      <c r="AI385" s="1095">
        <f>+IF(L385&gt;0,L385,"")</f>
        <v>4</v>
      </c>
      <c r="AJ385" s="1095" t="str">
        <f>+IF(M385&gt;0,M385,"")</f>
        <v/>
      </c>
      <c r="AK385" s="1095" t="str">
        <f>+IF(Q385&gt;0,Q385,"")</f>
        <v/>
      </c>
      <c r="AL385" s="1095">
        <f>+IF(N385&gt;0,N385,"")</f>
        <v>8</v>
      </c>
      <c r="AM385" s="1095" t="str">
        <f>+IF(O385&gt;0,O385,"")</f>
        <v/>
      </c>
      <c r="AN385" s="1096" t="str">
        <f>+IF(P385&gt;0,P385," ")</f>
        <v>24.74</v>
      </c>
      <c r="AO385" s="314" t="str">
        <f>+UPPER((CONCATENATE(D385," ",B385," ",C385)))</f>
        <v>BENJAMIN MAXIMILIANO RODRIGUEZ  LATORRE</v>
      </c>
      <c r="AP385" s="1098">
        <f>G385</f>
        <v>37319</v>
      </c>
      <c r="AQ385" s="1097" t="str">
        <f>I385</f>
        <v>CLUB ATLÉTICO FRANCÉS</v>
      </c>
      <c r="AR385" s="1097">
        <f>J385</f>
        <v>13</v>
      </c>
      <c r="AS385" s="1091" t="str">
        <f>+SUBSTITUTE(SUBSTITUTE(F385,".",""),"-","")</f>
        <v>207223476</v>
      </c>
      <c r="AT385" s="342"/>
      <c r="AU385" s="314" t="str">
        <f t="shared" si="26"/>
        <v xml:space="preserve">RODRIGUEZ  LATORRE BENJAMIN MAXIMILIANO </v>
      </c>
      <c r="AV385" s="342" t="str">
        <f t="shared" si="27"/>
        <v>CLUB ATLÉTICO FRANCÉS</v>
      </c>
      <c r="AW385" s="1119">
        <f t="shared" si="28"/>
        <v>13</v>
      </c>
      <c r="AX385" s="1120">
        <f t="shared" si="29"/>
        <v>37319</v>
      </c>
      <c r="AY385" s="342"/>
      <c r="AZ385" s="342"/>
    </row>
    <row r="386" spans="1:52" ht="15" customHeight="1" x14ac:dyDescent="0.15">
      <c r="A386" s="242"/>
      <c r="B386" s="456" t="s">
        <v>2997</v>
      </c>
      <c r="C386" s="456" t="s">
        <v>2998</v>
      </c>
      <c r="D386" s="456" t="s">
        <v>2999</v>
      </c>
      <c r="E386" s="378" t="s">
        <v>1866</v>
      </c>
      <c r="F386" s="460" t="s">
        <v>3000</v>
      </c>
      <c r="G386" s="520">
        <v>37319</v>
      </c>
      <c r="H386" s="226" t="str">
        <f>+IF(G386&lt;DATE(2002,1,1),"adulto",IF(G386&lt;DATE(2004,1,1),"u20",IF(G386&lt;DATE(2006,1,1),"u18",IF(G386&lt;DATE(2008,1,1),"u16","-"))))</f>
        <v>u20</v>
      </c>
      <c r="I386" s="451" t="s">
        <v>2935</v>
      </c>
      <c r="J386" s="452">
        <v>13</v>
      </c>
      <c r="K386" s="225">
        <v>400</v>
      </c>
      <c r="L386" s="242">
        <v>3</v>
      </c>
      <c r="M386" s="242"/>
      <c r="N386" s="242">
        <v>7</v>
      </c>
      <c r="O386" s="243"/>
      <c r="P386" s="453" t="s">
        <v>3004</v>
      </c>
      <c r="Q386" s="243"/>
      <c r="R386" s="243"/>
      <c r="S386" s="243"/>
      <c r="T386" s="242"/>
      <c r="U386" s="242"/>
      <c r="V386" s="242"/>
      <c r="W386" s="242"/>
      <c r="X386" s="243"/>
      <c r="Y386" s="243"/>
      <c r="Z386" s="242"/>
      <c r="AA386" s="242"/>
      <c r="AB386" s="242"/>
      <c r="AC386" s="242"/>
      <c r="AD386" s="242"/>
      <c r="AE386" s="242"/>
      <c r="AF386" s="242"/>
      <c r="AG386" s="1091" t="str">
        <f>E386</f>
        <v>M</v>
      </c>
      <c r="AH386" s="1095">
        <f>+IF(K386&gt;0,K386,"")</f>
        <v>400</v>
      </c>
      <c r="AI386" s="1095">
        <f>+IF(L386&gt;0,L386,"")</f>
        <v>3</v>
      </c>
      <c r="AJ386" s="1095" t="str">
        <f>+IF(M386&gt;0,M386,"")</f>
        <v/>
      </c>
      <c r="AK386" s="1095" t="str">
        <f>+IF(Q386&gt;0,Q386,"")</f>
        <v/>
      </c>
      <c r="AL386" s="1095">
        <f>+IF(N386&gt;0,N386,"")</f>
        <v>7</v>
      </c>
      <c r="AM386" s="1095" t="str">
        <f>+IF(O386&gt;0,O386,"")</f>
        <v/>
      </c>
      <c r="AN386" s="1096" t="str">
        <f>+IF(P386&gt;0,P386," ")</f>
        <v>54.95</v>
      </c>
      <c r="AO386" s="314" t="str">
        <f>+UPPER((CONCATENATE(D386," ",B386," ",C386)))</f>
        <v>BENJAMIN MAXIMILIANO RODRIGUEZ  LATORRE</v>
      </c>
      <c r="AP386" s="1098">
        <f>G386</f>
        <v>37319</v>
      </c>
      <c r="AQ386" s="1097" t="str">
        <f>I386</f>
        <v>CLUB ATLÉTICO FRANCÉS</v>
      </c>
      <c r="AR386" s="1097">
        <f>J386</f>
        <v>13</v>
      </c>
      <c r="AS386" s="1091" t="str">
        <f>+SUBSTITUTE(SUBSTITUTE(F386,".",""),"-","")</f>
        <v>207223476</v>
      </c>
      <c r="AT386" s="342"/>
      <c r="AU386" s="314" t="str">
        <f t="shared" si="26"/>
        <v xml:space="preserve">RODRIGUEZ  LATORRE BENJAMIN MAXIMILIANO </v>
      </c>
      <c r="AV386" s="342" t="str">
        <f t="shared" si="27"/>
        <v>CLUB ATLÉTICO FRANCÉS</v>
      </c>
      <c r="AW386" s="1119">
        <f t="shared" si="28"/>
        <v>13</v>
      </c>
      <c r="AX386" s="1120">
        <f t="shared" si="29"/>
        <v>37319</v>
      </c>
      <c r="AY386" s="342"/>
      <c r="AZ386" s="342"/>
    </row>
    <row r="387" spans="1:52" ht="15" customHeight="1" x14ac:dyDescent="0.2">
      <c r="A387" s="242"/>
      <c r="B387" s="224" t="s">
        <v>3684</v>
      </c>
      <c r="C387" s="224" t="s">
        <v>1007</v>
      </c>
      <c r="D387" s="224" t="s">
        <v>3685</v>
      </c>
      <c r="E387" s="378" t="s">
        <v>1866</v>
      </c>
      <c r="F387" s="225" t="s">
        <v>1093</v>
      </c>
      <c r="G387" s="346">
        <v>37838</v>
      </c>
      <c r="H387" s="226" t="str">
        <f>+IF(G387&lt;DATE(2002,1,1),"adulto",IF(G387&lt;DATE(2004,1,1),"u20",IF(G387&lt;DATE(2006,1,1),"u18",IF(G387&lt;DATE(2008,1,1),"u16","-"))))</f>
        <v>u20</v>
      </c>
      <c r="I387" s="224" t="s">
        <v>3681</v>
      </c>
      <c r="J387" s="861">
        <v>8</v>
      </c>
      <c r="K387" s="900" t="s">
        <v>3702</v>
      </c>
      <c r="L387" s="242"/>
      <c r="M387" s="242"/>
      <c r="N387" s="242"/>
      <c r="O387" s="243"/>
      <c r="P387" s="225"/>
      <c r="Q387" s="243"/>
      <c r="R387" s="243"/>
      <c r="S387" s="243"/>
      <c r="T387" s="242"/>
      <c r="U387" s="242"/>
      <c r="V387" s="242"/>
      <c r="W387" s="242"/>
      <c r="X387" s="243"/>
      <c r="Y387" s="243"/>
      <c r="Z387" s="242"/>
      <c r="AA387" s="242"/>
      <c r="AB387" s="242"/>
      <c r="AC387" s="242"/>
      <c r="AD387" s="242"/>
      <c r="AE387" s="242"/>
      <c r="AF387" s="242"/>
      <c r="AG387" s="1091" t="str">
        <f>E387</f>
        <v>M</v>
      </c>
      <c r="AH387" s="1095" t="str">
        <f>+IF(K387&gt;0,K387,"")</f>
        <v>4x400</v>
      </c>
      <c r="AI387" s="1095" t="str">
        <f>+IF(L387&gt;0,L387,"")</f>
        <v/>
      </c>
      <c r="AJ387" s="1095" t="str">
        <f>+IF(M387&gt;0,M387,"")</f>
        <v/>
      </c>
      <c r="AK387" s="1095" t="str">
        <f>+IF(Q387&gt;0,Q387,"")</f>
        <v/>
      </c>
      <c r="AL387" s="1095" t="str">
        <f>+IF(N387&gt;0,N387,"")</f>
        <v/>
      </c>
      <c r="AM387" s="1095" t="str">
        <f>+IF(O387&gt;0,O387,"")</f>
        <v/>
      </c>
      <c r="AN387" s="1096" t="str">
        <f>+IF(P387&gt;0,P387," ")</f>
        <v xml:space="preserve"> </v>
      </c>
      <c r="AO387" s="314" t="str">
        <f>+UPPER((CONCATENATE(D387," ",B387," ",C387)))</f>
        <v>JOAQUÍN ELIAS RODRIGUEZ  TAPIA</v>
      </c>
      <c r="AP387" s="1098">
        <f>G387</f>
        <v>37838</v>
      </c>
      <c r="AQ387" s="1097" t="str">
        <f>I387</f>
        <v xml:space="preserve">Club Deportvo San Pablo. </v>
      </c>
      <c r="AR387" s="1097">
        <f>J387</f>
        <v>8</v>
      </c>
      <c r="AS387" s="1091" t="str">
        <f>+SUBSTITUTE(SUBSTITUTE(F387,".",""),"-","")</f>
        <v>213559478</v>
      </c>
      <c r="AT387" s="342"/>
      <c r="AU387" s="314" t="str">
        <f t="shared" si="26"/>
        <v xml:space="preserve">RODRIGUEZ  TAPIA JOAQUÍN ELIAS </v>
      </c>
      <c r="AV387" s="342" t="str">
        <f t="shared" si="27"/>
        <v xml:space="preserve">Club Deportvo San Pablo. </v>
      </c>
      <c r="AW387" s="1119">
        <f t="shared" si="28"/>
        <v>8</v>
      </c>
      <c r="AX387" s="1120">
        <f t="shared" si="29"/>
        <v>37838</v>
      </c>
      <c r="AY387" s="342"/>
      <c r="AZ387" s="342"/>
    </row>
    <row r="388" spans="1:52" ht="15" customHeight="1" x14ac:dyDescent="0.15">
      <c r="A388" s="242"/>
      <c r="B388" s="456" t="s">
        <v>2997</v>
      </c>
      <c r="C388" s="456" t="s">
        <v>2998</v>
      </c>
      <c r="D388" s="456" t="s">
        <v>2999</v>
      </c>
      <c r="E388" s="378" t="s">
        <v>1866</v>
      </c>
      <c r="F388" s="460" t="s">
        <v>3000</v>
      </c>
      <c r="G388" s="520">
        <v>37319</v>
      </c>
      <c r="H388" s="226" t="str">
        <f>+IF(G388&lt;DATE(2002,1,1),"adulto",IF(G388&lt;DATE(2004,1,1),"u20",IF(G388&lt;DATE(2006,1,1),"u18",IF(G388&lt;DATE(2008,1,1),"u16","-"))))</f>
        <v>u20</v>
      </c>
      <c r="I388" s="451" t="s">
        <v>2935</v>
      </c>
      <c r="J388" s="452">
        <v>13</v>
      </c>
      <c r="K388" s="883" t="s">
        <v>2035</v>
      </c>
      <c r="L388" s="242"/>
      <c r="M388" s="242"/>
      <c r="N388" s="242"/>
      <c r="O388" s="243"/>
      <c r="P388" s="453"/>
      <c r="Q388" s="243"/>
      <c r="R388" s="243"/>
      <c r="S388" s="243"/>
      <c r="T388" s="242"/>
      <c r="U388" s="242"/>
      <c r="V388" s="242"/>
      <c r="W388" s="242"/>
      <c r="X388" s="243"/>
      <c r="Y388" s="243"/>
      <c r="Z388" s="242"/>
      <c r="AA388" s="242"/>
      <c r="AB388" s="242"/>
      <c r="AC388" s="242"/>
      <c r="AD388" s="242"/>
      <c r="AE388" s="242"/>
      <c r="AF388" s="242"/>
      <c r="AG388" s="1091" t="str">
        <f>E388</f>
        <v>M</v>
      </c>
      <c r="AH388" s="1095" t="str">
        <f>+IF(K388&gt;0,K388,"")</f>
        <v>4x100</v>
      </c>
      <c r="AI388" s="1095" t="str">
        <f>+IF(L388&gt;0,L388,"")</f>
        <v/>
      </c>
      <c r="AJ388" s="1095" t="str">
        <f>+IF(M388&gt;0,M388,"")</f>
        <v/>
      </c>
      <c r="AK388" s="1095" t="str">
        <f>+IF(Q388&gt;0,Q388,"")</f>
        <v/>
      </c>
      <c r="AL388" s="1095" t="str">
        <f>+IF(N388&gt;0,N388,"")</f>
        <v/>
      </c>
      <c r="AM388" s="1095" t="str">
        <f>+IF(O388&gt;0,O388,"")</f>
        <v/>
      </c>
      <c r="AN388" s="1096" t="str">
        <f>+IF(P388&gt;0,P388," ")</f>
        <v xml:space="preserve"> </v>
      </c>
      <c r="AO388" s="314" t="str">
        <f>+UPPER((CONCATENATE(D388," ",B388," ",C388)))</f>
        <v>BENJAMIN MAXIMILIANO RODRIGUEZ  LATORRE</v>
      </c>
      <c r="AP388" s="1098">
        <f>G388</f>
        <v>37319</v>
      </c>
      <c r="AQ388" s="1097" t="str">
        <f>I388</f>
        <v>CLUB ATLÉTICO FRANCÉS</v>
      </c>
      <c r="AR388" s="1097">
        <f>J388</f>
        <v>13</v>
      </c>
      <c r="AS388" s="1091" t="str">
        <f>+SUBSTITUTE(SUBSTITUTE(F388,".",""),"-","")</f>
        <v>207223476</v>
      </c>
      <c r="AT388" s="342"/>
      <c r="AU388" s="314" t="str">
        <f t="shared" si="26"/>
        <v xml:space="preserve">RODRIGUEZ  LATORRE BENJAMIN MAXIMILIANO </v>
      </c>
      <c r="AV388" s="342" t="str">
        <f t="shared" si="27"/>
        <v>CLUB ATLÉTICO FRANCÉS</v>
      </c>
      <c r="AW388" s="1119">
        <f t="shared" si="28"/>
        <v>13</v>
      </c>
      <c r="AX388" s="1120">
        <f t="shared" si="29"/>
        <v>37319</v>
      </c>
      <c r="AY388" s="342"/>
      <c r="AZ388" s="342"/>
    </row>
    <row r="389" spans="1:52" ht="15" customHeight="1" x14ac:dyDescent="0.15">
      <c r="A389" s="242"/>
      <c r="B389" s="456" t="s">
        <v>2997</v>
      </c>
      <c r="C389" s="456" t="s">
        <v>2998</v>
      </c>
      <c r="D389" s="456" t="s">
        <v>2999</v>
      </c>
      <c r="E389" s="378" t="s">
        <v>1866</v>
      </c>
      <c r="F389" s="460" t="s">
        <v>3000</v>
      </c>
      <c r="G389" s="520">
        <v>37319</v>
      </c>
      <c r="H389" s="226" t="str">
        <f>+IF(G389&lt;DATE(2002,1,1),"adulto",IF(G389&lt;DATE(2004,1,1),"u20",IF(G389&lt;DATE(2006,1,1),"u18",IF(G389&lt;DATE(2008,1,1),"u16","-"))))</f>
        <v>u20</v>
      </c>
      <c r="I389" s="451" t="s">
        <v>2935</v>
      </c>
      <c r="J389" s="452">
        <v>13</v>
      </c>
      <c r="K389" s="900" t="s">
        <v>3702</v>
      </c>
      <c r="L389" s="242"/>
      <c r="M389" s="242"/>
      <c r="N389" s="242"/>
      <c r="O389" s="243"/>
      <c r="P389" s="453"/>
      <c r="Q389" s="243"/>
      <c r="R389" s="243"/>
      <c r="S389" s="243"/>
      <c r="T389" s="242"/>
      <c r="U389" s="242"/>
      <c r="V389" s="242"/>
      <c r="W389" s="242"/>
      <c r="X389" s="243"/>
      <c r="Y389" s="243"/>
      <c r="Z389" s="242"/>
      <c r="AA389" s="242"/>
      <c r="AB389" s="242"/>
      <c r="AC389" s="242"/>
      <c r="AD389" s="242"/>
      <c r="AE389" s="242"/>
      <c r="AF389" s="242"/>
      <c r="AG389" s="1091" t="str">
        <f>E389</f>
        <v>M</v>
      </c>
      <c r="AH389" s="1095" t="str">
        <f>+IF(K389&gt;0,K389,"")</f>
        <v>4x400</v>
      </c>
      <c r="AI389" s="1095" t="str">
        <f>+IF(L389&gt;0,L389,"")</f>
        <v/>
      </c>
      <c r="AJ389" s="1095" t="str">
        <f>+IF(M389&gt;0,M389,"")</f>
        <v/>
      </c>
      <c r="AK389" s="1095" t="str">
        <f>+IF(Q389&gt;0,Q389,"")</f>
        <v/>
      </c>
      <c r="AL389" s="1095" t="str">
        <f>+IF(N389&gt;0,N389,"")</f>
        <v/>
      </c>
      <c r="AM389" s="1095" t="str">
        <f>+IF(O389&gt;0,O389,"")</f>
        <v/>
      </c>
      <c r="AN389" s="1096" t="str">
        <f>+IF(P389&gt;0,P389," ")</f>
        <v xml:space="preserve"> </v>
      </c>
      <c r="AO389" s="314" t="str">
        <f>+UPPER((CONCATENATE(D389," ",B389," ",C389)))</f>
        <v>BENJAMIN MAXIMILIANO RODRIGUEZ  LATORRE</v>
      </c>
      <c r="AP389" s="1098">
        <f>G389</f>
        <v>37319</v>
      </c>
      <c r="AQ389" s="1097" t="str">
        <f>I389</f>
        <v>CLUB ATLÉTICO FRANCÉS</v>
      </c>
      <c r="AR389" s="1097">
        <f>J389</f>
        <v>13</v>
      </c>
      <c r="AS389" s="1091" t="str">
        <f>+SUBSTITUTE(SUBSTITUTE(F389,".",""),"-","")</f>
        <v>207223476</v>
      </c>
      <c r="AT389" s="342"/>
      <c r="AU389" s="314" t="str">
        <f t="shared" si="26"/>
        <v xml:space="preserve">RODRIGUEZ  LATORRE BENJAMIN MAXIMILIANO </v>
      </c>
      <c r="AV389" s="342" t="str">
        <f t="shared" si="27"/>
        <v>CLUB ATLÉTICO FRANCÉS</v>
      </c>
      <c r="AW389" s="1119">
        <f t="shared" si="28"/>
        <v>13</v>
      </c>
      <c r="AX389" s="1120">
        <f t="shared" si="29"/>
        <v>37319</v>
      </c>
      <c r="AY389" s="342"/>
      <c r="AZ389" s="342"/>
    </row>
    <row r="390" spans="1:52" ht="15" customHeight="1" x14ac:dyDescent="0.2">
      <c r="A390" s="242"/>
      <c r="B390" s="451" t="s">
        <v>1079</v>
      </c>
      <c r="C390" s="451" t="s">
        <v>758</v>
      </c>
      <c r="D390" s="451" t="s">
        <v>2674</v>
      </c>
      <c r="E390" s="378" t="s">
        <v>1862</v>
      </c>
      <c r="F390" s="453" t="s">
        <v>2675</v>
      </c>
      <c r="G390" s="464">
        <v>37260</v>
      </c>
      <c r="H390" s="226" t="str">
        <f>+IF(G390&lt;DATE(2002,1,1),"adulto",IF(G390&lt;DATE(2004,1,1),"u20",IF(G390&lt;DATE(2006,1,1),"u18",IF(G390&lt;DATE(2008,1,1),"u16","-"))))</f>
        <v>u20</v>
      </c>
      <c r="I390" s="456" t="s">
        <v>2604</v>
      </c>
      <c r="J390" s="452">
        <v>13</v>
      </c>
      <c r="K390" s="12">
        <v>800</v>
      </c>
      <c r="L390" s="242"/>
      <c r="M390" s="242"/>
      <c r="N390" s="242"/>
      <c r="O390" s="243"/>
      <c r="P390" s="453" t="s">
        <v>2682</v>
      </c>
      <c r="Q390" s="243"/>
      <c r="R390" s="243"/>
      <c r="S390" s="243"/>
      <c r="T390" s="242"/>
      <c r="U390" s="242"/>
      <c r="V390" s="242"/>
      <c r="W390" s="242"/>
      <c r="X390" s="243"/>
      <c r="Y390" s="243"/>
      <c r="Z390" s="242"/>
      <c r="AA390" s="242"/>
      <c r="AB390" s="242"/>
      <c r="AC390" s="242"/>
      <c r="AD390" s="242"/>
      <c r="AE390" s="242"/>
      <c r="AF390" s="242"/>
      <c r="AG390" s="1091" t="str">
        <f>E390</f>
        <v>F</v>
      </c>
      <c r="AH390" s="1095">
        <f>+IF(K390&gt;0,K390,"")</f>
        <v>800</v>
      </c>
      <c r="AI390" s="1095" t="str">
        <f>+IF(L390&gt;0,L390,"")</f>
        <v/>
      </c>
      <c r="AJ390" s="1095" t="str">
        <f>+IF(M390&gt;0,M390,"")</f>
        <v/>
      </c>
      <c r="AK390" s="1095" t="str">
        <f>+IF(Q390&gt;0,Q390,"")</f>
        <v/>
      </c>
      <c r="AL390" s="1095" t="str">
        <f>+IF(N390&gt;0,N390,"")</f>
        <v/>
      </c>
      <c r="AM390" s="1095" t="str">
        <f>+IF(O390&gt;0,O390,"")</f>
        <v/>
      </c>
      <c r="AN390" s="1096" t="str">
        <f>+IF(P390&gt;0,P390," ")</f>
        <v>2.24.21</v>
      </c>
      <c r="AO390" s="314" t="str">
        <f>+UPPER((CONCATENATE(D390," ",B390," ",C390)))</f>
        <v>ANTONIA JAVIERA ROJAS LAGOS</v>
      </c>
      <c r="AP390" s="1098">
        <f>G390</f>
        <v>37260</v>
      </c>
      <c r="AQ390" s="1097" t="str">
        <f>I390</f>
        <v>CLUB ATLETICO SANTIAGO</v>
      </c>
      <c r="AR390" s="1097">
        <f>J390</f>
        <v>13</v>
      </c>
      <c r="AS390" s="1091" t="str">
        <f>+SUBSTITUTE(SUBSTITUTE(F390,".",""),"-","")</f>
        <v>209466791</v>
      </c>
      <c r="AT390" s="342"/>
      <c r="AU390" s="314" t="str">
        <f t="shared" si="26"/>
        <v xml:space="preserve">ROJAS LAGOS ANTONIA JAVIERA </v>
      </c>
      <c r="AV390" s="342" t="str">
        <f t="shared" si="27"/>
        <v>CLUB ATLETICO SANTIAGO</v>
      </c>
      <c r="AW390" s="1119">
        <f t="shared" si="28"/>
        <v>13</v>
      </c>
      <c r="AX390" s="1120">
        <f t="shared" si="29"/>
        <v>37260</v>
      </c>
      <c r="AY390" s="342"/>
      <c r="AZ390" s="342"/>
    </row>
    <row r="391" spans="1:52" ht="15" customHeight="1" x14ac:dyDescent="0.15">
      <c r="A391" s="242"/>
      <c r="B391" s="451" t="s">
        <v>1079</v>
      </c>
      <c r="C391" s="451" t="s">
        <v>758</v>
      </c>
      <c r="D391" s="451" t="s">
        <v>2674</v>
      </c>
      <c r="E391" s="378" t="s">
        <v>1862</v>
      </c>
      <c r="F391" s="453" t="s">
        <v>2675</v>
      </c>
      <c r="G391" s="464">
        <v>37260</v>
      </c>
      <c r="H391" s="226" t="str">
        <f>+IF(G391&lt;DATE(2002,1,1),"adulto",IF(G391&lt;DATE(2004,1,1),"u20",IF(G391&lt;DATE(2006,1,1),"u18",IF(G391&lt;DATE(2008,1,1),"u16","-"))))</f>
        <v>u20</v>
      </c>
      <c r="I391" s="456" t="s">
        <v>2604</v>
      </c>
      <c r="J391" s="452">
        <v>13</v>
      </c>
      <c r="K391" s="225">
        <v>400</v>
      </c>
      <c r="L391" s="242">
        <v>2</v>
      </c>
      <c r="M391" s="242"/>
      <c r="N391" s="242"/>
      <c r="O391" s="243"/>
      <c r="P391" s="772" t="s">
        <v>2679</v>
      </c>
      <c r="Q391" s="243"/>
      <c r="R391" s="243"/>
      <c r="S391" s="243"/>
      <c r="T391" s="242"/>
      <c r="U391" s="242"/>
      <c r="V391" s="242"/>
      <c r="W391" s="242"/>
      <c r="X391" s="243"/>
      <c r="Y391" s="243"/>
      <c r="Z391" s="242"/>
      <c r="AA391" s="242"/>
      <c r="AB391" s="242"/>
      <c r="AC391" s="242"/>
      <c r="AD391" s="242"/>
      <c r="AE391" s="242"/>
      <c r="AF391" s="242"/>
      <c r="AG391" s="1091" t="str">
        <f>E391</f>
        <v>F</v>
      </c>
      <c r="AH391" s="1095">
        <f>+IF(K391&gt;0,K391,"")</f>
        <v>400</v>
      </c>
      <c r="AI391" s="1095">
        <f>+IF(L391&gt;0,L391,"")</f>
        <v>2</v>
      </c>
      <c r="AJ391" s="1095" t="str">
        <f>+IF(M391&gt;0,M391,"")</f>
        <v/>
      </c>
      <c r="AK391" s="1095" t="str">
        <f>+IF(Q391&gt;0,Q391,"")</f>
        <v/>
      </c>
      <c r="AL391" s="1095">
        <v>4</v>
      </c>
      <c r="AM391" s="1095" t="str">
        <f>+IF(O391&gt;0,O391,"")</f>
        <v/>
      </c>
      <c r="AN391" s="1096" t="str">
        <f>+IF(P391&gt;0,P391," ")</f>
        <v>1.02.07</v>
      </c>
      <c r="AO391" s="314" t="str">
        <f>+UPPER((CONCATENATE(D391," ",B391," ",C391)))</f>
        <v>ANTONIA JAVIERA ROJAS LAGOS</v>
      </c>
      <c r="AP391" s="1098">
        <f>G391</f>
        <v>37260</v>
      </c>
      <c r="AQ391" s="1097" t="str">
        <f>I391</f>
        <v>CLUB ATLETICO SANTIAGO</v>
      </c>
      <c r="AR391" s="1097">
        <f>J391</f>
        <v>13</v>
      </c>
      <c r="AS391" s="1091" t="str">
        <f>+SUBSTITUTE(SUBSTITUTE(F391,".",""),"-","")</f>
        <v>209466791</v>
      </c>
      <c r="AT391" s="342"/>
      <c r="AU391" s="314" t="str">
        <f t="shared" si="26"/>
        <v xml:space="preserve">ROJAS LAGOS ANTONIA JAVIERA </v>
      </c>
      <c r="AV391" s="342" t="str">
        <f t="shared" si="27"/>
        <v>CLUB ATLETICO SANTIAGO</v>
      </c>
      <c r="AW391" s="1119">
        <f t="shared" si="28"/>
        <v>13</v>
      </c>
      <c r="AX391" s="1120">
        <f t="shared" si="29"/>
        <v>37260</v>
      </c>
      <c r="AY391" s="342"/>
      <c r="AZ391" s="342"/>
    </row>
    <row r="392" spans="1:52" ht="15" customHeight="1" x14ac:dyDescent="0.15">
      <c r="A392" s="242"/>
      <c r="B392" s="224" t="s">
        <v>1079</v>
      </c>
      <c r="C392" s="224" t="s">
        <v>1396</v>
      </c>
      <c r="D392" s="224" t="s">
        <v>3125</v>
      </c>
      <c r="E392" s="378" t="s">
        <v>1866</v>
      </c>
      <c r="F392" s="225" t="s">
        <v>3126</v>
      </c>
      <c r="G392" s="346">
        <v>37854</v>
      </c>
      <c r="H392" s="226" t="str">
        <f>+IF(G392&lt;DATE(2002,1,1),"adulto",IF(G392&lt;DATE(2004,1,1),"u20",IF(G392&lt;DATE(2006,1,1),"u18",IF(G392&lt;DATE(2008,1,1),"u16","-"))))</f>
        <v>u20</v>
      </c>
      <c r="I392" s="228" t="s">
        <v>3128</v>
      </c>
      <c r="J392" s="863">
        <v>3</v>
      </c>
      <c r="K392" s="765" t="s">
        <v>974</v>
      </c>
      <c r="L392" s="242"/>
      <c r="M392" s="242"/>
      <c r="N392" s="242"/>
      <c r="O392" s="243"/>
      <c r="P392" s="225" t="s">
        <v>3325</v>
      </c>
      <c r="Q392" s="243"/>
      <c r="R392" s="243"/>
      <c r="S392" s="243"/>
      <c r="T392" s="242"/>
      <c r="U392" s="242"/>
      <c r="V392" s="242"/>
      <c r="W392" s="242"/>
      <c r="X392" s="243"/>
      <c r="Y392" s="243"/>
      <c r="Z392" s="242"/>
      <c r="AA392" s="242"/>
      <c r="AB392" s="242"/>
      <c r="AC392" s="242"/>
      <c r="AD392" s="242"/>
      <c r="AE392" s="242"/>
      <c r="AF392" s="242"/>
      <c r="AG392" s="1091" t="str">
        <f>E392</f>
        <v>M</v>
      </c>
      <c r="AH392" s="1095" t="str">
        <f>+IF(K392&gt;0,K392,"")</f>
        <v>bala</v>
      </c>
      <c r="AI392" s="1095" t="str">
        <f>+IF(L392&gt;0,L392,"")</f>
        <v/>
      </c>
      <c r="AJ392" s="1095" t="str">
        <f>+IF(M392&gt;0,M392,"")</f>
        <v/>
      </c>
      <c r="AK392" s="1095" t="str">
        <f>+IF(Q392&gt;0,Q392,"")</f>
        <v/>
      </c>
      <c r="AL392" s="1095" t="str">
        <f>+IF(N392&gt;0,N392,"")</f>
        <v/>
      </c>
      <c r="AM392" s="1095" t="str">
        <f>+IF(O392&gt;0,O392,"")</f>
        <v/>
      </c>
      <c r="AN392" s="1096" t="str">
        <f>+IF(P392&gt;0,P392," ")</f>
        <v>14.20</v>
      </c>
      <c r="AO392" s="314" t="str">
        <f>+UPPER((CONCATENATE(D392," ",B392," ",C392)))</f>
        <v>CAMILO ANTONIO ROJAS ARAYA</v>
      </c>
      <c r="AP392" s="1098">
        <f>G392</f>
        <v>37854</v>
      </c>
      <c r="AQ392" s="1097" t="str">
        <f>I392</f>
        <v>CLUB ATLETICO ATACAMA</v>
      </c>
      <c r="AR392" s="1097">
        <f>J392</f>
        <v>3</v>
      </c>
      <c r="AS392" s="1091" t="str">
        <f>+SUBSTITUTE(SUBSTITUTE(F392,".",""),"-","")</f>
        <v>213730754</v>
      </c>
      <c r="AT392" s="342"/>
      <c r="AU392" s="314" t="str">
        <f t="shared" si="26"/>
        <v xml:space="preserve">ROJAS ARAYA CAMILO ANTONIO </v>
      </c>
      <c r="AV392" s="342" t="str">
        <f t="shared" si="27"/>
        <v>CLUB ATLETICO ATACAMA</v>
      </c>
      <c r="AW392" s="1119">
        <f t="shared" si="28"/>
        <v>3</v>
      </c>
      <c r="AX392" s="1120">
        <f t="shared" si="29"/>
        <v>37854</v>
      </c>
      <c r="AY392" s="342"/>
      <c r="AZ392" s="342"/>
    </row>
    <row r="393" spans="1:52" ht="15" customHeight="1" x14ac:dyDescent="0.15">
      <c r="A393" s="242"/>
      <c r="B393" s="224" t="s">
        <v>1079</v>
      </c>
      <c r="C393" s="224" t="s">
        <v>1396</v>
      </c>
      <c r="D393" s="224" t="s">
        <v>3125</v>
      </c>
      <c r="E393" s="378" t="s">
        <v>1866</v>
      </c>
      <c r="F393" s="225" t="s">
        <v>3126</v>
      </c>
      <c r="G393" s="346">
        <v>37854</v>
      </c>
      <c r="H393" s="226" t="str">
        <f>+IF(G393&lt;DATE(2002,1,1),"adulto",IF(G393&lt;DATE(2004,1,1),"u20",IF(G393&lt;DATE(2006,1,1),"u18",IF(G393&lt;DATE(2008,1,1),"u16","-"))))</f>
        <v>u20</v>
      </c>
      <c r="I393" s="228" t="s">
        <v>3128</v>
      </c>
      <c r="J393" s="863">
        <v>3</v>
      </c>
      <c r="K393" s="522" t="s">
        <v>990</v>
      </c>
      <c r="L393" s="242"/>
      <c r="M393" s="242"/>
      <c r="N393" s="242"/>
      <c r="O393" s="243"/>
      <c r="P393" s="225" t="s">
        <v>3878</v>
      </c>
      <c r="Q393" s="243"/>
      <c r="R393" s="243"/>
      <c r="S393" s="243"/>
      <c r="T393" s="242"/>
      <c r="U393" s="242"/>
      <c r="V393" s="242"/>
      <c r="W393" s="242"/>
      <c r="X393" s="243"/>
      <c r="Y393" s="243"/>
      <c r="Z393" s="242"/>
      <c r="AA393" s="242"/>
      <c r="AB393" s="242"/>
      <c r="AC393" s="242"/>
      <c r="AD393" s="242"/>
      <c r="AE393" s="242"/>
      <c r="AF393" s="242"/>
      <c r="AG393" s="1091" t="str">
        <f>E393</f>
        <v>M</v>
      </c>
      <c r="AH393" s="1095" t="str">
        <f>+IF(K393&gt;0,K393,"")</f>
        <v>disco</v>
      </c>
      <c r="AI393" s="1095" t="str">
        <f>+IF(L393&gt;0,L393,"")</f>
        <v/>
      </c>
      <c r="AJ393" s="1095" t="str">
        <f>+IF(M393&gt;0,M393,"")</f>
        <v/>
      </c>
      <c r="AK393" s="1095" t="str">
        <f>+IF(Q393&gt;0,Q393,"")</f>
        <v/>
      </c>
      <c r="AL393" s="1095" t="str">
        <f>+IF(N393&gt;0,N393,"")</f>
        <v/>
      </c>
      <c r="AM393" s="1095" t="str">
        <f>+IF(O393&gt;0,O393,"")</f>
        <v/>
      </c>
      <c r="AN393" s="1096" t="str">
        <f>+IF(P393&gt;0,P393," ")</f>
        <v>50.17</v>
      </c>
      <c r="AO393" s="314" t="str">
        <f>+UPPER((CONCATENATE(D393," ",B393," ",C393)))</f>
        <v>CAMILO ANTONIO ROJAS ARAYA</v>
      </c>
      <c r="AP393" s="1098">
        <f>G393</f>
        <v>37854</v>
      </c>
      <c r="AQ393" s="1097" t="str">
        <f>I393</f>
        <v>CLUB ATLETICO ATACAMA</v>
      </c>
      <c r="AR393" s="1097">
        <f>J393</f>
        <v>3</v>
      </c>
      <c r="AS393" s="1091" t="str">
        <f>+SUBSTITUTE(SUBSTITUTE(F393,".",""),"-","")</f>
        <v>213730754</v>
      </c>
      <c r="AT393" s="342"/>
      <c r="AU393" s="314" t="str">
        <f t="shared" si="26"/>
        <v xml:space="preserve">ROJAS ARAYA CAMILO ANTONIO </v>
      </c>
      <c r="AV393" s="342" t="str">
        <f t="shared" si="27"/>
        <v>CLUB ATLETICO ATACAMA</v>
      </c>
      <c r="AW393" s="1119">
        <f t="shared" si="28"/>
        <v>3</v>
      </c>
      <c r="AX393" s="1120">
        <f t="shared" si="29"/>
        <v>37854</v>
      </c>
      <c r="AY393" s="342"/>
      <c r="AZ393" s="342"/>
    </row>
    <row r="394" spans="1:52" ht="15" customHeight="1" x14ac:dyDescent="0.15">
      <c r="A394" s="242"/>
      <c r="B394" s="694" t="s">
        <v>1895</v>
      </c>
      <c r="C394" s="694" t="s">
        <v>1079</v>
      </c>
      <c r="D394" s="694" t="s">
        <v>2222</v>
      </c>
      <c r="E394" s="378" t="s">
        <v>1866</v>
      </c>
      <c r="F394" s="432" t="s">
        <v>2223</v>
      </c>
      <c r="G394" s="730">
        <v>37277</v>
      </c>
      <c r="H394" s="226" t="str">
        <f>+IF(G394&lt;DATE(2002,1,1),"adulto",IF(G394&lt;DATE(2004,1,1),"u20",IF(G394&lt;DATE(2006,1,1),"u18",IF(G394&lt;DATE(2008,1,1),"u16","-"))))</f>
        <v>u20</v>
      </c>
      <c r="I394" s="646" t="s">
        <v>2230</v>
      </c>
      <c r="J394" s="875">
        <v>13</v>
      </c>
      <c r="K394" s="892">
        <v>5000</v>
      </c>
      <c r="L394" s="242"/>
      <c r="M394" s="242"/>
      <c r="N394" s="242"/>
      <c r="O394" s="243"/>
      <c r="P394" s="622" t="s">
        <v>2227</v>
      </c>
      <c r="Q394" s="243"/>
      <c r="R394" s="243"/>
      <c r="S394" s="243"/>
      <c r="T394" s="242"/>
      <c r="U394" s="242"/>
      <c r="V394" s="242"/>
      <c r="W394" s="242"/>
      <c r="X394" s="243"/>
      <c r="Y394" s="243"/>
      <c r="Z394" s="242"/>
      <c r="AA394" s="242"/>
      <c r="AB394" s="242"/>
      <c r="AC394" s="242"/>
      <c r="AD394" s="242"/>
      <c r="AE394" s="242"/>
      <c r="AF394" s="242"/>
      <c r="AG394" s="1091" t="str">
        <f>E394</f>
        <v>M</v>
      </c>
      <c r="AH394" s="1095">
        <f>+IF(K394&gt;0,K394,"")</f>
        <v>5000</v>
      </c>
      <c r="AI394" s="1095" t="str">
        <f>+IF(L394&gt;0,L394,"")</f>
        <v/>
      </c>
      <c r="AJ394" s="1095" t="str">
        <f>+IF(M394&gt;0,M394,"")</f>
        <v/>
      </c>
      <c r="AK394" s="1095" t="str">
        <f>+IF(Q394&gt;0,Q394,"")</f>
        <v/>
      </c>
      <c r="AL394" s="1095" t="str">
        <f>+IF(N394&gt;0,N394,"")</f>
        <v/>
      </c>
      <c r="AM394" s="1095" t="str">
        <f>+IF(O394&gt;0,O394,"")</f>
        <v/>
      </c>
      <c r="AN394" s="1096" t="str">
        <f>+IF(P394&gt;0,P394," ")</f>
        <v>15.26.00</v>
      </c>
      <c r="AO394" s="314" t="str">
        <f>+UPPER((CONCATENATE(D394," ",B394," ",C394)))</f>
        <v>ANGEL ANDRES ELADIO ROMERO ROJAS</v>
      </c>
      <c r="AP394" s="1098">
        <f>G394</f>
        <v>37277</v>
      </c>
      <c r="AQ394" s="1097" t="str">
        <f>I394</f>
        <v>CLUB SOCIAL Y DEPORTIVO ATLETICO LA PINTANA</v>
      </c>
      <c r="AR394" s="1097">
        <f>J394</f>
        <v>13</v>
      </c>
      <c r="AS394" s="1091" t="str">
        <f>+SUBSTITUTE(SUBSTITUTE(F394,".",""),"-","")</f>
        <v>208142992</v>
      </c>
      <c r="AT394" s="342"/>
      <c r="AU394" s="314" t="str">
        <f t="shared" ref="AU394:AU458" si="30">+UPPER((CONCATENATE(B394," ",C394," ",D394," ")))</f>
        <v xml:space="preserve">ROMERO ROJAS ANGEL ANDRES ELADIO </v>
      </c>
      <c r="AV394" s="342" t="str">
        <f t="shared" si="27"/>
        <v>CLUB SOCIAL Y DEPORTIVO ATLETICO LA PINTANA</v>
      </c>
      <c r="AW394" s="1119">
        <f t="shared" si="28"/>
        <v>13</v>
      </c>
      <c r="AX394" s="1120">
        <f t="shared" si="29"/>
        <v>37277</v>
      </c>
      <c r="AY394" s="342"/>
      <c r="AZ394" s="342"/>
    </row>
    <row r="395" spans="1:52" ht="15" customHeight="1" x14ac:dyDescent="0.15">
      <c r="A395" s="242"/>
      <c r="B395" s="488" t="s">
        <v>1895</v>
      </c>
      <c r="C395" s="488" t="s">
        <v>1079</v>
      </c>
      <c r="D395" s="488" t="s">
        <v>2222</v>
      </c>
      <c r="E395" s="378" t="s">
        <v>1866</v>
      </c>
      <c r="F395" s="489" t="s">
        <v>2223</v>
      </c>
      <c r="G395" s="517">
        <v>37277</v>
      </c>
      <c r="H395" s="226" t="str">
        <f>+IF(G395&lt;DATE(2002,1,1),"adulto",IF(G395&lt;DATE(2004,1,1),"u20",IF(G395&lt;DATE(2006,1,1),"u18",IF(G395&lt;DATE(2008,1,1),"u16","-"))))</f>
        <v>u20</v>
      </c>
      <c r="I395" s="480" t="s">
        <v>2243</v>
      </c>
      <c r="J395" s="481">
        <v>13</v>
      </c>
      <c r="K395" s="892">
        <v>5000</v>
      </c>
      <c r="L395" s="242"/>
      <c r="M395" s="242"/>
      <c r="N395" s="242"/>
      <c r="O395" s="243"/>
      <c r="P395" s="482" t="s">
        <v>2227</v>
      </c>
      <c r="Q395" s="243"/>
      <c r="R395" s="243"/>
      <c r="S395" s="243"/>
      <c r="T395" s="242"/>
      <c r="U395" s="242"/>
      <c r="V395" s="242"/>
      <c r="W395" s="242"/>
      <c r="X395" s="243"/>
      <c r="Y395" s="243"/>
      <c r="Z395" s="242"/>
      <c r="AA395" s="242"/>
      <c r="AB395" s="242"/>
      <c r="AC395" s="242"/>
      <c r="AD395" s="242"/>
      <c r="AE395" s="242"/>
      <c r="AF395" s="242"/>
      <c r="AG395" s="1091" t="str">
        <f>E395</f>
        <v>M</v>
      </c>
      <c r="AH395" s="1095">
        <f>+IF(K395&gt;0,K395,"")</f>
        <v>5000</v>
      </c>
      <c r="AI395" s="1095" t="str">
        <f>+IF(L395&gt;0,L395,"")</f>
        <v/>
      </c>
      <c r="AJ395" s="1095" t="str">
        <f>+IF(M395&gt;0,M395,"")</f>
        <v/>
      </c>
      <c r="AK395" s="1095" t="str">
        <f>+IF(Q395&gt;0,Q395,"")</f>
        <v/>
      </c>
      <c r="AL395" s="1095" t="str">
        <f>+IF(N395&gt;0,N395,"")</f>
        <v/>
      </c>
      <c r="AM395" s="1095" t="str">
        <f>+IF(O395&gt;0,O395,"")</f>
        <v/>
      </c>
      <c r="AN395" s="1096" t="str">
        <f>+IF(P395&gt;0,P395," ")</f>
        <v>15.26.00</v>
      </c>
      <c r="AO395" s="314" t="str">
        <f>+UPPER((CONCATENATE(D395," ",B395," ",C395)))</f>
        <v>ANGEL ANDRES ELADIO ROMERO ROJAS</v>
      </c>
      <c r="AP395" s="1098">
        <f>G395</f>
        <v>37277</v>
      </c>
      <c r="AQ395" s="1097" t="str">
        <f>I395</f>
        <v>CLUB SOCIAL Y DEPORTIVO ATLÉTICO LA PINTANA</v>
      </c>
      <c r="AR395" s="1097">
        <f>J395</f>
        <v>13</v>
      </c>
      <c r="AS395" s="1091" t="str">
        <f>+SUBSTITUTE(SUBSTITUTE(F395,".",""),"-","")</f>
        <v>208142992</v>
      </c>
      <c r="AT395" s="342"/>
      <c r="AU395" s="314" t="str">
        <f t="shared" si="30"/>
        <v xml:space="preserve">ROMERO ROJAS ANGEL ANDRES ELADIO </v>
      </c>
      <c r="AV395" s="342" t="str">
        <f t="shared" si="27"/>
        <v>CLUB SOCIAL Y DEPORTIVO ATLÉTICO LA PINTANA</v>
      </c>
      <c r="AW395" s="1119">
        <f t="shared" si="28"/>
        <v>13</v>
      </c>
      <c r="AX395" s="1120">
        <f t="shared" si="29"/>
        <v>37277</v>
      </c>
      <c r="AY395" s="342"/>
      <c r="AZ395" s="342"/>
    </row>
    <row r="396" spans="1:52" ht="15" customHeight="1" x14ac:dyDescent="0.15">
      <c r="A396" s="242"/>
      <c r="B396" s="223" t="s">
        <v>1895</v>
      </c>
      <c r="C396" s="223" t="s">
        <v>3374</v>
      </c>
      <c r="D396" s="223" t="s">
        <v>3375</v>
      </c>
      <c r="E396" s="378" t="s">
        <v>1866</v>
      </c>
      <c r="F396" s="225" t="s">
        <v>3376</v>
      </c>
      <c r="G396" s="346">
        <v>37404</v>
      </c>
      <c r="H396" s="226" t="str">
        <f>+IF(G396&lt;DATE(2002,1,1),"adulto",IF(G396&lt;DATE(2004,1,1),"u20",IF(G396&lt;DATE(2006,1,1),"u18",IF(G396&lt;DATE(2008,1,1),"u16","-"))))</f>
        <v>u20</v>
      </c>
      <c r="I396" s="224" t="s">
        <v>3371</v>
      </c>
      <c r="J396" s="378">
        <v>2</v>
      </c>
      <c r="K396" s="883">
        <v>100</v>
      </c>
      <c r="L396" s="242">
        <v>4</v>
      </c>
      <c r="M396" s="242"/>
      <c r="N396" s="242"/>
      <c r="O396" s="243"/>
      <c r="P396" s="225" t="s">
        <v>1955</v>
      </c>
      <c r="Q396" s="243"/>
      <c r="R396" s="243"/>
      <c r="S396" s="243"/>
      <c r="T396" s="242"/>
      <c r="U396" s="242"/>
      <c r="V396" s="242"/>
      <c r="W396" s="242"/>
      <c r="X396" s="243"/>
      <c r="Y396" s="243"/>
      <c r="Z396" s="242"/>
      <c r="AA396" s="242"/>
      <c r="AB396" s="242"/>
      <c r="AC396" s="242"/>
      <c r="AD396" s="242"/>
      <c r="AE396" s="242"/>
      <c r="AF396" s="242"/>
      <c r="AG396" s="1091" t="str">
        <f>E396</f>
        <v>M</v>
      </c>
      <c r="AH396" s="1095">
        <f>+IF(K396&gt;0,K396,"")</f>
        <v>100</v>
      </c>
      <c r="AI396" s="1095">
        <f>+IF(L396&gt;0,L396,"")</f>
        <v>4</v>
      </c>
      <c r="AJ396" s="1095" t="str">
        <f>+IF(M396&gt;0,M396,"")</f>
        <v/>
      </c>
      <c r="AK396" s="1095" t="str">
        <f>+IF(Q396&gt;0,Q396,"")</f>
        <v/>
      </c>
      <c r="AL396" s="1095">
        <v>7</v>
      </c>
      <c r="AM396" s="1095" t="str">
        <f>+IF(O396&gt;0,O396,"")</f>
        <v/>
      </c>
      <c r="AN396" s="1096" t="str">
        <f>+IF(P396&gt;0,P396," ")</f>
        <v>12.07</v>
      </c>
      <c r="AO396" s="314" t="str">
        <f>+UPPER((CONCATENATE(D396," ",B396," ",C396)))</f>
        <v>LUIS FERNANDO ROMERO FARIAS</v>
      </c>
      <c r="AP396" s="1098">
        <f>G396</f>
        <v>37404</v>
      </c>
      <c r="AQ396" s="1097" t="str">
        <f>I396</f>
        <v>Club Atlético Real Alemania de Calama</v>
      </c>
      <c r="AR396" s="1097">
        <f>J396</f>
        <v>2</v>
      </c>
      <c r="AS396" s="1091" t="str">
        <f>+SUBSTITUTE(SUBSTITUTE(F396,".",""),"-","")</f>
        <v>210377476</v>
      </c>
      <c r="AT396" s="342"/>
      <c r="AU396" s="314" t="str">
        <f t="shared" si="30"/>
        <v xml:space="preserve">ROMERO FARIAS LUIS FERNANDO </v>
      </c>
      <c r="AV396" s="342" t="str">
        <f t="shared" si="27"/>
        <v>Club Atlético Real Alemania de Calama</v>
      </c>
      <c r="AW396" s="1119">
        <f t="shared" si="28"/>
        <v>2</v>
      </c>
      <c r="AX396" s="1120">
        <f t="shared" si="29"/>
        <v>37404</v>
      </c>
      <c r="AY396" s="342"/>
      <c r="AZ396" s="342"/>
    </row>
    <row r="397" spans="1:52" ht="15" customHeight="1" x14ac:dyDescent="0.15">
      <c r="A397" s="242"/>
      <c r="B397" s="224" t="s">
        <v>1895</v>
      </c>
      <c r="C397" s="224" t="s">
        <v>3374</v>
      </c>
      <c r="D397" s="224" t="s">
        <v>3375</v>
      </c>
      <c r="E397" s="378" t="s">
        <v>1866</v>
      </c>
      <c r="F397" s="225" t="s">
        <v>3376</v>
      </c>
      <c r="G397" s="346">
        <v>37404</v>
      </c>
      <c r="H397" s="226" t="str">
        <f>+IF(G397&lt;DATE(2002,1,1),"adulto",IF(G397&lt;DATE(2004,1,1),"u20",IF(G397&lt;DATE(2006,1,1),"u18",IF(G397&lt;DATE(2008,1,1),"u16","-"))))</f>
        <v>u20</v>
      </c>
      <c r="I397" s="224" t="s">
        <v>3371</v>
      </c>
      <c r="J397" s="378">
        <v>2</v>
      </c>
      <c r="K397" s="225" t="s">
        <v>1877</v>
      </c>
      <c r="L397" s="242">
        <v>1</v>
      </c>
      <c r="M397" s="242"/>
      <c r="N397" s="242">
        <v>7</v>
      </c>
      <c r="O397" s="243"/>
      <c r="P397" s="225" t="s">
        <v>3379</v>
      </c>
      <c r="Q397" s="243"/>
      <c r="R397" s="243"/>
      <c r="S397" s="243"/>
      <c r="T397" s="242"/>
      <c r="U397" s="242"/>
      <c r="V397" s="242"/>
      <c r="W397" s="242"/>
      <c r="X397" s="243"/>
      <c r="Y397" s="243"/>
      <c r="Z397" s="242"/>
      <c r="AA397" s="242"/>
      <c r="AB397" s="242"/>
      <c r="AC397" s="242"/>
      <c r="AD397" s="242"/>
      <c r="AE397" s="242"/>
      <c r="AF397" s="242"/>
      <c r="AG397" s="1091" t="str">
        <f>E397</f>
        <v>M</v>
      </c>
      <c r="AH397" s="1095" t="str">
        <f>+IF(K397&gt;0,K397,"")</f>
        <v>400v</v>
      </c>
      <c r="AI397" s="1095">
        <f>+IF(L397&gt;0,L397,"")</f>
        <v>1</v>
      </c>
      <c r="AJ397" s="1095" t="str">
        <f>+IF(M397&gt;0,M397,"")</f>
        <v/>
      </c>
      <c r="AK397" s="1095" t="str">
        <f>+IF(Q397&gt;0,Q397,"")</f>
        <v/>
      </c>
      <c r="AL397" s="1095">
        <f>+IF(N397&gt;0,N397,"")</f>
        <v>7</v>
      </c>
      <c r="AM397" s="1095" t="str">
        <f>+IF(O397&gt;0,O397,"")</f>
        <v/>
      </c>
      <c r="AN397" s="1096" t="str">
        <f>+IF(P397&gt;0,P397," ")</f>
        <v>1.01.39</v>
      </c>
      <c r="AO397" s="314" t="str">
        <f>+UPPER((CONCATENATE(D397," ",B397," ",C397)))</f>
        <v>LUIS FERNANDO ROMERO FARIAS</v>
      </c>
      <c r="AP397" s="1098">
        <f>G397</f>
        <v>37404</v>
      </c>
      <c r="AQ397" s="1097" t="str">
        <f>I397</f>
        <v>Club Atlético Real Alemania de Calama</v>
      </c>
      <c r="AR397" s="1097">
        <f>J397</f>
        <v>2</v>
      </c>
      <c r="AS397" s="1091" t="str">
        <f>+SUBSTITUTE(SUBSTITUTE(F397,".",""),"-","")</f>
        <v>210377476</v>
      </c>
      <c r="AT397" s="342"/>
      <c r="AU397" s="314" t="str">
        <f t="shared" si="30"/>
        <v xml:space="preserve">ROMERO FARIAS LUIS FERNANDO </v>
      </c>
      <c r="AV397" s="342" t="str">
        <f t="shared" si="27"/>
        <v>Club Atlético Real Alemania de Calama</v>
      </c>
      <c r="AW397" s="1119">
        <f t="shared" si="28"/>
        <v>2</v>
      </c>
      <c r="AX397" s="1120">
        <f t="shared" si="29"/>
        <v>37404</v>
      </c>
      <c r="AY397" s="342"/>
      <c r="AZ397" s="342"/>
    </row>
    <row r="398" spans="1:52" ht="15" customHeight="1" x14ac:dyDescent="0.15">
      <c r="A398" s="242"/>
      <c r="B398" s="646" t="s">
        <v>1895</v>
      </c>
      <c r="C398" s="646" t="s">
        <v>1079</v>
      </c>
      <c r="D398" s="646" t="s">
        <v>2222</v>
      </c>
      <c r="E398" s="378" t="s">
        <v>1866</v>
      </c>
      <c r="F398" s="622" t="s">
        <v>2223</v>
      </c>
      <c r="G398" s="672">
        <v>37277</v>
      </c>
      <c r="H398" s="226" t="str">
        <f>+IF(G398&lt;DATE(2002,1,1),"adulto",IF(G398&lt;DATE(2004,1,1),"u20",IF(G398&lt;DATE(2006,1,1),"u18",IF(G398&lt;DATE(2008,1,1),"u16","-"))))</f>
        <v>u20</v>
      </c>
      <c r="I398" s="646" t="s">
        <v>2230</v>
      </c>
      <c r="J398" s="875">
        <v>13</v>
      </c>
      <c r="K398" s="892">
        <v>10000</v>
      </c>
      <c r="L398" s="242"/>
      <c r="M398" s="242"/>
      <c r="N398" s="242"/>
      <c r="O398" s="243"/>
      <c r="P398" s="622" t="s">
        <v>2232</v>
      </c>
      <c r="Q398" s="243"/>
      <c r="R398" s="243"/>
      <c r="S398" s="243"/>
      <c r="T398" s="242"/>
      <c r="U398" s="242"/>
      <c r="V398" s="242"/>
      <c r="W398" s="242"/>
      <c r="X398" s="243"/>
      <c r="Y398" s="243"/>
      <c r="Z398" s="242"/>
      <c r="AA398" s="242"/>
      <c r="AB398" s="242"/>
      <c r="AC398" s="242"/>
      <c r="AD398" s="242"/>
      <c r="AE398" s="242"/>
      <c r="AF398" s="242"/>
      <c r="AG398" s="1091" t="str">
        <f>E398</f>
        <v>M</v>
      </c>
      <c r="AH398" s="1095">
        <f>+IF(K398&gt;0,K398,"")</f>
        <v>10000</v>
      </c>
      <c r="AI398" s="1095" t="str">
        <f>+IF(L398&gt;0,L398,"")</f>
        <v/>
      </c>
      <c r="AJ398" s="1095" t="str">
        <f>+IF(M398&gt;0,M398,"")</f>
        <v/>
      </c>
      <c r="AK398" s="1095" t="str">
        <f>+IF(Q398&gt;0,Q398,"")</f>
        <v/>
      </c>
      <c r="AL398" s="1095" t="str">
        <f>+IF(N398&gt;0,N398,"")</f>
        <v/>
      </c>
      <c r="AM398" s="1095" t="str">
        <f>+IF(O398&gt;0,O398,"")</f>
        <v/>
      </c>
      <c r="AN398" s="1096" t="str">
        <f>+IF(P398&gt;0,P398," ")</f>
        <v>32.18.00</v>
      </c>
      <c r="AO398" s="314" t="str">
        <f>+UPPER((CONCATENATE(D398," ",B398," ",C398)))</f>
        <v>ANGEL ANDRES ELADIO ROMERO ROJAS</v>
      </c>
      <c r="AP398" s="1098">
        <f>G398</f>
        <v>37277</v>
      </c>
      <c r="AQ398" s="1097" t="str">
        <f>I398</f>
        <v>CLUB SOCIAL Y DEPORTIVO ATLETICO LA PINTANA</v>
      </c>
      <c r="AR398" s="1097">
        <f>J398</f>
        <v>13</v>
      </c>
      <c r="AS398" s="1091" t="str">
        <f>+SUBSTITUTE(SUBSTITUTE(F398,".",""),"-","")</f>
        <v>208142992</v>
      </c>
      <c r="AT398" s="342"/>
      <c r="AU398" s="314" t="str">
        <f t="shared" si="30"/>
        <v xml:space="preserve">ROMERO ROJAS ANGEL ANDRES ELADIO </v>
      </c>
      <c r="AV398" s="342" t="str">
        <f t="shared" si="27"/>
        <v>CLUB SOCIAL Y DEPORTIVO ATLETICO LA PINTANA</v>
      </c>
      <c r="AW398" s="1119">
        <f t="shared" si="28"/>
        <v>13</v>
      </c>
      <c r="AX398" s="1120">
        <f t="shared" si="29"/>
        <v>37277</v>
      </c>
      <c r="AY398" s="342"/>
      <c r="AZ398" s="342"/>
    </row>
    <row r="399" spans="1:52" ht="15" customHeight="1" x14ac:dyDescent="0.15">
      <c r="A399" s="242"/>
      <c r="B399" s="480" t="s">
        <v>1895</v>
      </c>
      <c r="C399" s="480" t="s">
        <v>1079</v>
      </c>
      <c r="D399" s="480" t="s">
        <v>2222</v>
      </c>
      <c r="E399" s="378" t="s">
        <v>1866</v>
      </c>
      <c r="F399" s="482" t="s">
        <v>2223</v>
      </c>
      <c r="G399" s="517">
        <v>37277</v>
      </c>
      <c r="H399" s="226" t="str">
        <f>+IF(G399&lt;DATE(2002,1,1),"adulto",IF(G399&lt;DATE(2004,1,1),"u20",IF(G399&lt;DATE(2006,1,1),"u18",IF(G399&lt;DATE(2008,1,1),"u16","-"))))</f>
        <v>u20</v>
      </c>
      <c r="I399" s="480" t="s">
        <v>2243</v>
      </c>
      <c r="J399" s="481">
        <v>13</v>
      </c>
      <c r="K399" s="892">
        <v>10000</v>
      </c>
      <c r="L399" s="242"/>
      <c r="M399" s="242"/>
      <c r="N399" s="242"/>
      <c r="O399" s="243"/>
      <c r="P399" s="482" t="s">
        <v>2232</v>
      </c>
      <c r="Q399" s="243"/>
      <c r="R399" s="243"/>
      <c r="S399" s="243"/>
      <c r="T399" s="242"/>
      <c r="U399" s="242"/>
      <c r="V399" s="242"/>
      <c r="W399" s="242"/>
      <c r="X399" s="243"/>
      <c r="Y399" s="243"/>
      <c r="Z399" s="242"/>
      <c r="AA399" s="242"/>
      <c r="AB399" s="242"/>
      <c r="AC399" s="242"/>
      <c r="AD399" s="242"/>
      <c r="AE399" s="242"/>
      <c r="AF399" s="242"/>
      <c r="AG399" s="1091" t="str">
        <f>E399</f>
        <v>M</v>
      </c>
      <c r="AH399" s="1095">
        <f>+IF(K399&gt;0,K399,"")</f>
        <v>10000</v>
      </c>
      <c r="AI399" s="1095" t="str">
        <f>+IF(L399&gt;0,L399,"")</f>
        <v/>
      </c>
      <c r="AJ399" s="1095" t="str">
        <f>+IF(M399&gt;0,M399,"")</f>
        <v/>
      </c>
      <c r="AK399" s="1095" t="str">
        <f>+IF(Q399&gt;0,Q399,"")</f>
        <v/>
      </c>
      <c r="AL399" s="1095" t="str">
        <f>+IF(N399&gt;0,N399,"")</f>
        <v/>
      </c>
      <c r="AM399" s="1095" t="str">
        <f>+IF(O399&gt;0,O399,"")</f>
        <v/>
      </c>
      <c r="AN399" s="1096" t="str">
        <f>+IF(P399&gt;0,P399," ")</f>
        <v>32.18.00</v>
      </c>
      <c r="AO399" s="314" t="str">
        <f>+UPPER((CONCATENATE(D399," ",B399," ",C399)))</f>
        <v>ANGEL ANDRES ELADIO ROMERO ROJAS</v>
      </c>
      <c r="AP399" s="1098">
        <f>G399</f>
        <v>37277</v>
      </c>
      <c r="AQ399" s="1097" t="str">
        <f>I399</f>
        <v>CLUB SOCIAL Y DEPORTIVO ATLÉTICO LA PINTANA</v>
      </c>
      <c r="AR399" s="1097">
        <f>J399</f>
        <v>13</v>
      </c>
      <c r="AS399" s="1091" t="str">
        <f>+SUBSTITUTE(SUBSTITUTE(F399,".",""),"-","")</f>
        <v>208142992</v>
      </c>
      <c r="AT399" s="342"/>
      <c r="AU399" s="314" t="str">
        <f t="shared" si="30"/>
        <v xml:space="preserve">ROMERO ROJAS ANGEL ANDRES ELADIO </v>
      </c>
      <c r="AV399" s="342" t="str">
        <f t="shared" si="27"/>
        <v>CLUB SOCIAL Y DEPORTIVO ATLÉTICO LA PINTANA</v>
      </c>
      <c r="AW399" s="1119">
        <f t="shared" si="28"/>
        <v>13</v>
      </c>
      <c r="AX399" s="1120">
        <f t="shared" si="29"/>
        <v>37277</v>
      </c>
      <c r="AY399" s="342"/>
      <c r="AZ399" s="342"/>
    </row>
    <row r="400" spans="1:52" ht="15" customHeight="1" x14ac:dyDescent="0.2">
      <c r="A400" s="242"/>
      <c r="B400" s="831" t="s">
        <v>1895</v>
      </c>
      <c r="C400" s="831" t="s">
        <v>971</v>
      </c>
      <c r="D400" s="831" t="s">
        <v>3608</v>
      </c>
      <c r="E400" s="806" t="s">
        <v>1862</v>
      </c>
      <c r="F400" s="828" t="s">
        <v>3609</v>
      </c>
      <c r="G400" s="829">
        <v>37728</v>
      </c>
      <c r="H400" s="809" t="str">
        <f>+IF(G400&lt;DATE(2002,1,1),"adulto",IF(G400&lt;DATE(2004,1,1),"u20",IF(G400&lt;DATE(2006,1,1),"u18",IF(G400&lt;DATE(2008,1,1),"u16","-"))))</f>
        <v>u20</v>
      </c>
      <c r="I400" s="831" t="s">
        <v>3612</v>
      </c>
      <c r="J400" s="864">
        <v>4</v>
      </c>
      <c r="K400" s="882">
        <v>200</v>
      </c>
      <c r="L400" s="242"/>
      <c r="M400" s="242"/>
      <c r="N400" s="242"/>
      <c r="O400" s="243"/>
      <c r="P400" s="833"/>
      <c r="Q400" s="243"/>
      <c r="R400" s="243"/>
      <c r="S400" s="243"/>
      <c r="T400" s="242"/>
      <c r="U400" s="242"/>
      <c r="V400" s="242"/>
      <c r="W400" s="242"/>
      <c r="X400" s="243"/>
      <c r="Y400" s="243"/>
      <c r="Z400" s="242"/>
      <c r="AA400" s="242"/>
      <c r="AB400" s="242"/>
      <c r="AC400" s="242"/>
      <c r="AD400" s="242"/>
      <c r="AE400" s="242"/>
      <c r="AF400" s="242"/>
      <c r="AG400" s="1091" t="str">
        <f>E400</f>
        <v>F</v>
      </c>
      <c r="AH400" s="1095">
        <f>+IF(K400&gt;0,K400,"")</f>
        <v>200</v>
      </c>
      <c r="AI400" s="1095" t="str">
        <f>+IF(L400&gt;0,L400,"")</f>
        <v/>
      </c>
      <c r="AJ400" s="1095" t="str">
        <f>+IF(M400&gt;0,M400,"")</f>
        <v/>
      </c>
      <c r="AK400" s="1095" t="str">
        <f>+IF(Q400&gt;0,Q400,"")</f>
        <v/>
      </c>
      <c r="AL400" s="1095" t="str">
        <f>+IF(N400&gt;0,N400,"")</f>
        <v/>
      </c>
      <c r="AM400" s="1095" t="str">
        <f>+IF(O400&gt;0,O400,"")</f>
        <v/>
      </c>
      <c r="AN400" s="1096" t="str">
        <f>+IF(P400&gt;0,P400," ")</f>
        <v xml:space="preserve"> </v>
      </c>
      <c r="AO400" s="314" t="str">
        <f>+UPPER((CONCATENATE(D400," ",B400," ",C400)))</f>
        <v>MARIA PAZ ROMERO MANRIQUEZ</v>
      </c>
      <c r="AP400" s="1098">
        <f>G400</f>
        <v>37728</v>
      </c>
      <c r="AQ400" s="1097" t="str">
        <f>I400</f>
        <v>CLUB ATLETICO  INGLES</v>
      </c>
      <c r="AR400" s="1097">
        <f>J400</f>
        <v>4</v>
      </c>
      <c r="AS400" s="1091" t="str">
        <f>+SUBSTITUTE(SUBSTITUTE(F400,".",""),"-","")</f>
        <v>212783501</v>
      </c>
      <c r="AT400" s="342"/>
      <c r="AU400" s="314" t="str">
        <f t="shared" si="30"/>
        <v xml:space="preserve">ROMERO MANRIQUEZ MARIA PAZ </v>
      </c>
      <c r="AV400" s="342" t="str">
        <f t="shared" si="27"/>
        <v>CLUB ATLETICO  INGLES</v>
      </c>
      <c r="AW400" s="1119">
        <f t="shared" si="28"/>
        <v>4</v>
      </c>
      <c r="AX400" s="1120">
        <f t="shared" si="29"/>
        <v>37728</v>
      </c>
      <c r="AY400" s="342"/>
      <c r="AZ400" s="342"/>
    </row>
    <row r="401" spans="1:52" ht="15" customHeight="1" x14ac:dyDescent="0.2">
      <c r="A401" s="242"/>
      <c r="B401" s="831" t="s">
        <v>1895</v>
      </c>
      <c r="C401" s="831" t="s">
        <v>971</v>
      </c>
      <c r="D401" s="831" t="s">
        <v>3608</v>
      </c>
      <c r="E401" s="806" t="s">
        <v>1862</v>
      </c>
      <c r="F401" s="828" t="s">
        <v>3609</v>
      </c>
      <c r="G401" s="829">
        <v>37728</v>
      </c>
      <c r="H401" s="809" t="str">
        <f>+IF(G401&lt;DATE(2002,1,1),"adulto",IF(G401&lt;DATE(2004,1,1),"u20",IF(G401&lt;DATE(2006,1,1),"u18",IF(G401&lt;DATE(2008,1,1),"u16","-"))))</f>
        <v>u20</v>
      </c>
      <c r="I401" s="831" t="s">
        <v>3612</v>
      </c>
      <c r="J401" s="864">
        <v>4</v>
      </c>
      <c r="K401" s="882">
        <v>100</v>
      </c>
      <c r="L401" s="242">
        <v>2</v>
      </c>
      <c r="M401" s="242"/>
      <c r="N401" s="242"/>
      <c r="O401" s="243"/>
      <c r="P401" s="833"/>
      <c r="Q401" s="243"/>
      <c r="R401" s="243"/>
      <c r="S401" s="243"/>
      <c r="T401" s="242"/>
      <c r="U401" s="242"/>
      <c r="V401" s="242"/>
      <c r="W401" s="242"/>
      <c r="X401" s="243"/>
      <c r="Y401" s="243"/>
      <c r="Z401" s="242"/>
      <c r="AA401" s="242"/>
      <c r="AB401" s="242"/>
      <c r="AC401" s="242"/>
      <c r="AD401" s="242"/>
      <c r="AE401" s="242"/>
      <c r="AF401" s="242"/>
      <c r="AG401" s="1091" t="str">
        <f>E401</f>
        <v>F</v>
      </c>
      <c r="AH401" s="1095">
        <f>+IF(K401&gt;0,K401,"")</f>
        <v>100</v>
      </c>
      <c r="AI401" s="1095">
        <f>+IF(L401&gt;0,L401,"")</f>
        <v>2</v>
      </c>
      <c r="AJ401" s="1095" t="str">
        <f>+IF(M401&gt;0,M401,"")</f>
        <v/>
      </c>
      <c r="AK401" s="1095" t="str">
        <f>+IF(Q401&gt;0,Q401,"")</f>
        <v/>
      </c>
      <c r="AL401" s="1095">
        <v>2</v>
      </c>
      <c r="AM401" s="1095" t="str">
        <f>+IF(O401&gt;0,O401,"")</f>
        <v/>
      </c>
      <c r="AN401" s="1096" t="str">
        <f>+IF(P401&gt;0,P401," ")</f>
        <v xml:space="preserve"> </v>
      </c>
      <c r="AO401" s="314" t="str">
        <f>+UPPER((CONCATENATE(D401," ",B401," ",C401)))</f>
        <v>MARIA PAZ ROMERO MANRIQUEZ</v>
      </c>
      <c r="AP401" s="1098">
        <f>G401</f>
        <v>37728</v>
      </c>
      <c r="AQ401" s="1097" t="str">
        <f>I401</f>
        <v>CLUB ATLETICO  INGLES</v>
      </c>
      <c r="AR401" s="1097">
        <f>J401</f>
        <v>4</v>
      </c>
      <c r="AS401" s="1091" t="str">
        <f>+SUBSTITUTE(SUBSTITUTE(F401,".",""),"-","")</f>
        <v>212783501</v>
      </c>
      <c r="AT401" s="342"/>
      <c r="AU401" s="314" t="str">
        <f t="shared" si="30"/>
        <v xml:space="preserve">ROMERO MANRIQUEZ MARIA PAZ </v>
      </c>
      <c r="AV401" s="342" t="str">
        <f t="shared" si="27"/>
        <v>CLUB ATLETICO  INGLES</v>
      </c>
      <c r="AW401" s="1119">
        <f t="shared" si="28"/>
        <v>4</v>
      </c>
      <c r="AX401" s="1120">
        <f t="shared" si="29"/>
        <v>37728</v>
      </c>
      <c r="AY401" s="342"/>
      <c r="AZ401" s="342"/>
    </row>
    <row r="402" spans="1:52" ht="15" customHeight="1" x14ac:dyDescent="0.15">
      <c r="A402" s="242"/>
      <c r="B402" s="803" t="s">
        <v>1895</v>
      </c>
      <c r="C402" s="803" t="s">
        <v>3374</v>
      </c>
      <c r="D402" s="803" t="s">
        <v>3375</v>
      </c>
      <c r="E402" s="806" t="s">
        <v>1866</v>
      </c>
      <c r="F402" s="814" t="s">
        <v>3376</v>
      </c>
      <c r="G402" s="808">
        <v>37404</v>
      </c>
      <c r="H402" s="809" t="str">
        <f>+IF(G402&lt;DATE(2002,1,1),"adulto",IF(G402&lt;DATE(2004,1,1),"u20",IF(G402&lt;DATE(2006,1,1),"u18",IF(G402&lt;DATE(2008,1,1),"u16","-"))))</f>
        <v>u20</v>
      </c>
      <c r="I402" s="812" t="s">
        <v>3371</v>
      </c>
      <c r="J402" s="806">
        <v>2</v>
      </c>
      <c r="K402" s="814">
        <v>400</v>
      </c>
      <c r="L402" s="242">
        <v>4</v>
      </c>
      <c r="M402" s="242"/>
      <c r="N402" s="242">
        <v>7</v>
      </c>
      <c r="O402" s="243"/>
      <c r="P402" s="814" t="s">
        <v>2613</v>
      </c>
      <c r="Q402" s="243"/>
      <c r="R402" s="243"/>
      <c r="S402" s="243"/>
      <c r="T402" s="242"/>
      <c r="U402" s="242"/>
      <c r="V402" s="242"/>
      <c r="W402" s="242"/>
      <c r="X402" s="243"/>
      <c r="Y402" s="243"/>
      <c r="Z402" s="242"/>
      <c r="AA402" s="242"/>
      <c r="AB402" s="242"/>
      <c r="AC402" s="242"/>
      <c r="AD402" s="242"/>
      <c r="AE402" s="242"/>
      <c r="AF402" s="242"/>
      <c r="AG402" s="1091" t="str">
        <f>E402</f>
        <v>M</v>
      </c>
      <c r="AH402" s="1095">
        <f>+IF(K402&gt;0,K402,"")</f>
        <v>400</v>
      </c>
      <c r="AI402" s="1095">
        <f>+IF(L402&gt;0,L402,"")</f>
        <v>4</v>
      </c>
      <c r="AJ402" s="1095" t="str">
        <f>+IF(M402&gt;0,M402,"")</f>
        <v/>
      </c>
      <c r="AK402" s="1095" t="str">
        <f>+IF(Q402&gt;0,Q402,"")</f>
        <v/>
      </c>
      <c r="AL402" s="1095">
        <f>+IF(N402&gt;0,N402,"")</f>
        <v>7</v>
      </c>
      <c r="AM402" s="1095" t="str">
        <f>+IF(O402&gt;0,O402,"")</f>
        <v/>
      </c>
      <c r="AN402" s="1096" t="str">
        <f>+IF(P402&gt;0,P402," ")</f>
        <v>56.22</v>
      </c>
      <c r="AO402" s="314" t="str">
        <f>+UPPER((CONCATENATE(D402," ",B402," ",C402)))</f>
        <v>LUIS FERNANDO ROMERO FARIAS</v>
      </c>
      <c r="AP402" s="1098">
        <f>G402</f>
        <v>37404</v>
      </c>
      <c r="AQ402" s="1097" t="str">
        <f>I402</f>
        <v>Club Atlético Real Alemania de Calama</v>
      </c>
      <c r="AR402" s="1097">
        <f>J402</f>
        <v>2</v>
      </c>
      <c r="AS402" s="1091" t="str">
        <f>+SUBSTITUTE(SUBSTITUTE(F402,".",""),"-","")</f>
        <v>210377476</v>
      </c>
      <c r="AT402" s="342"/>
      <c r="AU402" s="314" t="str">
        <f t="shared" si="30"/>
        <v xml:space="preserve">ROMERO FARIAS LUIS FERNANDO </v>
      </c>
      <c r="AV402" s="342" t="str">
        <f t="shared" si="27"/>
        <v>Club Atlético Real Alemania de Calama</v>
      </c>
      <c r="AW402" s="1119">
        <f t="shared" si="28"/>
        <v>2</v>
      </c>
      <c r="AX402" s="1120">
        <f t="shared" si="29"/>
        <v>37404</v>
      </c>
      <c r="AY402" s="342"/>
      <c r="AZ402" s="342"/>
    </row>
    <row r="403" spans="1:52" ht="15" customHeight="1" x14ac:dyDescent="0.15">
      <c r="A403" s="242"/>
      <c r="B403" s="470" t="s">
        <v>2886</v>
      </c>
      <c r="C403" s="470" t="s">
        <v>2519</v>
      </c>
      <c r="D403" s="470" t="s">
        <v>877</v>
      </c>
      <c r="E403" s="378" t="s">
        <v>1862</v>
      </c>
      <c r="F403" s="471" t="s">
        <v>4244</v>
      </c>
      <c r="G403" s="514">
        <v>37483</v>
      </c>
      <c r="H403" s="226" t="str">
        <f>+IF(G403&lt;DATE(2002,1,1),"adulto",IF(G403&lt;DATE(2004,1,1),"u20",IF(G403&lt;DATE(2006,1,1),"u18",IF(G403&lt;DATE(2008,1,1),"u16","-"))))</f>
        <v>u20</v>
      </c>
      <c r="I403" s="451" t="s">
        <v>2742</v>
      </c>
      <c r="J403" s="452">
        <v>12</v>
      </c>
      <c r="K403" s="349">
        <v>100</v>
      </c>
      <c r="L403" s="242">
        <v>4</v>
      </c>
      <c r="M403" s="242"/>
      <c r="N403" s="242">
        <v>2</v>
      </c>
      <c r="O403" s="243"/>
      <c r="P403" s="814" t="s">
        <v>1542</v>
      </c>
      <c r="Q403" s="243"/>
      <c r="R403" s="243"/>
      <c r="S403" s="243"/>
      <c r="T403" s="242"/>
      <c r="U403" s="242"/>
      <c r="V403" s="242"/>
      <c r="W403" s="242"/>
      <c r="X403" s="243"/>
      <c r="Y403" s="243"/>
      <c r="Z403" s="242"/>
      <c r="AA403" s="242"/>
      <c r="AB403" s="242"/>
      <c r="AC403" s="242"/>
      <c r="AD403" s="242"/>
      <c r="AE403" s="242"/>
      <c r="AF403" s="242"/>
      <c r="AG403" s="1091"/>
      <c r="AH403" s="1095"/>
      <c r="AI403" s="1095"/>
      <c r="AJ403" s="1095"/>
      <c r="AK403" s="1095"/>
      <c r="AL403" s="1095"/>
      <c r="AM403" s="1095"/>
      <c r="AN403" s="1096" t="str">
        <f>+IF(P403&gt;0,P403," ")</f>
        <v>12.71</v>
      </c>
      <c r="AO403" s="314"/>
      <c r="AP403" s="1098"/>
      <c r="AQ403" s="1097"/>
      <c r="AR403" s="1097"/>
      <c r="AS403" s="1091"/>
      <c r="AT403" s="342"/>
      <c r="AU403" s="314"/>
      <c r="AV403" s="342"/>
      <c r="AW403" s="1119"/>
      <c r="AX403" s="1120"/>
      <c r="AY403" s="342"/>
      <c r="AZ403" s="342"/>
    </row>
    <row r="404" spans="1:52" ht="15" customHeight="1" x14ac:dyDescent="0.15">
      <c r="A404" s="242"/>
      <c r="B404" s="470" t="s">
        <v>2886</v>
      </c>
      <c r="C404" s="470" t="s">
        <v>2519</v>
      </c>
      <c r="D404" s="470" t="s">
        <v>877</v>
      </c>
      <c r="E404" s="378" t="s">
        <v>1862</v>
      </c>
      <c r="F404" s="471" t="s">
        <v>2887</v>
      </c>
      <c r="G404" s="514">
        <v>37484</v>
      </c>
      <c r="H404" s="226" t="str">
        <f>+IF(G404&lt;DATE(2002,1,1),"adulto",IF(G404&lt;DATE(2004,1,1),"u20",IF(G404&lt;DATE(2006,1,1),"u18",IF(G404&lt;DATE(2008,1,1),"u16","-"))))</f>
        <v>u20</v>
      </c>
      <c r="I404" s="451" t="s">
        <v>2742</v>
      </c>
      <c r="J404" s="452">
        <v>13</v>
      </c>
      <c r="K404" s="349" t="s">
        <v>1052</v>
      </c>
      <c r="L404" s="242"/>
      <c r="M404" s="242"/>
      <c r="N404" s="242"/>
      <c r="O404" s="243"/>
      <c r="P404" s="471" t="s">
        <v>2891</v>
      </c>
      <c r="Q404" s="243"/>
      <c r="R404" s="243"/>
      <c r="S404" s="243"/>
      <c r="T404" s="242"/>
      <c r="U404" s="242"/>
      <c r="V404" s="242"/>
      <c r="W404" s="242"/>
      <c r="X404" s="243"/>
      <c r="Y404" s="243"/>
      <c r="Z404" s="242"/>
      <c r="AA404" s="242"/>
      <c r="AB404" s="242"/>
      <c r="AC404" s="242"/>
      <c r="AD404" s="242"/>
      <c r="AE404" s="242"/>
      <c r="AF404" s="242"/>
      <c r="AG404" s="1091" t="str">
        <f>E404</f>
        <v>F</v>
      </c>
      <c r="AH404" s="1095" t="str">
        <f>+IF(K404&gt;0,K404,"")</f>
        <v>salto largo</v>
      </c>
      <c r="AI404" s="1095" t="str">
        <f>+IF(L404&gt;0,L404,"")</f>
        <v/>
      </c>
      <c r="AJ404" s="1095" t="str">
        <f>+IF(M404&gt;0,M404,"")</f>
        <v/>
      </c>
      <c r="AK404" s="1095" t="str">
        <f>+IF(Q404&gt;0,Q404,"")</f>
        <v/>
      </c>
      <c r="AL404" s="1095" t="str">
        <f>+IF(N404&gt;0,N404,"")</f>
        <v/>
      </c>
      <c r="AM404" s="1095" t="str">
        <f>+IF(O404&gt;0,O404,"")</f>
        <v/>
      </c>
      <c r="AN404" s="1096" t="str">
        <f>+IF(P404&gt;0,P404," ")</f>
        <v>5.58</v>
      </c>
      <c r="AO404" s="314" t="str">
        <f>+UPPER((CONCATENATE(D404," ",B404," ",C404)))</f>
        <v>IGNACIA ROSALES AGUILERA</v>
      </c>
      <c r="AP404" s="1098">
        <f>G404</f>
        <v>37484</v>
      </c>
      <c r="AQ404" s="1097" t="str">
        <f>I404</f>
        <v>Club Deportivo Universidad Católica</v>
      </c>
      <c r="AR404" s="1097">
        <f>J404</f>
        <v>13</v>
      </c>
      <c r="AS404" s="1091" t="str">
        <f>+SUBSTITUTE(SUBSTITUTE(F404,".",""),"-","")</f>
        <v>210889132</v>
      </c>
      <c r="AT404" s="342"/>
      <c r="AU404" s="314" t="str">
        <f t="shared" si="30"/>
        <v xml:space="preserve">ROSALES AGUILERA IGNACIA </v>
      </c>
      <c r="AV404" s="342" t="str">
        <f t="shared" si="27"/>
        <v>Club Deportivo Universidad Católica</v>
      </c>
      <c r="AW404" s="1119">
        <f t="shared" si="28"/>
        <v>13</v>
      </c>
      <c r="AX404" s="1120">
        <f t="shared" si="29"/>
        <v>37484</v>
      </c>
      <c r="AY404" s="342"/>
      <c r="AZ404" s="342"/>
    </row>
    <row r="405" spans="1:52" ht="15" customHeight="1" x14ac:dyDescent="0.15">
      <c r="A405" s="242"/>
      <c r="B405" s="242" t="s">
        <v>2432</v>
      </c>
      <c r="C405" s="242" t="s">
        <v>3442</v>
      </c>
      <c r="D405" s="242" t="s">
        <v>3443</v>
      </c>
      <c r="E405" s="378" t="s">
        <v>1866</v>
      </c>
      <c r="F405" s="243" t="s">
        <v>3444</v>
      </c>
      <c r="G405" s="394">
        <v>37370</v>
      </c>
      <c r="H405" s="226" t="str">
        <f>+IF(G405&lt;DATE(2002,1,1),"adulto",IF(G405&lt;DATE(2004,1,1),"u20",IF(G405&lt;DATE(2006,1,1),"u18",IF(G405&lt;DATE(2008,1,1),"u16","-"))))</f>
        <v>u20</v>
      </c>
      <c r="I405" s="224" t="s">
        <v>3449</v>
      </c>
      <c r="J405" s="378">
        <v>9</v>
      </c>
      <c r="K405" s="883">
        <v>200</v>
      </c>
      <c r="L405" s="242">
        <v>2</v>
      </c>
      <c r="M405" s="242"/>
      <c r="N405" s="242">
        <v>5</v>
      </c>
      <c r="O405" s="243"/>
      <c r="P405" s="225" t="s">
        <v>3853</v>
      </c>
      <c r="Q405" s="243"/>
      <c r="R405" s="243"/>
      <c r="S405" s="243"/>
      <c r="T405" s="242"/>
      <c r="U405" s="242"/>
      <c r="V405" s="242"/>
      <c r="W405" s="242"/>
      <c r="X405" s="243"/>
      <c r="Y405" s="243"/>
      <c r="Z405" s="242"/>
      <c r="AA405" s="242"/>
      <c r="AB405" s="242"/>
      <c r="AC405" s="242"/>
      <c r="AD405" s="242"/>
      <c r="AE405" s="242"/>
      <c r="AF405" s="242"/>
      <c r="AG405" s="1091" t="str">
        <f>E405</f>
        <v>M</v>
      </c>
      <c r="AH405" s="1095">
        <f>+IF(K405&gt;0,K405,"")</f>
        <v>200</v>
      </c>
      <c r="AI405" s="1095">
        <f>+IF(L405&gt;0,L405,"")</f>
        <v>2</v>
      </c>
      <c r="AJ405" s="1095" t="str">
        <f>+IF(M405&gt;0,M405,"")</f>
        <v/>
      </c>
      <c r="AK405" s="1095" t="str">
        <f>+IF(Q405&gt;0,Q405,"")</f>
        <v/>
      </c>
      <c r="AL405" s="1095">
        <f>+IF(N405&gt;0,N405,"")</f>
        <v>5</v>
      </c>
      <c r="AM405" s="1095" t="str">
        <f>+IF(O405&gt;0,O405,"")</f>
        <v/>
      </c>
      <c r="AN405" s="1096" t="str">
        <f>+IF(P405&gt;0,P405," ")</f>
        <v>23.3</v>
      </c>
      <c r="AO405" s="314" t="str">
        <f>+UPPER((CONCATENATE(D405," ",B405," ",C405)))</f>
        <v>NICOLAS SAAVEDRA QUILAQUIR</v>
      </c>
      <c r="AP405" s="1098">
        <f>G405</f>
        <v>37370</v>
      </c>
      <c r="AQ405" s="1097" t="str">
        <f>I405</f>
        <v>CLUB ATLETICO PHOENIX TEMUCO</v>
      </c>
      <c r="AR405" s="1097">
        <f>J405</f>
        <v>9</v>
      </c>
      <c r="AS405" s="1091" t="str">
        <f>+SUBSTITUTE(SUBSTITUTE(F405,".",""),"-","")</f>
        <v xml:space="preserve">209242796 </v>
      </c>
      <c r="AT405" s="342"/>
      <c r="AU405" s="314" t="str">
        <f t="shared" si="30"/>
        <v xml:space="preserve">SAAVEDRA QUILAQUIR NICOLAS </v>
      </c>
      <c r="AV405" s="342" t="str">
        <f t="shared" si="27"/>
        <v>CLUB ATLETICO PHOENIX TEMUCO</v>
      </c>
      <c r="AW405" s="1119">
        <f t="shared" si="28"/>
        <v>9</v>
      </c>
      <c r="AX405" s="1120">
        <f t="shared" si="29"/>
        <v>37370</v>
      </c>
      <c r="AY405" s="342"/>
      <c r="AZ405" s="342"/>
    </row>
    <row r="406" spans="1:52" ht="15" customHeight="1" x14ac:dyDescent="0.15">
      <c r="A406" s="242"/>
      <c r="B406" s="242" t="s">
        <v>2432</v>
      </c>
      <c r="C406" s="242" t="s">
        <v>3442</v>
      </c>
      <c r="D406" s="242" t="s">
        <v>3443</v>
      </c>
      <c r="E406" s="378" t="s">
        <v>1866</v>
      </c>
      <c r="F406" s="242" t="s">
        <v>3444</v>
      </c>
      <c r="G406" s="257">
        <v>37370</v>
      </c>
      <c r="H406" s="226" t="str">
        <f>+IF(G406&lt;DATE(2002,1,1),"adulto",IF(G406&lt;DATE(2004,1,1),"u20",IF(G406&lt;DATE(2006,1,1),"u18",IF(G406&lt;DATE(2008,1,1),"u16","-"))))</f>
        <v>u20</v>
      </c>
      <c r="I406" s="223" t="s">
        <v>3449</v>
      </c>
      <c r="J406" s="378">
        <v>9</v>
      </c>
      <c r="K406" s="883">
        <v>100</v>
      </c>
      <c r="L406" s="242">
        <v>2</v>
      </c>
      <c r="M406" s="242"/>
      <c r="N406" s="242"/>
      <c r="O406" s="243"/>
      <c r="P406" s="225" t="s">
        <v>3447</v>
      </c>
      <c r="Q406" s="243"/>
      <c r="R406" s="243"/>
      <c r="S406" s="243"/>
      <c r="T406" s="242"/>
      <c r="U406" s="242"/>
      <c r="V406" s="242"/>
      <c r="W406" s="242"/>
      <c r="X406" s="243"/>
      <c r="Y406" s="243"/>
      <c r="Z406" s="242"/>
      <c r="AA406" s="242"/>
      <c r="AB406" s="242"/>
      <c r="AC406" s="242"/>
      <c r="AD406" s="242"/>
      <c r="AE406" s="242"/>
      <c r="AF406" s="242"/>
      <c r="AG406" s="1091" t="str">
        <f>E406</f>
        <v>M</v>
      </c>
      <c r="AH406" s="1095">
        <f>+IF(K406&gt;0,K406,"")</f>
        <v>100</v>
      </c>
      <c r="AI406" s="1095">
        <f>+IF(L406&gt;0,L406,"")</f>
        <v>2</v>
      </c>
      <c r="AJ406" s="1095" t="str">
        <f>+IF(M406&gt;0,M406,"")</f>
        <v/>
      </c>
      <c r="AK406" s="1095" t="str">
        <f>+IF(Q406&gt;0,Q406,"")</f>
        <v/>
      </c>
      <c r="AL406" s="1095">
        <v>5</v>
      </c>
      <c r="AM406" s="1095" t="str">
        <f>+IF(O406&gt;0,O406,"")</f>
        <v/>
      </c>
      <c r="AN406" s="1096" t="str">
        <f>+IF(P406&gt;0,P406," ")</f>
        <v>11.37</v>
      </c>
      <c r="AO406" s="314" t="str">
        <f>+UPPER((CONCATENATE(D406," ",B406," ",C406)))</f>
        <v>NICOLAS SAAVEDRA QUILAQUIR</v>
      </c>
      <c r="AP406" s="1098">
        <f>G406</f>
        <v>37370</v>
      </c>
      <c r="AQ406" s="1097" t="str">
        <f>I406</f>
        <v>CLUB ATLETICO PHOENIX TEMUCO</v>
      </c>
      <c r="AR406" s="1097">
        <f>J406</f>
        <v>9</v>
      </c>
      <c r="AS406" s="1091" t="str">
        <f>+SUBSTITUTE(SUBSTITUTE(F406,".",""),"-","")</f>
        <v xml:space="preserve">209242796 </v>
      </c>
      <c r="AT406" s="342"/>
      <c r="AU406" s="314" t="str">
        <f t="shared" si="30"/>
        <v xml:space="preserve">SAAVEDRA QUILAQUIR NICOLAS </v>
      </c>
      <c r="AV406" s="342" t="str">
        <f t="shared" ref="AV406:AV469" si="31">AQ406</f>
        <v>CLUB ATLETICO PHOENIX TEMUCO</v>
      </c>
      <c r="AW406" s="1119">
        <f t="shared" ref="AW406:AW469" si="32">AR406</f>
        <v>9</v>
      </c>
      <c r="AX406" s="1120">
        <f t="shared" ref="AX406:AX469" si="33">AP406</f>
        <v>37370</v>
      </c>
      <c r="AY406" s="342"/>
      <c r="AZ406" s="342"/>
    </row>
    <row r="407" spans="1:52" ht="15" customHeight="1" x14ac:dyDescent="0.15">
      <c r="A407" s="242"/>
      <c r="B407" s="224" t="s">
        <v>2403</v>
      </c>
      <c r="C407" s="224" t="s">
        <v>2404</v>
      </c>
      <c r="D407" s="224" t="s">
        <v>2405</v>
      </c>
      <c r="E407" s="378" t="s">
        <v>1866</v>
      </c>
      <c r="F407" s="225" t="s">
        <v>2406</v>
      </c>
      <c r="G407" s="346">
        <v>37723</v>
      </c>
      <c r="H407" s="226" t="str">
        <f>+IF(G407&lt;DATE(2002,1,1),"adulto",IF(G407&lt;DATE(2004,1,1),"u20",IF(G407&lt;DATE(2006,1,1),"u18",IF(G407&lt;DATE(2008,1,1),"u16","-"))))</f>
        <v>u20</v>
      </c>
      <c r="I407" s="693" t="s">
        <v>2412</v>
      </c>
      <c r="J407" s="378">
        <v>5</v>
      </c>
      <c r="K407" s="225">
        <v>400</v>
      </c>
      <c r="L407" s="242">
        <v>1</v>
      </c>
      <c r="M407" s="242"/>
      <c r="N407" s="242">
        <v>2</v>
      </c>
      <c r="O407" s="243"/>
      <c r="P407" s="225" t="s">
        <v>2413</v>
      </c>
      <c r="Q407" s="243"/>
      <c r="R407" s="243"/>
      <c r="S407" s="243"/>
      <c r="T407" s="242"/>
      <c r="U407" s="242"/>
      <c r="V407" s="242"/>
      <c r="W407" s="242"/>
      <c r="X407" s="243"/>
      <c r="Y407" s="243"/>
      <c r="Z407" s="242"/>
      <c r="AA407" s="242"/>
      <c r="AB407" s="242"/>
      <c r="AC407" s="242"/>
      <c r="AD407" s="242"/>
      <c r="AE407" s="242"/>
      <c r="AF407" s="242"/>
      <c r="AG407" s="1091" t="str">
        <f>E407</f>
        <v>M</v>
      </c>
      <c r="AH407" s="1095">
        <f>+IF(K407&gt;0,K407,"")</f>
        <v>400</v>
      </c>
      <c r="AI407" s="1095">
        <f>+IF(L407&gt;0,L407,"")</f>
        <v>1</v>
      </c>
      <c r="AJ407" s="1095" t="str">
        <f>+IF(M407&gt;0,M407,"")</f>
        <v/>
      </c>
      <c r="AK407" s="1095" t="str">
        <f>+IF(Q407&gt;0,Q407,"")</f>
        <v/>
      </c>
      <c r="AL407" s="1095">
        <v>5</v>
      </c>
      <c r="AM407" s="1095" t="str">
        <f>+IF(O407&gt;0,O407,"")</f>
        <v/>
      </c>
      <c r="AN407" s="1096" t="str">
        <f>+IF(P407&gt;0,P407," ")</f>
        <v>52.29</v>
      </c>
      <c r="AO407" s="314" t="str">
        <f>+UPPER((CONCATENATE(D407," ",B407," ",C407)))</f>
        <v>DAMIAN SAHURIE LUCO</v>
      </c>
      <c r="AP407" s="1098">
        <f>G407</f>
        <v>37723</v>
      </c>
      <c r="AQ407" s="1097" t="str">
        <f>I407</f>
        <v>CLUB ATLÉTICO PACÍFICO</v>
      </c>
      <c r="AR407" s="1097">
        <f>J407</f>
        <v>5</v>
      </c>
      <c r="AS407" s="1091" t="str">
        <f>+SUBSTITUTE(SUBSTITUTE(F407,".",""),"-","")</f>
        <v>212748099</v>
      </c>
      <c r="AT407" s="342"/>
      <c r="AU407" s="314" t="str">
        <f t="shared" si="30"/>
        <v xml:space="preserve">SAHURIE LUCO DAMIAN </v>
      </c>
      <c r="AV407" s="342" t="str">
        <f t="shared" si="31"/>
        <v>CLUB ATLÉTICO PACÍFICO</v>
      </c>
      <c r="AW407" s="1119">
        <f t="shared" si="32"/>
        <v>5</v>
      </c>
      <c r="AX407" s="1120">
        <f t="shared" si="33"/>
        <v>37723</v>
      </c>
      <c r="AY407" s="342"/>
      <c r="AZ407" s="342"/>
    </row>
    <row r="408" spans="1:52" ht="15" customHeight="1" x14ac:dyDescent="0.2">
      <c r="A408" s="242"/>
      <c r="B408" s="224" t="s">
        <v>2403</v>
      </c>
      <c r="C408" s="224" t="s">
        <v>2404</v>
      </c>
      <c r="D408" s="224" t="s">
        <v>2405</v>
      </c>
      <c r="E408" s="378" t="s">
        <v>1866</v>
      </c>
      <c r="F408" s="225" t="s">
        <v>2406</v>
      </c>
      <c r="G408" s="346">
        <v>37723</v>
      </c>
      <c r="H408" s="226" t="str">
        <f>+IF(G408&lt;DATE(2002,1,1),"adulto",IF(G408&lt;DATE(2004,1,1),"u20",IF(G408&lt;DATE(2006,1,1),"u18",IF(G408&lt;DATE(2008,1,1),"u16","-"))))</f>
        <v>u20</v>
      </c>
      <c r="I408" s="693" t="s">
        <v>2412</v>
      </c>
      <c r="J408" s="861">
        <v>5</v>
      </c>
      <c r="K408" s="883">
        <v>200</v>
      </c>
      <c r="L408" s="242">
        <v>1</v>
      </c>
      <c r="M408" s="242"/>
      <c r="N408" s="242">
        <v>5</v>
      </c>
      <c r="O408" s="243"/>
      <c r="P408" s="225" t="s">
        <v>2410</v>
      </c>
      <c r="Q408" s="243"/>
      <c r="R408" s="243"/>
      <c r="S408" s="243"/>
      <c r="T408" s="242"/>
      <c r="U408" s="242"/>
      <c r="V408" s="242"/>
      <c r="W408" s="242"/>
      <c r="X408" s="243"/>
      <c r="Y408" s="243"/>
      <c r="Z408" s="242"/>
      <c r="AA408" s="242"/>
      <c r="AB408" s="242"/>
      <c r="AC408" s="242"/>
      <c r="AD408" s="242"/>
      <c r="AE408" s="242"/>
      <c r="AF408" s="242"/>
      <c r="AG408" s="1091" t="str">
        <f>E408</f>
        <v>M</v>
      </c>
      <c r="AH408" s="1095">
        <f>+IF(K408&gt;0,K408,"")</f>
        <v>200</v>
      </c>
      <c r="AI408" s="1095">
        <f>+IF(L408&gt;0,L408,"")</f>
        <v>1</v>
      </c>
      <c r="AJ408" s="1095" t="str">
        <f>+IF(M408&gt;0,M408,"")</f>
        <v/>
      </c>
      <c r="AK408" s="1095" t="str">
        <f>+IF(Q408&gt;0,Q408,"")</f>
        <v/>
      </c>
      <c r="AL408" s="1095">
        <f>+IF(N408&gt;0,N408,"")</f>
        <v>5</v>
      </c>
      <c r="AM408" s="1095" t="str">
        <f>+IF(O408&gt;0,O408,"")</f>
        <v/>
      </c>
      <c r="AN408" s="1096" t="str">
        <f>+IF(P408&gt;0,P408," ")</f>
        <v>23.41</v>
      </c>
      <c r="AO408" s="314" t="str">
        <f>+UPPER((CONCATENATE(D408," ",B408," ",C408)))</f>
        <v>DAMIAN SAHURIE LUCO</v>
      </c>
      <c r="AP408" s="1098">
        <f>G408</f>
        <v>37723</v>
      </c>
      <c r="AQ408" s="1097" t="str">
        <f>I408</f>
        <v>CLUB ATLÉTICO PACÍFICO</v>
      </c>
      <c r="AR408" s="1097">
        <f>J408</f>
        <v>5</v>
      </c>
      <c r="AS408" s="1091" t="str">
        <f>+SUBSTITUTE(SUBSTITUTE(F408,".",""),"-","")</f>
        <v>212748099</v>
      </c>
      <c r="AT408" s="342"/>
      <c r="AU408" s="314" t="str">
        <f t="shared" si="30"/>
        <v xml:space="preserve">SAHURIE LUCO DAMIAN </v>
      </c>
      <c r="AV408" s="342" t="str">
        <f t="shared" si="31"/>
        <v>CLUB ATLÉTICO PACÍFICO</v>
      </c>
      <c r="AW408" s="1119">
        <f t="shared" si="32"/>
        <v>5</v>
      </c>
      <c r="AX408" s="1120">
        <f t="shared" si="33"/>
        <v>37723</v>
      </c>
      <c r="AY408" s="342"/>
      <c r="AZ408" s="342"/>
    </row>
    <row r="409" spans="1:52" ht="15" customHeight="1" x14ac:dyDescent="0.2">
      <c r="A409" s="242"/>
      <c r="B409" s="8" t="s">
        <v>871</v>
      </c>
      <c r="C409" s="224" t="s">
        <v>1895</v>
      </c>
      <c r="D409" s="224" t="s">
        <v>1894</v>
      </c>
      <c r="E409" s="378" t="s">
        <v>1862</v>
      </c>
      <c r="F409" s="8" t="s">
        <v>1903</v>
      </c>
      <c r="G409" s="10">
        <v>38315</v>
      </c>
      <c r="H409" s="226" t="str">
        <f>+IF(G409&lt;DATE(2002,1,1),"adulto",IF(G409&lt;DATE(2004,1,1),"u20",IF(G409&lt;DATE(2006,1,1),"u18",IF(G409&lt;DATE(2008,1,1),"u16","-"))))</f>
        <v>u18</v>
      </c>
      <c r="I409" s="224" t="s">
        <v>3832</v>
      </c>
      <c r="J409" s="378">
        <v>13</v>
      </c>
      <c r="K409" s="225">
        <v>400</v>
      </c>
      <c r="L409" s="242">
        <v>1</v>
      </c>
      <c r="M409" s="242"/>
      <c r="N409" s="242"/>
      <c r="O409" s="243"/>
      <c r="P409" s="669" t="s">
        <v>3398</v>
      </c>
      <c r="Q409" s="243"/>
      <c r="R409" s="243"/>
      <c r="S409" s="243"/>
      <c r="T409" s="242"/>
      <c r="U409" s="242"/>
      <c r="V409" s="242"/>
      <c r="W409" s="242"/>
      <c r="X409" s="243"/>
      <c r="Y409" s="243"/>
      <c r="Z409" s="242"/>
      <c r="AA409" s="242"/>
      <c r="AB409" s="242"/>
      <c r="AC409" s="242"/>
      <c r="AD409" s="242"/>
      <c r="AE409" s="242"/>
      <c r="AF409" s="242"/>
      <c r="AG409" s="1091" t="str">
        <f>E409</f>
        <v>F</v>
      </c>
      <c r="AH409" s="1095">
        <f>+IF(K409&gt;0,K409,"")</f>
        <v>400</v>
      </c>
      <c r="AI409" s="1095">
        <f>+IF(L409&gt;0,L409,"")</f>
        <v>1</v>
      </c>
      <c r="AJ409" s="1095" t="str">
        <f>+IF(M409&gt;0,M409,"")</f>
        <v/>
      </c>
      <c r="AK409" s="1095" t="str">
        <f>+IF(Q409&gt;0,Q409,"")</f>
        <v/>
      </c>
      <c r="AL409" s="1095">
        <v>2</v>
      </c>
      <c r="AM409" s="1095" t="str">
        <f>+IF(O409&gt;0,O409,"")</f>
        <v/>
      </c>
      <c r="AN409" s="1096" t="str">
        <f>+IF(P409&gt;0,P409," ")</f>
        <v>1.02.00</v>
      </c>
      <c r="AO409" s="314" t="str">
        <f>+UPPER((CONCATENATE(D409," ",B409," ",C409)))</f>
        <v>MARIA FERNANDA  SALAZAR ROMERO</v>
      </c>
      <c r="AP409" s="1098">
        <f>G409</f>
        <v>38315</v>
      </c>
      <c r="AQ409" s="1097" t="str">
        <f>I409</f>
        <v>Club OASSI</v>
      </c>
      <c r="AR409" s="1097">
        <f>J409</f>
        <v>13</v>
      </c>
      <c r="AS409" s="1091" t="str">
        <f>+SUBSTITUTE(SUBSTITUTE(F409,".",""),"-","")</f>
        <v>240867338</v>
      </c>
      <c r="AT409" s="342"/>
      <c r="AU409" s="314" t="str">
        <f t="shared" si="30"/>
        <v xml:space="preserve">SALAZAR ROMERO MARIA FERNANDA  </v>
      </c>
      <c r="AV409" s="342" t="str">
        <f t="shared" si="31"/>
        <v>Club OASSI</v>
      </c>
      <c r="AW409" s="1119">
        <f t="shared" si="32"/>
        <v>13</v>
      </c>
      <c r="AX409" s="1120">
        <f t="shared" si="33"/>
        <v>38315</v>
      </c>
      <c r="AY409" s="342"/>
      <c r="AZ409" s="342"/>
    </row>
    <row r="410" spans="1:52" ht="15" customHeight="1" x14ac:dyDescent="0.2">
      <c r="A410" s="242"/>
      <c r="B410" s="8" t="s">
        <v>871</v>
      </c>
      <c r="C410" s="224" t="s">
        <v>1895</v>
      </c>
      <c r="D410" s="224" t="s">
        <v>1894</v>
      </c>
      <c r="E410" s="378" t="s">
        <v>1862</v>
      </c>
      <c r="F410" s="8" t="s">
        <v>1903</v>
      </c>
      <c r="G410" s="10">
        <v>38315</v>
      </c>
      <c r="H410" s="226" t="str">
        <f>+IF(G410&lt;DATE(2002,1,1),"adulto",IF(G410&lt;DATE(2004,1,1),"u20",IF(G410&lt;DATE(2006,1,1),"u18",IF(G410&lt;DATE(2008,1,1),"u16","-"))))</f>
        <v>u18</v>
      </c>
      <c r="I410" s="224" t="s">
        <v>3832</v>
      </c>
      <c r="J410" s="378">
        <v>13</v>
      </c>
      <c r="K410" s="883">
        <v>200</v>
      </c>
      <c r="L410" s="242">
        <v>1</v>
      </c>
      <c r="M410" s="242"/>
      <c r="N410" s="242">
        <v>8</v>
      </c>
      <c r="O410" s="243"/>
      <c r="P410" s="232" t="s">
        <v>1898</v>
      </c>
      <c r="Q410" s="243"/>
      <c r="R410" s="243"/>
      <c r="S410" s="243"/>
      <c r="T410" s="242"/>
      <c r="U410" s="242"/>
      <c r="V410" s="242"/>
      <c r="W410" s="242"/>
      <c r="X410" s="243"/>
      <c r="Y410" s="243"/>
      <c r="Z410" s="242"/>
      <c r="AA410" s="242"/>
      <c r="AB410" s="242"/>
      <c r="AC410" s="242"/>
      <c r="AD410" s="242"/>
      <c r="AE410" s="242"/>
      <c r="AF410" s="242"/>
      <c r="AG410" s="1091" t="str">
        <f>E410</f>
        <v>F</v>
      </c>
      <c r="AH410" s="1095">
        <f>+IF(K410&gt;0,K410,"")</f>
        <v>200</v>
      </c>
      <c r="AI410" s="1095">
        <f>+IF(L410&gt;0,L410,"")</f>
        <v>1</v>
      </c>
      <c r="AJ410" s="1095" t="str">
        <f>+IF(M410&gt;0,M410,"")</f>
        <v/>
      </c>
      <c r="AK410" s="1095" t="str">
        <f>+IF(Q410&gt;0,Q410,"")</f>
        <v/>
      </c>
      <c r="AL410" s="1095">
        <f>+IF(N410&gt;0,N410,"")</f>
        <v>8</v>
      </c>
      <c r="AM410" s="1095" t="str">
        <f>+IF(O410&gt;0,O410,"")</f>
        <v/>
      </c>
      <c r="AN410" s="1096" t="str">
        <f>+IF(P410&gt;0,P410," ")</f>
        <v>28.13</v>
      </c>
      <c r="AO410" s="314" t="str">
        <f>+UPPER((CONCATENATE(D410," ",B410," ",C410)))</f>
        <v>MARIA FERNANDA  SALAZAR ROMERO</v>
      </c>
      <c r="AP410" s="1098">
        <f>G410</f>
        <v>38315</v>
      </c>
      <c r="AQ410" s="1097" t="str">
        <f>I410</f>
        <v>Club OASSI</v>
      </c>
      <c r="AR410" s="1097">
        <f>J410</f>
        <v>13</v>
      </c>
      <c r="AS410" s="1091" t="str">
        <f>+SUBSTITUTE(SUBSTITUTE(F410,".",""),"-","")</f>
        <v>240867338</v>
      </c>
      <c r="AT410" s="342"/>
      <c r="AU410" s="314" t="str">
        <f t="shared" si="30"/>
        <v xml:space="preserve">SALAZAR ROMERO MARIA FERNANDA  </v>
      </c>
      <c r="AV410" s="342" t="str">
        <f t="shared" si="31"/>
        <v>Club OASSI</v>
      </c>
      <c r="AW410" s="1119">
        <f t="shared" si="32"/>
        <v>13</v>
      </c>
      <c r="AX410" s="1120">
        <f t="shared" si="33"/>
        <v>38315</v>
      </c>
      <c r="AY410" s="342"/>
      <c r="AZ410" s="342"/>
    </row>
    <row r="411" spans="1:52" ht="15" customHeight="1" x14ac:dyDescent="0.2">
      <c r="A411" s="242"/>
      <c r="B411" s="242" t="s">
        <v>3481</v>
      </c>
      <c r="C411" s="242" t="s">
        <v>1079</v>
      </c>
      <c r="D411" s="242" t="s">
        <v>3482</v>
      </c>
      <c r="E411" s="378" t="s">
        <v>1866</v>
      </c>
      <c r="F411" s="242" t="s">
        <v>3483</v>
      </c>
      <c r="G411" s="570">
        <v>30240</v>
      </c>
      <c r="H411" s="226" t="str">
        <f>+IF(G411&lt;DATE(2002,1,1),"adulto",IF(G411&lt;DATE(2004,1,1),"u20",IF(G411&lt;DATE(2006,1,1),"u18",IF(G411&lt;DATE(2008,1,1),"u16","-"))))</f>
        <v>adulto</v>
      </c>
      <c r="I411" s="223" t="s">
        <v>1709</v>
      </c>
      <c r="J411" s="861">
        <v>9</v>
      </c>
      <c r="K411" s="378" t="s">
        <v>1856</v>
      </c>
      <c r="L411" s="242"/>
      <c r="M411" s="242"/>
      <c r="N411" s="242"/>
      <c r="O411" s="243"/>
      <c r="P411" s="223"/>
      <c r="Q411" s="243"/>
      <c r="R411" s="243"/>
      <c r="S411" s="243"/>
      <c r="T411" s="242"/>
      <c r="U411" s="242"/>
      <c r="V411" s="242"/>
      <c r="W411" s="242"/>
      <c r="X411" s="243"/>
      <c r="Y411" s="243"/>
      <c r="Z411" s="242"/>
      <c r="AA411" s="242"/>
      <c r="AB411" s="242"/>
      <c r="AC411" s="242"/>
      <c r="AD411" s="242"/>
      <c r="AE411" s="242"/>
      <c r="AF411" s="242"/>
      <c r="AG411" s="1091" t="str">
        <f>E411</f>
        <v>M</v>
      </c>
      <c r="AH411" s="1095" t="str">
        <f>+IF(K411&gt;0,K411,"")</f>
        <v>ENTRENADOR</v>
      </c>
      <c r="AI411" s="1095" t="str">
        <f>+IF(L411&gt;0,L411,"")</f>
        <v/>
      </c>
      <c r="AJ411" s="1095" t="str">
        <f>+IF(M411&gt;0,M411,"")</f>
        <v/>
      </c>
      <c r="AK411" s="1095" t="str">
        <f>+IF(Q411&gt;0,Q411,"")</f>
        <v/>
      </c>
      <c r="AL411" s="1095" t="str">
        <f>+IF(N411&gt;0,N411,"")</f>
        <v/>
      </c>
      <c r="AM411" s="1095" t="str">
        <f>+IF(O411&gt;0,O411,"")</f>
        <v/>
      </c>
      <c r="AN411" s="1096" t="str">
        <f>+IF(P411&gt;0,P411," ")</f>
        <v xml:space="preserve"> </v>
      </c>
      <c r="AO411" s="314" t="str">
        <f>+UPPER((CONCATENATE(D411," ",B411," ",C411)))</f>
        <v>MARIO SALDIA ROJAS</v>
      </c>
      <c r="AP411" s="1098">
        <f>G411</f>
        <v>30240</v>
      </c>
      <c r="AQ411" s="1097" t="str">
        <f>I411</f>
        <v>ASOCIACION DEPORTIVA REGIONAL DE ATLETISMO NOVENA REGION</v>
      </c>
      <c r="AR411" s="1097">
        <f>J411</f>
        <v>9</v>
      </c>
      <c r="AS411" s="1091" t="str">
        <f>+SUBSTITUTE(SUBSTITUTE(F411,".",""),"-","")</f>
        <v>152603010</v>
      </c>
      <c r="AT411" s="342"/>
      <c r="AU411" s="314" t="str">
        <f t="shared" si="30"/>
        <v xml:space="preserve">SALDIA ROJAS MARIO </v>
      </c>
      <c r="AV411" s="342" t="str">
        <f t="shared" si="31"/>
        <v>ASOCIACION DEPORTIVA REGIONAL DE ATLETISMO NOVENA REGION</v>
      </c>
      <c r="AW411" s="1119">
        <f t="shared" si="32"/>
        <v>9</v>
      </c>
      <c r="AX411" s="1120">
        <f t="shared" si="33"/>
        <v>30240</v>
      </c>
      <c r="AY411" s="342"/>
      <c r="AZ411" s="342"/>
    </row>
    <row r="412" spans="1:52" ht="15" customHeight="1" x14ac:dyDescent="0.15">
      <c r="A412" s="242"/>
      <c r="B412" s="224" t="s">
        <v>2992</v>
      </c>
      <c r="C412" s="224" t="s">
        <v>3817</v>
      </c>
      <c r="D412" s="224" t="s">
        <v>2873</v>
      </c>
      <c r="E412" s="378" t="s">
        <v>1862</v>
      </c>
      <c r="F412" s="225" t="s">
        <v>3818</v>
      </c>
      <c r="G412" s="346">
        <v>38054</v>
      </c>
      <c r="H412" s="226" t="str">
        <f>+IF(G412&lt;DATE(2002,1,1),"adulto",IF(G412&lt;DATE(2004,1,1),"u20",IF(G412&lt;DATE(2006,1,1),"u18",IF(G412&lt;DATE(2008,1,1),"u16","-"))))</f>
        <v>u18</v>
      </c>
      <c r="I412" s="224" t="s">
        <v>2742</v>
      </c>
      <c r="J412" s="378">
        <v>13</v>
      </c>
      <c r="K412" s="608" t="s">
        <v>1880</v>
      </c>
      <c r="L412" s="242"/>
      <c r="M412" s="242"/>
      <c r="N412" s="242"/>
      <c r="O412" s="243"/>
      <c r="P412" s="225" t="s">
        <v>3822</v>
      </c>
      <c r="Q412" s="243"/>
      <c r="R412" s="243"/>
      <c r="S412" s="243"/>
      <c r="T412" s="242"/>
      <c r="U412" s="242"/>
      <c r="V412" s="242"/>
      <c r="W412" s="242"/>
      <c r="X412" s="243"/>
      <c r="Y412" s="243"/>
      <c r="Z412" s="242"/>
      <c r="AA412" s="242"/>
      <c r="AB412" s="242"/>
      <c r="AC412" s="242"/>
      <c r="AD412" s="242"/>
      <c r="AE412" s="242"/>
      <c r="AF412" s="242"/>
      <c r="AG412" s="1091" t="str">
        <f>E412</f>
        <v>F</v>
      </c>
      <c r="AH412" s="1095" t="str">
        <f>+IF(K412&gt;0,K412,"")</f>
        <v>100v</v>
      </c>
      <c r="AI412" s="1095" t="str">
        <f>+IF(L412&gt;0,L412,"")</f>
        <v/>
      </c>
      <c r="AJ412" s="1095" t="str">
        <f>+IF(M412&gt;0,M412,"")</f>
        <v/>
      </c>
      <c r="AK412" s="1095" t="str">
        <f>+IF(Q412&gt;0,Q412,"")</f>
        <v/>
      </c>
      <c r="AL412" s="1095" t="str">
        <f>+IF(N412&gt;0,N412,"")</f>
        <v/>
      </c>
      <c r="AM412" s="1095" t="str">
        <f>+IF(O412&gt;0,O412,"")</f>
        <v/>
      </c>
      <c r="AN412" s="1096" t="str">
        <f>+IF(P412&gt;0,P412," ")</f>
        <v>16.67</v>
      </c>
      <c r="AO412" s="314" t="str">
        <f>+UPPER((CONCATENATE(D412," ",B412," ",C412)))</f>
        <v>OLIVIA SALINAS EGAÑA</v>
      </c>
      <c r="AP412" s="1098">
        <f>G412</f>
        <v>38054</v>
      </c>
      <c r="AQ412" s="1097" t="str">
        <f>I412</f>
        <v>Club Deportivo Universidad Católica</v>
      </c>
      <c r="AR412" s="1097">
        <f>J412</f>
        <v>13</v>
      </c>
      <c r="AS412" s="1091" t="str">
        <f>+SUBSTITUTE(SUBSTITUTE(F412,".",""),"-","")</f>
        <v>211828986</v>
      </c>
      <c r="AT412" s="342"/>
      <c r="AU412" s="314" t="str">
        <f t="shared" si="30"/>
        <v xml:space="preserve">SALINAS EGAÑA OLIVIA </v>
      </c>
      <c r="AV412" s="342" t="str">
        <f t="shared" si="31"/>
        <v>Club Deportivo Universidad Católica</v>
      </c>
      <c r="AW412" s="1119">
        <f t="shared" si="32"/>
        <v>13</v>
      </c>
      <c r="AX412" s="1120">
        <f t="shared" si="33"/>
        <v>38054</v>
      </c>
      <c r="AY412" s="342"/>
      <c r="AZ412" s="342"/>
    </row>
    <row r="413" spans="1:52" ht="15" customHeight="1" x14ac:dyDescent="0.15">
      <c r="A413" s="242"/>
      <c r="B413" s="451" t="s">
        <v>2992</v>
      </c>
      <c r="C413" s="451" t="s">
        <v>2993</v>
      </c>
      <c r="D413" s="451" t="s">
        <v>119</v>
      </c>
      <c r="E413" s="378" t="s">
        <v>1866</v>
      </c>
      <c r="F413" s="471" t="s">
        <v>2994</v>
      </c>
      <c r="G413" s="462">
        <v>37969</v>
      </c>
      <c r="H413" s="226" t="str">
        <f>+IF(G413&lt;DATE(2002,1,1),"adulto",IF(G413&lt;DATE(2004,1,1),"u20",IF(G413&lt;DATE(2006,1,1),"u18",IF(G413&lt;DATE(2008,1,1),"u16","-"))))</f>
        <v>u20</v>
      </c>
      <c r="I413" s="451" t="s">
        <v>2935</v>
      </c>
      <c r="J413" s="452">
        <v>13</v>
      </c>
      <c r="K413" s="883">
        <v>200</v>
      </c>
      <c r="L413" s="242">
        <v>3</v>
      </c>
      <c r="M413" s="242"/>
      <c r="N413" s="242">
        <v>8</v>
      </c>
      <c r="O413" s="243"/>
      <c r="P413" s="453" t="s">
        <v>3850</v>
      </c>
      <c r="Q413" s="243"/>
      <c r="R413" s="243"/>
      <c r="S413" s="243"/>
      <c r="T413" s="242"/>
      <c r="U413" s="242"/>
      <c r="V413" s="242"/>
      <c r="W413" s="242"/>
      <c r="X413" s="243"/>
      <c r="Y413" s="243"/>
      <c r="Z413" s="242"/>
      <c r="AA413" s="242"/>
      <c r="AB413" s="242"/>
      <c r="AC413" s="242"/>
      <c r="AD413" s="242"/>
      <c r="AE413" s="242"/>
      <c r="AF413" s="242"/>
      <c r="AG413" s="1091" t="str">
        <f>E413</f>
        <v>M</v>
      </c>
      <c r="AH413" s="1095">
        <f>+IF(K413&gt;0,K413,"")</f>
        <v>200</v>
      </c>
      <c r="AI413" s="1095">
        <f>+IF(L413&gt;0,L413,"")</f>
        <v>3</v>
      </c>
      <c r="AJ413" s="1095" t="str">
        <f>+IF(M413&gt;0,M413,"")</f>
        <v/>
      </c>
      <c r="AK413" s="1095" t="str">
        <f>+IF(Q413&gt;0,Q413,"")</f>
        <v/>
      </c>
      <c r="AL413" s="1095">
        <f>+IF(N413&gt;0,N413,"")</f>
        <v>8</v>
      </c>
      <c r="AM413" s="1095" t="str">
        <f>+IF(O413&gt;0,O413,"")</f>
        <v/>
      </c>
      <c r="AN413" s="1096" t="str">
        <f>+IF(P413&gt;0,P413," ")</f>
        <v>24.8</v>
      </c>
      <c r="AO413" s="314" t="str">
        <f>+UPPER((CONCATENATE(D413," ",B413," ",C413)))</f>
        <v>DIEGO SALINAS NARVAEZ</v>
      </c>
      <c r="AP413" s="1098">
        <f>G413</f>
        <v>37969</v>
      </c>
      <c r="AQ413" s="1097" t="str">
        <f>I413</f>
        <v>CLUB ATLÉTICO FRANCÉS</v>
      </c>
      <c r="AR413" s="1097">
        <f>J413</f>
        <v>13</v>
      </c>
      <c r="AS413" s="1091" t="str">
        <f>+SUBSTITUTE(SUBSTITUTE(F413,".",""),"-","")</f>
        <v>214633590</v>
      </c>
      <c r="AT413" s="342"/>
      <c r="AU413" s="314" t="str">
        <f t="shared" si="30"/>
        <v xml:space="preserve">SALINAS NARVAEZ DIEGO </v>
      </c>
      <c r="AV413" s="342" t="str">
        <f t="shared" si="31"/>
        <v>CLUB ATLÉTICO FRANCÉS</v>
      </c>
      <c r="AW413" s="1119">
        <f t="shared" si="32"/>
        <v>13</v>
      </c>
      <c r="AX413" s="1120">
        <f t="shared" si="33"/>
        <v>37969</v>
      </c>
      <c r="AY413" s="342"/>
      <c r="AZ413" s="342"/>
    </row>
    <row r="414" spans="1:52" ht="15" customHeight="1" x14ac:dyDescent="0.15">
      <c r="A414" s="242"/>
      <c r="B414" s="451" t="s">
        <v>2992</v>
      </c>
      <c r="C414" s="451" t="s">
        <v>2993</v>
      </c>
      <c r="D414" s="451" t="s">
        <v>119</v>
      </c>
      <c r="E414" s="378" t="s">
        <v>1866</v>
      </c>
      <c r="F414" s="471" t="s">
        <v>2994</v>
      </c>
      <c r="G414" s="462">
        <v>37969</v>
      </c>
      <c r="H414" s="226" t="str">
        <f>+IF(G414&lt;DATE(2002,1,1),"adulto",IF(G414&lt;DATE(2004,1,1),"u20",IF(G414&lt;DATE(2006,1,1),"u18",IF(G414&lt;DATE(2008,1,1),"u16","-"))))</f>
        <v>u20</v>
      </c>
      <c r="I414" s="451" t="s">
        <v>2935</v>
      </c>
      <c r="J414" s="452">
        <v>13</v>
      </c>
      <c r="K414" s="883">
        <v>100</v>
      </c>
      <c r="L414" s="242">
        <v>2</v>
      </c>
      <c r="M414" s="242"/>
      <c r="N414" s="242"/>
      <c r="O414" s="243"/>
      <c r="P414" s="453" t="s">
        <v>2401</v>
      </c>
      <c r="Q414" s="243"/>
      <c r="R414" s="243"/>
      <c r="S414" s="243"/>
      <c r="T414" s="242"/>
      <c r="U414" s="242"/>
      <c r="V414" s="242"/>
      <c r="W414" s="242"/>
      <c r="X414" s="243"/>
      <c r="Y414" s="243"/>
      <c r="Z414" s="242"/>
      <c r="AA414" s="242"/>
      <c r="AB414" s="242"/>
      <c r="AC414" s="242"/>
      <c r="AD414" s="242"/>
      <c r="AE414" s="242"/>
      <c r="AF414" s="242"/>
      <c r="AG414" s="1091" t="str">
        <f>E414</f>
        <v>M</v>
      </c>
      <c r="AH414" s="1095">
        <f>+IF(K414&gt;0,K414,"")</f>
        <v>100</v>
      </c>
      <c r="AI414" s="1095">
        <f>+IF(L414&gt;0,L414,"")</f>
        <v>2</v>
      </c>
      <c r="AJ414" s="1095" t="str">
        <f>+IF(M414&gt;0,M414,"")</f>
        <v/>
      </c>
      <c r="AK414" s="1095" t="str">
        <f>+IF(Q414&gt;0,Q414,"")</f>
        <v/>
      </c>
      <c r="AL414" s="1095">
        <v>8</v>
      </c>
      <c r="AM414" s="1095" t="str">
        <f>+IF(O414&gt;0,O414,"")</f>
        <v/>
      </c>
      <c r="AN414" s="1096" t="str">
        <f>+IF(P414&gt;0,P414," ")</f>
        <v>12.2</v>
      </c>
      <c r="AO414" s="314" t="str">
        <f>+UPPER((CONCATENATE(D414," ",B414," ",C414)))</f>
        <v>DIEGO SALINAS NARVAEZ</v>
      </c>
      <c r="AP414" s="1098">
        <f>G414</f>
        <v>37969</v>
      </c>
      <c r="AQ414" s="1097" t="str">
        <f>I414</f>
        <v>CLUB ATLÉTICO FRANCÉS</v>
      </c>
      <c r="AR414" s="1097">
        <f>J414</f>
        <v>13</v>
      </c>
      <c r="AS414" s="1091" t="str">
        <f>+SUBSTITUTE(SUBSTITUTE(F414,".",""),"-","")</f>
        <v>214633590</v>
      </c>
      <c r="AT414" s="342"/>
      <c r="AU414" s="314" t="str">
        <f t="shared" si="30"/>
        <v xml:space="preserve">SALINAS NARVAEZ DIEGO </v>
      </c>
      <c r="AV414" s="342" t="str">
        <f t="shared" si="31"/>
        <v>CLUB ATLÉTICO FRANCÉS</v>
      </c>
      <c r="AW414" s="1119">
        <f t="shared" si="32"/>
        <v>13</v>
      </c>
      <c r="AX414" s="1120">
        <f t="shared" si="33"/>
        <v>37969</v>
      </c>
      <c r="AY414" s="342"/>
      <c r="AZ414" s="342"/>
    </row>
    <row r="415" spans="1:52" ht="15" customHeight="1" x14ac:dyDescent="0.15">
      <c r="A415" s="242"/>
      <c r="B415" s="451" t="s">
        <v>2992</v>
      </c>
      <c r="C415" s="451" t="s">
        <v>2993</v>
      </c>
      <c r="D415" s="451" t="s">
        <v>119</v>
      </c>
      <c r="E415" s="378" t="s">
        <v>1866</v>
      </c>
      <c r="F415" s="471" t="s">
        <v>2994</v>
      </c>
      <c r="G415" s="462">
        <v>37969</v>
      </c>
      <c r="H415" s="226" t="str">
        <f>+IF(G415&lt;DATE(2002,1,1),"adulto",IF(G415&lt;DATE(2004,1,1),"u20",IF(G415&lt;DATE(2006,1,1),"u18",IF(G415&lt;DATE(2008,1,1),"u16","-"))))</f>
        <v>u20</v>
      </c>
      <c r="I415" s="451" t="s">
        <v>2935</v>
      </c>
      <c r="J415" s="452">
        <v>13</v>
      </c>
      <c r="K415" s="883" t="s">
        <v>2035</v>
      </c>
      <c r="L415" s="242"/>
      <c r="M415" s="242"/>
      <c r="N415" s="242"/>
      <c r="O415" s="243"/>
      <c r="P415" s="453"/>
      <c r="Q415" s="243"/>
      <c r="R415" s="243"/>
      <c r="S415" s="243"/>
      <c r="T415" s="242"/>
      <c r="U415" s="242"/>
      <c r="V415" s="242"/>
      <c r="W415" s="242"/>
      <c r="X415" s="243"/>
      <c r="Y415" s="243"/>
      <c r="Z415" s="242"/>
      <c r="AA415" s="242"/>
      <c r="AB415" s="242"/>
      <c r="AC415" s="242"/>
      <c r="AD415" s="242"/>
      <c r="AE415" s="242"/>
      <c r="AF415" s="242"/>
      <c r="AG415" s="1091" t="str">
        <f>E415</f>
        <v>M</v>
      </c>
      <c r="AH415" s="1095" t="str">
        <f>+IF(K415&gt;0,K415,"")</f>
        <v>4x100</v>
      </c>
      <c r="AI415" s="1095" t="str">
        <f>+IF(L415&gt;0,L415,"")</f>
        <v/>
      </c>
      <c r="AJ415" s="1095" t="str">
        <f>+IF(M415&gt;0,M415,"")</f>
        <v/>
      </c>
      <c r="AK415" s="1095" t="str">
        <f>+IF(Q415&gt;0,Q415,"")</f>
        <v/>
      </c>
      <c r="AL415" s="1095" t="str">
        <f>+IF(N415&gt;0,N415,"")</f>
        <v/>
      </c>
      <c r="AM415" s="1095" t="str">
        <f>+IF(O415&gt;0,O415,"")</f>
        <v/>
      </c>
      <c r="AN415" s="1096" t="str">
        <f>+IF(P415&gt;0,P415," ")</f>
        <v xml:space="preserve"> </v>
      </c>
      <c r="AO415" s="314" t="str">
        <f>+UPPER((CONCATENATE(D415," ",B415," ",C415)))</f>
        <v>DIEGO SALINAS NARVAEZ</v>
      </c>
      <c r="AP415" s="1098">
        <f>G415</f>
        <v>37969</v>
      </c>
      <c r="AQ415" s="1097" t="str">
        <f>I415</f>
        <v>CLUB ATLÉTICO FRANCÉS</v>
      </c>
      <c r="AR415" s="1097">
        <f>J415</f>
        <v>13</v>
      </c>
      <c r="AS415" s="1091" t="str">
        <f>+SUBSTITUTE(SUBSTITUTE(F415,".",""),"-","")</f>
        <v>214633590</v>
      </c>
      <c r="AT415" s="342"/>
      <c r="AU415" s="314" t="str">
        <f t="shared" si="30"/>
        <v xml:space="preserve">SALINAS NARVAEZ DIEGO </v>
      </c>
      <c r="AV415" s="342" t="str">
        <f t="shared" si="31"/>
        <v>CLUB ATLÉTICO FRANCÉS</v>
      </c>
      <c r="AW415" s="1119">
        <f t="shared" si="32"/>
        <v>13</v>
      </c>
      <c r="AX415" s="1120">
        <f t="shared" si="33"/>
        <v>37969</v>
      </c>
      <c r="AY415" s="342"/>
      <c r="AZ415" s="342"/>
    </row>
    <row r="416" spans="1:52" ht="15" customHeight="1" x14ac:dyDescent="0.15">
      <c r="A416" s="242"/>
      <c r="B416" s="451" t="s">
        <v>2992</v>
      </c>
      <c r="C416" s="451" t="s">
        <v>2993</v>
      </c>
      <c r="D416" s="451" t="s">
        <v>119</v>
      </c>
      <c r="E416" s="378" t="s">
        <v>1866</v>
      </c>
      <c r="F416" s="471" t="s">
        <v>2994</v>
      </c>
      <c r="G416" s="462">
        <v>37969</v>
      </c>
      <c r="H416" s="226" t="str">
        <f>+IF(G416&lt;DATE(2002,1,1),"adulto",IF(G416&lt;DATE(2004,1,1),"u20",IF(G416&lt;DATE(2006,1,1),"u18",IF(G416&lt;DATE(2008,1,1),"u16","-"))))</f>
        <v>u20</v>
      </c>
      <c r="I416" s="451" t="s">
        <v>2935</v>
      </c>
      <c r="J416" s="452">
        <v>13</v>
      </c>
      <c r="K416" s="900" t="s">
        <v>3702</v>
      </c>
      <c r="L416" s="242"/>
      <c r="M416" s="242"/>
      <c r="N416" s="242"/>
      <c r="O416" s="243"/>
      <c r="P416" s="453"/>
      <c r="Q416" s="243"/>
      <c r="R416" s="243"/>
      <c r="S416" s="243"/>
      <c r="T416" s="242"/>
      <c r="U416" s="242"/>
      <c r="V416" s="242"/>
      <c r="W416" s="242"/>
      <c r="X416" s="243"/>
      <c r="Y416" s="243"/>
      <c r="Z416" s="242"/>
      <c r="AA416" s="242"/>
      <c r="AB416" s="242"/>
      <c r="AC416" s="242"/>
      <c r="AD416" s="242"/>
      <c r="AE416" s="242"/>
      <c r="AF416" s="242"/>
      <c r="AG416" s="1091" t="str">
        <f>E416</f>
        <v>M</v>
      </c>
      <c r="AH416" s="1095" t="str">
        <f>+IF(K416&gt;0,K416,"")</f>
        <v>4x400</v>
      </c>
      <c r="AI416" s="1095" t="str">
        <f>+IF(L416&gt;0,L416,"")</f>
        <v/>
      </c>
      <c r="AJ416" s="1095" t="str">
        <f>+IF(M416&gt;0,M416,"")</f>
        <v/>
      </c>
      <c r="AK416" s="1095" t="str">
        <f>+IF(Q416&gt;0,Q416,"")</f>
        <v/>
      </c>
      <c r="AL416" s="1095" t="str">
        <f>+IF(N416&gt;0,N416,"")</f>
        <v/>
      </c>
      <c r="AM416" s="1095" t="str">
        <f>+IF(O416&gt;0,O416,"")</f>
        <v/>
      </c>
      <c r="AN416" s="1096" t="str">
        <f>+IF(P416&gt;0,P416," ")</f>
        <v xml:space="preserve"> </v>
      </c>
      <c r="AO416" s="314" t="str">
        <f>+UPPER((CONCATENATE(D416," ",B416," ",C416)))</f>
        <v>DIEGO SALINAS NARVAEZ</v>
      </c>
      <c r="AP416" s="1098">
        <f>G416</f>
        <v>37969</v>
      </c>
      <c r="AQ416" s="1097" t="str">
        <f>I416</f>
        <v>CLUB ATLÉTICO FRANCÉS</v>
      </c>
      <c r="AR416" s="1097">
        <f>J416</f>
        <v>13</v>
      </c>
      <c r="AS416" s="1091" t="str">
        <f>+SUBSTITUTE(SUBSTITUTE(F416,".",""),"-","")</f>
        <v>214633590</v>
      </c>
      <c r="AT416" s="342"/>
      <c r="AU416" s="314" t="str">
        <f t="shared" si="30"/>
        <v xml:space="preserve">SALINAS NARVAEZ DIEGO </v>
      </c>
      <c r="AV416" s="342" t="str">
        <f t="shared" si="31"/>
        <v>CLUB ATLÉTICO FRANCÉS</v>
      </c>
      <c r="AW416" s="1119">
        <f t="shared" si="32"/>
        <v>13</v>
      </c>
      <c r="AX416" s="1120">
        <f t="shared" si="33"/>
        <v>37969</v>
      </c>
      <c r="AY416" s="342"/>
      <c r="AZ416" s="342"/>
    </row>
    <row r="417" spans="1:52" ht="15" customHeight="1" x14ac:dyDescent="0.15">
      <c r="A417" s="242"/>
      <c r="B417" s="451" t="s">
        <v>2726</v>
      </c>
      <c r="C417" s="451" t="s">
        <v>2727</v>
      </c>
      <c r="D417" s="451" t="s">
        <v>2728</v>
      </c>
      <c r="E417" s="378" t="s">
        <v>1866</v>
      </c>
      <c r="F417" s="453" t="s">
        <v>2729</v>
      </c>
      <c r="G417" s="464"/>
      <c r="H417" s="226" t="str">
        <f>+IF(G417&lt;DATE(2002,1,1),"adulto",IF(G417&lt;DATE(2004,1,1),"u20",IF(G417&lt;DATE(2006,1,1),"u18",IF(G417&lt;DATE(2008,1,1),"u16","-"))))</f>
        <v>adulto</v>
      </c>
      <c r="I417" s="456" t="s">
        <v>2604</v>
      </c>
      <c r="J417" s="452">
        <v>13</v>
      </c>
      <c r="K417" s="378" t="s">
        <v>1856</v>
      </c>
      <c r="L417" s="242"/>
      <c r="M417" s="242"/>
      <c r="N417" s="242"/>
      <c r="O417" s="243"/>
      <c r="P417" s="451"/>
      <c r="Q417" s="243"/>
      <c r="R417" s="243"/>
      <c r="S417" s="243"/>
      <c r="T417" s="242"/>
      <c r="U417" s="242"/>
      <c r="V417" s="242"/>
      <c r="W417" s="242"/>
      <c r="X417" s="243"/>
      <c r="Y417" s="243"/>
      <c r="Z417" s="242"/>
      <c r="AA417" s="242"/>
      <c r="AB417" s="242"/>
      <c r="AC417" s="242"/>
      <c r="AD417" s="242"/>
      <c r="AE417" s="242"/>
      <c r="AF417" s="242"/>
      <c r="AG417" s="1091" t="str">
        <f>E417</f>
        <v>M</v>
      </c>
      <c r="AH417" s="1095" t="str">
        <f>+IF(K417&gt;0,K417,"")</f>
        <v>ENTRENADOR</v>
      </c>
      <c r="AI417" s="1095" t="str">
        <f>+IF(L417&gt;0,L417,"")</f>
        <v/>
      </c>
      <c r="AJ417" s="1095" t="str">
        <f>+IF(M417&gt;0,M417,"")</f>
        <v/>
      </c>
      <c r="AK417" s="1095" t="str">
        <f>+IF(Q417&gt;0,Q417,"")</f>
        <v/>
      </c>
      <c r="AL417" s="1095" t="str">
        <f>+IF(N417&gt;0,N417,"")</f>
        <v/>
      </c>
      <c r="AM417" s="1095" t="str">
        <f>+IF(O417&gt;0,O417,"")</f>
        <v/>
      </c>
      <c r="AN417" s="1096" t="str">
        <f>+IF(P417&gt;0,P417," ")</f>
        <v xml:space="preserve"> </v>
      </c>
      <c r="AO417" s="314" t="str">
        <f>+UPPER((CONCATENATE(D417," ",B417," ",C417)))</f>
        <v>GERARDO AQUILIO SAN JOSE ORTIZ</v>
      </c>
      <c r="AP417" s="1098">
        <f>G417</f>
        <v>0</v>
      </c>
      <c r="AQ417" s="1097" t="str">
        <f>I417</f>
        <v>CLUB ATLETICO SANTIAGO</v>
      </c>
      <c r="AR417" s="1097">
        <f>J417</f>
        <v>13</v>
      </c>
      <c r="AS417" s="1091" t="str">
        <f>+SUBSTITUTE(SUBSTITUTE(F417,".",""),"-","")</f>
        <v>88667069</v>
      </c>
      <c r="AT417" s="342"/>
      <c r="AU417" s="314" t="str">
        <f t="shared" si="30"/>
        <v xml:space="preserve">SAN JOSE ORTIZ GERARDO AQUILIO </v>
      </c>
      <c r="AV417" s="342" t="str">
        <f t="shared" si="31"/>
        <v>CLUB ATLETICO SANTIAGO</v>
      </c>
      <c r="AW417" s="1119">
        <f t="shared" si="32"/>
        <v>13</v>
      </c>
      <c r="AX417" s="1120">
        <f t="shared" si="33"/>
        <v>0</v>
      </c>
      <c r="AY417" s="342"/>
      <c r="AZ417" s="342"/>
    </row>
    <row r="418" spans="1:52" ht="15" customHeight="1" x14ac:dyDescent="0.2">
      <c r="A418" s="242"/>
      <c r="B418" s="223" t="s">
        <v>747</v>
      </c>
      <c r="C418" s="223" t="s">
        <v>2485</v>
      </c>
      <c r="D418" s="223" t="s">
        <v>2486</v>
      </c>
      <c r="E418" s="378" t="s">
        <v>1866</v>
      </c>
      <c r="F418" s="225" t="s">
        <v>2487</v>
      </c>
      <c r="G418" s="346">
        <v>38029</v>
      </c>
      <c r="H418" s="226" t="str">
        <f>+IF(G418&lt;DATE(2002,1,1),"adulto",IF(G418&lt;DATE(2004,1,1),"u20",IF(G418&lt;DATE(2006,1,1),"u18",IF(G418&lt;DATE(2008,1,1),"u16","-"))))</f>
        <v>u18</v>
      </c>
      <c r="I418" s="224" t="s">
        <v>2472</v>
      </c>
      <c r="J418" s="861">
        <v>5</v>
      </c>
      <c r="K418" s="883">
        <v>200</v>
      </c>
      <c r="L418" s="242">
        <v>5</v>
      </c>
      <c r="M418" s="242"/>
      <c r="N418" s="242">
        <v>6</v>
      </c>
      <c r="O418" s="243"/>
      <c r="P418" s="225" t="s">
        <v>2490</v>
      </c>
      <c r="Q418" s="243"/>
      <c r="R418" s="243"/>
      <c r="S418" s="243"/>
      <c r="T418" s="242"/>
      <c r="U418" s="242"/>
      <c r="V418" s="242"/>
      <c r="W418" s="242"/>
      <c r="X418" s="243"/>
      <c r="Y418" s="243"/>
      <c r="Z418" s="242"/>
      <c r="AA418" s="242"/>
      <c r="AB418" s="242"/>
      <c r="AC418" s="242"/>
      <c r="AD418" s="242"/>
      <c r="AE418" s="242"/>
      <c r="AF418" s="242"/>
      <c r="AG418" s="1091" t="str">
        <f>E418</f>
        <v>M</v>
      </c>
      <c r="AH418" s="1095">
        <f>+IF(K418&gt;0,K418,"")</f>
        <v>200</v>
      </c>
      <c r="AI418" s="1095">
        <f>+IF(L418&gt;0,L418,"")</f>
        <v>5</v>
      </c>
      <c r="AJ418" s="1095" t="str">
        <f>+IF(M418&gt;0,M418,"")</f>
        <v/>
      </c>
      <c r="AK418" s="1095" t="str">
        <f>+IF(Q418&gt;0,Q418,"")</f>
        <v/>
      </c>
      <c r="AL418" s="1095">
        <f>+IF(N418&gt;0,N418,"")</f>
        <v>6</v>
      </c>
      <c r="AM418" s="1095" t="str">
        <f>+IF(O418&gt;0,O418,"")</f>
        <v/>
      </c>
      <c r="AN418" s="1096" t="str">
        <f>+IF(P418&gt;0,P418," ")</f>
        <v>23.99</v>
      </c>
      <c r="AO418" s="314" t="str">
        <f>+UPPER((CONCATENATE(D418," ",B418," ",C418)))</f>
        <v>GABRIEL SANCHEZ OJEDA</v>
      </c>
      <c r="AP418" s="1098">
        <f>G418</f>
        <v>38029</v>
      </c>
      <c r="AQ418" s="1097" t="str">
        <f>I418</f>
        <v>CLUB CULTURA FISICA DE VIÑA DEL MAR</v>
      </c>
      <c r="AR418" s="1097">
        <f>J418</f>
        <v>5</v>
      </c>
      <c r="AS418" s="1091" t="str">
        <f>+SUBSTITUTE(SUBSTITUTE(F418,".",""),"-","")</f>
        <v>215075508</v>
      </c>
      <c r="AT418" s="342"/>
      <c r="AU418" s="314" t="str">
        <f t="shared" si="30"/>
        <v xml:space="preserve">SANCHEZ OJEDA GABRIEL </v>
      </c>
      <c r="AV418" s="342" t="str">
        <f t="shared" si="31"/>
        <v>CLUB CULTURA FISICA DE VIÑA DEL MAR</v>
      </c>
      <c r="AW418" s="1119">
        <f t="shared" si="32"/>
        <v>5</v>
      </c>
      <c r="AX418" s="1120">
        <f t="shared" si="33"/>
        <v>38029</v>
      </c>
      <c r="AY418" s="342"/>
      <c r="AZ418" s="342"/>
    </row>
    <row r="419" spans="1:52" ht="15" customHeight="1" x14ac:dyDescent="0.2">
      <c r="A419" s="242"/>
      <c r="B419" s="223" t="s">
        <v>747</v>
      </c>
      <c r="C419" s="223" t="s">
        <v>2485</v>
      </c>
      <c r="D419" s="223" t="s">
        <v>2486</v>
      </c>
      <c r="E419" s="378" t="s">
        <v>1866</v>
      </c>
      <c r="F419" s="225" t="s">
        <v>2487</v>
      </c>
      <c r="G419" s="346">
        <v>38029</v>
      </c>
      <c r="H419" s="226" t="str">
        <f>+IF(G419&lt;DATE(2002,1,1),"adulto",IF(G419&lt;DATE(2004,1,1),"u20",IF(G419&lt;DATE(2006,1,1),"u18",IF(G419&lt;DATE(2008,1,1),"u16","-"))))</f>
        <v>u18</v>
      </c>
      <c r="I419" s="224" t="s">
        <v>2472</v>
      </c>
      <c r="J419" s="861">
        <v>5</v>
      </c>
      <c r="K419" s="883">
        <v>100</v>
      </c>
      <c r="L419" s="242">
        <v>4</v>
      </c>
      <c r="M419" s="242"/>
      <c r="N419" s="242"/>
      <c r="O419" s="243"/>
      <c r="P419" s="225" t="s">
        <v>1514</v>
      </c>
      <c r="Q419" s="243"/>
      <c r="R419" s="243"/>
      <c r="S419" s="243"/>
      <c r="T419" s="242"/>
      <c r="U419" s="242"/>
      <c r="V419" s="242"/>
      <c r="W419" s="242"/>
      <c r="X419" s="243"/>
      <c r="Y419" s="243"/>
      <c r="Z419" s="242"/>
      <c r="AA419" s="242"/>
      <c r="AB419" s="242"/>
      <c r="AC419" s="242"/>
      <c r="AD419" s="242"/>
      <c r="AE419" s="242"/>
      <c r="AF419" s="242"/>
      <c r="AG419" s="1091" t="str">
        <f>E419</f>
        <v>M</v>
      </c>
      <c r="AH419" s="1095">
        <f>+IF(K419&gt;0,K419,"")</f>
        <v>100</v>
      </c>
      <c r="AI419" s="1095">
        <f>+IF(L419&gt;0,L419,"")</f>
        <v>4</v>
      </c>
      <c r="AJ419" s="1095" t="str">
        <f>+IF(M419&gt;0,M419,"")</f>
        <v/>
      </c>
      <c r="AK419" s="1095" t="str">
        <f>+IF(Q419&gt;0,Q419,"")</f>
        <v/>
      </c>
      <c r="AL419" s="1095">
        <v>6</v>
      </c>
      <c r="AM419" s="1095" t="str">
        <f>+IF(O419&gt;0,O419,"")</f>
        <v/>
      </c>
      <c r="AN419" s="1096" t="str">
        <f>+IF(P419&gt;0,P419," ")</f>
        <v>11.88</v>
      </c>
      <c r="AO419" s="314" t="str">
        <f>+UPPER((CONCATENATE(D419," ",B419," ",C419)))</f>
        <v>GABRIEL SANCHEZ OJEDA</v>
      </c>
      <c r="AP419" s="1098">
        <f>G419</f>
        <v>38029</v>
      </c>
      <c r="AQ419" s="1097" t="str">
        <f>I419</f>
        <v>CLUB CULTURA FISICA DE VIÑA DEL MAR</v>
      </c>
      <c r="AR419" s="1097">
        <f>J419</f>
        <v>5</v>
      </c>
      <c r="AS419" s="1091" t="str">
        <f>+SUBSTITUTE(SUBSTITUTE(F419,".",""),"-","")</f>
        <v>215075508</v>
      </c>
      <c r="AT419" s="342"/>
      <c r="AU419" s="314" t="str">
        <f t="shared" si="30"/>
        <v xml:space="preserve">SANCHEZ OJEDA GABRIEL </v>
      </c>
      <c r="AV419" s="342" t="str">
        <f t="shared" si="31"/>
        <v>CLUB CULTURA FISICA DE VIÑA DEL MAR</v>
      </c>
      <c r="AW419" s="1119">
        <f t="shared" si="32"/>
        <v>5</v>
      </c>
      <c r="AX419" s="1120">
        <f t="shared" si="33"/>
        <v>38029</v>
      </c>
      <c r="AY419" s="342"/>
      <c r="AZ419" s="342"/>
    </row>
    <row r="420" spans="1:52" ht="15" customHeight="1" x14ac:dyDescent="0.15">
      <c r="A420" s="242"/>
      <c r="B420" s="842" t="s">
        <v>1033</v>
      </c>
      <c r="C420" s="842" t="s">
        <v>715</v>
      </c>
      <c r="D420" s="842" t="s">
        <v>1008</v>
      </c>
      <c r="E420" s="806" t="s">
        <v>1862</v>
      </c>
      <c r="F420" s="852" t="s">
        <v>3291</v>
      </c>
      <c r="G420" s="935">
        <v>38186</v>
      </c>
      <c r="H420" s="809" t="str">
        <f>+IF(G420&lt;DATE(2002,1,1),"adulto",IF(G420&lt;DATE(2004,1,1),"u20",IF(G420&lt;DATE(2006,1,1),"u18",IF(G420&lt;DATE(2008,1,1),"u16","-"))))</f>
        <v>u18</v>
      </c>
      <c r="I420" s="936" t="s">
        <v>3268</v>
      </c>
      <c r="J420" s="937">
        <v>16</v>
      </c>
      <c r="K420" s="932" t="s">
        <v>1017</v>
      </c>
      <c r="L420" s="242"/>
      <c r="M420" s="242"/>
      <c r="N420" s="242"/>
      <c r="O420" s="243"/>
      <c r="P420" s="852" t="s">
        <v>1682</v>
      </c>
      <c r="Q420" s="243"/>
      <c r="R420" s="243"/>
      <c r="S420" s="243"/>
      <c r="T420" s="242"/>
      <c r="U420" s="242"/>
      <c r="V420" s="242"/>
      <c r="W420" s="242"/>
      <c r="X420" s="243"/>
      <c r="Y420" s="243"/>
      <c r="Z420" s="242"/>
      <c r="AA420" s="242"/>
      <c r="AB420" s="242"/>
      <c r="AC420" s="242"/>
      <c r="AD420" s="242"/>
      <c r="AE420" s="242"/>
      <c r="AF420" s="242"/>
      <c r="AG420" s="1091" t="str">
        <f>E420</f>
        <v>F</v>
      </c>
      <c r="AH420" s="1095" t="str">
        <f>+IF(K420&gt;0,K420,"")</f>
        <v>jabalina</v>
      </c>
      <c r="AI420" s="1095" t="str">
        <f>+IF(L420&gt;0,L420,"")</f>
        <v/>
      </c>
      <c r="AJ420" s="1095" t="str">
        <f>+IF(M420&gt;0,M420,"")</f>
        <v/>
      </c>
      <c r="AK420" s="1095" t="str">
        <f>+IF(Q420&gt;0,Q420,"")</f>
        <v/>
      </c>
      <c r="AL420" s="1095" t="str">
        <f>+IF(N420&gt;0,N420,"")</f>
        <v/>
      </c>
      <c r="AM420" s="1095" t="str">
        <f>+IF(O420&gt;0,O420,"")</f>
        <v/>
      </c>
      <c r="AN420" s="1096" t="str">
        <f>+IF(P420&gt;0,P420," ")</f>
        <v>31.64</v>
      </c>
      <c r="AO420" s="314" t="str">
        <f>+UPPER((CONCATENATE(D420," ",B420," ",C420)))</f>
        <v>CATALINA  SANDOVAL JARPA</v>
      </c>
      <c r="AP420" s="1098">
        <f>G420</f>
        <v>38186</v>
      </c>
      <c r="AQ420" s="1097" t="str">
        <f>I420</f>
        <v>CLUB DEPORTIVO COLEGIO SEMINARIO PADRE HURTADO</v>
      </c>
      <c r="AR420" s="1097">
        <f>J420</f>
        <v>16</v>
      </c>
      <c r="AS420" s="1091" t="str">
        <f>+SUBSTITUTE(SUBSTITUTE(F420,".",""),"-","")</f>
        <v>216187830</v>
      </c>
      <c r="AT420" s="342"/>
      <c r="AU420" s="314" t="str">
        <f t="shared" si="30"/>
        <v xml:space="preserve">SANDOVAL JARPA CATALINA  </v>
      </c>
      <c r="AV420" s="342" t="str">
        <f t="shared" si="31"/>
        <v>CLUB DEPORTIVO COLEGIO SEMINARIO PADRE HURTADO</v>
      </c>
      <c r="AW420" s="1119">
        <f t="shared" si="32"/>
        <v>16</v>
      </c>
      <c r="AX420" s="1120">
        <f t="shared" si="33"/>
        <v>38186</v>
      </c>
      <c r="AY420" s="342"/>
      <c r="AZ420" s="342"/>
    </row>
    <row r="421" spans="1:52" ht="15" customHeight="1" x14ac:dyDescent="0.2">
      <c r="A421" s="242"/>
      <c r="B421" s="410" t="s">
        <v>1033</v>
      </c>
      <c r="C421" s="410" t="s">
        <v>2345</v>
      </c>
      <c r="D421" s="410" t="s">
        <v>2346</v>
      </c>
      <c r="E421" s="378" t="s">
        <v>1862</v>
      </c>
      <c r="F421" s="416" t="s">
        <v>2347</v>
      </c>
      <c r="G421" s="411">
        <v>37952</v>
      </c>
      <c r="H421" s="226" t="str">
        <f>+IF(G421&lt;DATE(2002,1,1),"adulto",IF(G421&lt;DATE(2004,1,1),"u20",IF(G421&lt;DATE(2006,1,1),"u18",IF(G421&lt;DATE(2008,1,1),"u16","-"))))</f>
        <v>u20</v>
      </c>
      <c r="I421" s="224" t="s">
        <v>2344</v>
      </c>
      <c r="J421" s="378">
        <v>5</v>
      </c>
      <c r="K421" s="225">
        <v>400</v>
      </c>
      <c r="L421" s="242">
        <v>2</v>
      </c>
      <c r="M421" s="242"/>
      <c r="N421" s="242"/>
      <c r="O421" s="243"/>
      <c r="P421" s="656" t="s">
        <v>2351</v>
      </c>
      <c r="Q421" s="243"/>
      <c r="R421" s="243"/>
      <c r="S421" s="243"/>
      <c r="T421" s="242"/>
      <c r="U421" s="242"/>
      <c r="V421" s="242"/>
      <c r="W421" s="242"/>
      <c r="X421" s="243"/>
      <c r="Y421" s="243"/>
      <c r="Z421" s="242"/>
      <c r="AA421" s="242"/>
      <c r="AB421" s="242"/>
      <c r="AC421" s="242"/>
      <c r="AD421" s="242"/>
      <c r="AE421" s="242"/>
      <c r="AF421" s="242"/>
      <c r="AG421" s="1091" t="str">
        <f>E421</f>
        <v>F</v>
      </c>
      <c r="AH421" s="1095">
        <f>+IF(K421&gt;0,K421,"")</f>
        <v>400</v>
      </c>
      <c r="AI421" s="1095">
        <f>+IF(L421&gt;0,L421,"")</f>
        <v>2</v>
      </c>
      <c r="AJ421" s="1095" t="str">
        <f>+IF(M421&gt;0,M421,"")</f>
        <v/>
      </c>
      <c r="AK421" s="1095" t="str">
        <f>+IF(Q421&gt;0,Q421,"")</f>
        <v/>
      </c>
      <c r="AL421" s="1095">
        <v>7</v>
      </c>
      <c r="AM421" s="1095" t="str">
        <f>+IF(O421&gt;0,O421,"")</f>
        <v/>
      </c>
      <c r="AN421" s="1096" t="str">
        <f>+IF(P421&gt;0,P421," ")</f>
        <v>1.03.37</v>
      </c>
      <c r="AO421" s="314" t="str">
        <f>+UPPER((CONCATENATE(D421," ",B421," ",C421)))</f>
        <v>CAROLINA ANTONIA SANDOVAL MONTERO</v>
      </c>
      <c r="AP421" s="1098">
        <f>G421</f>
        <v>37952</v>
      </c>
      <c r="AQ421" s="1097" t="str">
        <f>I421</f>
        <v>CLUB ATLÉTICO DELTA</v>
      </c>
      <c r="AR421" s="1097">
        <f>J421</f>
        <v>5</v>
      </c>
      <c r="AS421" s="1091" t="str">
        <f>+SUBSTITUTE(SUBSTITUTE(F421,".",""),"-","")</f>
        <v>214564831</v>
      </c>
      <c r="AT421" s="342"/>
      <c r="AU421" s="314" t="str">
        <f t="shared" si="30"/>
        <v xml:space="preserve">SANDOVAL MONTERO CAROLINA ANTONIA </v>
      </c>
      <c r="AV421" s="342" t="str">
        <f t="shared" si="31"/>
        <v>CLUB ATLÉTICO DELTA</v>
      </c>
      <c r="AW421" s="1119">
        <f t="shared" si="32"/>
        <v>5</v>
      </c>
      <c r="AX421" s="1120">
        <f t="shared" si="33"/>
        <v>37952</v>
      </c>
      <c r="AY421" s="342"/>
      <c r="AZ421" s="342"/>
    </row>
    <row r="422" spans="1:52" ht="15" customHeight="1" x14ac:dyDescent="0.2">
      <c r="A422" s="242"/>
      <c r="B422" s="242" t="s">
        <v>1033</v>
      </c>
      <c r="C422" s="242" t="s">
        <v>1352</v>
      </c>
      <c r="D422" s="242" t="s">
        <v>3522</v>
      </c>
      <c r="E422" s="378" t="s">
        <v>1862</v>
      </c>
      <c r="F422" s="242" t="s">
        <v>3523</v>
      </c>
      <c r="G422" s="257">
        <v>37975</v>
      </c>
      <c r="H422" s="226" t="str">
        <f>+IF(G422&lt;DATE(2002,1,1),"adulto",IF(G422&lt;DATE(2004,1,1),"u20",IF(G422&lt;DATE(2006,1,1),"u18",IF(G422&lt;DATE(2008,1,1),"u16","-"))))</f>
        <v>u20</v>
      </c>
      <c r="I422" s="223" t="s">
        <v>3526</v>
      </c>
      <c r="J422" s="378">
        <v>9</v>
      </c>
      <c r="K422" s="12">
        <v>800</v>
      </c>
      <c r="L422" s="242"/>
      <c r="M422" s="242"/>
      <c r="N422" s="242"/>
      <c r="O422" s="243"/>
      <c r="P422" s="225" t="s">
        <v>3837</v>
      </c>
      <c r="Q422" s="243"/>
      <c r="R422" s="243"/>
      <c r="S422" s="243"/>
      <c r="T422" s="242"/>
      <c r="U422" s="242"/>
      <c r="V422" s="242"/>
      <c r="W422" s="242"/>
      <c r="X422" s="243"/>
      <c r="Y422" s="243"/>
      <c r="Z422" s="242"/>
      <c r="AA422" s="242"/>
      <c r="AB422" s="242"/>
      <c r="AC422" s="242"/>
      <c r="AD422" s="242"/>
      <c r="AE422" s="242"/>
      <c r="AF422" s="242"/>
      <c r="AG422" s="1091" t="str">
        <f>E422</f>
        <v>F</v>
      </c>
      <c r="AH422" s="1095">
        <f>+IF(K422&gt;0,K422,"")</f>
        <v>800</v>
      </c>
      <c r="AI422" s="1095" t="str">
        <f>+IF(L422&gt;0,L422,"")</f>
        <v/>
      </c>
      <c r="AJ422" s="1095" t="str">
        <f>+IF(M422&gt;0,M422,"")</f>
        <v/>
      </c>
      <c r="AK422" s="1095" t="str">
        <f>+IF(Q422&gt;0,Q422,"")</f>
        <v/>
      </c>
      <c r="AL422" s="1095" t="str">
        <f>+IF(N422&gt;0,N422,"")</f>
        <v/>
      </c>
      <c r="AM422" s="1095" t="str">
        <f>+IF(O422&gt;0,O422,"")</f>
        <v/>
      </c>
      <c r="AN422" s="1096" t="str">
        <f>+IF(P422&gt;0,P422," ")</f>
        <v>2.36</v>
      </c>
      <c r="AO422" s="314" t="str">
        <f>+UPPER((CONCATENATE(D422," ",B422," ",C422)))</f>
        <v>DAFNE SANDOVAL CARRASCO</v>
      </c>
      <c r="AP422" s="1098">
        <f>G422</f>
        <v>37975</v>
      </c>
      <c r="AQ422" s="1097" t="str">
        <f>I422</f>
        <v>CLUB D EDEPORTES SAAVEDRA</v>
      </c>
      <c r="AR422" s="1097">
        <f>J422</f>
        <v>9</v>
      </c>
      <c r="AS422" s="1091" t="str">
        <f>+SUBSTITUTE(SUBSTITUTE(F422,".",""),"-","")</f>
        <v>214817136</v>
      </c>
      <c r="AT422" s="342"/>
      <c r="AU422" s="314" t="str">
        <f t="shared" si="30"/>
        <v xml:space="preserve">SANDOVAL CARRASCO DAFNE </v>
      </c>
      <c r="AV422" s="342" t="str">
        <f t="shared" si="31"/>
        <v>CLUB D EDEPORTES SAAVEDRA</v>
      </c>
      <c r="AW422" s="1119">
        <f t="shared" si="32"/>
        <v>9</v>
      </c>
      <c r="AX422" s="1120">
        <f t="shared" si="33"/>
        <v>37975</v>
      </c>
      <c r="AY422" s="342"/>
      <c r="AZ422" s="342"/>
    </row>
    <row r="423" spans="1:52" ht="15" customHeight="1" x14ac:dyDescent="0.15">
      <c r="A423" s="242"/>
      <c r="B423" s="242" t="s">
        <v>1033</v>
      </c>
      <c r="C423" s="242" t="s">
        <v>1352</v>
      </c>
      <c r="D423" s="242" t="s">
        <v>3522</v>
      </c>
      <c r="E423" s="378" t="s">
        <v>1862</v>
      </c>
      <c r="F423" s="242" t="s">
        <v>3523</v>
      </c>
      <c r="G423" s="257">
        <v>37975</v>
      </c>
      <c r="H423" s="226" t="str">
        <f>+IF(G423&lt;DATE(2002,1,1),"adulto",IF(G423&lt;DATE(2004,1,1),"u20",IF(G423&lt;DATE(2006,1,1),"u18",IF(G423&lt;DATE(2008,1,1),"u16","-"))))</f>
        <v>u20</v>
      </c>
      <c r="I423" s="223" t="s">
        <v>3526</v>
      </c>
      <c r="J423" s="378">
        <v>9</v>
      </c>
      <c r="K423" s="892">
        <v>5000</v>
      </c>
      <c r="L423" s="242"/>
      <c r="M423" s="242"/>
      <c r="N423" s="242"/>
      <c r="O423" s="243"/>
      <c r="P423" s="225" t="s">
        <v>3844</v>
      </c>
      <c r="Q423" s="243"/>
      <c r="R423" s="243"/>
      <c r="S423" s="243"/>
      <c r="T423" s="242"/>
      <c r="U423" s="242"/>
      <c r="V423" s="242"/>
      <c r="W423" s="242"/>
      <c r="X423" s="243"/>
      <c r="Y423" s="243"/>
      <c r="Z423" s="242"/>
      <c r="AA423" s="242"/>
      <c r="AB423" s="242"/>
      <c r="AC423" s="242"/>
      <c r="AD423" s="242"/>
      <c r="AE423" s="242"/>
      <c r="AF423" s="242"/>
      <c r="AG423" s="1091" t="str">
        <f>E423</f>
        <v>F</v>
      </c>
      <c r="AH423" s="1095">
        <f>+IF(K423&gt;0,K423,"")</f>
        <v>5000</v>
      </c>
      <c r="AI423" s="1095" t="str">
        <f>+IF(L423&gt;0,L423,"")</f>
        <v/>
      </c>
      <c r="AJ423" s="1095" t="str">
        <f>+IF(M423&gt;0,M423,"")</f>
        <v/>
      </c>
      <c r="AK423" s="1095" t="str">
        <f>+IF(Q423&gt;0,Q423,"")</f>
        <v/>
      </c>
      <c r="AL423" s="1095" t="str">
        <f>+IF(N423&gt;0,N423,"")</f>
        <v/>
      </c>
      <c r="AM423" s="1095" t="str">
        <f>+IF(O423&gt;0,O423,"")</f>
        <v/>
      </c>
      <c r="AN423" s="1096" t="str">
        <f>+IF(P423&gt;0,P423," ")</f>
        <v>18.10</v>
      </c>
      <c r="AO423" s="314" t="str">
        <f>+UPPER((CONCATENATE(D423," ",B423," ",C423)))</f>
        <v>DAFNE SANDOVAL CARRASCO</v>
      </c>
      <c r="AP423" s="1098">
        <f>G423</f>
        <v>37975</v>
      </c>
      <c r="AQ423" s="1097" t="str">
        <f>I423</f>
        <v>CLUB D EDEPORTES SAAVEDRA</v>
      </c>
      <c r="AR423" s="1097">
        <f>J423</f>
        <v>9</v>
      </c>
      <c r="AS423" s="1091" t="str">
        <f>+SUBSTITUTE(SUBSTITUTE(F423,".",""),"-","")</f>
        <v>214817136</v>
      </c>
      <c r="AT423" s="342"/>
      <c r="AU423" s="314" t="str">
        <f t="shared" si="30"/>
        <v xml:space="preserve">SANDOVAL CARRASCO DAFNE </v>
      </c>
      <c r="AV423" s="342" t="str">
        <f t="shared" si="31"/>
        <v>CLUB D EDEPORTES SAAVEDRA</v>
      </c>
      <c r="AW423" s="1119">
        <f t="shared" si="32"/>
        <v>9</v>
      </c>
      <c r="AX423" s="1120">
        <f t="shared" si="33"/>
        <v>37975</v>
      </c>
      <c r="AY423" s="342"/>
      <c r="AZ423" s="342"/>
    </row>
    <row r="424" spans="1:52" ht="15" customHeight="1" x14ac:dyDescent="0.2">
      <c r="A424" s="242"/>
      <c r="B424" s="528" t="s">
        <v>152</v>
      </c>
      <c r="C424" s="528" t="s">
        <v>490</v>
      </c>
      <c r="D424" s="528" t="s">
        <v>1298</v>
      </c>
      <c r="E424" s="378" t="s">
        <v>1866</v>
      </c>
      <c r="F424" s="529" t="s">
        <v>3100</v>
      </c>
      <c r="G424" s="532">
        <v>38000</v>
      </c>
      <c r="H424" s="226" t="str">
        <f>+IF(G424&lt;DATE(2002,1,1),"adulto",IF(G424&lt;DATE(2004,1,1),"u20",IF(G424&lt;DATE(2006,1,1),"u18",IF(G424&lt;DATE(2008,1,1),"u16","-"))))</f>
        <v>u18</v>
      </c>
      <c r="I424" s="531" t="s">
        <v>3104</v>
      </c>
      <c r="J424" s="877">
        <v>13</v>
      </c>
      <c r="K424" s="225">
        <v>400</v>
      </c>
      <c r="L424" s="242">
        <v>2</v>
      </c>
      <c r="M424" s="242"/>
      <c r="N424" s="242">
        <v>7</v>
      </c>
      <c r="O424" s="243"/>
      <c r="P424" s="530" t="s">
        <v>3858</v>
      </c>
      <c r="Q424" s="243"/>
      <c r="R424" s="243"/>
      <c r="S424" s="243"/>
      <c r="T424" s="242"/>
      <c r="U424" s="242"/>
      <c r="V424" s="242"/>
      <c r="W424" s="242"/>
      <c r="X424" s="243"/>
      <c r="Y424" s="243"/>
      <c r="Z424" s="242"/>
      <c r="AA424" s="242"/>
      <c r="AB424" s="242"/>
      <c r="AC424" s="242"/>
      <c r="AD424" s="242"/>
      <c r="AE424" s="242"/>
      <c r="AF424" s="242"/>
      <c r="AG424" s="1091" t="str">
        <f>E424</f>
        <v>M</v>
      </c>
      <c r="AH424" s="1095">
        <f>+IF(K424&gt;0,K424,"")</f>
        <v>400</v>
      </c>
      <c r="AI424" s="1095">
        <f>+IF(L424&gt;0,L424,"")</f>
        <v>2</v>
      </c>
      <c r="AJ424" s="1095" t="str">
        <f>+IF(M424&gt;0,M424,"")</f>
        <v/>
      </c>
      <c r="AK424" s="1095" t="str">
        <f>+IF(Q424&gt;0,Q424,"")</f>
        <v/>
      </c>
      <c r="AL424" s="1095">
        <f>+IF(N424&gt;0,N424,"")</f>
        <v>7</v>
      </c>
      <c r="AM424" s="1095" t="str">
        <f>+IF(O424&gt;0,O424,"")</f>
        <v/>
      </c>
      <c r="AN424" s="1096" t="str">
        <f>+IF(P424&gt;0,P424," ")</f>
        <v>53.91</v>
      </c>
      <c r="AO424" s="314" t="str">
        <f>+UPPER((CONCATENATE(D424," ",B424," ",C424)))</f>
        <v>SEBASTIAN SANHUEZA ACUÑA</v>
      </c>
      <c r="AP424" s="1098">
        <f>G424</f>
        <v>38000</v>
      </c>
      <c r="AQ424" s="1097" t="str">
        <f>I424</f>
        <v>CLUB DEPORTIVO PORTUARIO</v>
      </c>
      <c r="AR424" s="1097">
        <f>J424</f>
        <v>13</v>
      </c>
      <c r="AS424" s="1091" t="str">
        <f>+SUBSTITUTE(SUBSTITUTE(F424,".",""),"-","")</f>
        <v>215865025</v>
      </c>
      <c r="AT424" s="342"/>
      <c r="AU424" s="314" t="str">
        <f t="shared" si="30"/>
        <v xml:space="preserve">SANHUEZA ACUÑA SEBASTIAN </v>
      </c>
      <c r="AV424" s="342" t="str">
        <f t="shared" si="31"/>
        <v>CLUB DEPORTIVO PORTUARIO</v>
      </c>
      <c r="AW424" s="1119">
        <f t="shared" si="32"/>
        <v>13</v>
      </c>
      <c r="AX424" s="1120">
        <f t="shared" si="33"/>
        <v>38000</v>
      </c>
      <c r="AY424" s="342"/>
      <c r="AZ424" s="342"/>
    </row>
    <row r="425" spans="1:52" ht="15" customHeight="1" x14ac:dyDescent="0.2">
      <c r="A425" s="242"/>
      <c r="B425" s="409" t="s">
        <v>152</v>
      </c>
      <c r="C425" s="410" t="s">
        <v>2432</v>
      </c>
      <c r="D425" s="410" t="s">
        <v>2433</v>
      </c>
      <c r="E425" s="378" t="s">
        <v>1866</v>
      </c>
      <c r="F425" s="243" t="s">
        <v>2434</v>
      </c>
      <c r="G425" s="346">
        <v>37452</v>
      </c>
      <c r="H425" s="226" t="str">
        <f>+IF(G425&lt;DATE(2002,1,1),"adulto",IF(G425&lt;DATE(2004,1,1),"u20",IF(G425&lt;DATE(2006,1,1),"u18",IF(G425&lt;DATE(2008,1,1),"u16","-"))))</f>
        <v>u20</v>
      </c>
      <c r="I425" s="224" t="s">
        <v>2440</v>
      </c>
      <c r="J425" s="861">
        <v>5</v>
      </c>
      <c r="K425" s="413" t="s">
        <v>1874</v>
      </c>
      <c r="L425" s="242"/>
      <c r="M425" s="242"/>
      <c r="N425" s="242"/>
      <c r="O425" s="243"/>
      <c r="P425" s="413" t="s">
        <v>2438</v>
      </c>
      <c r="Q425" s="243"/>
      <c r="R425" s="243"/>
      <c r="S425" s="243"/>
      <c r="T425" s="242"/>
      <c r="U425" s="242"/>
      <c r="V425" s="242"/>
      <c r="W425" s="242"/>
      <c r="X425" s="243"/>
      <c r="Y425" s="243"/>
      <c r="Z425" s="242"/>
      <c r="AA425" s="242"/>
      <c r="AB425" s="242"/>
      <c r="AC425" s="242"/>
      <c r="AD425" s="242"/>
      <c r="AE425" s="242"/>
      <c r="AF425" s="242"/>
      <c r="AG425" s="1091" t="str">
        <f>E425</f>
        <v>M</v>
      </c>
      <c r="AH425" s="1095" t="str">
        <f>+IF(K425&gt;0,K425,"")</f>
        <v>110v</v>
      </c>
      <c r="AI425" s="1095" t="str">
        <f>+IF(L425&gt;0,L425,"")</f>
        <v/>
      </c>
      <c r="AJ425" s="1095" t="str">
        <f>+IF(M425&gt;0,M425,"")</f>
        <v/>
      </c>
      <c r="AK425" s="1095" t="str">
        <f>+IF(Q425&gt;0,Q425,"")</f>
        <v/>
      </c>
      <c r="AL425" s="1095" t="str">
        <f>+IF(N425&gt;0,N425,"")</f>
        <v/>
      </c>
      <c r="AM425" s="1095" t="str">
        <f>+IF(O425&gt;0,O425,"")</f>
        <v/>
      </c>
      <c r="AN425" s="1096" t="str">
        <f>+IF(P425&gt;0,P425," ")</f>
        <v>17.47</v>
      </c>
      <c r="AO425" s="314" t="str">
        <f>+UPPER((CONCATENATE(D425," ",B425," ",C425)))</f>
        <v>NICOLÁS IGNACIO SANHUEZA SAAVEDRA</v>
      </c>
      <c r="AP425" s="1098">
        <f>G425</f>
        <v>37452</v>
      </c>
      <c r="AQ425" s="1097" t="str">
        <f>I425</f>
        <v>SPORTIF LYCEÉ JEAN D'ALEMBERT</v>
      </c>
      <c r="AR425" s="1097">
        <f>J425</f>
        <v>5</v>
      </c>
      <c r="AS425" s="1091" t="str">
        <f>+SUBSTITUTE(SUBSTITUTE(F425,".",""),"-","")</f>
        <v>210699082</v>
      </c>
      <c r="AT425" s="342"/>
      <c r="AU425" s="314" t="str">
        <f t="shared" si="30"/>
        <v xml:space="preserve">SANHUEZA SAAVEDRA NICOLÁS IGNACIO </v>
      </c>
      <c r="AV425" s="342" t="str">
        <f t="shared" si="31"/>
        <v>SPORTIF LYCEÉ JEAN D'ALEMBERT</v>
      </c>
      <c r="AW425" s="1119">
        <f t="shared" si="32"/>
        <v>5</v>
      </c>
      <c r="AX425" s="1120">
        <f t="shared" si="33"/>
        <v>37452</v>
      </c>
      <c r="AY425" s="342"/>
      <c r="AZ425" s="342"/>
    </row>
    <row r="426" spans="1:52" ht="15" customHeight="1" x14ac:dyDescent="0.2">
      <c r="A426" s="242"/>
      <c r="B426" s="528" t="s">
        <v>152</v>
      </c>
      <c r="C426" s="528" t="s">
        <v>490</v>
      </c>
      <c r="D426" s="528" t="s">
        <v>1298</v>
      </c>
      <c r="E426" s="378" t="s">
        <v>1866</v>
      </c>
      <c r="F426" s="529" t="s">
        <v>3100</v>
      </c>
      <c r="G426" s="532">
        <v>38000</v>
      </c>
      <c r="H426" s="226" t="str">
        <f>+IF(G426&lt;DATE(2002,1,1),"adulto",IF(G426&lt;DATE(2004,1,1),"u20",IF(G426&lt;DATE(2006,1,1),"u18",IF(G426&lt;DATE(2008,1,1),"u16","-"))))</f>
        <v>u18</v>
      </c>
      <c r="I426" s="531" t="s">
        <v>3104</v>
      </c>
      <c r="J426" s="877">
        <v>13</v>
      </c>
      <c r="K426" s="12">
        <v>800</v>
      </c>
      <c r="L426" s="242">
        <v>2</v>
      </c>
      <c r="M426" s="242"/>
      <c r="N426" s="242"/>
      <c r="O426" s="243"/>
      <c r="P426" s="530" t="s">
        <v>3862</v>
      </c>
      <c r="Q426" s="243"/>
      <c r="R426" s="243"/>
      <c r="S426" s="243"/>
      <c r="T426" s="242"/>
      <c r="U426" s="242"/>
      <c r="V426" s="242"/>
      <c r="W426" s="242"/>
      <c r="X426" s="243"/>
      <c r="Y426" s="243"/>
      <c r="Z426" s="242"/>
      <c r="AA426" s="242"/>
      <c r="AB426" s="242"/>
      <c r="AC426" s="242"/>
      <c r="AD426" s="242"/>
      <c r="AE426" s="242"/>
      <c r="AF426" s="242"/>
      <c r="AG426" s="1091" t="str">
        <f>E426</f>
        <v>M</v>
      </c>
      <c r="AH426" s="1095">
        <f>+IF(K426&gt;0,K426,"")</f>
        <v>800</v>
      </c>
      <c r="AI426" s="1095">
        <f>+IF(L426&gt;0,L426,"")</f>
        <v>2</v>
      </c>
      <c r="AJ426" s="1095" t="str">
        <f>+IF(M426&gt;0,M426,"")</f>
        <v/>
      </c>
      <c r="AK426" s="1095" t="str">
        <f>+IF(Q426&gt;0,Q426,"")</f>
        <v/>
      </c>
      <c r="AL426" s="1095" t="str">
        <f>+IF(N426&gt;0,N426,"")</f>
        <v/>
      </c>
      <c r="AM426" s="1095" t="str">
        <f>+IF(O426&gt;0,O426,"")</f>
        <v/>
      </c>
      <c r="AN426" s="1096" t="str">
        <f>+IF(P426&gt;0,P426," ")</f>
        <v>2.08.22</v>
      </c>
      <c r="AO426" s="314" t="str">
        <f>+UPPER((CONCATENATE(D426," ",B426," ",C426)))</f>
        <v>SEBASTIAN SANHUEZA ACUÑA</v>
      </c>
      <c r="AP426" s="1098">
        <f>G426</f>
        <v>38000</v>
      </c>
      <c r="AQ426" s="1097" t="str">
        <f>I426</f>
        <v>CLUB DEPORTIVO PORTUARIO</v>
      </c>
      <c r="AR426" s="1097">
        <f>J426</f>
        <v>13</v>
      </c>
      <c r="AS426" s="1091" t="str">
        <f>+SUBSTITUTE(SUBSTITUTE(F426,".",""),"-","")</f>
        <v>215865025</v>
      </c>
      <c r="AT426" s="342"/>
      <c r="AU426" s="314" t="str">
        <f t="shared" si="30"/>
        <v xml:space="preserve">SANHUEZA ACUÑA SEBASTIAN </v>
      </c>
      <c r="AV426" s="342" t="str">
        <f t="shared" si="31"/>
        <v>CLUB DEPORTIVO PORTUARIO</v>
      </c>
      <c r="AW426" s="1119">
        <f t="shared" si="32"/>
        <v>13</v>
      </c>
      <c r="AX426" s="1120">
        <f t="shared" si="33"/>
        <v>38000</v>
      </c>
      <c r="AY426" s="342"/>
      <c r="AZ426" s="342"/>
    </row>
    <row r="427" spans="1:52" ht="15" customHeight="1" x14ac:dyDescent="0.15">
      <c r="A427" s="242"/>
      <c r="B427" s="223" t="s">
        <v>152</v>
      </c>
      <c r="C427" s="223" t="s">
        <v>2353</v>
      </c>
      <c r="D427" s="223" t="s">
        <v>1298</v>
      </c>
      <c r="E427" s="378" t="s">
        <v>1866</v>
      </c>
      <c r="F427" s="225" t="s">
        <v>3752</v>
      </c>
      <c r="G427" s="346">
        <v>38385</v>
      </c>
      <c r="H427" s="226" t="str">
        <f>+IF(G427&lt;DATE(2002,1,1),"adulto",IF(G427&lt;DATE(2004,1,1),"u20",IF(G427&lt;DATE(2006,1,1),"u18",IF(G427&lt;DATE(2008,1,1),"u16","-"))))</f>
        <v>u18</v>
      </c>
      <c r="I427" s="224" t="s">
        <v>3710</v>
      </c>
      <c r="J427" s="378">
        <v>8</v>
      </c>
      <c r="K427" s="894">
        <v>1500</v>
      </c>
      <c r="L427" s="242">
        <v>2</v>
      </c>
      <c r="M427" s="242"/>
      <c r="N427" s="242"/>
      <c r="O427" s="243"/>
      <c r="P427" s="225" t="s">
        <v>4154</v>
      </c>
      <c r="Q427" s="243"/>
      <c r="R427" s="243"/>
      <c r="S427" s="243"/>
      <c r="T427" s="242"/>
      <c r="U427" s="242"/>
      <c r="V427" s="242"/>
      <c r="W427" s="242"/>
      <c r="X427" s="243"/>
      <c r="Y427" s="243"/>
      <c r="Z427" s="242"/>
      <c r="AA427" s="242"/>
      <c r="AB427" s="242"/>
      <c r="AC427" s="242"/>
      <c r="AD427" s="242"/>
      <c r="AE427" s="242"/>
      <c r="AF427" s="242"/>
      <c r="AG427" s="1091" t="str">
        <f>E427</f>
        <v>M</v>
      </c>
      <c r="AH427" s="1095">
        <f>+IF(K427&gt;0,K427,"")</f>
        <v>1500</v>
      </c>
      <c r="AI427" s="1095">
        <f>+IF(L427&gt;0,L427,"")</f>
        <v>2</v>
      </c>
      <c r="AJ427" s="1095" t="str">
        <f>+IF(M427&gt;0,M427,"")</f>
        <v/>
      </c>
      <c r="AK427" s="1095" t="str">
        <f>+IF(Q427&gt;0,Q427,"")</f>
        <v/>
      </c>
      <c r="AL427" s="1095" t="str">
        <f>+IF(N427&gt;0,N427,"")</f>
        <v/>
      </c>
      <c r="AM427" s="1095" t="str">
        <f>+IF(O427&gt;0,O427,"")</f>
        <v/>
      </c>
      <c r="AN427" s="1096" t="str">
        <f>+IF(P427&gt;0,P427," ")</f>
        <v>4.35.00</v>
      </c>
      <c r="AO427" s="314" t="str">
        <f>+UPPER((CONCATENATE(D427," ",B427," ",C427)))</f>
        <v>SEBASTIAN SANHUEZA VERDUGO</v>
      </c>
      <c r="AP427" s="1098">
        <f>G427</f>
        <v>38385</v>
      </c>
      <c r="AQ427" s="1097" t="str">
        <f>I427</f>
        <v>CLUB DE ATLETISMO JUAN SILVA DE LOTA</v>
      </c>
      <c r="AR427" s="1097">
        <f>J427</f>
        <v>8</v>
      </c>
      <c r="AS427" s="1091" t="str">
        <f>+SUBSTITUTE(SUBSTITUTE(F427,".",""),"-","")</f>
        <v>217685877</v>
      </c>
      <c r="AT427" s="342"/>
      <c r="AU427" s="314" t="str">
        <f t="shared" si="30"/>
        <v xml:space="preserve">SANHUEZA VERDUGO SEBASTIAN </v>
      </c>
      <c r="AV427" s="342" t="str">
        <f t="shared" si="31"/>
        <v>CLUB DE ATLETISMO JUAN SILVA DE LOTA</v>
      </c>
      <c r="AW427" s="1119">
        <f t="shared" si="32"/>
        <v>8</v>
      </c>
      <c r="AX427" s="1120">
        <f t="shared" si="33"/>
        <v>38385</v>
      </c>
      <c r="AY427" s="342"/>
      <c r="AZ427" s="342"/>
    </row>
    <row r="428" spans="1:52" ht="15" customHeight="1" x14ac:dyDescent="0.15">
      <c r="A428" s="242"/>
      <c r="B428" s="842" t="s">
        <v>152</v>
      </c>
      <c r="C428" s="842" t="s">
        <v>2432</v>
      </c>
      <c r="D428" s="842" t="s">
        <v>2433</v>
      </c>
      <c r="E428" s="806" t="s">
        <v>1866</v>
      </c>
      <c r="F428" s="814" t="s">
        <v>2434</v>
      </c>
      <c r="G428" s="808">
        <v>37452</v>
      </c>
      <c r="H428" s="809" t="str">
        <f>+IF(G428&lt;DATE(2002,1,1),"adulto",IF(G428&lt;DATE(2004,1,1),"u20",IF(G428&lt;DATE(2006,1,1),"u18",IF(G428&lt;DATE(2008,1,1),"u16","-"))))</f>
        <v>u20</v>
      </c>
      <c r="I428" s="812" t="s">
        <v>2440</v>
      </c>
      <c r="J428" s="806">
        <v>5</v>
      </c>
      <c r="K428" s="882">
        <v>200</v>
      </c>
      <c r="L428" s="242">
        <v>1</v>
      </c>
      <c r="M428" s="242"/>
      <c r="N428" s="242">
        <v>1</v>
      </c>
      <c r="O428" s="243"/>
      <c r="P428" s="852" t="s">
        <v>2441</v>
      </c>
      <c r="Q428" s="243"/>
      <c r="R428" s="243"/>
      <c r="S428" s="243"/>
      <c r="T428" s="242"/>
      <c r="U428" s="242"/>
      <c r="V428" s="242"/>
      <c r="W428" s="242"/>
      <c r="X428" s="243"/>
      <c r="Y428" s="243"/>
      <c r="Z428" s="242"/>
      <c r="AA428" s="242"/>
      <c r="AB428" s="242"/>
      <c r="AC428" s="242"/>
      <c r="AD428" s="242"/>
      <c r="AE428" s="242"/>
      <c r="AF428" s="242"/>
      <c r="AG428" s="1091" t="str">
        <f>E428</f>
        <v>M</v>
      </c>
      <c r="AH428" s="1095">
        <f>+IF(K428&gt;0,K428,"")</f>
        <v>200</v>
      </c>
      <c r="AI428" s="1095">
        <f>+IF(L428&gt;0,L428,"")</f>
        <v>1</v>
      </c>
      <c r="AJ428" s="1095" t="str">
        <f>+IF(M428&gt;0,M428,"")</f>
        <v/>
      </c>
      <c r="AK428" s="1095" t="str">
        <f>+IF(Q428&gt;0,Q428,"")</f>
        <v/>
      </c>
      <c r="AL428" s="1095">
        <f>+IF(N428&gt;0,N428,"")</f>
        <v>1</v>
      </c>
      <c r="AM428" s="1095" t="str">
        <f>+IF(O428&gt;0,O428,"")</f>
        <v/>
      </c>
      <c r="AN428" s="1096" t="str">
        <f>+IF(P428&gt;0,P428," ")</f>
        <v>S/M</v>
      </c>
      <c r="AO428" s="314" t="str">
        <f>+UPPER((CONCATENATE(D428," ",B428," ",C428)))</f>
        <v>NICOLÁS IGNACIO SANHUEZA SAAVEDRA</v>
      </c>
      <c r="AP428" s="1098">
        <f>G428</f>
        <v>37452</v>
      </c>
      <c r="AQ428" s="1097" t="str">
        <f>I428</f>
        <v>SPORTIF LYCEÉ JEAN D'ALEMBERT</v>
      </c>
      <c r="AR428" s="1097">
        <f>J428</f>
        <v>5</v>
      </c>
      <c r="AS428" s="1091" t="str">
        <f>+SUBSTITUTE(SUBSTITUTE(F428,".",""),"-","")</f>
        <v>210699082</v>
      </c>
      <c r="AT428" s="342"/>
      <c r="AU428" s="314" t="str">
        <f t="shared" si="30"/>
        <v xml:space="preserve">SANHUEZA SAAVEDRA NICOLÁS IGNACIO </v>
      </c>
      <c r="AV428" s="342" t="str">
        <f t="shared" si="31"/>
        <v>SPORTIF LYCEÉ JEAN D'ALEMBERT</v>
      </c>
      <c r="AW428" s="1119">
        <f t="shared" si="32"/>
        <v>5</v>
      </c>
      <c r="AX428" s="1120">
        <f t="shared" si="33"/>
        <v>37452</v>
      </c>
      <c r="AY428" s="342"/>
      <c r="AZ428" s="342"/>
    </row>
    <row r="429" spans="1:52" ht="15" customHeight="1" x14ac:dyDescent="0.15">
      <c r="A429" s="242"/>
      <c r="B429" s="223" t="s">
        <v>3410</v>
      </c>
      <c r="C429" s="223" t="s">
        <v>1033</v>
      </c>
      <c r="D429" s="223" t="s">
        <v>3411</v>
      </c>
      <c r="E429" s="378" t="s">
        <v>1862</v>
      </c>
      <c r="F429" s="223" t="s">
        <v>3412</v>
      </c>
      <c r="G429" s="538">
        <v>38131</v>
      </c>
      <c r="H429" s="226" t="str">
        <f>+IF(G429&lt;DATE(2002,1,1),"adulto",IF(G429&lt;DATE(2004,1,1),"u20",IF(G429&lt;DATE(2006,1,1),"u18",IF(G429&lt;DATE(2008,1,1),"u16","-"))))</f>
        <v>u18</v>
      </c>
      <c r="I429" s="223" t="s">
        <v>3409</v>
      </c>
      <c r="J429" s="378">
        <v>9</v>
      </c>
      <c r="K429" s="883">
        <v>200</v>
      </c>
      <c r="L429" s="242">
        <v>2</v>
      </c>
      <c r="M429" s="242"/>
      <c r="N429" s="242">
        <v>8</v>
      </c>
      <c r="O429" s="243"/>
      <c r="P429" s="225" t="s">
        <v>3835</v>
      </c>
      <c r="Q429" s="243"/>
      <c r="R429" s="243"/>
      <c r="S429" s="243"/>
      <c r="T429" s="242"/>
      <c r="U429" s="242"/>
      <c r="V429" s="242"/>
      <c r="W429" s="242"/>
      <c r="X429" s="243"/>
      <c r="Y429" s="243"/>
      <c r="Z429" s="242"/>
      <c r="AA429" s="242"/>
      <c r="AB429" s="242"/>
      <c r="AC429" s="242"/>
      <c r="AD429" s="242"/>
      <c r="AE429" s="242"/>
      <c r="AF429" s="242"/>
      <c r="AG429" s="1091" t="str">
        <f>E429</f>
        <v>F</v>
      </c>
      <c r="AH429" s="1095">
        <f>+IF(K429&gt;0,K429,"")</f>
        <v>200</v>
      </c>
      <c r="AI429" s="1095">
        <f>+IF(L429&gt;0,L429,"")</f>
        <v>2</v>
      </c>
      <c r="AJ429" s="1095" t="str">
        <f>+IF(M429&gt;0,M429,"")</f>
        <v/>
      </c>
      <c r="AK429" s="1095" t="str">
        <f>+IF(Q429&gt;0,Q429,"")</f>
        <v/>
      </c>
      <c r="AL429" s="1095">
        <f>+IF(N429&gt;0,N429,"")</f>
        <v>8</v>
      </c>
      <c r="AM429" s="1095" t="str">
        <f>+IF(O429&gt;0,O429,"")</f>
        <v/>
      </c>
      <c r="AN429" s="1096" t="str">
        <f>+IF(P429&gt;0,P429," ")</f>
        <v>28.03</v>
      </c>
      <c r="AO429" s="314" t="str">
        <f>+UPPER((CONCATENATE(D429," ",B429," ",C429)))</f>
        <v>MARTINA ANDREA SANTANDER SANDOVAL</v>
      </c>
      <c r="AP429" s="1098">
        <f>G429</f>
        <v>38131</v>
      </c>
      <c r="AQ429" s="1097" t="str">
        <f>I429</f>
        <v>CLUB ATLETICO ÑIELOL</v>
      </c>
      <c r="AR429" s="1097">
        <f>J429</f>
        <v>9</v>
      </c>
      <c r="AS429" s="1091" t="str">
        <f>+SUBSTITUTE(SUBSTITUTE(F429,".",""),"-","")</f>
        <v>21577953K</v>
      </c>
      <c r="AT429" s="342"/>
      <c r="AU429" s="314" t="str">
        <f t="shared" si="30"/>
        <v xml:space="preserve">SANTANDER SANDOVAL MARTINA ANDREA </v>
      </c>
      <c r="AV429" s="342" t="str">
        <f t="shared" si="31"/>
        <v>CLUB ATLETICO ÑIELOL</v>
      </c>
      <c r="AW429" s="1119">
        <f t="shared" si="32"/>
        <v>9</v>
      </c>
      <c r="AX429" s="1120">
        <f t="shared" si="33"/>
        <v>38131</v>
      </c>
      <c r="AY429" s="342"/>
      <c r="AZ429" s="342"/>
    </row>
    <row r="430" spans="1:52" ht="15" customHeight="1" x14ac:dyDescent="0.15">
      <c r="A430" s="242"/>
      <c r="B430" s="223" t="s">
        <v>3410</v>
      </c>
      <c r="C430" s="223" t="s">
        <v>1033</v>
      </c>
      <c r="D430" s="223" t="s">
        <v>3411</v>
      </c>
      <c r="E430" s="378" t="s">
        <v>1862</v>
      </c>
      <c r="F430" s="223" t="s">
        <v>3412</v>
      </c>
      <c r="G430" s="538">
        <v>38131</v>
      </c>
      <c r="H430" s="226" t="str">
        <f>+IF(G430&lt;DATE(2002,1,1),"adulto",IF(G430&lt;DATE(2004,1,1),"u20",IF(G430&lt;DATE(2006,1,1),"u18",IF(G430&lt;DATE(2008,1,1),"u16","-"))))</f>
        <v>u18</v>
      </c>
      <c r="I430" s="223" t="s">
        <v>3409</v>
      </c>
      <c r="J430" s="378">
        <v>9</v>
      </c>
      <c r="K430" s="883">
        <v>100</v>
      </c>
      <c r="L430" s="242">
        <v>2</v>
      </c>
      <c r="M430" s="242"/>
      <c r="N430" s="242"/>
      <c r="O430" s="243"/>
      <c r="P430" s="225" t="s">
        <v>1492</v>
      </c>
      <c r="Q430" s="243"/>
      <c r="R430" s="243"/>
      <c r="S430" s="243"/>
      <c r="T430" s="242"/>
      <c r="U430" s="242"/>
      <c r="V430" s="242"/>
      <c r="W430" s="242"/>
      <c r="X430" s="243"/>
      <c r="Y430" s="243"/>
      <c r="Z430" s="242"/>
      <c r="AA430" s="242"/>
      <c r="AB430" s="242"/>
      <c r="AC430" s="242"/>
      <c r="AD430" s="242"/>
      <c r="AE430" s="242"/>
      <c r="AF430" s="242"/>
      <c r="AG430" s="1091" t="str">
        <f>E430</f>
        <v>F</v>
      </c>
      <c r="AH430" s="1095">
        <f>+IF(K430&gt;0,K430,"")</f>
        <v>100</v>
      </c>
      <c r="AI430" s="1095">
        <f>+IF(L430&gt;0,L430,"")</f>
        <v>2</v>
      </c>
      <c r="AJ430" s="1095" t="str">
        <f>+IF(M430&gt;0,M430,"")</f>
        <v/>
      </c>
      <c r="AK430" s="1095" t="str">
        <f>+IF(Q430&gt;0,Q430,"")</f>
        <v/>
      </c>
      <c r="AL430" s="1095">
        <v>7</v>
      </c>
      <c r="AM430" s="1095" t="str">
        <f>+IF(O430&gt;0,O430,"")</f>
        <v/>
      </c>
      <c r="AN430" s="1096" t="str">
        <f>+IF(P430&gt;0,P430," ")</f>
        <v>13.57</v>
      </c>
      <c r="AO430" s="314" t="str">
        <f>+UPPER((CONCATENATE(D430," ",B430," ",C430)))</f>
        <v>MARTINA ANDREA SANTANDER SANDOVAL</v>
      </c>
      <c r="AP430" s="1098">
        <f>G430</f>
        <v>38131</v>
      </c>
      <c r="AQ430" s="1097" t="str">
        <f>I430</f>
        <v>CLUB ATLETICO ÑIELOL</v>
      </c>
      <c r="AR430" s="1097">
        <f>J430</f>
        <v>9</v>
      </c>
      <c r="AS430" s="1091" t="str">
        <f>+SUBSTITUTE(SUBSTITUTE(F430,".",""),"-","")</f>
        <v>21577953K</v>
      </c>
      <c r="AT430" s="342"/>
      <c r="AU430" s="314" t="str">
        <f t="shared" si="30"/>
        <v xml:space="preserve">SANTANDER SANDOVAL MARTINA ANDREA </v>
      </c>
      <c r="AV430" s="342" t="str">
        <f t="shared" si="31"/>
        <v>CLUB ATLETICO ÑIELOL</v>
      </c>
      <c r="AW430" s="1119">
        <f t="shared" si="32"/>
        <v>9</v>
      </c>
      <c r="AX430" s="1120">
        <f t="shared" si="33"/>
        <v>38131</v>
      </c>
      <c r="AY430" s="342"/>
      <c r="AZ430" s="342"/>
    </row>
    <row r="431" spans="1:52" ht="15" customHeight="1" x14ac:dyDescent="0.15">
      <c r="A431" s="242"/>
      <c r="B431" s="375" t="s">
        <v>2036</v>
      </c>
      <c r="C431" s="375" t="s">
        <v>2037</v>
      </c>
      <c r="D431" s="375" t="s">
        <v>2038</v>
      </c>
      <c r="E431" s="378" t="s">
        <v>1866</v>
      </c>
      <c r="F431" s="225" t="s">
        <v>2039</v>
      </c>
      <c r="G431" s="346">
        <v>31158</v>
      </c>
      <c r="H431" s="226" t="str">
        <f>+IF(G431&lt;DATE(2002,1,1),"adulto",IF(G431&lt;DATE(2004,1,1),"u20",IF(G431&lt;DATE(2006,1,1),"u18",IF(G431&lt;DATE(2008,1,1),"u16","-"))))</f>
        <v>adulto</v>
      </c>
      <c r="I431" s="224" t="s">
        <v>2007</v>
      </c>
      <c r="J431" s="863">
        <v>13</v>
      </c>
      <c r="K431" s="378" t="s">
        <v>1856</v>
      </c>
      <c r="L431" s="242"/>
      <c r="M431" s="242"/>
      <c r="N431" s="242"/>
      <c r="O431" s="243"/>
      <c r="P431" s="225"/>
      <c r="Q431" s="243"/>
      <c r="R431" s="243"/>
      <c r="S431" s="243"/>
      <c r="T431" s="242"/>
      <c r="U431" s="242"/>
      <c r="V431" s="242"/>
      <c r="W431" s="242"/>
      <c r="X431" s="243"/>
      <c r="Y431" s="243"/>
      <c r="Z431" s="242"/>
      <c r="AA431" s="242"/>
      <c r="AB431" s="242"/>
      <c r="AC431" s="242"/>
      <c r="AD431" s="242"/>
      <c r="AE431" s="242"/>
      <c r="AF431" s="242"/>
      <c r="AG431" s="1091" t="str">
        <f>E431</f>
        <v>M</v>
      </c>
      <c r="AH431" s="1095" t="str">
        <f>+IF(K431&gt;0,K431,"")</f>
        <v>ENTRENADOR</v>
      </c>
      <c r="AI431" s="1095" t="str">
        <f>+IF(L431&gt;0,L431,"")</f>
        <v/>
      </c>
      <c r="AJ431" s="1095" t="str">
        <f>+IF(M431&gt;0,M431,"")</f>
        <v/>
      </c>
      <c r="AK431" s="1095" t="str">
        <f>+IF(Q431&gt;0,Q431,"")</f>
        <v/>
      </c>
      <c r="AL431" s="1095" t="str">
        <f>+IF(N431&gt;0,N431,"")</f>
        <v/>
      </c>
      <c r="AM431" s="1095" t="str">
        <f>+IF(O431&gt;0,O431,"")</f>
        <v/>
      </c>
      <c r="AN431" s="1096" t="str">
        <f>+IF(P431&gt;0,P431," ")</f>
        <v xml:space="preserve"> </v>
      </c>
      <c r="AO431" s="314" t="str">
        <f>+UPPER((CONCATENATE(D431," ",B431," ",C431)))</f>
        <v>CESAR SANTIS MELLA</v>
      </c>
      <c r="AP431" s="1098">
        <f>G431</f>
        <v>31158</v>
      </c>
      <c r="AQ431" s="1097" t="str">
        <f>I431</f>
        <v>CLUB NICOLAS CARVAJAL TALAGANTE</v>
      </c>
      <c r="AR431" s="1097">
        <f>J431</f>
        <v>13</v>
      </c>
      <c r="AS431" s="1091" t="str">
        <f>+SUBSTITUTE(SUBSTITUTE(F431,".",""),"-","")</f>
        <v>157796631</v>
      </c>
      <c r="AT431" s="342"/>
      <c r="AU431" s="314" t="str">
        <f t="shared" si="30"/>
        <v xml:space="preserve">SANTIS MELLA CESAR </v>
      </c>
      <c r="AV431" s="342" t="str">
        <f t="shared" si="31"/>
        <v>CLUB NICOLAS CARVAJAL TALAGANTE</v>
      </c>
      <c r="AW431" s="1119">
        <f t="shared" si="32"/>
        <v>13</v>
      </c>
      <c r="AX431" s="1120">
        <f t="shared" si="33"/>
        <v>31158</v>
      </c>
      <c r="AY431" s="342"/>
      <c r="AZ431" s="342"/>
    </row>
    <row r="432" spans="1:52" ht="15" customHeight="1" x14ac:dyDescent="0.15">
      <c r="A432" s="242"/>
      <c r="B432" s="224" t="s">
        <v>3141</v>
      </c>
      <c r="C432" s="224" t="s">
        <v>3142</v>
      </c>
      <c r="D432" s="224" t="s">
        <v>3143</v>
      </c>
      <c r="E432" s="378" t="s">
        <v>1866</v>
      </c>
      <c r="F432" s="225" t="s">
        <v>3144</v>
      </c>
      <c r="G432" s="346">
        <v>37851</v>
      </c>
      <c r="H432" s="226" t="str">
        <f>+IF(G432&lt;DATE(2002,1,1),"adulto",IF(G432&lt;DATE(2004,1,1),"u20",IF(G432&lt;DATE(2006,1,1),"u18",IF(G432&lt;DATE(2008,1,1),"u16","-"))))</f>
        <v>u20</v>
      </c>
      <c r="I432" s="228" t="s">
        <v>3140</v>
      </c>
      <c r="J432" s="863">
        <v>3</v>
      </c>
      <c r="K432" s="344" t="s">
        <v>1032</v>
      </c>
      <c r="L432" s="242"/>
      <c r="M432" s="242"/>
      <c r="N432" s="242"/>
      <c r="O432" s="243"/>
      <c r="P432" s="225" t="s">
        <v>3327</v>
      </c>
      <c r="Q432" s="243"/>
      <c r="R432" s="243"/>
      <c r="S432" s="243"/>
      <c r="T432" s="242"/>
      <c r="U432" s="242"/>
      <c r="V432" s="242"/>
      <c r="W432" s="242"/>
      <c r="X432" s="243"/>
      <c r="Y432" s="243"/>
      <c r="Z432" s="242"/>
      <c r="AA432" s="242"/>
      <c r="AB432" s="242"/>
      <c r="AC432" s="242"/>
      <c r="AD432" s="242"/>
      <c r="AE432" s="242"/>
      <c r="AF432" s="242"/>
      <c r="AG432" s="1091" t="str">
        <f>E432</f>
        <v>M</v>
      </c>
      <c r="AH432" s="1095" t="str">
        <f>+IF(K432&gt;0,K432,"")</f>
        <v>martillo</v>
      </c>
      <c r="AI432" s="1095" t="str">
        <f>+IF(L432&gt;0,L432,"")</f>
        <v/>
      </c>
      <c r="AJ432" s="1095" t="str">
        <f>+IF(M432&gt;0,M432,"")</f>
        <v/>
      </c>
      <c r="AK432" s="1095" t="str">
        <f>+IF(Q432&gt;0,Q432,"")</f>
        <v/>
      </c>
      <c r="AL432" s="1095" t="str">
        <f>+IF(N432&gt;0,N432,"")</f>
        <v/>
      </c>
      <c r="AM432" s="1095" t="str">
        <f>+IF(O432&gt;0,O432,"")</f>
        <v/>
      </c>
      <c r="AN432" s="1096" t="str">
        <f>+IF(P432&gt;0,P432," ")</f>
        <v>50.20</v>
      </c>
      <c r="AO432" s="314" t="str">
        <f>+UPPER((CONCATENATE(D432," ",B432," ",C432)))</f>
        <v>ITALO GIOVANNI SAVALLI SALDIAS</v>
      </c>
      <c r="AP432" s="1098">
        <f>G432</f>
        <v>37851</v>
      </c>
      <c r="AQ432" s="1097" t="str">
        <f>I432</f>
        <v>CLUB ATLETICO COPIAPO</v>
      </c>
      <c r="AR432" s="1097">
        <f>J432</f>
        <v>3</v>
      </c>
      <c r="AS432" s="1091" t="str">
        <f>+SUBSTITUTE(SUBSTITUTE(F432,".",""),"-","")</f>
        <v>213684167</v>
      </c>
      <c r="AT432" s="342"/>
      <c r="AU432" s="314" t="str">
        <f t="shared" si="30"/>
        <v xml:space="preserve">SAVALLI SALDIAS ITALO GIOVANNI </v>
      </c>
      <c r="AV432" s="342" t="str">
        <f t="shared" si="31"/>
        <v>CLUB ATLETICO COPIAPO</v>
      </c>
      <c r="AW432" s="1119">
        <f t="shared" si="32"/>
        <v>3</v>
      </c>
      <c r="AX432" s="1120">
        <f t="shared" si="33"/>
        <v>37851</v>
      </c>
      <c r="AY432" s="342"/>
      <c r="AZ432" s="342"/>
    </row>
    <row r="433" spans="1:52" ht="15" customHeight="1" x14ac:dyDescent="0.15">
      <c r="A433" s="242"/>
      <c r="B433" s="224" t="s">
        <v>3076</v>
      </c>
      <c r="C433" s="224" t="s">
        <v>3077</v>
      </c>
      <c r="D433" s="224" t="s">
        <v>3078</v>
      </c>
      <c r="E433" s="378" t="s">
        <v>1862</v>
      </c>
      <c r="F433" s="527" t="s">
        <v>3079</v>
      </c>
      <c r="G433" s="407">
        <v>38029</v>
      </c>
      <c r="H433" s="226" t="str">
        <f>+IF(G433&lt;DATE(2002,1,1),"adulto",IF(G433&lt;DATE(2004,1,1),"u20",IF(G433&lt;DATE(2006,1,1),"u18",IF(G433&lt;DATE(2008,1,1),"u16","-"))))</f>
        <v>u18</v>
      </c>
      <c r="I433" s="224" t="s">
        <v>3045</v>
      </c>
      <c r="J433" s="378">
        <v>10</v>
      </c>
      <c r="K433" s="883">
        <v>100</v>
      </c>
      <c r="L433" s="242">
        <v>4</v>
      </c>
      <c r="M433" s="242"/>
      <c r="N433" s="242"/>
      <c r="O433" s="243"/>
      <c r="P433" s="225" t="s">
        <v>3080</v>
      </c>
      <c r="Q433" s="243"/>
      <c r="R433" s="243"/>
      <c r="S433" s="243"/>
      <c r="T433" s="242"/>
      <c r="U433" s="242"/>
      <c r="V433" s="242"/>
      <c r="W433" s="242"/>
      <c r="X433" s="243"/>
      <c r="Y433" s="243"/>
      <c r="Z433" s="242"/>
      <c r="AA433" s="242"/>
      <c r="AB433" s="242"/>
      <c r="AC433" s="242"/>
      <c r="AD433" s="242"/>
      <c r="AE433" s="242"/>
      <c r="AF433" s="242"/>
      <c r="AG433" s="1091" t="str">
        <f>E433</f>
        <v>F</v>
      </c>
      <c r="AH433" s="1095">
        <f>+IF(K433&gt;0,K433,"")</f>
        <v>100</v>
      </c>
      <c r="AI433" s="1095">
        <f>+IF(L433&gt;0,L433,"")</f>
        <v>4</v>
      </c>
      <c r="AJ433" s="1095" t="str">
        <f>+IF(M433&gt;0,M433,"")</f>
        <v/>
      </c>
      <c r="AK433" s="1095" t="str">
        <f>+IF(Q433&gt;0,Q433,"")</f>
        <v/>
      </c>
      <c r="AL433" s="1095">
        <v>6</v>
      </c>
      <c r="AM433" s="1095" t="str">
        <f>+IF(O433&gt;0,O433,"")</f>
        <v/>
      </c>
      <c r="AN433" s="1096" t="str">
        <f>+IF(P433&gt;0,P433," ")</f>
        <v>13.51</v>
      </c>
      <c r="AO433" s="314" t="str">
        <f>+UPPER((CONCATENATE(D433," ",B433," ",C433)))</f>
        <v>CAROLA SCHEIHING BALLESTERO</v>
      </c>
      <c r="AP433" s="1098">
        <f>G433</f>
        <v>38029</v>
      </c>
      <c r="AQ433" s="1097" t="str">
        <f>I433</f>
        <v>GERARDO MANZANARES</v>
      </c>
      <c r="AR433" s="1097">
        <f>J433</f>
        <v>10</v>
      </c>
      <c r="AS433" s="1091" t="str">
        <f>+SUBSTITUTE(SUBSTITUTE(F433,".",""),"-","")</f>
        <v>215087387</v>
      </c>
      <c r="AT433" s="342"/>
      <c r="AU433" s="314" t="str">
        <f t="shared" si="30"/>
        <v xml:space="preserve">SCHEIHING BALLESTERO CAROLA </v>
      </c>
      <c r="AV433" s="342" t="str">
        <f t="shared" si="31"/>
        <v>GERARDO MANZANARES</v>
      </c>
      <c r="AW433" s="1119">
        <f t="shared" si="32"/>
        <v>10</v>
      </c>
      <c r="AX433" s="1120">
        <f t="shared" si="33"/>
        <v>38029</v>
      </c>
      <c r="AY433" s="342"/>
      <c r="AZ433" s="342"/>
    </row>
    <row r="434" spans="1:52" ht="15" customHeight="1" x14ac:dyDescent="0.15">
      <c r="A434" s="242"/>
      <c r="B434" s="224" t="s">
        <v>3076</v>
      </c>
      <c r="C434" s="224" t="s">
        <v>3077</v>
      </c>
      <c r="D434" s="224" t="s">
        <v>3078</v>
      </c>
      <c r="E434" s="378" t="s">
        <v>1862</v>
      </c>
      <c r="F434" s="527" t="s">
        <v>3079</v>
      </c>
      <c r="G434" s="407">
        <v>38029</v>
      </c>
      <c r="H434" s="226" t="str">
        <f>+IF(G434&lt;DATE(2002,1,1),"adulto",IF(G434&lt;DATE(2004,1,1),"u20",IF(G434&lt;DATE(2006,1,1),"u18",IF(G434&lt;DATE(2008,1,1),"u16","-"))))</f>
        <v>u18</v>
      </c>
      <c r="I434" s="224" t="s">
        <v>3045</v>
      </c>
      <c r="J434" s="378">
        <v>10</v>
      </c>
      <c r="K434" s="225">
        <v>400</v>
      </c>
      <c r="L434" s="242">
        <v>2</v>
      </c>
      <c r="M434" s="242"/>
      <c r="N434" s="242"/>
      <c r="O434" s="243"/>
      <c r="P434" s="658" t="s">
        <v>3081</v>
      </c>
      <c r="Q434" s="243"/>
      <c r="R434" s="243"/>
      <c r="S434" s="243"/>
      <c r="T434" s="242"/>
      <c r="U434" s="242"/>
      <c r="V434" s="242"/>
      <c r="W434" s="242"/>
      <c r="X434" s="243"/>
      <c r="Y434" s="243"/>
      <c r="Z434" s="242"/>
      <c r="AA434" s="242"/>
      <c r="AB434" s="242"/>
      <c r="AC434" s="242"/>
      <c r="AD434" s="242"/>
      <c r="AE434" s="242"/>
      <c r="AF434" s="242"/>
      <c r="AG434" s="1091" t="str">
        <f>E434</f>
        <v>F</v>
      </c>
      <c r="AH434" s="1095">
        <f>+IF(K434&gt;0,K434,"")</f>
        <v>400</v>
      </c>
      <c r="AI434" s="1095">
        <f>+IF(L434&gt;0,L434,"")</f>
        <v>2</v>
      </c>
      <c r="AJ434" s="1095" t="str">
        <f>+IF(M434&gt;0,M434,"")</f>
        <v/>
      </c>
      <c r="AK434" s="1095" t="str">
        <f>+IF(Q434&gt;0,Q434,"")</f>
        <v/>
      </c>
      <c r="AL434" s="1095">
        <v>2</v>
      </c>
      <c r="AM434" s="1095" t="str">
        <f>+IF(O434&gt;0,O434,"")</f>
        <v/>
      </c>
      <c r="AN434" s="1096" t="str">
        <f>+IF(P434&gt;0,P434," ")</f>
        <v>1.04.76</v>
      </c>
      <c r="AO434" s="314" t="str">
        <f>+UPPER((CONCATENATE(D434," ",B434," ",C434)))</f>
        <v>CAROLA SCHEIHING BALLESTERO</v>
      </c>
      <c r="AP434" s="1098">
        <f>G434</f>
        <v>38029</v>
      </c>
      <c r="AQ434" s="1097" t="str">
        <f>I434</f>
        <v>GERARDO MANZANARES</v>
      </c>
      <c r="AR434" s="1097">
        <f>J434</f>
        <v>10</v>
      </c>
      <c r="AS434" s="1091" t="str">
        <f>+SUBSTITUTE(SUBSTITUTE(F434,".",""),"-","")</f>
        <v>215087387</v>
      </c>
      <c r="AT434" s="342"/>
      <c r="AU434" s="314" t="str">
        <f t="shared" si="30"/>
        <v xml:space="preserve">SCHEIHING BALLESTERO CAROLA </v>
      </c>
      <c r="AV434" s="342" t="str">
        <f t="shared" si="31"/>
        <v>GERARDO MANZANARES</v>
      </c>
      <c r="AW434" s="1119">
        <f t="shared" si="32"/>
        <v>10</v>
      </c>
      <c r="AX434" s="1120">
        <f t="shared" si="33"/>
        <v>38029</v>
      </c>
      <c r="AY434" s="342"/>
      <c r="AZ434" s="342"/>
    </row>
    <row r="435" spans="1:52" ht="15" customHeight="1" x14ac:dyDescent="0.2">
      <c r="A435" s="242"/>
      <c r="B435" s="224" t="s">
        <v>2415</v>
      </c>
      <c r="C435" s="224" t="s">
        <v>2416</v>
      </c>
      <c r="D435" s="224" t="s">
        <v>2417</v>
      </c>
      <c r="E435" s="378" t="s">
        <v>1866</v>
      </c>
      <c r="F435" s="225" t="s">
        <v>2418</v>
      </c>
      <c r="G435" s="346">
        <v>38295</v>
      </c>
      <c r="H435" s="226" t="str">
        <f>+IF(G435&lt;DATE(2002,1,1),"adulto",IF(G435&lt;DATE(2004,1,1),"u20",IF(G435&lt;DATE(2006,1,1),"u18",IF(G435&lt;DATE(2008,1,1),"u16","-"))))</f>
        <v>u18</v>
      </c>
      <c r="I435" s="693" t="s">
        <v>2412</v>
      </c>
      <c r="J435" s="861">
        <v>5</v>
      </c>
      <c r="K435" s="225" t="s">
        <v>1877</v>
      </c>
      <c r="L435" s="242">
        <v>1</v>
      </c>
      <c r="M435" s="242"/>
      <c r="N435" s="242">
        <v>6</v>
      </c>
      <c r="O435" s="243"/>
      <c r="P435" s="225" t="s">
        <v>3872</v>
      </c>
      <c r="Q435" s="243"/>
      <c r="R435" s="243"/>
      <c r="S435" s="243"/>
      <c r="T435" s="242"/>
      <c r="U435" s="242"/>
      <c r="V435" s="242"/>
      <c r="W435" s="242"/>
      <c r="X435" s="243"/>
      <c r="Y435" s="243"/>
      <c r="Z435" s="242"/>
      <c r="AA435" s="242"/>
      <c r="AB435" s="242"/>
      <c r="AC435" s="242"/>
      <c r="AD435" s="242"/>
      <c r="AE435" s="242"/>
      <c r="AF435" s="242"/>
      <c r="AG435" s="1091" t="str">
        <f>E435</f>
        <v>M</v>
      </c>
      <c r="AH435" s="1095" t="str">
        <f>+IF(K435&gt;0,K435,"")</f>
        <v>400v</v>
      </c>
      <c r="AI435" s="1095">
        <f>+IF(L435&gt;0,L435,"")</f>
        <v>1</v>
      </c>
      <c r="AJ435" s="1095" t="str">
        <f>+IF(M435&gt;0,M435,"")</f>
        <v/>
      </c>
      <c r="AK435" s="1095" t="str">
        <f>+IF(Q435&gt;0,Q435,"")</f>
        <v/>
      </c>
      <c r="AL435" s="1095">
        <f>+IF(N435&gt;0,N435,"")</f>
        <v>6</v>
      </c>
      <c r="AM435" s="1095" t="str">
        <f>+IF(O435&gt;0,O435,"")</f>
        <v/>
      </c>
      <c r="AN435" s="1096" t="str">
        <f>+IF(P435&gt;0,P435," ")</f>
        <v>1.01.14</v>
      </c>
      <c r="AO435" s="314" t="str">
        <f>+UPPER((CONCATENATE(D435," ",B435," ",C435)))</f>
        <v>THOMAS ANDREAS SCHEK ARPON</v>
      </c>
      <c r="AP435" s="1098">
        <f>G435</f>
        <v>38295</v>
      </c>
      <c r="AQ435" s="1097" t="str">
        <f>I435</f>
        <v>CLUB ATLÉTICO PACÍFICO</v>
      </c>
      <c r="AR435" s="1097">
        <f>J435</f>
        <v>5</v>
      </c>
      <c r="AS435" s="1091" t="str">
        <f>+SUBSTITUTE(SUBSTITUTE(F435,".",""),"-","")</f>
        <v>215277097</v>
      </c>
      <c r="AT435" s="342"/>
      <c r="AU435" s="314" t="str">
        <f t="shared" si="30"/>
        <v xml:space="preserve">SCHEK ARPON THOMAS ANDREAS </v>
      </c>
      <c r="AV435" s="342" t="str">
        <f t="shared" si="31"/>
        <v>CLUB ATLÉTICO PACÍFICO</v>
      </c>
      <c r="AW435" s="1119">
        <f t="shared" si="32"/>
        <v>5</v>
      </c>
      <c r="AX435" s="1120">
        <f t="shared" si="33"/>
        <v>38295</v>
      </c>
      <c r="AY435" s="342"/>
      <c r="AZ435" s="342"/>
    </row>
    <row r="436" spans="1:52" ht="15" customHeight="1" x14ac:dyDescent="0.15">
      <c r="A436" s="242"/>
      <c r="B436" s="223" t="s">
        <v>3510</v>
      </c>
      <c r="C436" s="223" t="s">
        <v>1169</v>
      </c>
      <c r="D436" s="223" t="s">
        <v>2143</v>
      </c>
      <c r="E436" s="378" t="s">
        <v>1866</v>
      </c>
      <c r="F436" s="223" t="s">
        <v>1089</v>
      </c>
      <c r="G436" s="538">
        <v>37316</v>
      </c>
      <c r="H436" s="226" t="str">
        <f>+IF(G436&lt;DATE(2002,1,1),"adulto",IF(G436&lt;DATE(2004,1,1),"u20",IF(G436&lt;DATE(2006,1,1),"u18",IF(G436&lt;DATE(2008,1,1),"u16","-"))))</f>
        <v>u20</v>
      </c>
      <c r="I436" s="223" t="s">
        <v>3494</v>
      </c>
      <c r="J436" s="378">
        <v>9</v>
      </c>
      <c r="K436" s="765" t="s">
        <v>974</v>
      </c>
      <c r="L436" s="242"/>
      <c r="M436" s="242"/>
      <c r="N436" s="242"/>
      <c r="O436" s="243"/>
      <c r="P436" s="225" t="s">
        <v>3514</v>
      </c>
      <c r="Q436" s="243"/>
      <c r="R436" s="243"/>
      <c r="S436" s="243"/>
      <c r="T436" s="242"/>
      <c r="U436" s="242"/>
      <c r="V436" s="242"/>
      <c r="W436" s="242"/>
      <c r="X436" s="243"/>
      <c r="Y436" s="243"/>
      <c r="Z436" s="242"/>
      <c r="AA436" s="242"/>
      <c r="AB436" s="242"/>
      <c r="AC436" s="242"/>
      <c r="AD436" s="242"/>
      <c r="AE436" s="242"/>
      <c r="AF436" s="242"/>
      <c r="AG436" s="1091" t="str">
        <f>E436</f>
        <v>M</v>
      </c>
      <c r="AH436" s="1095" t="str">
        <f>+IF(K436&gt;0,K436,"")</f>
        <v>bala</v>
      </c>
      <c r="AI436" s="1095" t="str">
        <f>+IF(L436&gt;0,L436,"")</f>
        <v/>
      </c>
      <c r="AJ436" s="1095" t="str">
        <f>+IF(M436&gt;0,M436,"")</f>
        <v/>
      </c>
      <c r="AK436" s="1095" t="str">
        <f>+IF(Q436&gt;0,Q436,"")</f>
        <v/>
      </c>
      <c r="AL436" s="1095" t="str">
        <f>+IF(N436&gt;0,N436,"")</f>
        <v/>
      </c>
      <c r="AM436" s="1095" t="str">
        <f>+IF(O436&gt;0,O436,"")</f>
        <v/>
      </c>
      <c r="AN436" s="1096" t="str">
        <f>+IF(P436&gt;0,P436," ")</f>
        <v>11.58</v>
      </c>
      <c r="AO436" s="314" t="str">
        <f>+UPPER((CONCATENATE(D436," ",B436," ",C436)))</f>
        <v>REVECO SEBASTIAN ARTURO VENEGAS</v>
      </c>
      <c r="AP436" s="1098">
        <f>G436</f>
        <v>37316</v>
      </c>
      <c r="AQ436" s="1097" t="str">
        <f>I436</f>
        <v>CLUB ATLETICO NAHUELBUTA</v>
      </c>
      <c r="AR436" s="1097">
        <f>J436</f>
        <v>9</v>
      </c>
      <c r="AS436" s="1091" t="str">
        <f>+SUBSTITUTE(SUBSTITUTE(F436,".",""),"-","")</f>
        <v>209036029</v>
      </c>
      <c r="AT436" s="342"/>
      <c r="AU436" s="314" t="str">
        <f t="shared" si="30"/>
        <v xml:space="preserve">SEBASTIAN ARTURO VENEGAS REVECO </v>
      </c>
      <c r="AV436" s="342" t="str">
        <f t="shared" si="31"/>
        <v>CLUB ATLETICO NAHUELBUTA</v>
      </c>
      <c r="AW436" s="1119">
        <f t="shared" si="32"/>
        <v>9</v>
      </c>
      <c r="AX436" s="1120">
        <f t="shared" si="33"/>
        <v>37316</v>
      </c>
      <c r="AY436" s="342"/>
      <c r="AZ436" s="342"/>
    </row>
    <row r="437" spans="1:52" ht="15" customHeight="1" x14ac:dyDescent="0.15">
      <c r="A437" s="242"/>
      <c r="B437" s="223" t="s">
        <v>3510</v>
      </c>
      <c r="C437" s="223" t="s">
        <v>1169</v>
      </c>
      <c r="D437" s="223" t="s">
        <v>2143</v>
      </c>
      <c r="E437" s="378" t="s">
        <v>1866</v>
      </c>
      <c r="F437" s="223" t="s">
        <v>1089</v>
      </c>
      <c r="G437" s="538">
        <v>37316</v>
      </c>
      <c r="H437" s="226" t="str">
        <f>+IF(G437&lt;DATE(2002,1,1),"adulto",IF(G437&lt;DATE(2004,1,1),"u20",IF(G437&lt;DATE(2006,1,1),"u18",IF(G437&lt;DATE(2008,1,1),"u16","-"))))</f>
        <v>u20</v>
      </c>
      <c r="I437" s="223" t="s">
        <v>3494</v>
      </c>
      <c r="J437" s="378">
        <v>9</v>
      </c>
      <c r="K437" s="765" t="s">
        <v>974</v>
      </c>
      <c r="L437" s="242"/>
      <c r="M437" s="242"/>
      <c r="N437" s="242"/>
      <c r="O437" s="243"/>
      <c r="P437" s="225" t="s">
        <v>3514</v>
      </c>
      <c r="Q437" s="243"/>
      <c r="R437" s="243"/>
      <c r="S437" s="243"/>
      <c r="T437" s="242"/>
      <c r="U437" s="242"/>
      <c r="V437" s="242"/>
      <c r="W437" s="242"/>
      <c r="X437" s="243"/>
      <c r="Y437" s="243"/>
      <c r="Z437" s="242"/>
      <c r="AA437" s="242"/>
      <c r="AB437" s="242"/>
      <c r="AC437" s="242"/>
      <c r="AD437" s="242"/>
      <c r="AE437" s="242"/>
      <c r="AF437" s="242"/>
      <c r="AG437" s="1091" t="str">
        <f>E437</f>
        <v>M</v>
      </c>
      <c r="AH437" s="1095" t="str">
        <f>+IF(K437&gt;0,K437,"")</f>
        <v>bala</v>
      </c>
      <c r="AI437" s="1095" t="str">
        <f>+IF(L437&gt;0,L437,"")</f>
        <v/>
      </c>
      <c r="AJ437" s="1095" t="str">
        <f>+IF(M437&gt;0,M437,"")</f>
        <v/>
      </c>
      <c r="AK437" s="1095" t="str">
        <f>+IF(Q437&gt;0,Q437,"")</f>
        <v/>
      </c>
      <c r="AL437" s="1095" t="str">
        <f>+IF(N437&gt;0,N437,"")</f>
        <v/>
      </c>
      <c r="AM437" s="1095" t="str">
        <f>+IF(O437&gt;0,O437,"")</f>
        <v/>
      </c>
      <c r="AN437" s="1096" t="str">
        <f>+IF(P437&gt;0,P437," ")</f>
        <v>11.58</v>
      </c>
      <c r="AO437" s="314" t="str">
        <f>+UPPER((CONCATENATE(D437," ",B437," ",C437)))</f>
        <v>REVECO SEBASTIAN ARTURO VENEGAS</v>
      </c>
      <c r="AP437" s="1098">
        <f>G437</f>
        <v>37316</v>
      </c>
      <c r="AQ437" s="1097" t="str">
        <f>I437</f>
        <v>CLUB ATLETICO NAHUELBUTA</v>
      </c>
      <c r="AR437" s="1097">
        <f>J437</f>
        <v>9</v>
      </c>
      <c r="AS437" s="1091" t="str">
        <f>+SUBSTITUTE(SUBSTITUTE(F437,".",""),"-","")</f>
        <v>209036029</v>
      </c>
      <c r="AT437" s="342"/>
      <c r="AU437" s="314" t="str">
        <f t="shared" si="30"/>
        <v xml:space="preserve">SEBASTIAN ARTURO VENEGAS REVECO </v>
      </c>
      <c r="AV437" s="342" t="str">
        <f t="shared" si="31"/>
        <v>CLUB ATLETICO NAHUELBUTA</v>
      </c>
      <c r="AW437" s="1119">
        <f t="shared" si="32"/>
        <v>9</v>
      </c>
      <c r="AX437" s="1120">
        <f t="shared" si="33"/>
        <v>37316</v>
      </c>
      <c r="AY437" s="342"/>
      <c r="AZ437" s="342"/>
    </row>
    <row r="438" spans="1:52" ht="15" customHeight="1" x14ac:dyDescent="0.2">
      <c r="A438" s="242"/>
      <c r="B438" s="451" t="s">
        <v>188</v>
      </c>
      <c r="C438" s="719" t="s">
        <v>112</v>
      </c>
      <c r="D438" s="451" t="s">
        <v>1189</v>
      </c>
      <c r="E438" s="378" t="s">
        <v>1866</v>
      </c>
      <c r="F438" s="505" t="s">
        <v>2985</v>
      </c>
      <c r="G438" s="462">
        <v>37700</v>
      </c>
      <c r="H438" s="226" t="str">
        <f>+IF(G438&lt;DATE(2002,1,1),"adulto",IF(G438&lt;DATE(2004,1,1),"u20",IF(G438&lt;DATE(2006,1,1),"u18",IF(G438&lt;DATE(2008,1,1),"u16","-"))))</f>
        <v>u20</v>
      </c>
      <c r="I438" s="451" t="s">
        <v>2935</v>
      </c>
      <c r="J438" s="452">
        <v>13</v>
      </c>
      <c r="K438" s="12">
        <v>800</v>
      </c>
      <c r="L438" s="242">
        <v>1</v>
      </c>
      <c r="M438" s="242"/>
      <c r="N438" s="242"/>
      <c r="O438" s="243"/>
      <c r="P438" s="466" t="s">
        <v>3861</v>
      </c>
      <c r="Q438" s="243"/>
      <c r="R438" s="243"/>
      <c r="S438" s="243"/>
      <c r="T438" s="242"/>
      <c r="U438" s="242"/>
      <c r="V438" s="242"/>
      <c r="W438" s="242"/>
      <c r="X438" s="243"/>
      <c r="Y438" s="243"/>
      <c r="Z438" s="242"/>
      <c r="AA438" s="242"/>
      <c r="AB438" s="242"/>
      <c r="AC438" s="242"/>
      <c r="AD438" s="242"/>
      <c r="AE438" s="242"/>
      <c r="AF438" s="242"/>
      <c r="AG438" s="1091" t="str">
        <f>E438</f>
        <v>M</v>
      </c>
      <c r="AH438" s="1095">
        <f>+IF(K438&gt;0,K438,"")</f>
        <v>800</v>
      </c>
      <c r="AI438" s="1095">
        <f>+IF(L438&gt;0,L438,"")</f>
        <v>1</v>
      </c>
      <c r="AJ438" s="1095" t="str">
        <f>+IF(M438&gt;0,M438,"")</f>
        <v/>
      </c>
      <c r="AK438" s="1095" t="str">
        <f>+IF(Q438&gt;0,Q438,"")</f>
        <v/>
      </c>
      <c r="AL438" s="1095" t="str">
        <f>+IF(N438&gt;0,N438,"")</f>
        <v/>
      </c>
      <c r="AM438" s="1095" t="str">
        <f>+IF(O438&gt;0,O438,"")</f>
        <v/>
      </c>
      <c r="AN438" s="1096" t="str">
        <f>+IF(P438&gt;0,P438," ")</f>
        <v>2.03</v>
      </c>
      <c r="AO438" s="314" t="str">
        <f>+UPPER((CONCATENATE(D438," ",B438," ",C438)))</f>
        <v>VICENTE SEPULVEDA ESPINOZA</v>
      </c>
      <c r="AP438" s="1098">
        <f>G438</f>
        <v>37700</v>
      </c>
      <c r="AQ438" s="1097" t="str">
        <f>I438</f>
        <v>CLUB ATLÉTICO FRANCÉS</v>
      </c>
      <c r="AR438" s="1097">
        <f>J438</f>
        <v>13</v>
      </c>
      <c r="AS438" s="1091" t="str">
        <f>+SUBSTITUTE(SUBSTITUTE(F438,".",""),"-","")</f>
        <v>212694800</v>
      </c>
      <c r="AT438" s="342"/>
      <c r="AU438" s="314" t="str">
        <f t="shared" si="30"/>
        <v xml:space="preserve">SEPULVEDA ESPINOZA VICENTE </v>
      </c>
      <c r="AV438" s="342" t="str">
        <f t="shared" si="31"/>
        <v>CLUB ATLÉTICO FRANCÉS</v>
      </c>
      <c r="AW438" s="1119">
        <f t="shared" si="32"/>
        <v>13</v>
      </c>
      <c r="AX438" s="1120">
        <f t="shared" si="33"/>
        <v>37700</v>
      </c>
      <c r="AY438" s="342"/>
      <c r="AZ438" s="342"/>
    </row>
    <row r="439" spans="1:52" ht="15" customHeight="1" x14ac:dyDescent="0.15">
      <c r="A439" s="242"/>
      <c r="B439" s="451" t="s">
        <v>188</v>
      </c>
      <c r="C439" s="719" t="s">
        <v>112</v>
      </c>
      <c r="D439" s="451" t="s">
        <v>1189</v>
      </c>
      <c r="E439" s="378" t="s">
        <v>1866</v>
      </c>
      <c r="F439" s="505" t="s">
        <v>2985</v>
      </c>
      <c r="G439" s="462">
        <v>37700</v>
      </c>
      <c r="H439" s="226" t="str">
        <f>+IF(G439&lt;DATE(2002,1,1),"adulto",IF(G439&lt;DATE(2004,1,1),"u20",IF(G439&lt;DATE(2006,1,1),"u18",IF(G439&lt;DATE(2008,1,1),"u16","-"))))</f>
        <v>u20</v>
      </c>
      <c r="I439" s="451" t="s">
        <v>2935</v>
      </c>
      <c r="J439" s="452">
        <v>13</v>
      </c>
      <c r="K439" s="396" t="s">
        <v>1876</v>
      </c>
      <c r="L439" s="242"/>
      <c r="M439" s="242"/>
      <c r="N439" s="242"/>
      <c r="O439" s="243"/>
      <c r="P439" s="453" t="s">
        <v>3871</v>
      </c>
      <c r="Q439" s="243"/>
      <c r="R439" s="243"/>
      <c r="S439" s="243"/>
      <c r="T439" s="242"/>
      <c r="U439" s="242"/>
      <c r="V439" s="242"/>
      <c r="W439" s="242"/>
      <c r="X439" s="243"/>
      <c r="Y439" s="243"/>
      <c r="Z439" s="242"/>
      <c r="AA439" s="242"/>
      <c r="AB439" s="242"/>
      <c r="AC439" s="242"/>
      <c r="AD439" s="242"/>
      <c r="AE439" s="242"/>
      <c r="AF439" s="242"/>
      <c r="AG439" s="1091" t="str">
        <f>E439</f>
        <v>M</v>
      </c>
      <c r="AH439" s="1095" t="str">
        <f>+IF(K439&gt;0,K439,"")</f>
        <v>3000 c/o</v>
      </c>
      <c r="AI439" s="1095" t="str">
        <f>+IF(L439&gt;0,L439,"")</f>
        <v/>
      </c>
      <c r="AJ439" s="1095" t="str">
        <f>+IF(M439&gt;0,M439,"")</f>
        <v/>
      </c>
      <c r="AK439" s="1095" t="str">
        <f>+IF(Q439&gt;0,Q439,"")</f>
        <v/>
      </c>
      <c r="AL439" s="1095" t="str">
        <f>+IF(N439&gt;0,N439,"")</f>
        <v/>
      </c>
      <c r="AM439" s="1095" t="str">
        <f>+IF(O439&gt;0,O439,"")</f>
        <v/>
      </c>
      <c r="AN439" s="1096" t="str">
        <f>+IF(P439&gt;0,P439," ")</f>
        <v>10.15</v>
      </c>
      <c r="AO439" s="314" t="str">
        <f>+UPPER((CONCATENATE(D439," ",B439," ",C439)))</f>
        <v>VICENTE SEPULVEDA ESPINOZA</v>
      </c>
      <c r="AP439" s="1098">
        <f>G439</f>
        <v>37700</v>
      </c>
      <c r="AQ439" s="1097" t="str">
        <f>I439</f>
        <v>CLUB ATLÉTICO FRANCÉS</v>
      </c>
      <c r="AR439" s="1097">
        <f>J439</f>
        <v>13</v>
      </c>
      <c r="AS439" s="1091" t="str">
        <f>+SUBSTITUTE(SUBSTITUTE(F439,".",""),"-","")</f>
        <v>212694800</v>
      </c>
      <c r="AT439" s="342"/>
      <c r="AU439" s="314" t="str">
        <f t="shared" si="30"/>
        <v xml:space="preserve">SEPULVEDA ESPINOZA VICENTE </v>
      </c>
      <c r="AV439" s="342" t="str">
        <f t="shared" si="31"/>
        <v>CLUB ATLÉTICO FRANCÉS</v>
      </c>
      <c r="AW439" s="1119">
        <f t="shared" si="32"/>
        <v>13</v>
      </c>
      <c r="AX439" s="1120">
        <f t="shared" si="33"/>
        <v>37700</v>
      </c>
      <c r="AY439" s="342"/>
      <c r="AZ439" s="342"/>
    </row>
    <row r="440" spans="1:52" ht="15" customHeight="1" x14ac:dyDescent="0.15">
      <c r="A440" s="242"/>
      <c r="B440" s="451" t="s">
        <v>188</v>
      </c>
      <c r="C440" s="719" t="s">
        <v>112</v>
      </c>
      <c r="D440" s="451" t="s">
        <v>1189</v>
      </c>
      <c r="E440" s="378" t="s">
        <v>1866</v>
      </c>
      <c r="F440" s="505" t="s">
        <v>2985</v>
      </c>
      <c r="G440" s="462">
        <v>37700</v>
      </c>
      <c r="H440" s="226" t="str">
        <f>+IF(G440&lt;DATE(2002,1,1),"adulto",IF(G440&lt;DATE(2004,1,1),"u20",IF(G440&lt;DATE(2006,1,1),"u18",IF(G440&lt;DATE(2008,1,1),"u16","-"))))</f>
        <v>u20</v>
      </c>
      <c r="I440" s="451" t="s">
        <v>2935</v>
      </c>
      <c r="J440" s="452">
        <v>13</v>
      </c>
      <c r="K440" s="894">
        <v>1500</v>
      </c>
      <c r="L440" s="242">
        <v>2</v>
      </c>
      <c r="M440" s="242"/>
      <c r="N440" s="242"/>
      <c r="O440" s="243"/>
      <c r="P440" s="453" t="s">
        <v>4151</v>
      </c>
      <c r="Q440" s="243"/>
      <c r="R440" s="243"/>
      <c r="S440" s="243"/>
      <c r="T440" s="242"/>
      <c r="U440" s="242"/>
      <c r="V440" s="242"/>
      <c r="W440" s="242"/>
      <c r="X440" s="243"/>
      <c r="Y440" s="243"/>
      <c r="Z440" s="242"/>
      <c r="AA440" s="242"/>
      <c r="AB440" s="242"/>
      <c r="AC440" s="242"/>
      <c r="AD440" s="242"/>
      <c r="AE440" s="242"/>
      <c r="AF440" s="242"/>
      <c r="AG440" s="1091" t="str">
        <f>E440</f>
        <v>M</v>
      </c>
      <c r="AH440" s="1095">
        <f>+IF(K440&gt;0,K440,"")</f>
        <v>1500</v>
      </c>
      <c r="AI440" s="1095">
        <f>+IF(L440&gt;0,L440,"")</f>
        <v>2</v>
      </c>
      <c r="AJ440" s="1095" t="str">
        <f>+IF(M440&gt;0,M440,"")</f>
        <v/>
      </c>
      <c r="AK440" s="1095" t="str">
        <f>+IF(Q440&gt;0,Q440,"")</f>
        <v/>
      </c>
      <c r="AL440" s="1095" t="str">
        <f>+IF(N440&gt;0,N440,"")</f>
        <v/>
      </c>
      <c r="AM440" s="1095" t="str">
        <f>+IF(O440&gt;0,O440,"")</f>
        <v/>
      </c>
      <c r="AN440" s="1096" t="str">
        <f>+IF(P440&gt;0,P440," ")</f>
        <v>4.21.00</v>
      </c>
      <c r="AO440" s="314" t="str">
        <f>+UPPER((CONCATENATE(D440," ",B440," ",C440)))</f>
        <v>VICENTE SEPULVEDA ESPINOZA</v>
      </c>
      <c r="AP440" s="1098">
        <f>G440</f>
        <v>37700</v>
      </c>
      <c r="AQ440" s="1097" t="str">
        <f>I440</f>
        <v>CLUB ATLÉTICO FRANCÉS</v>
      </c>
      <c r="AR440" s="1097">
        <f>J440</f>
        <v>13</v>
      </c>
      <c r="AS440" s="1091" t="str">
        <f>+SUBSTITUTE(SUBSTITUTE(F440,".",""),"-","")</f>
        <v>212694800</v>
      </c>
      <c r="AT440" s="342"/>
      <c r="AU440" s="314" t="str">
        <f t="shared" si="30"/>
        <v xml:space="preserve">SEPULVEDA ESPINOZA VICENTE </v>
      </c>
      <c r="AV440" s="342" t="str">
        <f t="shared" si="31"/>
        <v>CLUB ATLÉTICO FRANCÉS</v>
      </c>
      <c r="AW440" s="1119">
        <f t="shared" si="32"/>
        <v>13</v>
      </c>
      <c r="AX440" s="1120">
        <f t="shared" si="33"/>
        <v>37700</v>
      </c>
      <c r="AY440" s="342"/>
      <c r="AZ440" s="342"/>
    </row>
    <row r="441" spans="1:52" ht="15" customHeight="1" x14ac:dyDescent="0.15">
      <c r="A441" s="242"/>
      <c r="B441" s="451" t="s">
        <v>188</v>
      </c>
      <c r="C441" s="719" t="s">
        <v>112</v>
      </c>
      <c r="D441" s="451" t="s">
        <v>1189</v>
      </c>
      <c r="E441" s="378" t="s">
        <v>1866</v>
      </c>
      <c r="F441" s="505" t="s">
        <v>2985</v>
      </c>
      <c r="G441" s="462">
        <v>37700</v>
      </c>
      <c r="H441" s="226" t="str">
        <f>+IF(G441&lt;DATE(2002,1,1),"adulto",IF(G441&lt;DATE(2004,1,1),"u20",IF(G441&lt;DATE(2006,1,1),"u18",IF(G441&lt;DATE(2008,1,1),"u16","-"))))</f>
        <v>u20</v>
      </c>
      <c r="I441" s="451" t="s">
        <v>2935</v>
      </c>
      <c r="J441" s="452">
        <v>13</v>
      </c>
      <c r="K441" s="900" t="s">
        <v>3702</v>
      </c>
      <c r="L441" s="242"/>
      <c r="M441" s="242"/>
      <c r="N441" s="242"/>
      <c r="O441" s="243"/>
      <c r="P441" s="460"/>
      <c r="Q441" s="243"/>
      <c r="R441" s="243"/>
      <c r="S441" s="243"/>
      <c r="T441" s="242"/>
      <c r="U441" s="242"/>
      <c r="V441" s="242"/>
      <c r="W441" s="242"/>
      <c r="X441" s="243"/>
      <c r="Y441" s="243"/>
      <c r="Z441" s="242"/>
      <c r="AA441" s="242"/>
      <c r="AB441" s="242"/>
      <c r="AC441" s="242"/>
      <c r="AD441" s="242"/>
      <c r="AE441" s="242"/>
      <c r="AF441" s="242"/>
      <c r="AG441" s="1091" t="str">
        <f>E441</f>
        <v>M</v>
      </c>
      <c r="AH441" s="1095" t="str">
        <f>+IF(K441&gt;0,K441,"")</f>
        <v>4x400</v>
      </c>
      <c r="AI441" s="1095" t="str">
        <f>+IF(L441&gt;0,L441,"")</f>
        <v/>
      </c>
      <c r="AJ441" s="1095" t="str">
        <f>+IF(M441&gt;0,M441,"")</f>
        <v/>
      </c>
      <c r="AK441" s="1095" t="str">
        <f>+IF(Q441&gt;0,Q441,"")</f>
        <v/>
      </c>
      <c r="AL441" s="1095" t="str">
        <f>+IF(N441&gt;0,N441,"")</f>
        <v/>
      </c>
      <c r="AM441" s="1095" t="str">
        <f>+IF(O441&gt;0,O441,"")</f>
        <v/>
      </c>
      <c r="AN441" s="1096" t="str">
        <f>+IF(P441&gt;0,P441," ")</f>
        <v xml:space="preserve"> </v>
      </c>
      <c r="AO441" s="314" t="str">
        <f>+UPPER((CONCATENATE(D441," ",B441," ",C441)))</f>
        <v>VICENTE SEPULVEDA ESPINOZA</v>
      </c>
      <c r="AP441" s="1098">
        <f>G441</f>
        <v>37700</v>
      </c>
      <c r="AQ441" s="1097" t="str">
        <f>I441</f>
        <v>CLUB ATLÉTICO FRANCÉS</v>
      </c>
      <c r="AR441" s="1097">
        <f>J441</f>
        <v>13</v>
      </c>
      <c r="AS441" s="1091" t="str">
        <f>+SUBSTITUTE(SUBSTITUTE(F441,".",""),"-","")</f>
        <v>212694800</v>
      </c>
      <c r="AT441" s="342"/>
      <c r="AU441" s="314" t="str">
        <f t="shared" si="30"/>
        <v xml:space="preserve">SEPULVEDA ESPINOZA VICENTE </v>
      </c>
      <c r="AV441" s="342" t="str">
        <f t="shared" si="31"/>
        <v>CLUB ATLÉTICO FRANCÉS</v>
      </c>
      <c r="AW441" s="1119">
        <f t="shared" si="32"/>
        <v>13</v>
      </c>
      <c r="AX441" s="1120">
        <f t="shared" si="33"/>
        <v>37700</v>
      </c>
      <c r="AY441" s="342"/>
      <c r="AZ441" s="342"/>
    </row>
    <row r="442" spans="1:52" ht="15" customHeight="1" x14ac:dyDescent="0.15">
      <c r="A442" s="242"/>
      <c r="B442" s="224" t="s">
        <v>2123</v>
      </c>
      <c r="C442" s="224" t="s">
        <v>2124</v>
      </c>
      <c r="D442" s="224" t="s">
        <v>2125</v>
      </c>
      <c r="E442" s="378" t="s">
        <v>1862</v>
      </c>
      <c r="F442" s="225" t="s">
        <v>2126</v>
      </c>
      <c r="G442" s="346">
        <v>38133</v>
      </c>
      <c r="H442" s="226" t="str">
        <f>+IF(G442&lt;DATE(2002,1,1),"adulto",IF(G442&lt;DATE(2004,1,1),"u20",IF(G442&lt;DATE(2006,1,1),"u18",IF(G442&lt;DATE(2008,1,1),"u16","-"))))</f>
        <v>u18</v>
      </c>
      <c r="I442" s="224" t="s">
        <v>2109</v>
      </c>
      <c r="J442" s="524">
        <v>7</v>
      </c>
      <c r="K442" s="344" t="s">
        <v>1017</v>
      </c>
      <c r="L442" s="242"/>
      <c r="M442" s="242"/>
      <c r="N442" s="242"/>
      <c r="O442" s="243"/>
      <c r="P442" s="225" t="s">
        <v>2129</v>
      </c>
      <c r="Q442" s="243"/>
      <c r="R442" s="243"/>
      <c r="S442" s="243"/>
      <c r="T442" s="242"/>
      <c r="U442" s="242"/>
      <c r="V442" s="242"/>
      <c r="W442" s="242"/>
      <c r="X442" s="243"/>
      <c r="Y442" s="243"/>
      <c r="Z442" s="242"/>
      <c r="AA442" s="242"/>
      <c r="AB442" s="242"/>
      <c r="AC442" s="242"/>
      <c r="AD442" s="242"/>
      <c r="AE442" s="242"/>
      <c r="AF442" s="242"/>
      <c r="AG442" s="1091" t="str">
        <f>E442</f>
        <v>F</v>
      </c>
      <c r="AH442" s="1095" t="str">
        <f>+IF(K442&gt;0,K442,"")</f>
        <v>jabalina</v>
      </c>
      <c r="AI442" s="1095" t="str">
        <f>+IF(L442&gt;0,L442,"")</f>
        <v/>
      </c>
      <c r="AJ442" s="1095" t="str">
        <f>+IF(M442&gt;0,M442,"")</f>
        <v/>
      </c>
      <c r="AK442" s="1095" t="str">
        <f>+IF(Q442&gt;0,Q442,"")</f>
        <v/>
      </c>
      <c r="AL442" s="1095" t="str">
        <f>+IF(N442&gt;0,N442,"")</f>
        <v/>
      </c>
      <c r="AM442" s="1095" t="str">
        <f>+IF(O442&gt;0,O442,"")</f>
        <v/>
      </c>
      <c r="AN442" s="1096" t="str">
        <f>+IF(P442&gt;0,P442," ")</f>
        <v>33.5</v>
      </c>
      <c r="AO442" s="314" t="str">
        <f>+UPPER((CONCATENATE(D442," ",B442," ",C442)))</f>
        <v xml:space="preserve">ANTONIA HARLET  SEPULVEDA  ALARCON </v>
      </c>
      <c r="AP442" s="1098">
        <f>G442</f>
        <v>38133</v>
      </c>
      <c r="AQ442" s="1097" t="str">
        <f>I442</f>
        <v xml:space="preserve">CLUB DE ATLETISMO DE PARRAL </v>
      </c>
      <c r="AR442" s="1097">
        <f>J442</f>
        <v>7</v>
      </c>
      <c r="AS442" s="1091" t="str">
        <f>+SUBSTITUTE(SUBSTITUTE(F442,".",""),"-","")</f>
        <v>21579931K</v>
      </c>
      <c r="AT442" s="342"/>
      <c r="AU442" s="314" t="str">
        <f t="shared" si="30"/>
        <v xml:space="preserve">SEPULVEDA  ALARCON  ANTONIA HARLET  </v>
      </c>
      <c r="AV442" s="342" t="str">
        <f t="shared" si="31"/>
        <v xml:space="preserve">CLUB DE ATLETISMO DE PARRAL </v>
      </c>
      <c r="AW442" s="1119">
        <f t="shared" si="32"/>
        <v>7</v>
      </c>
      <c r="AX442" s="1120">
        <f t="shared" si="33"/>
        <v>38133</v>
      </c>
      <c r="AY442" s="342"/>
      <c r="AZ442" s="342"/>
    </row>
    <row r="443" spans="1:52" ht="15" customHeight="1" x14ac:dyDescent="0.2">
      <c r="A443" s="242"/>
      <c r="B443" s="451" t="s">
        <v>2960</v>
      </c>
      <c r="C443" s="451" t="s">
        <v>2336</v>
      </c>
      <c r="D443" s="451" t="s">
        <v>2961</v>
      </c>
      <c r="E443" s="378" t="s">
        <v>1862</v>
      </c>
      <c r="F443" s="453" t="s">
        <v>2962</v>
      </c>
      <c r="G443" s="464">
        <v>37655</v>
      </c>
      <c r="H443" s="226" t="str">
        <f>+IF(G443&lt;DATE(2002,1,1),"adulto",IF(G443&lt;DATE(2004,1,1),"u20",IF(G443&lt;DATE(2006,1,1),"u18",IF(G443&lt;DATE(2008,1,1),"u16","-"))))</f>
        <v>u20</v>
      </c>
      <c r="I443" s="451" t="s">
        <v>2935</v>
      </c>
      <c r="J443" s="452">
        <v>13</v>
      </c>
      <c r="K443" s="12">
        <v>800</v>
      </c>
      <c r="L443" s="242"/>
      <c r="M443" s="242"/>
      <c r="N443" s="242"/>
      <c r="O443" s="243"/>
      <c r="P443" s="460" t="s">
        <v>3838</v>
      </c>
      <c r="Q443" s="243"/>
      <c r="R443" s="243"/>
      <c r="S443" s="243"/>
      <c r="T443" s="242"/>
      <c r="U443" s="242"/>
      <c r="V443" s="242"/>
      <c r="W443" s="242"/>
      <c r="X443" s="243"/>
      <c r="Y443" s="243"/>
      <c r="Z443" s="242"/>
      <c r="AA443" s="242"/>
      <c r="AB443" s="242"/>
      <c r="AC443" s="242"/>
      <c r="AD443" s="242"/>
      <c r="AE443" s="242"/>
      <c r="AF443" s="242"/>
      <c r="AG443" s="1091" t="str">
        <f>E443</f>
        <v>F</v>
      </c>
      <c r="AH443" s="1095">
        <f>+IF(K443&gt;0,K443,"")</f>
        <v>800</v>
      </c>
      <c r="AI443" s="1095" t="str">
        <f>+IF(L443&gt;0,L443,"")</f>
        <v/>
      </c>
      <c r="AJ443" s="1095" t="str">
        <f>+IF(M443&gt;0,M443,"")</f>
        <v/>
      </c>
      <c r="AK443" s="1095" t="str">
        <f>+IF(Q443&gt;0,Q443,"")</f>
        <v/>
      </c>
      <c r="AL443" s="1095" t="str">
        <f>+IF(N443&gt;0,N443,"")</f>
        <v/>
      </c>
      <c r="AM443" s="1095" t="str">
        <f>+IF(O443&gt;0,O443,"")</f>
        <v/>
      </c>
      <c r="AN443" s="1096" t="str">
        <f>+IF(P443&gt;0,P443," ")</f>
        <v>2.31</v>
      </c>
      <c r="AO443" s="314" t="str">
        <f>+UPPER((CONCATENATE(D443," ",B443," ",C443)))</f>
        <v>DHAMAR ISIDORA SEREY GONZÁLEZ</v>
      </c>
      <c r="AP443" s="1098">
        <f>G443</f>
        <v>37655</v>
      </c>
      <c r="AQ443" s="1097" t="str">
        <f>I443</f>
        <v>CLUB ATLÉTICO FRANCÉS</v>
      </c>
      <c r="AR443" s="1097">
        <f>J443</f>
        <v>13</v>
      </c>
      <c r="AS443" s="1091" t="str">
        <f>+SUBSTITUTE(SUBSTITUTE(F443,".",""),"-","")</f>
        <v>212517461</v>
      </c>
      <c r="AT443" s="342"/>
      <c r="AU443" s="314" t="str">
        <f t="shared" si="30"/>
        <v xml:space="preserve">SEREY GONZÁLEZ DHAMAR ISIDORA </v>
      </c>
      <c r="AV443" s="342" t="str">
        <f t="shared" si="31"/>
        <v>CLUB ATLÉTICO FRANCÉS</v>
      </c>
      <c r="AW443" s="1119">
        <f t="shared" si="32"/>
        <v>13</v>
      </c>
      <c r="AX443" s="1120">
        <f t="shared" si="33"/>
        <v>37655</v>
      </c>
      <c r="AY443" s="342"/>
      <c r="AZ443" s="342"/>
    </row>
    <row r="444" spans="1:52" ht="15" customHeight="1" x14ac:dyDescent="0.15">
      <c r="A444" s="242"/>
      <c r="B444" s="451" t="s">
        <v>2960</v>
      </c>
      <c r="C444" s="451" t="s">
        <v>2336</v>
      </c>
      <c r="D444" s="451" t="s">
        <v>2961</v>
      </c>
      <c r="E444" s="378" t="s">
        <v>1862</v>
      </c>
      <c r="F444" s="453" t="s">
        <v>2962</v>
      </c>
      <c r="G444" s="464">
        <v>37655</v>
      </c>
      <c r="H444" s="226" t="str">
        <f>+IF(G444&lt;DATE(2002,1,1),"adulto",IF(G444&lt;DATE(2004,1,1),"u20",IF(G444&lt;DATE(2006,1,1),"u18",IF(G444&lt;DATE(2008,1,1),"u16","-"))))</f>
        <v>u20</v>
      </c>
      <c r="I444" s="451" t="s">
        <v>2935</v>
      </c>
      <c r="J444" s="452">
        <v>13</v>
      </c>
      <c r="K444" s="894">
        <v>1500</v>
      </c>
      <c r="L444" s="242"/>
      <c r="M444" s="242"/>
      <c r="N444" s="242"/>
      <c r="O444" s="243"/>
      <c r="P444" s="460" t="s">
        <v>3842</v>
      </c>
      <c r="Q444" s="243"/>
      <c r="R444" s="243"/>
      <c r="S444" s="243"/>
      <c r="T444" s="242"/>
      <c r="U444" s="242"/>
      <c r="V444" s="242"/>
      <c r="W444" s="242"/>
      <c r="X444" s="243"/>
      <c r="Y444" s="243"/>
      <c r="Z444" s="242"/>
      <c r="AA444" s="242"/>
      <c r="AB444" s="242"/>
      <c r="AC444" s="242"/>
      <c r="AD444" s="242"/>
      <c r="AE444" s="242"/>
      <c r="AF444" s="242"/>
      <c r="AG444" s="1091" t="str">
        <f>E444</f>
        <v>F</v>
      </c>
      <c r="AH444" s="1095">
        <f>+IF(K444&gt;0,K444,"")</f>
        <v>1500</v>
      </c>
      <c r="AI444" s="1095" t="str">
        <f>+IF(L444&gt;0,L444,"")</f>
        <v/>
      </c>
      <c r="AJ444" s="1095" t="str">
        <f>+IF(M444&gt;0,M444,"")</f>
        <v/>
      </c>
      <c r="AK444" s="1095" t="str">
        <f>+IF(Q444&gt;0,Q444,"")</f>
        <v/>
      </c>
      <c r="AL444" s="1095" t="str">
        <f>+IF(N444&gt;0,N444,"")</f>
        <v/>
      </c>
      <c r="AM444" s="1095" t="str">
        <f>+IF(O444&gt;0,O444,"")</f>
        <v/>
      </c>
      <c r="AN444" s="1096" t="str">
        <f>+IF(P444&gt;0,P444," ")</f>
        <v>5.36</v>
      </c>
      <c r="AO444" s="314" t="str">
        <f>+UPPER((CONCATENATE(D444," ",B444," ",C444)))</f>
        <v>DHAMAR ISIDORA SEREY GONZÁLEZ</v>
      </c>
      <c r="AP444" s="1098">
        <f>G444</f>
        <v>37655</v>
      </c>
      <c r="AQ444" s="1097" t="str">
        <f>I444</f>
        <v>CLUB ATLÉTICO FRANCÉS</v>
      </c>
      <c r="AR444" s="1097">
        <f>J444</f>
        <v>13</v>
      </c>
      <c r="AS444" s="1091" t="str">
        <f>+SUBSTITUTE(SUBSTITUTE(F444,".",""),"-","")</f>
        <v>212517461</v>
      </c>
      <c r="AT444" s="342"/>
      <c r="AU444" s="314" t="str">
        <f t="shared" si="30"/>
        <v xml:space="preserve">SEREY GONZÁLEZ DHAMAR ISIDORA </v>
      </c>
      <c r="AV444" s="342" t="str">
        <f t="shared" si="31"/>
        <v>CLUB ATLÉTICO FRANCÉS</v>
      </c>
      <c r="AW444" s="1119">
        <f t="shared" si="32"/>
        <v>13</v>
      </c>
      <c r="AX444" s="1120">
        <f t="shared" si="33"/>
        <v>37655</v>
      </c>
      <c r="AY444" s="342"/>
      <c r="AZ444" s="342"/>
    </row>
    <row r="445" spans="1:52" ht="15" customHeight="1" x14ac:dyDescent="0.2">
      <c r="A445" s="242"/>
      <c r="B445" s="223" t="s">
        <v>1914</v>
      </c>
      <c r="C445" s="223" t="s">
        <v>581</v>
      </c>
      <c r="D445" s="223" t="s">
        <v>1915</v>
      </c>
      <c r="E445" s="378" t="s">
        <v>1866</v>
      </c>
      <c r="F445" s="225" t="s">
        <v>1916</v>
      </c>
      <c r="G445" s="346">
        <v>37537</v>
      </c>
      <c r="H445" s="226" t="str">
        <f>+IF(G445&lt;DATE(2002,1,1),"adulto",IF(G445&lt;DATE(2004,1,1),"u20",IF(G445&lt;DATE(2006,1,1),"u18",IF(G445&lt;DATE(2008,1,1),"u16","-"))))</f>
        <v>u20</v>
      </c>
      <c r="I445" s="224" t="s">
        <v>1911</v>
      </c>
      <c r="J445" s="861">
        <v>14</v>
      </c>
      <c r="K445" s="894">
        <v>1500</v>
      </c>
      <c r="L445" s="242">
        <v>1</v>
      </c>
      <c r="M445" s="242"/>
      <c r="N445" s="242"/>
      <c r="O445" s="243"/>
      <c r="P445" s="447" t="s">
        <v>1921</v>
      </c>
      <c r="Q445" s="243"/>
      <c r="R445" s="243"/>
      <c r="S445" s="243"/>
      <c r="T445" s="242"/>
      <c r="U445" s="242"/>
      <c r="V445" s="242"/>
      <c r="W445" s="242"/>
      <c r="X445" s="243"/>
      <c r="Y445" s="243"/>
      <c r="Z445" s="242"/>
      <c r="AA445" s="242"/>
      <c r="AB445" s="242"/>
      <c r="AC445" s="242"/>
      <c r="AD445" s="242"/>
      <c r="AE445" s="242"/>
      <c r="AF445" s="242"/>
      <c r="AG445" s="1091" t="str">
        <f>E445</f>
        <v>M</v>
      </c>
      <c r="AH445" s="1095">
        <f>+IF(K445&gt;0,K445,"")</f>
        <v>1500</v>
      </c>
      <c r="AI445" s="1095">
        <f>+IF(L445&gt;0,L445,"")</f>
        <v>1</v>
      </c>
      <c r="AJ445" s="1095" t="str">
        <f>+IF(M445&gt;0,M445,"")</f>
        <v/>
      </c>
      <c r="AK445" s="1095" t="str">
        <f>+IF(Q445&gt;0,Q445,"")</f>
        <v/>
      </c>
      <c r="AL445" s="1095" t="str">
        <f>+IF(N445&gt;0,N445,"")</f>
        <v/>
      </c>
      <c r="AM445" s="1095" t="str">
        <f>+IF(O445&gt;0,O445,"")</f>
        <v/>
      </c>
      <c r="AN445" s="1096" t="str">
        <f>+IF(P445&gt;0,P445," ")</f>
        <v>4.15.18</v>
      </c>
      <c r="AO445" s="314" t="str">
        <f>+UPPER((CONCATENATE(D445," ",B445," ",C445)))</f>
        <v>FRANCISCO SEVERINO MORALES</v>
      </c>
      <c r="AP445" s="1098">
        <f>G445</f>
        <v>37537</v>
      </c>
      <c r="AQ445" s="1097" t="str">
        <f>I445</f>
        <v>club atletico Rengo</v>
      </c>
      <c r="AR445" s="1097">
        <f>J445</f>
        <v>14</v>
      </c>
      <c r="AS445" s="1091" t="str">
        <f>+SUBSTITUTE(SUBSTITUTE(F445,".",""),"-","")</f>
        <v>211415568</v>
      </c>
      <c r="AT445" s="342"/>
      <c r="AU445" s="314" t="str">
        <f t="shared" si="30"/>
        <v xml:space="preserve">SEVERINO MORALES FRANCISCO </v>
      </c>
      <c r="AV445" s="342" t="str">
        <f t="shared" si="31"/>
        <v>club atletico Rengo</v>
      </c>
      <c r="AW445" s="1119">
        <f t="shared" si="32"/>
        <v>14</v>
      </c>
      <c r="AX445" s="1120">
        <f t="shared" si="33"/>
        <v>37537</v>
      </c>
      <c r="AY445" s="342"/>
      <c r="AZ445" s="342"/>
    </row>
    <row r="446" spans="1:52" ht="15" customHeight="1" x14ac:dyDescent="0.2">
      <c r="A446" s="242"/>
      <c r="B446" s="224" t="s">
        <v>1914</v>
      </c>
      <c r="C446" s="224" t="s">
        <v>581</v>
      </c>
      <c r="D446" s="224" t="s">
        <v>1915</v>
      </c>
      <c r="E446" s="378" t="s">
        <v>1866</v>
      </c>
      <c r="F446" s="362" t="s">
        <v>1916</v>
      </c>
      <c r="G446" s="387">
        <v>37537</v>
      </c>
      <c r="H446" s="226" t="str">
        <f>+IF(G446&lt;DATE(2002,1,1),"adulto",IF(G446&lt;DATE(2004,1,1),"u20",IF(G446&lt;DATE(2006,1,1),"u18",IF(G446&lt;DATE(2008,1,1),"u16","-"))))</f>
        <v>u20</v>
      </c>
      <c r="I446" s="224" t="s">
        <v>1911</v>
      </c>
      <c r="J446" s="378">
        <v>6</v>
      </c>
      <c r="K446" s="12">
        <v>800</v>
      </c>
      <c r="L446" s="242">
        <v>2</v>
      </c>
      <c r="M446" s="242"/>
      <c r="N446" s="242"/>
      <c r="O446" s="243"/>
      <c r="P446" s="447" t="s">
        <v>1919</v>
      </c>
      <c r="Q446" s="243"/>
      <c r="R446" s="243"/>
      <c r="S446" s="243"/>
      <c r="T446" s="242"/>
      <c r="U446" s="242"/>
      <c r="V446" s="242"/>
      <c r="W446" s="242"/>
      <c r="X446" s="243"/>
      <c r="Y446" s="243"/>
      <c r="Z446" s="242"/>
      <c r="AA446" s="242"/>
      <c r="AB446" s="242"/>
      <c r="AC446" s="242"/>
      <c r="AD446" s="242"/>
      <c r="AE446" s="242"/>
      <c r="AF446" s="242"/>
      <c r="AG446" s="1091" t="str">
        <f>E446</f>
        <v>M</v>
      </c>
      <c r="AH446" s="1095">
        <f>+IF(K446&gt;0,K446,"")</f>
        <v>800</v>
      </c>
      <c r="AI446" s="1095">
        <f>+IF(L446&gt;0,L446,"")</f>
        <v>2</v>
      </c>
      <c r="AJ446" s="1095" t="str">
        <f>+IF(M446&gt;0,M446,"")</f>
        <v/>
      </c>
      <c r="AK446" s="1095" t="str">
        <f>+IF(Q446&gt;0,Q446,"")</f>
        <v/>
      </c>
      <c r="AL446" s="1095" t="str">
        <f>+IF(N446&gt;0,N446,"")</f>
        <v/>
      </c>
      <c r="AM446" s="1095" t="str">
        <f>+IF(O446&gt;0,O446,"")</f>
        <v/>
      </c>
      <c r="AN446" s="1096" t="str">
        <f>+IF(P446&gt;0,P446," ")</f>
        <v>2.03.80</v>
      </c>
      <c r="AO446" s="314" t="str">
        <f>+UPPER((CONCATENATE(D446," ",B446," ",C446)))</f>
        <v>FRANCISCO SEVERINO MORALES</v>
      </c>
      <c r="AP446" s="1098">
        <f>G446</f>
        <v>37537</v>
      </c>
      <c r="AQ446" s="1097" t="str">
        <f>I446</f>
        <v>club atletico Rengo</v>
      </c>
      <c r="AR446" s="1097">
        <f>J446</f>
        <v>6</v>
      </c>
      <c r="AS446" s="1091" t="str">
        <f>+SUBSTITUTE(SUBSTITUTE(F446,".",""),"-","")</f>
        <v>211415568</v>
      </c>
      <c r="AT446" s="342"/>
      <c r="AU446" s="314" t="str">
        <f t="shared" si="30"/>
        <v xml:space="preserve">SEVERINO MORALES FRANCISCO </v>
      </c>
      <c r="AV446" s="342" t="str">
        <f t="shared" si="31"/>
        <v>club atletico Rengo</v>
      </c>
      <c r="AW446" s="1119">
        <f t="shared" si="32"/>
        <v>6</v>
      </c>
      <c r="AX446" s="1120">
        <f t="shared" si="33"/>
        <v>37537</v>
      </c>
      <c r="AY446" s="342"/>
      <c r="AZ446" s="342"/>
    </row>
    <row r="447" spans="1:52" ht="15" customHeight="1" x14ac:dyDescent="0.2">
      <c r="A447" s="242"/>
      <c r="B447" s="224" t="s">
        <v>1914</v>
      </c>
      <c r="C447" s="224" t="s">
        <v>581</v>
      </c>
      <c r="D447" s="224" t="s">
        <v>1915</v>
      </c>
      <c r="E447" s="378" t="s">
        <v>1866</v>
      </c>
      <c r="F447" s="362" t="s">
        <v>1916</v>
      </c>
      <c r="G447" s="387">
        <v>37537</v>
      </c>
      <c r="H447" s="226" t="str">
        <f>+IF(G447&lt;DATE(2002,1,1),"adulto",IF(G447&lt;DATE(2004,1,1),"u20",IF(G447&lt;DATE(2006,1,1),"u18",IF(G447&lt;DATE(2008,1,1),"u16","-"))))</f>
        <v>u20</v>
      </c>
      <c r="I447" s="224" t="s">
        <v>1911</v>
      </c>
      <c r="J447" s="524">
        <v>6</v>
      </c>
      <c r="K447" s="12">
        <v>800</v>
      </c>
      <c r="L447" s="242">
        <v>2</v>
      </c>
      <c r="M447" s="242"/>
      <c r="N447" s="242"/>
      <c r="O447" s="243"/>
      <c r="P447" s="447" t="s">
        <v>1919</v>
      </c>
      <c r="Q447" s="243"/>
      <c r="R447" s="243"/>
      <c r="S447" s="243"/>
      <c r="T447" s="242"/>
      <c r="U447" s="242"/>
      <c r="V447" s="242"/>
      <c r="W447" s="242"/>
      <c r="X447" s="243"/>
      <c r="Y447" s="243"/>
      <c r="Z447" s="242"/>
      <c r="AA447" s="242"/>
      <c r="AB447" s="242"/>
      <c r="AC447" s="242"/>
      <c r="AD447" s="242"/>
      <c r="AE447" s="242"/>
      <c r="AF447" s="242"/>
      <c r="AG447" s="1091" t="str">
        <f>E447</f>
        <v>M</v>
      </c>
      <c r="AH447" s="1095">
        <f>+IF(K447&gt;0,K447,"")</f>
        <v>800</v>
      </c>
      <c r="AI447" s="1095">
        <f>+IF(L447&gt;0,L447,"")</f>
        <v>2</v>
      </c>
      <c r="AJ447" s="1095" t="str">
        <f>+IF(M447&gt;0,M447,"")</f>
        <v/>
      </c>
      <c r="AK447" s="1095" t="str">
        <f>+IF(Q447&gt;0,Q447,"")</f>
        <v/>
      </c>
      <c r="AL447" s="1095" t="str">
        <f>+IF(N447&gt;0,N447,"")</f>
        <v/>
      </c>
      <c r="AM447" s="1095" t="str">
        <f>+IF(O447&gt;0,O447,"")</f>
        <v/>
      </c>
      <c r="AN447" s="1096" t="str">
        <f>+IF(P447&gt;0,P447," ")</f>
        <v>2.03.80</v>
      </c>
      <c r="AO447" s="314" t="str">
        <f>+UPPER((CONCATENATE(D447," ",B447," ",C447)))</f>
        <v>FRANCISCO SEVERINO MORALES</v>
      </c>
      <c r="AP447" s="1098">
        <f>G447</f>
        <v>37537</v>
      </c>
      <c r="AQ447" s="1097" t="str">
        <f>I447</f>
        <v>club atletico Rengo</v>
      </c>
      <c r="AR447" s="1097">
        <f>J447</f>
        <v>6</v>
      </c>
      <c r="AS447" s="1091" t="str">
        <f>+SUBSTITUTE(SUBSTITUTE(F447,".",""),"-","")</f>
        <v>211415568</v>
      </c>
      <c r="AT447" s="342"/>
      <c r="AU447" s="314" t="str">
        <f t="shared" si="30"/>
        <v xml:space="preserve">SEVERINO MORALES FRANCISCO </v>
      </c>
      <c r="AV447" s="342" t="str">
        <f t="shared" si="31"/>
        <v>club atletico Rengo</v>
      </c>
      <c r="AW447" s="1119">
        <f t="shared" si="32"/>
        <v>6</v>
      </c>
      <c r="AX447" s="1120">
        <f t="shared" si="33"/>
        <v>37537</v>
      </c>
      <c r="AY447" s="342"/>
      <c r="AZ447" s="342"/>
    </row>
    <row r="448" spans="1:52" ht="15" customHeight="1" x14ac:dyDescent="0.15">
      <c r="A448" s="242"/>
      <c r="B448" s="224" t="s">
        <v>627</v>
      </c>
      <c r="C448" s="224" t="s">
        <v>3082</v>
      </c>
      <c r="D448" s="224" t="s">
        <v>3083</v>
      </c>
      <c r="E448" s="378" t="s">
        <v>1866</v>
      </c>
      <c r="F448" s="378" t="s">
        <v>3084</v>
      </c>
      <c r="G448" s="346">
        <v>37778</v>
      </c>
      <c r="H448" s="226" t="str">
        <f>+IF(G448&lt;DATE(2002,1,1),"adulto",IF(G448&lt;DATE(2004,1,1),"u20",IF(G448&lt;DATE(2006,1,1),"u18",IF(G448&lt;DATE(2008,1,1),"u16","-"))))</f>
        <v>u20</v>
      </c>
      <c r="I448" s="224" t="s">
        <v>3045</v>
      </c>
      <c r="J448" s="378">
        <v>10</v>
      </c>
      <c r="K448" s="349" t="s">
        <v>1873</v>
      </c>
      <c r="L448" s="242"/>
      <c r="M448" s="242"/>
      <c r="N448" s="242"/>
      <c r="O448" s="243"/>
      <c r="P448" s="225" t="s">
        <v>3085</v>
      </c>
      <c r="Q448" s="243"/>
      <c r="R448" s="243"/>
      <c r="S448" s="243"/>
      <c r="T448" s="242"/>
      <c r="U448" s="242"/>
      <c r="V448" s="242"/>
      <c r="W448" s="242"/>
      <c r="X448" s="243"/>
      <c r="Y448" s="243"/>
      <c r="Z448" s="242"/>
      <c r="AA448" s="242"/>
      <c r="AB448" s="242"/>
      <c r="AC448" s="242"/>
      <c r="AD448" s="242"/>
      <c r="AE448" s="242"/>
      <c r="AF448" s="242"/>
      <c r="AG448" s="1091" t="str">
        <f>E448</f>
        <v>M</v>
      </c>
      <c r="AH448" s="1095" t="str">
        <f>+IF(K448&gt;0,K448,"")</f>
        <v>10000 marcha</v>
      </c>
      <c r="AI448" s="1095" t="str">
        <f>+IF(L448&gt;0,L448,"")</f>
        <v/>
      </c>
      <c r="AJ448" s="1095" t="str">
        <f>+IF(M448&gt;0,M448,"")</f>
        <v/>
      </c>
      <c r="AK448" s="1095" t="str">
        <f>+IF(Q448&gt;0,Q448,"")</f>
        <v/>
      </c>
      <c r="AL448" s="1095" t="str">
        <f>+IF(N448&gt;0,N448,"")</f>
        <v/>
      </c>
      <c r="AM448" s="1095" t="str">
        <f>+IF(O448&gt;0,O448,"")</f>
        <v/>
      </c>
      <c r="AN448" s="1096" t="str">
        <f>+IF(P448&gt;0,P448," ")</f>
        <v>59.57.2</v>
      </c>
      <c r="AO448" s="314" t="str">
        <f>+UPPER((CONCATENATE(D448," ",B448," ",C448)))</f>
        <v>AGUSTIN SILVA OCAMPO</v>
      </c>
      <c r="AP448" s="1098">
        <f>G448</f>
        <v>37778</v>
      </c>
      <c r="AQ448" s="1097" t="str">
        <f>I448</f>
        <v>GERARDO MANZANARES</v>
      </c>
      <c r="AR448" s="1097">
        <f>J448</f>
        <v>10</v>
      </c>
      <c r="AS448" s="1091" t="str">
        <f>+SUBSTITUTE(SUBSTITUTE(F448,".",""),"-","")</f>
        <v>213124919</v>
      </c>
      <c r="AT448" s="342"/>
      <c r="AU448" s="314" t="str">
        <f t="shared" si="30"/>
        <v xml:space="preserve">SILVA OCAMPO AGUSTIN </v>
      </c>
      <c r="AV448" s="342" t="str">
        <f t="shared" si="31"/>
        <v>GERARDO MANZANARES</v>
      </c>
      <c r="AW448" s="1119">
        <f t="shared" si="32"/>
        <v>10</v>
      </c>
      <c r="AX448" s="1120">
        <f t="shared" si="33"/>
        <v>37778</v>
      </c>
      <c r="AY448" s="342"/>
      <c r="AZ448" s="342"/>
    </row>
    <row r="449" spans="1:52" ht="15" customHeight="1" x14ac:dyDescent="0.15">
      <c r="A449" s="242"/>
      <c r="B449" s="224" t="s">
        <v>1036</v>
      </c>
      <c r="C449" s="224" t="s">
        <v>2306</v>
      </c>
      <c r="D449" s="224" t="s">
        <v>2307</v>
      </c>
      <c r="E449" s="378" t="s">
        <v>1866</v>
      </c>
      <c r="F449" s="225" t="s">
        <v>2308</v>
      </c>
      <c r="G449" s="346">
        <v>23484</v>
      </c>
      <c r="H449" s="226" t="str">
        <f>+IF(G449&lt;DATE(2002,1,1),"adulto",IF(G449&lt;DATE(2004,1,1),"u20",IF(G449&lt;DATE(2006,1,1),"u18",IF(G449&lt;DATE(2008,1,1),"u16","-"))))</f>
        <v>adulto</v>
      </c>
      <c r="I449" s="224" t="s">
        <v>2305</v>
      </c>
      <c r="J449" s="378">
        <v>6</v>
      </c>
      <c r="K449" s="378" t="s">
        <v>1856</v>
      </c>
      <c r="L449" s="242"/>
      <c r="M449" s="242"/>
      <c r="N449" s="242"/>
      <c r="O449" s="243"/>
      <c r="P449" s="225" t="s">
        <v>2245</v>
      </c>
      <c r="Q449" s="243"/>
      <c r="R449" s="243"/>
      <c r="S449" s="243"/>
      <c r="T449" s="242"/>
      <c r="U449" s="242"/>
      <c r="V449" s="242"/>
      <c r="W449" s="242"/>
      <c r="X449" s="243"/>
      <c r="Y449" s="243"/>
      <c r="Z449" s="242"/>
      <c r="AA449" s="242"/>
      <c r="AB449" s="242"/>
      <c r="AC449" s="242"/>
      <c r="AD449" s="242"/>
      <c r="AE449" s="242"/>
      <c r="AF449" s="242"/>
      <c r="AG449" s="1091" t="str">
        <f>E449</f>
        <v>M</v>
      </c>
      <c r="AH449" s="1095" t="str">
        <f>+IF(K449&gt;0,K449,"")</f>
        <v>ENTRENADOR</v>
      </c>
      <c r="AI449" s="1095" t="str">
        <f>+IF(L449&gt;0,L449,"")</f>
        <v/>
      </c>
      <c r="AJ449" s="1095" t="str">
        <f>+IF(M449&gt;0,M449,"")</f>
        <v/>
      </c>
      <c r="AK449" s="1095" t="str">
        <f>+IF(Q449&gt;0,Q449,"")</f>
        <v/>
      </c>
      <c r="AL449" s="1095" t="str">
        <f>+IF(N449&gt;0,N449,"")</f>
        <v/>
      </c>
      <c r="AM449" s="1095" t="str">
        <f>+IF(O449&gt;0,O449,"")</f>
        <v/>
      </c>
      <c r="AN449" s="1096" t="str">
        <f>+IF(P449&gt;0,P449," ")</f>
        <v xml:space="preserve"> </v>
      </c>
      <c r="AO449" s="314" t="str">
        <f>+UPPER((CONCATENATE(D449," ",B449," ",C449)))</f>
        <v>JORGE IVAN SOTO LEYTON</v>
      </c>
      <c r="AP449" s="1098">
        <f>G449</f>
        <v>23484</v>
      </c>
      <c r="AQ449" s="1097" t="str">
        <f>I449</f>
        <v>CLUB COMUNAL DE ATLETISMO LOS CONQUISTADORES DE CHIMBARONGO</v>
      </c>
      <c r="AR449" s="1097">
        <f>J449</f>
        <v>6</v>
      </c>
      <c r="AS449" s="1091" t="str">
        <f>+SUBSTITUTE(SUBSTITUTE(F449,".",""),"-","")</f>
        <v>90735470</v>
      </c>
      <c r="AT449" s="342"/>
      <c r="AU449" s="314" t="str">
        <f t="shared" si="30"/>
        <v xml:space="preserve">SOTO LEYTON JORGE IVAN </v>
      </c>
      <c r="AV449" s="342" t="str">
        <f t="shared" si="31"/>
        <v>CLUB COMUNAL DE ATLETISMO LOS CONQUISTADORES DE CHIMBARONGO</v>
      </c>
      <c r="AW449" s="1119">
        <f t="shared" si="32"/>
        <v>6</v>
      </c>
      <c r="AX449" s="1120">
        <f t="shared" si="33"/>
        <v>23484</v>
      </c>
      <c r="AY449" s="342"/>
      <c r="AZ449" s="342"/>
    </row>
    <row r="450" spans="1:52" ht="15" customHeight="1" x14ac:dyDescent="0.15">
      <c r="A450" s="242"/>
      <c r="B450" s="451" t="s">
        <v>2893</v>
      </c>
      <c r="C450" s="451" t="s">
        <v>2894</v>
      </c>
      <c r="D450" s="451" t="s">
        <v>2806</v>
      </c>
      <c r="E450" s="378" t="s">
        <v>1862</v>
      </c>
      <c r="F450" s="453" t="s">
        <v>2895</v>
      </c>
      <c r="G450" s="464">
        <v>37725</v>
      </c>
      <c r="H450" s="226" t="str">
        <f>+IF(G450&lt;DATE(2002,1,1),"adulto",IF(G450&lt;DATE(2004,1,1),"u20",IF(G450&lt;DATE(2006,1,1),"u18",IF(G450&lt;DATE(2008,1,1),"u16","-"))))</f>
        <v>u20</v>
      </c>
      <c r="I450" s="451" t="s">
        <v>2762</v>
      </c>
      <c r="J450" s="452">
        <v>13</v>
      </c>
      <c r="K450" s="225" t="s">
        <v>1877</v>
      </c>
      <c r="L450" s="242">
        <v>1</v>
      </c>
      <c r="M450" s="242"/>
      <c r="N450" s="242">
        <v>3</v>
      </c>
      <c r="O450" s="243"/>
      <c r="P450" s="453" t="s">
        <v>2899</v>
      </c>
      <c r="Q450" s="243"/>
      <c r="R450" s="243"/>
      <c r="S450" s="243"/>
      <c r="T450" s="242"/>
      <c r="U450" s="242"/>
      <c r="V450" s="242"/>
      <c r="W450" s="242"/>
      <c r="X450" s="243"/>
      <c r="Y450" s="243"/>
      <c r="Z450" s="242"/>
      <c r="AA450" s="242"/>
      <c r="AB450" s="242"/>
      <c r="AC450" s="242"/>
      <c r="AD450" s="242"/>
      <c r="AE450" s="242"/>
      <c r="AF450" s="242"/>
      <c r="AG450" s="1091" t="str">
        <f>E450</f>
        <v>F</v>
      </c>
      <c r="AH450" s="1095" t="str">
        <f>+IF(K450&gt;0,K450,"")</f>
        <v>400v</v>
      </c>
      <c r="AI450" s="1095">
        <f>+IF(L450&gt;0,L450,"")</f>
        <v>1</v>
      </c>
      <c r="AJ450" s="1095" t="str">
        <f>+IF(M450&gt;0,M450,"")</f>
        <v/>
      </c>
      <c r="AK450" s="1095" t="str">
        <f>+IF(Q450&gt;0,Q450,"")</f>
        <v/>
      </c>
      <c r="AL450" s="1095">
        <f>+IF(N450&gt;0,N450,"")</f>
        <v>3</v>
      </c>
      <c r="AM450" s="1095" t="str">
        <f>+IF(O450&gt;0,O450,"")</f>
        <v/>
      </c>
      <c r="AN450" s="1096" t="str">
        <f>+IF(P450&gt;0,P450," ")</f>
        <v>1.09.5</v>
      </c>
      <c r="AO450" s="314" t="str">
        <f>+UPPER((CONCATENATE(D450," ",B450," ",C450)))</f>
        <v>MARÍA SQUELLA CONTARDO</v>
      </c>
      <c r="AP450" s="1098">
        <f>G450</f>
        <v>37725</v>
      </c>
      <c r="AQ450" s="1097" t="str">
        <f>I450</f>
        <v xml:space="preserve">Club Deportivo Universidad Catolica </v>
      </c>
      <c r="AR450" s="1097">
        <f>J450</f>
        <v>13</v>
      </c>
      <c r="AS450" s="1091" t="str">
        <f>+SUBSTITUTE(SUBSTITUTE(F450,".",""),"-","")</f>
        <v>212767247</v>
      </c>
      <c r="AT450" s="342"/>
      <c r="AU450" s="314" t="str">
        <f t="shared" si="30"/>
        <v xml:space="preserve">SQUELLA CONTARDO MARÍA </v>
      </c>
      <c r="AV450" s="342" t="str">
        <f t="shared" si="31"/>
        <v xml:space="preserve">Club Deportivo Universidad Catolica </v>
      </c>
      <c r="AW450" s="1119">
        <f t="shared" si="32"/>
        <v>13</v>
      </c>
      <c r="AX450" s="1120">
        <f t="shared" si="33"/>
        <v>37725</v>
      </c>
      <c r="AY450" s="342"/>
      <c r="AZ450" s="342"/>
    </row>
    <row r="451" spans="1:52" ht="15" customHeight="1" x14ac:dyDescent="0.15">
      <c r="A451" s="242"/>
      <c r="B451" s="451" t="s">
        <v>2893</v>
      </c>
      <c r="C451" s="451" t="s">
        <v>2894</v>
      </c>
      <c r="D451" s="451" t="s">
        <v>2806</v>
      </c>
      <c r="E451" s="378" t="s">
        <v>1862</v>
      </c>
      <c r="F451" s="453" t="s">
        <v>2895</v>
      </c>
      <c r="G451" s="464">
        <v>37725</v>
      </c>
      <c r="H451" s="226" t="str">
        <f>+IF(G451&lt;DATE(2002,1,1),"adulto",IF(G451&lt;DATE(2004,1,1),"u20",IF(G451&lt;DATE(2006,1,1),"u18",IF(G451&lt;DATE(2008,1,1),"u16","-"))))</f>
        <v>u20</v>
      </c>
      <c r="I451" s="451" t="s">
        <v>2762</v>
      </c>
      <c r="J451" s="452">
        <v>13</v>
      </c>
      <c r="K451" s="349" t="s">
        <v>1052</v>
      </c>
      <c r="L451" s="242"/>
      <c r="M451" s="242"/>
      <c r="N451" s="242"/>
      <c r="O451" s="243"/>
      <c r="P451" s="453" t="s">
        <v>2900</v>
      </c>
      <c r="Q451" s="243"/>
      <c r="R451" s="243"/>
      <c r="S451" s="243"/>
      <c r="T451" s="242"/>
      <c r="U451" s="242"/>
      <c r="V451" s="242"/>
      <c r="W451" s="242"/>
      <c r="X451" s="243"/>
      <c r="Y451" s="243"/>
      <c r="Z451" s="242"/>
      <c r="AA451" s="242"/>
      <c r="AB451" s="242"/>
      <c r="AC451" s="242"/>
      <c r="AD451" s="242"/>
      <c r="AE451" s="242"/>
      <c r="AF451" s="242"/>
      <c r="AG451" s="1091" t="str">
        <f>E451</f>
        <v>F</v>
      </c>
      <c r="AH451" s="1095" t="str">
        <f>+IF(K451&gt;0,K451,"")</f>
        <v>salto largo</v>
      </c>
      <c r="AI451" s="1095" t="str">
        <f>+IF(L451&gt;0,L451,"")</f>
        <v/>
      </c>
      <c r="AJ451" s="1095" t="str">
        <f>+IF(M451&gt;0,M451,"")</f>
        <v/>
      </c>
      <c r="AK451" s="1095" t="str">
        <f>+IF(Q451&gt;0,Q451,"")</f>
        <v/>
      </c>
      <c r="AL451" s="1095" t="str">
        <f>+IF(N451&gt;0,N451,"")</f>
        <v/>
      </c>
      <c r="AM451" s="1095" t="str">
        <f>+IF(O451&gt;0,O451,"")</f>
        <v/>
      </c>
      <c r="AN451" s="1096" t="str">
        <f>+IF(P451&gt;0,P451," ")</f>
        <v>5.01</v>
      </c>
      <c r="AO451" s="314" t="str">
        <f>+UPPER((CONCATENATE(D451," ",B451," ",C451)))</f>
        <v>MARÍA SQUELLA CONTARDO</v>
      </c>
      <c r="AP451" s="1098">
        <f>G451</f>
        <v>37725</v>
      </c>
      <c r="AQ451" s="1097" t="str">
        <f>I451</f>
        <v xml:space="preserve">Club Deportivo Universidad Catolica </v>
      </c>
      <c r="AR451" s="1097">
        <f>J451</f>
        <v>13</v>
      </c>
      <c r="AS451" s="1091" t="str">
        <f>+SUBSTITUTE(SUBSTITUTE(F451,".",""),"-","")</f>
        <v>212767247</v>
      </c>
      <c r="AT451" s="342"/>
      <c r="AU451" s="314" t="str">
        <f t="shared" si="30"/>
        <v xml:space="preserve">SQUELLA CONTARDO MARÍA </v>
      </c>
      <c r="AV451" s="342" t="str">
        <f t="shared" si="31"/>
        <v xml:space="preserve">Club Deportivo Universidad Catolica </v>
      </c>
      <c r="AW451" s="1119">
        <f t="shared" si="32"/>
        <v>13</v>
      </c>
      <c r="AX451" s="1120">
        <f t="shared" si="33"/>
        <v>37725</v>
      </c>
      <c r="AY451" s="342"/>
      <c r="AZ451" s="342"/>
    </row>
    <row r="452" spans="1:52" ht="15" customHeight="1" x14ac:dyDescent="0.15">
      <c r="A452" s="242"/>
      <c r="B452" s="618" t="s">
        <v>3557</v>
      </c>
      <c r="C452" s="618" t="s">
        <v>3558</v>
      </c>
      <c r="D452" s="618" t="s">
        <v>3559</v>
      </c>
      <c r="E452" s="378" t="s">
        <v>1866</v>
      </c>
      <c r="F452" s="626" t="s">
        <v>3560</v>
      </c>
      <c r="G452" s="624">
        <v>37346</v>
      </c>
      <c r="H452" s="226" t="str">
        <f>+IF(G452&lt;DATE(2002,1,1),"adulto",IF(G452&lt;DATE(2004,1,1),"u20",IF(G452&lt;DATE(2006,1,1),"u18",IF(G452&lt;DATE(2008,1,1),"u16","-"))))</f>
        <v>u20</v>
      </c>
      <c r="I452" s="618" t="s">
        <v>3550</v>
      </c>
      <c r="J452" s="865">
        <v>4</v>
      </c>
      <c r="K452" s="883">
        <v>100</v>
      </c>
      <c r="L452" s="242">
        <v>1</v>
      </c>
      <c r="M452" s="242"/>
      <c r="N452" s="242"/>
      <c r="O452" s="243"/>
      <c r="P452" s="626" t="s">
        <v>3563</v>
      </c>
      <c r="Q452" s="243"/>
      <c r="R452" s="243"/>
      <c r="S452" s="243"/>
      <c r="T452" s="242"/>
      <c r="U452" s="242"/>
      <c r="V452" s="242"/>
      <c r="W452" s="242"/>
      <c r="X452" s="243"/>
      <c r="Y452" s="243"/>
      <c r="Z452" s="242"/>
      <c r="AA452" s="242"/>
      <c r="AB452" s="242"/>
      <c r="AC452" s="242"/>
      <c r="AD452" s="242"/>
      <c r="AE452" s="242"/>
      <c r="AF452" s="242"/>
      <c r="AG452" s="1091" t="str">
        <f>E452</f>
        <v>M</v>
      </c>
      <c r="AH452" s="1095">
        <f>+IF(K452&gt;0,K452,"")</f>
        <v>100</v>
      </c>
      <c r="AI452" s="1095">
        <f>+IF(L452&gt;0,L452,"")</f>
        <v>1</v>
      </c>
      <c r="AJ452" s="1095" t="str">
        <f>+IF(M452&gt;0,M452,"")</f>
        <v/>
      </c>
      <c r="AK452" s="1095" t="str">
        <f>+IF(Q452&gt;0,Q452,"")</f>
        <v/>
      </c>
      <c r="AL452" s="1095">
        <v>7</v>
      </c>
      <c r="AM452" s="1095" t="str">
        <f>+IF(O452&gt;0,O452,"")</f>
        <v/>
      </c>
      <c r="AN452" s="1096" t="str">
        <f>+IF(P452&gt;0,P452," ")</f>
        <v>12.05</v>
      </c>
      <c r="AO452" s="314" t="str">
        <f>+UPPER((CONCATENATE(D452," ",B452," ",C452)))</f>
        <v>ANDRES ARNALDO SULANTAY ALARCÓN</v>
      </c>
      <c r="AP452" s="1098">
        <f>G452</f>
        <v>37346</v>
      </c>
      <c r="AQ452" s="1097" t="str">
        <f>I452</f>
        <v>CLUB DEPORTIVO ATLETICO SPORTING COQUIMBO</v>
      </c>
      <c r="AR452" s="1097">
        <f>J452</f>
        <v>4</v>
      </c>
      <c r="AS452" s="1091" t="str">
        <f>+SUBSTITUTE(SUBSTITUTE(F452,".",""),"-","")</f>
        <v>208197770</v>
      </c>
      <c r="AT452" s="342"/>
      <c r="AU452" s="314" t="str">
        <f t="shared" si="30"/>
        <v xml:space="preserve">SULANTAY ALARCÓN ANDRES ARNALDO </v>
      </c>
      <c r="AV452" s="342" t="str">
        <f t="shared" si="31"/>
        <v>CLUB DEPORTIVO ATLETICO SPORTING COQUIMBO</v>
      </c>
      <c r="AW452" s="1119">
        <f t="shared" si="32"/>
        <v>4</v>
      </c>
      <c r="AX452" s="1120">
        <f t="shared" si="33"/>
        <v>37346</v>
      </c>
      <c r="AY452" s="342"/>
      <c r="AZ452" s="342"/>
    </row>
    <row r="453" spans="1:52" ht="15" customHeight="1" x14ac:dyDescent="0.15">
      <c r="A453" s="242"/>
      <c r="B453" s="615" t="s">
        <v>3557</v>
      </c>
      <c r="C453" s="615" t="s">
        <v>3558</v>
      </c>
      <c r="D453" s="615" t="s">
        <v>3559</v>
      </c>
      <c r="E453" s="378" t="s">
        <v>1866</v>
      </c>
      <c r="F453" s="626" t="s">
        <v>3560</v>
      </c>
      <c r="G453" s="624">
        <v>37346</v>
      </c>
      <c r="H453" s="226" t="str">
        <f>+IF(G453&lt;DATE(2002,1,1),"adulto",IF(G453&lt;DATE(2004,1,1),"u20",IF(G453&lt;DATE(2006,1,1),"u18",IF(G453&lt;DATE(2008,1,1),"u16","-"))))</f>
        <v>u20</v>
      </c>
      <c r="I453" s="618" t="s">
        <v>3550</v>
      </c>
      <c r="J453" s="865">
        <v>4</v>
      </c>
      <c r="K453" s="883">
        <v>200</v>
      </c>
      <c r="L453" s="242">
        <v>6</v>
      </c>
      <c r="M453" s="242"/>
      <c r="N453" s="242">
        <v>8</v>
      </c>
      <c r="O453" s="243"/>
      <c r="P453" s="626" t="s">
        <v>3566</v>
      </c>
      <c r="Q453" s="243"/>
      <c r="R453" s="243"/>
      <c r="S453" s="243"/>
      <c r="T453" s="242"/>
      <c r="U453" s="242"/>
      <c r="V453" s="242"/>
      <c r="W453" s="242"/>
      <c r="X453" s="243"/>
      <c r="Y453" s="243"/>
      <c r="Z453" s="242"/>
      <c r="AA453" s="242"/>
      <c r="AB453" s="242"/>
      <c r="AC453" s="242"/>
      <c r="AD453" s="242"/>
      <c r="AE453" s="242"/>
      <c r="AF453" s="242"/>
      <c r="AG453" s="1091" t="str">
        <f>E453</f>
        <v>M</v>
      </c>
      <c r="AH453" s="1095">
        <f>+IF(K453&gt;0,K453,"")</f>
        <v>200</v>
      </c>
      <c r="AI453" s="1095">
        <f>+IF(L453&gt;0,L453,"")</f>
        <v>6</v>
      </c>
      <c r="AJ453" s="1095" t="str">
        <f>+IF(M453&gt;0,M453,"")</f>
        <v/>
      </c>
      <c r="AK453" s="1095" t="str">
        <f>+IF(Q453&gt;0,Q453,"")</f>
        <v/>
      </c>
      <c r="AL453" s="1095">
        <f>+IF(N453&gt;0,N453,"")</f>
        <v>8</v>
      </c>
      <c r="AM453" s="1095" t="str">
        <f>+IF(O453&gt;0,O453,"")</f>
        <v/>
      </c>
      <c r="AN453" s="1096" t="str">
        <f>+IF(P453&gt;0,P453," ")</f>
        <v>24.48</v>
      </c>
      <c r="AO453" s="314" t="str">
        <f>+UPPER((CONCATENATE(D453," ",B453," ",C453)))</f>
        <v>ANDRES ARNALDO SULANTAY ALARCÓN</v>
      </c>
      <c r="AP453" s="1098">
        <f>G453</f>
        <v>37346</v>
      </c>
      <c r="AQ453" s="1097" t="str">
        <f>I453</f>
        <v>CLUB DEPORTIVO ATLETICO SPORTING COQUIMBO</v>
      </c>
      <c r="AR453" s="1097">
        <f>J453</f>
        <v>4</v>
      </c>
      <c r="AS453" s="1091" t="str">
        <f>+SUBSTITUTE(SUBSTITUTE(F453,".",""),"-","")</f>
        <v>208197770</v>
      </c>
      <c r="AT453" s="342"/>
      <c r="AU453" s="314" t="str">
        <f t="shared" si="30"/>
        <v xml:space="preserve">SULANTAY ALARCÓN ANDRES ARNALDO </v>
      </c>
      <c r="AV453" s="342" t="str">
        <f t="shared" si="31"/>
        <v>CLUB DEPORTIVO ATLETICO SPORTING COQUIMBO</v>
      </c>
      <c r="AW453" s="1119">
        <f t="shared" si="32"/>
        <v>4</v>
      </c>
      <c r="AX453" s="1120">
        <f t="shared" si="33"/>
        <v>37346</v>
      </c>
      <c r="AY453" s="342"/>
      <c r="AZ453" s="342"/>
    </row>
    <row r="454" spans="1:52" ht="15" customHeight="1" x14ac:dyDescent="0.15">
      <c r="A454" s="242"/>
      <c r="B454" s="812" t="s">
        <v>1091</v>
      </c>
      <c r="C454" s="812" t="s">
        <v>3166</v>
      </c>
      <c r="D454" s="812" t="s">
        <v>3167</v>
      </c>
      <c r="E454" s="806" t="s">
        <v>1862</v>
      </c>
      <c r="F454" s="814" t="s">
        <v>3168</v>
      </c>
      <c r="G454" s="808">
        <v>37589</v>
      </c>
      <c r="H454" s="809" t="str">
        <f>+IF(G454&lt;DATE(2002,1,1),"adulto",IF(G454&lt;DATE(2004,1,1),"u20",IF(G454&lt;DATE(2006,1,1),"u18",IF(G454&lt;DATE(2008,1,1),"u16","-"))))</f>
        <v>u20</v>
      </c>
      <c r="I454" s="817" t="s">
        <v>3140</v>
      </c>
      <c r="J454" s="806">
        <v>3</v>
      </c>
      <c r="K454" s="932" t="s">
        <v>1032</v>
      </c>
      <c r="L454" s="242"/>
      <c r="M454" s="242"/>
      <c r="N454" s="242"/>
      <c r="O454" s="243"/>
      <c r="P454" s="814" t="s">
        <v>3332</v>
      </c>
      <c r="Q454" s="243"/>
      <c r="R454" s="243"/>
      <c r="S454" s="243"/>
      <c r="T454" s="242"/>
      <c r="U454" s="242"/>
      <c r="V454" s="242"/>
      <c r="W454" s="242"/>
      <c r="X454" s="243"/>
      <c r="Y454" s="243"/>
      <c r="Z454" s="242"/>
      <c r="AA454" s="242"/>
      <c r="AB454" s="242"/>
      <c r="AC454" s="242"/>
      <c r="AD454" s="242"/>
      <c r="AE454" s="242"/>
      <c r="AF454" s="242"/>
      <c r="AG454" s="1091" t="str">
        <f>E454</f>
        <v>F</v>
      </c>
      <c r="AH454" s="1095" t="str">
        <f>+IF(K454&gt;0,K454,"")</f>
        <v>martillo</v>
      </c>
      <c r="AI454" s="1095" t="str">
        <f>+IF(L454&gt;0,L454,"")</f>
        <v/>
      </c>
      <c r="AJ454" s="1095" t="str">
        <f>+IF(M454&gt;0,M454,"")</f>
        <v/>
      </c>
      <c r="AK454" s="1095" t="str">
        <f>+IF(Q454&gt;0,Q454,"")</f>
        <v/>
      </c>
      <c r="AL454" s="1095" t="str">
        <f>+IF(N454&gt;0,N454,"")</f>
        <v/>
      </c>
      <c r="AM454" s="1095" t="str">
        <f>+IF(O454&gt;0,O454,"")</f>
        <v/>
      </c>
      <c r="AN454" s="1096" t="str">
        <f>+IF(P454&gt;0,P454," ")</f>
        <v>39.54</v>
      </c>
      <c r="AO454" s="314" t="str">
        <f>+UPPER((CONCATENATE(D454," ",B454," ",C454)))</f>
        <v>VERÓNICA DANIELA TAPIA OLIVARES</v>
      </c>
      <c r="AP454" s="1098">
        <f>G454</f>
        <v>37589</v>
      </c>
      <c r="AQ454" s="1097" t="str">
        <f>I454</f>
        <v>CLUB ATLETICO COPIAPO</v>
      </c>
      <c r="AR454" s="1097">
        <f>J454</f>
        <v>3</v>
      </c>
      <c r="AS454" s="1091" t="str">
        <f>+SUBSTITUTE(SUBSTITUTE(F454,".",""),"-","")</f>
        <v>211797193</v>
      </c>
      <c r="AT454" s="342"/>
      <c r="AU454" s="314" t="str">
        <f t="shared" si="30"/>
        <v xml:space="preserve">TAPIA OLIVARES VERÓNICA DANIELA </v>
      </c>
      <c r="AV454" s="342" t="str">
        <f t="shared" si="31"/>
        <v>CLUB ATLETICO COPIAPO</v>
      </c>
      <c r="AW454" s="1119">
        <f t="shared" si="32"/>
        <v>3</v>
      </c>
      <c r="AX454" s="1120">
        <f t="shared" si="33"/>
        <v>37589</v>
      </c>
      <c r="AY454" s="342"/>
      <c r="AZ454" s="342"/>
    </row>
    <row r="455" spans="1:52" ht="15" customHeight="1" x14ac:dyDescent="0.15">
      <c r="A455" s="242"/>
      <c r="B455" s="451" t="s">
        <v>2692</v>
      </c>
      <c r="C455" s="451" t="s">
        <v>2045</v>
      </c>
      <c r="D455" s="451" t="s">
        <v>1924</v>
      </c>
      <c r="E455" s="378" t="s">
        <v>1866</v>
      </c>
      <c r="F455" s="453" t="s">
        <v>2693</v>
      </c>
      <c r="G455" s="464">
        <v>37601</v>
      </c>
      <c r="H455" s="226" t="str">
        <f>+IF(G455&lt;DATE(2002,1,1),"adulto",IF(G455&lt;DATE(2004,1,1),"u20",IF(G455&lt;DATE(2006,1,1),"u18",IF(G455&lt;DATE(2008,1,1),"u16","-"))))</f>
        <v>u20</v>
      </c>
      <c r="I455" s="451" t="s">
        <v>2604</v>
      </c>
      <c r="J455" s="452">
        <v>13</v>
      </c>
      <c r="K455" s="883">
        <v>200</v>
      </c>
      <c r="L455" s="242">
        <v>6</v>
      </c>
      <c r="M455" s="242"/>
      <c r="N455" s="242">
        <v>5</v>
      </c>
      <c r="O455" s="243"/>
      <c r="P455" s="460" t="s">
        <v>2698</v>
      </c>
      <c r="Q455" s="243"/>
      <c r="R455" s="243"/>
      <c r="S455" s="243"/>
      <c r="T455" s="242"/>
      <c r="U455" s="242"/>
      <c r="V455" s="242"/>
      <c r="W455" s="242"/>
      <c r="X455" s="243"/>
      <c r="Y455" s="243"/>
      <c r="Z455" s="242"/>
      <c r="AA455" s="242"/>
      <c r="AB455" s="242"/>
      <c r="AC455" s="242"/>
      <c r="AD455" s="242"/>
      <c r="AE455" s="242"/>
      <c r="AF455" s="242"/>
      <c r="AG455" s="1091" t="str">
        <f>E455</f>
        <v>M</v>
      </c>
      <c r="AH455" s="1095">
        <f>+IF(K455&gt;0,K455,"")</f>
        <v>200</v>
      </c>
      <c r="AI455" s="1095">
        <f>+IF(L455&gt;0,L455,"")</f>
        <v>6</v>
      </c>
      <c r="AJ455" s="1095" t="str">
        <f>+IF(M455&gt;0,M455,"")</f>
        <v/>
      </c>
      <c r="AK455" s="1095" t="str">
        <f>+IF(Q455&gt;0,Q455,"")</f>
        <v/>
      </c>
      <c r="AL455" s="1095">
        <f>+IF(N455&gt;0,N455,"")</f>
        <v>5</v>
      </c>
      <c r="AM455" s="1095" t="str">
        <f>+IF(O455&gt;0,O455,"")</f>
        <v/>
      </c>
      <c r="AN455" s="1096" t="str">
        <f>+IF(P455&gt;0,P455," ")</f>
        <v>22.83</v>
      </c>
      <c r="AO455" s="314" t="str">
        <f>+UPPER((CONCATENATE(D455," ",B455," ",C455)))</f>
        <v>VICENTE TORO  ALVAREZ</v>
      </c>
      <c r="AP455" s="1098">
        <f>G455</f>
        <v>37601</v>
      </c>
      <c r="AQ455" s="1097" t="str">
        <f>I455</f>
        <v>CLUB ATLETICO SANTIAGO</v>
      </c>
      <c r="AR455" s="1097">
        <f>J455</f>
        <v>13</v>
      </c>
      <c r="AS455" s="1091" t="str">
        <f>+SUBSTITUTE(SUBSTITUTE(F455,".",""),"-","")</f>
        <v>211904062</v>
      </c>
      <c r="AT455" s="342"/>
      <c r="AU455" s="314" t="str">
        <f t="shared" si="30"/>
        <v xml:space="preserve">TORO  ALVAREZ VICENTE </v>
      </c>
      <c r="AV455" s="342" t="str">
        <f t="shared" si="31"/>
        <v>CLUB ATLETICO SANTIAGO</v>
      </c>
      <c r="AW455" s="1119">
        <f t="shared" si="32"/>
        <v>13</v>
      </c>
      <c r="AX455" s="1120">
        <f t="shared" si="33"/>
        <v>37601</v>
      </c>
      <c r="AY455" s="342"/>
      <c r="AZ455" s="342"/>
    </row>
    <row r="456" spans="1:52" ht="15" customHeight="1" x14ac:dyDescent="0.15">
      <c r="A456" s="242"/>
      <c r="B456" s="451" t="s">
        <v>2692</v>
      </c>
      <c r="C456" s="451" t="s">
        <v>2045</v>
      </c>
      <c r="D456" s="451" t="s">
        <v>1924</v>
      </c>
      <c r="E456" s="378" t="s">
        <v>1866</v>
      </c>
      <c r="F456" s="453" t="s">
        <v>2693</v>
      </c>
      <c r="G456" s="464">
        <v>37601</v>
      </c>
      <c r="H456" s="226" t="str">
        <f>+IF(G456&lt;DATE(2002,1,1),"adulto",IF(G456&lt;DATE(2004,1,1),"u20",IF(G456&lt;DATE(2006,1,1),"u18",IF(G456&lt;DATE(2008,1,1),"u16","-"))))</f>
        <v>u20</v>
      </c>
      <c r="I456" s="451" t="s">
        <v>2604</v>
      </c>
      <c r="J456" s="452">
        <v>13</v>
      </c>
      <c r="K456" s="883">
        <v>100</v>
      </c>
      <c r="L456" s="242">
        <v>4</v>
      </c>
      <c r="M456" s="242"/>
      <c r="N456" s="242"/>
      <c r="O456" s="243"/>
      <c r="P456" s="453" t="s">
        <v>2696</v>
      </c>
      <c r="Q456" s="243"/>
      <c r="R456" s="243"/>
      <c r="S456" s="243"/>
      <c r="T456" s="242"/>
      <c r="U456" s="242"/>
      <c r="V456" s="242"/>
      <c r="W456" s="242"/>
      <c r="X456" s="243"/>
      <c r="Y456" s="243"/>
      <c r="Z456" s="242"/>
      <c r="AA456" s="242"/>
      <c r="AB456" s="242"/>
      <c r="AC456" s="242"/>
      <c r="AD456" s="242"/>
      <c r="AE456" s="242"/>
      <c r="AF456" s="242"/>
      <c r="AG456" s="1091" t="str">
        <f>E456</f>
        <v>M</v>
      </c>
      <c r="AH456" s="1095">
        <f>+IF(K456&gt;0,K456,"")</f>
        <v>100</v>
      </c>
      <c r="AI456" s="1095">
        <f>+IF(L456&gt;0,L456,"")</f>
        <v>4</v>
      </c>
      <c r="AJ456" s="1095" t="str">
        <f>+IF(M456&gt;0,M456,"")</f>
        <v/>
      </c>
      <c r="AK456" s="1095" t="str">
        <f>+IF(Q456&gt;0,Q456,"")</f>
        <v/>
      </c>
      <c r="AL456" s="1095">
        <v>4</v>
      </c>
      <c r="AM456" s="1095" t="str">
        <f>+IF(O456&gt;0,O456,"")</f>
        <v/>
      </c>
      <c r="AN456" s="1096" t="str">
        <f>+IF(P456&gt;0,P456," ")</f>
        <v>11.11</v>
      </c>
      <c r="AO456" s="314" t="str">
        <f>+UPPER((CONCATENATE(D456," ",B456," ",C456)))</f>
        <v>VICENTE TORO  ALVAREZ</v>
      </c>
      <c r="AP456" s="1098">
        <f>G456</f>
        <v>37601</v>
      </c>
      <c r="AQ456" s="1097" t="str">
        <f>I456</f>
        <v>CLUB ATLETICO SANTIAGO</v>
      </c>
      <c r="AR456" s="1097">
        <f>J456</f>
        <v>13</v>
      </c>
      <c r="AS456" s="1091" t="str">
        <f>+SUBSTITUTE(SUBSTITUTE(F456,".",""),"-","")</f>
        <v>211904062</v>
      </c>
      <c r="AT456" s="342"/>
      <c r="AU456" s="314" t="str">
        <f t="shared" si="30"/>
        <v xml:space="preserve">TORO  ALVAREZ VICENTE </v>
      </c>
      <c r="AV456" s="342" t="str">
        <f t="shared" si="31"/>
        <v>CLUB ATLETICO SANTIAGO</v>
      </c>
      <c r="AW456" s="1119">
        <f t="shared" si="32"/>
        <v>13</v>
      </c>
      <c r="AX456" s="1120">
        <f t="shared" si="33"/>
        <v>37601</v>
      </c>
      <c r="AY456" s="342"/>
      <c r="AZ456" s="342"/>
    </row>
    <row r="457" spans="1:52" ht="15" customHeight="1" x14ac:dyDescent="0.15">
      <c r="A457" s="242"/>
      <c r="B457" s="224" t="s">
        <v>2312</v>
      </c>
      <c r="C457" s="224" t="s">
        <v>2313</v>
      </c>
      <c r="D457" s="224" t="s">
        <v>2314</v>
      </c>
      <c r="E457" s="378" t="s">
        <v>1866</v>
      </c>
      <c r="F457" s="225" t="s">
        <v>2315</v>
      </c>
      <c r="G457" s="346">
        <v>21200</v>
      </c>
      <c r="H457" s="226" t="str">
        <f>+IF(G457&lt;DATE(2002,1,1),"adulto",IF(G457&lt;DATE(2004,1,1),"u20",IF(G457&lt;DATE(2006,1,1),"u18",IF(G457&lt;DATE(2008,1,1),"u16","-"))))</f>
        <v>adulto</v>
      </c>
      <c r="I457" s="224" t="s">
        <v>2318</v>
      </c>
      <c r="J457" s="378"/>
      <c r="K457" s="378" t="s">
        <v>1856</v>
      </c>
      <c r="L457" s="242"/>
      <c r="M457" s="242"/>
      <c r="N457" s="242"/>
      <c r="O457" s="243"/>
      <c r="P457" s="225" t="s">
        <v>2245</v>
      </c>
      <c r="Q457" s="243"/>
      <c r="R457" s="243"/>
      <c r="S457" s="243"/>
      <c r="T457" s="242"/>
      <c r="U457" s="242"/>
      <c r="V457" s="242"/>
      <c r="W457" s="242"/>
      <c r="X457" s="243"/>
      <c r="Y457" s="243"/>
      <c r="Z457" s="242"/>
      <c r="AA457" s="242"/>
      <c r="AB457" s="242"/>
      <c r="AC457" s="242"/>
      <c r="AD457" s="242"/>
      <c r="AE457" s="242"/>
      <c r="AF457" s="242"/>
      <c r="AG457" s="1091" t="str">
        <f>E457</f>
        <v>M</v>
      </c>
      <c r="AH457" s="1095" t="str">
        <f>+IF(K457&gt;0,K457,"")</f>
        <v>ENTRENADOR</v>
      </c>
      <c r="AI457" s="1095" t="str">
        <f>+IF(L457&gt;0,L457,"")</f>
        <v/>
      </c>
      <c r="AJ457" s="1095" t="str">
        <f>+IF(M457&gt;0,M457,"")</f>
        <v/>
      </c>
      <c r="AK457" s="1095" t="str">
        <f>+IF(Q457&gt;0,Q457,"")</f>
        <v/>
      </c>
      <c r="AL457" s="1095" t="str">
        <f>+IF(N457&gt;0,N457,"")</f>
        <v/>
      </c>
      <c r="AM457" s="1095" t="str">
        <f>+IF(O457&gt;0,O457,"")</f>
        <v/>
      </c>
      <c r="AN457" s="1096" t="str">
        <f>+IF(P457&gt;0,P457," ")</f>
        <v xml:space="preserve"> </v>
      </c>
      <c r="AO457" s="314" t="str">
        <f>+UPPER((CONCATENATE(D457," ",B457," ",C457)))</f>
        <v>JOSE EMILIO TORREALBA VARGAS</v>
      </c>
      <c r="AP457" s="1098">
        <f>G457</f>
        <v>21200</v>
      </c>
      <c r="AQ457" s="1097" t="str">
        <f>I457</f>
        <v>CLUB ATLETICO NANCAGUA</v>
      </c>
      <c r="AR457" s="1097">
        <f>J457</f>
        <v>0</v>
      </c>
      <c r="AS457" s="1091" t="str">
        <f>+SUBSTITUTE(SUBSTITUTE(F457,".",""),"-","")</f>
        <v>80596375</v>
      </c>
      <c r="AT457" s="342"/>
      <c r="AU457" s="314" t="str">
        <f t="shared" si="30"/>
        <v xml:space="preserve">TORREALBA VARGAS JOSE EMILIO </v>
      </c>
      <c r="AV457" s="342" t="str">
        <f t="shared" si="31"/>
        <v>CLUB ATLETICO NANCAGUA</v>
      </c>
      <c r="AW457" s="1119">
        <f t="shared" si="32"/>
        <v>0</v>
      </c>
      <c r="AX457" s="1120">
        <f t="shared" si="33"/>
        <v>21200</v>
      </c>
      <c r="AY457" s="342"/>
      <c r="AZ457" s="342"/>
    </row>
    <row r="458" spans="1:52" ht="15" customHeight="1" x14ac:dyDescent="0.15">
      <c r="A458" s="242"/>
      <c r="B458" s="224" t="s">
        <v>858</v>
      </c>
      <c r="C458" s="224" t="s">
        <v>2192</v>
      </c>
      <c r="D458" s="224" t="s">
        <v>2193</v>
      </c>
      <c r="E458" s="378" t="s">
        <v>1862</v>
      </c>
      <c r="F458" s="622" t="s">
        <v>2194</v>
      </c>
      <c r="G458" s="346">
        <v>38461</v>
      </c>
      <c r="H458" s="226" t="str">
        <f>+IF(G458&lt;DATE(2002,1,1),"adulto",IF(G458&lt;DATE(2004,1,1),"u20",IF(G458&lt;DATE(2006,1,1),"u18",IF(G458&lt;DATE(2008,1,1),"u16","-"))))</f>
        <v>u18</v>
      </c>
      <c r="I458" s="224" t="s">
        <v>823</v>
      </c>
      <c r="J458" s="524">
        <v>7</v>
      </c>
      <c r="K458" s="883">
        <v>100</v>
      </c>
      <c r="L458" s="242">
        <v>2</v>
      </c>
      <c r="M458" s="242"/>
      <c r="N458" s="242"/>
      <c r="O458" s="243"/>
      <c r="P458" s="225" t="s">
        <v>2195</v>
      </c>
      <c r="Q458" s="243"/>
      <c r="R458" s="243"/>
      <c r="S458" s="243"/>
      <c r="T458" s="242"/>
      <c r="U458" s="242"/>
      <c r="V458" s="242"/>
      <c r="W458" s="242"/>
      <c r="X458" s="243"/>
      <c r="Y458" s="243"/>
      <c r="Z458" s="242"/>
      <c r="AA458" s="242"/>
      <c r="AB458" s="242"/>
      <c r="AC458" s="242"/>
      <c r="AD458" s="242"/>
      <c r="AE458" s="242"/>
      <c r="AF458" s="242"/>
      <c r="AG458" s="1091" t="str">
        <f>E458</f>
        <v>F</v>
      </c>
      <c r="AH458" s="1095">
        <f>+IF(K458&gt;0,K458,"")</f>
        <v>100</v>
      </c>
      <c r="AI458" s="1095">
        <f>+IF(L458&gt;0,L458,"")</f>
        <v>2</v>
      </c>
      <c r="AJ458" s="1095" t="str">
        <f>+IF(M458&gt;0,M458,"")</f>
        <v/>
      </c>
      <c r="AK458" s="1095" t="str">
        <f>+IF(Q458&gt;0,Q458,"")</f>
        <v/>
      </c>
      <c r="AL458" s="1095">
        <v>3</v>
      </c>
      <c r="AM458" s="1095" t="str">
        <f>+IF(O458&gt;0,O458,"")</f>
        <v/>
      </c>
      <c r="AN458" s="1096" t="str">
        <f>+IF(P458&gt;0,P458," ")</f>
        <v>13.10</v>
      </c>
      <c r="AO458" s="314" t="str">
        <f>+UPPER((CONCATENATE(D458," ",B458," ",C458)))</f>
        <v>SOFIA ELENA TORRES LETELIER</v>
      </c>
      <c r="AP458" s="1098">
        <f>G458</f>
        <v>38461</v>
      </c>
      <c r="AQ458" s="1097" t="str">
        <f>I458</f>
        <v>CLUB ATLETISMO CAUQUENES</v>
      </c>
      <c r="AR458" s="1097">
        <f>J458</f>
        <v>7</v>
      </c>
      <c r="AS458" s="1091" t="str">
        <f>+SUBSTITUTE(SUBSTITUTE(F458,".",""),"-","")</f>
        <v>218219896</v>
      </c>
      <c r="AT458" s="342"/>
      <c r="AU458" s="314" t="str">
        <f t="shared" si="30"/>
        <v xml:space="preserve">TORRES LETELIER SOFIA ELENA </v>
      </c>
      <c r="AV458" s="342" t="str">
        <f t="shared" si="31"/>
        <v>CLUB ATLETISMO CAUQUENES</v>
      </c>
      <c r="AW458" s="1119">
        <f t="shared" si="32"/>
        <v>7</v>
      </c>
      <c r="AX458" s="1120">
        <f t="shared" si="33"/>
        <v>38461</v>
      </c>
      <c r="AY458" s="342"/>
      <c r="AZ458" s="342"/>
    </row>
    <row r="459" spans="1:52" ht="15" customHeight="1" x14ac:dyDescent="0.2">
      <c r="A459" s="242"/>
      <c r="B459" s="224" t="s">
        <v>858</v>
      </c>
      <c r="C459" s="224" t="s">
        <v>3027</v>
      </c>
      <c r="D459" s="224" t="s">
        <v>1425</v>
      </c>
      <c r="E459" s="378" t="s">
        <v>1866</v>
      </c>
      <c r="F459" s="225" t="s">
        <v>3028</v>
      </c>
      <c r="G459" s="346">
        <v>37894</v>
      </c>
      <c r="H459" s="226" t="str">
        <f>+IF(G459&lt;DATE(2002,1,1),"adulto",IF(G459&lt;DATE(2004,1,1),"u20",IF(G459&lt;DATE(2006,1,1),"u18",IF(G459&lt;DATE(2008,1,1),"u16","-"))))</f>
        <v>u20</v>
      </c>
      <c r="I459" s="224" t="s">
        <v>3033</v>
      </c>
      <c r="J459" s="378">
        <v>13</v>
      </c>
      <c r="K459" s="12">
        <v>800</v>
      </c>
      <c r="L459" s="242">
        <v>2</v>
      </c>
      <c r="M459" s="242"/>
      <c r="N459" s="242"/>
      <c r="O459" s="243"/>
      <c r="P459" s="225" t="s">
        <v>3034</v>
      </c>
      <c r="Q459" s="243"/>
      <c r="R459" s="243"/>
      <c r="S459" s="243"/>
      <c r="T459" s="242"/>
      <c r="U459" s="242"/>
      <c r="V459" s="242"/>
      <c r="W459" s="242"/>
      <c r="X459" s="243"/>
      <c r="Y459" s="243"/>
      <c r="Z459" s="242"/>
      <c r="AA459" s="242"/>
      <c r="AB459" s="242"/>
      <c r="AC459" s="242"/>
      <c r="AD459" s="242"/>
      <c r="AE459" s="242"/>
      <c r="AF459" s="242"/>
      <c r="AG459" s="1091" t="str">
        <f>E459</f>
        <v>M</v>
      </c>
      <c r="AH459" s="1095">
        <f>+IF(K459&gt;0,K459,"")</f>
        <v>800</v>
      </c>
      <c r="AI459" s="1095">
        <f>+IF(L459&gt;0,L459,"")</f>
        <v>2</v>
      </c>
      <c r="AJ459" s="1095" t="str">
        <f>+IF(M459&gt;0,M459,"")</f>
        <v/>
      </c>
      <c r="AK459" s="1095" t="str">
        <f>+IF(Q459&gt;0,Q459,"")</f>
        <v/>
      </c>
      <c r="AL459" s="1095" t="str">
        <f>+IF(N459&gt;0,N459,"")</f>
        <v/>
      </c>
      <c r="AM459" s="1095" t="str">
        <f>+IF(O459&gt;0,O459,"")</f>
        <v/>
      </c>
      <c r="AN459" s="1096" t="str">
        <f>+IF(P459&gt;0,P459," ")</f>
        <v>2.04.42</v>
      </c>
      <c r="AO459" s="314" t="str">
        <f>+UPPER((CONCATENATE(D459," ",B459," ",C459)))</f>
        <v>MAXIMILIANO TORRES LIZANA</v>
      </c>
      <c r="AP459" s="1098">
        <f>G459</f>
        <v>37894</v>
      </c>
      <c r="AQ459" s="1097" t="str">
        <f>I459</f>
        <v xml:space="preserve">CLUB DEPÓRTIVO ATLETICO ESTUDIANTES </v>
      </c>
      <c r="AR459" s="1097">
        <f>J459</f>
        <v>13</v>
      </c>
      <c r="AS459" s="1091" t="str">
        <f>+SUBSTITUTE(SUBSTITUTE(F459,".",""),"-","")</f>
        <v>213963880</v>
      </c>
      <c r="AT459" s="342"/>
      <c r="AU459" s="314" t="str">
        <f t="shared" ref="AU459:AU496" si="34">+UPPER((CONCATENATE(B459," ",C459," ",D459," ")))</f>
        <v xml:space="preserve">TORRES LIZANA MAXIMILIANO </v>
      </c>
      <c r="AV459" s="342" t="str">
        <f t="shared" si="31"/>
        <v xml:space="preserve">CLUB DEPÓRTIVO ATLETICO ESTUDIANTES </v>
      </c>
      <c r="AW459" s="1119">
        <f t="shared" si="32"/>
        <v>13</v>
      </c>
      <c r="AX459" s="1120">
        <f t="shared" si="33"/>
        <v>37894</v>
      </c>
      <c r="AY459" s="342"/>
      <c r="AZ459" s="342"/>
    </row>
    <row r="460" spans="1:52" ht="15" customHeight="1" x14ac:dyDescent="0.15">
      <c r="A460" s="242"/>
      <c r="B460" s="224" t="s">
        <v>858</v>
      </c>
      <c r="C460" s="224" t="s">
        <v>2192</v>
      </c>
      <c r="D460" s="224" t="s">
        <v>2193</v>
      </c>
      <c r="E460" s="378" t="s">
        <v>1862</v>
      </c>
      <c r="F460" s="622" t="s">
        <v>2194</v>
      </c>
      <c r="G460" s="346">
        <v>38461</v>
      </c>
      <c r="H460" s="226" t="str">
        <f>+IF(G460&lt;DATE(2002,1,1),"adulto",IF(G460&lt;DATE(2004,1,1),"u20",IF(G460&lt;DATE(2006,1,1),"u18",IF(G460&lt;DATE(2008,1,1),"u16","-"))))</f>
        <v>u18</v>
      </c>
      <c r="I460" s="224" t="s">
        <v>823</v>
      </c>
      <c r="J460" s="524">
        <v>7</v>
      </c>
      <c r="K460" s="225">
        <v>400</v>
      </c>
      <c r="L460" s="242">
        <v>2</v>
      </c>
      <c r="M460" s="242"/>
      <c r="N460" s="242"/>
      <c r="O460" s="243"/>
      <c r="P460" s="552" t="s">
        <v>2196</v>
      </c>
      <c r="Q460" s="243"/>
      <c r="R460" s="243"/>
      <c r="S460" s="243"/>
      <c r="T460" s="242"/>
      <c r="U460" s="242"/>
      <c r="V460" s="242"/>
      <c r="W460" s="242"/>
      <c r="X460" s="243"/>
      <c r="Y460" s="243"/>
      <c r="Z460" s="242"/>
      <c r="AA460" s="242"/>
      <c r="AB460" s="242"/>
      <c r="AC460" s="242"/>
      <c r="AD460" s="242"/>
      <c r="AE460" s="242"/>
      <c r="AF460" s="242"/>
      <c r="AG460" s="1091" t="str">
        <f>E460</f>
        <v>F</v>
      </c>
      <c r="AH460" s="1095">
        <f>+IF(K460&gt;0,K460,"")</f>
        <v>400</v>
      </c>
      <c r="AI460" s="1095">
        <f>+IF(L460&gt;0,L460,"")</f>
        <v>2</v>
      </c>
      <c r="AJ460" s="1095" t="str">
        <f>+IF(M460&gt;0,M460,"")</f>
        <v/>
      </c>
      <c r="AK460" s="1095" t="str">
        <f>+IF(Q460&gt;0,Q460,"")</f>
        <v/>
      </c>
      <c r="AL460" s="1095">
        <v>8</v>
      </c>
      <c r="AM460" s="1095" t="str">
        <f>+IF(O460&gt;0,O460,"")</f>
        <v/>
      </c>
      <c r="AN460" s="1096" t="str">
        <f>+IF(P460&gt;0,P460," ")</f>
        <v>1.04.09</v>
      </c>
      <c r="AO460" s="314" t="str">
        <f>+UPPER((CONCATENATE(D460," ",B460," ",C460)))</f>
        <v>SOFIA ELENA TORRES LETELIER</v>
      </c>
      <c r="AP460" s="1098">
        <f>G460</f>
        <v>38461</v>
      </c>
      <c r="AQ460" s="1097" t="str">
        <f>I460</f>
        <v>CLUB ATLETISMO CAUQUENES</v>
      </c>
      <c r="AR460" s="1097">
        <f>J460</f>
        <v>7</v>
      </c>
      <c r="AS460" s="1091" t="str">
        <f>+SUBSTITUTE(SUBSTITUTE(F460,".",""),"-","")</f>
        <v>218219896</v>
      </c>
      <c r="AT460" s="342"/>
      <c r="AU460" s="314" t="str">
        <f t="shared" si="34"/>
        <v xml:space="preserve">TORRES LETELIER SOFIA ELENA </v>
      </c>
      <c r="AV460" s="342" t="str">
        <f t="shared" si="31"/>
        <v>CLUB ATLETISMO CAUQUENES</v>
      </c>
      <c r="AW460" s="1119">
        <f t="shared" si="32"/>
        <v>7</v>
      </c>
      <c r="AX460" s="1120">
        <f t="shared" si="33"/>
        <v>38461</v>
      </c>
      <c r="AY460" s="342"/>
      <c r="AZ460" s="342"/>
    </row>
    <row r="461" spans="1:52" ht="15" customHeight="1" x14ac:dyDescent="0.15">
      <c r="A461" s="242"/>
      <c r="B461" s="803" t="s">
        <v>858</v>
      </c>
      <c r="C461" s="803" t="s">
        <v>3027</v>
      </c>
      <c r="D461" s="803" t="s">
        <v>1425</v>
      </c>
      <c r="E461" s="806" t="s">
        <v>1866</v>
      </c>
      <c r="F461" s="814" t="s">
        <v>3028</v>
      </c>
      <c r="G461" s="808">
        <v>37894</v>
      </c>
      <c r="H461" s="809" t="str">
        <f>+IF(G461&lt;DATE(2002,1,1),"adulto",IF(G461&lt;DATE(2004,1,1),"u20",IF(G461&lt;DATE(2006,1,1),"u18",IF(G461&lt;DATE(2008,1,1),"u16","-"))))</f>
        <v>u20</v>
      </c>
      <c r="I461" s="812" t="s">
        <v>3033</v>
      </c>
      <c r="J461" s="806">
        <v>13</v>
      </c>
      <c r="K461" s="814">
        <v>400</v>
      </c>
      <c r="L461" s="242">
        <v>4</v>
      </c>
      <c r="M461" s="242"/>
      <c r="N461" s="242">
        <v>5</v>
      </c>
      <c r="O461" s="243"/>
      <c r="P461" s="814" t="s">
        <v>3031</v>
      </c>
      <c r="Q461" s="243"/>
      <c r="R461" s="243"/>
      <c r="S461" s="243"/>
      <c r="T461" s="242"/>
      <c r="U461" s="242"/>
      <c r="V461" s="242"/>
      <c r="W461" s="242"/>
      <c r="X461" s="243"/>
      <c r="Y461" s="243"/>
      <c r="Z461" s="242"/>
      <c r="AA461" s="242"/>
      <c r="AB461" s="242"/>
      <c r="AC461" s="242"/>
      <c r="AD461" s="242"/>
      <c r="AE461" s="242"/>
      <c r="AF461" s="242"/>
      <c r="AG461" s="1091" t="str">
        <f>E461</f>
        <v>M</v>
      </c>
      <c r="AH461" s="1095">
        <f>+IF(K461&gt;0,K461,"")</f>
        <v>400</v>
      </c>
      <c r="AI461" s="1095">
        <f>+IF(L461&gt;0,L461,"")</f>
        <v>4</v>
      </c>
      <c r="AJ461" s="1095" t="str">
        <f>+IF(M461&gt;0,M461,"")</f>
        <v/>
      </c>
      <c r="AK461" s="1095" t="str">
        <f>+IF(Q461&gt;0,Q461,"")</f>
        <v/>
      </c>
      <c r="AL461" s="1095">
        <v>2</v>
      </c>
      <c r="AM461" s="1095" t="str">
        <f>+IF(O461&gt;0,O461,"")</f>
        <v/>
      </c>
      <c r="AN461" s="1096" t="str">
        <f>+IF(P461&gt;0,P461," ")</f>
        <v>55.60</v>
      </c>
      <c r="AO461" s="314" t="str">
        <f>+UPPER((CONCATENATE(D461," ",B461," ",C461)))</f>
        <v>MAXIMILIANO TORRES LIZANA</v>
      </c>
      <c r="AP461" s="1098">
        <f>G461</f>
        <v>37894</v>
      </c>
      <c r="AQ461" s="1097" t="str">
        <f>I461</f>
        <v xml:space="preserve">CLUB DEPÓRTIVO ATLETICO ESTUDIANTES </v>
      </c>
      <c r="AR461" s="1097">
        <f>J461</f>
        <v>13</v>
      </c>
      <c r="AS461" s="1091" t="str">
        <f>+SUBSTITUTE(SUBSTITUTE(F461,".",""),"-","")</f>
        <v>213963880</v>
      </c>
      <c r="AT461" s="342"/>
      <c r="AU461" s="314" t="str">
        <f t="shared" si="34"/>
        <v xml:space="preserve">TORRES LIZANA MAXIMILIANO </v>
      </c>
      <c r="AV461" s="342" t="str">
        <f t="shared" si="31"/>
        <v xml:space="preserve">CLUB DEPÓRTIVO ATLETICO ESTUDIANTES </v>
      </c>
      <c r="AW461" s="1119">
        <f t="shared" si="32"/>
        <v>13</v>
      </c>
      <c r="AX461" s="1120">
        <f t="shared" si="33"/>
        <v>37894</v>
      </c>
      <c r="AY461" s="342"/>
      <c r="AZ461" s="342"/>
    </row>
    <row r="462" spans="1:52" ht="15" customHeight="1" x14ac:dyDescent="0.15">
      <c r="A462" s="242"/>
      <c r="B462" s="494" t="s">
        <v>2902</v>
      </c>
      <c r="C462" s="494" t="s">
        <v>2903</v>
      </c>
      <c r="D462" s="494" t="s">
        <v>2904</v>
      </c>
      <c r="E462" s="378" t="s">
        <v>1862</v>
      </c>
      <c r="F462" s="495" t="s">
        <v>2905</v>
      </c>
      <c r="G462" s="518">
        <v>38273</v>
      </c>
      <c r="H462" s="226" t="str">
        <f>+IF(G462&lt;DATE(2002,1,1),"adulto",IF(G462&lt;DATE(2004,1,1),"u20",IF(G462&lt;DATE(2006,1,1),"u18",IF(G462&lt;DATE(2008,1,1),"u16","-"))))</f>
        <v>u18</v>
      </c>
      <c r="I462" s="451" t="s">
        <v>2742</v>
      </c>
      <c r="J462" s="452">
        <v>13</v>
      </c>
      <c r="K462" s="883">
        <v>100</v>
      </c>
      <c r="L462" s="242">
        <v>2</v>
      </c>
      <c r="M462" s="242"/>
      <c r="N462" s="242"/>
      <c r="O462" s="243"/>
      <c r="P462" s="495" t="s">
        <v>2909</v>
      </c>
      <c r="Q462" s="243"/>
      <c r="R462" s="243"/>
      <c r="S462" s="243"/>
      <c r="T462" s="242"/>
      <c r="U462" s="242"/>
      <c r="V462" s="242"/>
      <c r="W462" s="242"/>
      <c r="X462" s="243"/>
      <c r="Y462" s="243"/>
      <c r="Z462" s="242"/>
      <c r="AA462" s="242"/>
      <c r="AB462" s="242"/>
      <c r="AC462" s="242"/>
      <c r="AD462" s="242"/>
      <c r="AE462" s="242"/>
      <c r="AF462" s="242"/>
      <c r="AG462" s="1091" t="str">
        <f>E462</f>
        <v>F</v>
      </c>
      <c r="AH462" s="1095">
        <f>+IF(K462&gt;0,K462,"")</f>
        <v>100</v>
      </c>
      <c r="AI462" s="1095">
        <f>+IF(L462&gt;0,L462,"")</f>
        <v>2</v>
      </c>
      <c r="AJ462" s="1095" t="str">
        <f>+IF(M462&gt;0,M462,"")</f>
        <v/>
      </c>
      <c r="AK462" s="1095" t="str">
        <f>+IF(Q462&gt;0,Q462,"")</f>
        <v/>
      </c>
      <c r="AL462" s="1095">
        <v>5</v>
      </c>
      <c r="AM462" s="1095" t="str">
        <f>+IF(O462&gt;0,O462,"")</f>
        <v/>
      </c>
      <c r="AN462" s="1096" t="str">
        <f>+IF(P462&gt;0,P462," ")</f>
        <v>12.98</v>
      </c>
      <c r="AO462" s="314" t="str">
        <f>+UPPER((CONCATENATE(D462," ",B462," ",C462)))</f>
        <v>ELISA TUSET CUEVAS</v>
      </c>
      <c r="AP462" s="1098">
        <f>G462</f>
        <v>38273</v>
      </c>
      <c r="AQ462" s="1097" t="str">
        <f>I462</f>
        <v>Club Deportivo Universidad Católica</v>
      </c>
      <c r="AR462" s="1097">
        <f>J462</f>
        <v>13</v>
      </c>
      <c r="AS462" s="1091" t="str">
        <f>+SUBSTITUTE(SUBSTITUTE(F462,".",""),"-","")</f>
        <v>216843132</v>
      </c>
      <c r="AT462" s="342"/>
      <c r="AU462" s="314" t="str">
        <f t="shared" si="34"/>
        <v xml:space="preserve">TUSET CUEVAS ELISA </v>
      </c>
      <c r="AV462" s="342" t="str">
        <f t="shared" si="31"/>
        <v>Club Deportivo Universidad Católica</v>
      </c>
      <c r="AW462" s="1119">
        <f t="shared" si="32"/>
        <v>13</v>
      </c>
      <c r="AX462" s="1120">
        <f t="shared" si="33"/>
        <v>38273</v>
      </c>
      <c r="AY462" s="342"/>
      <c r="AZ462" s="342"/>
    </row>
    <row r="463" spans="1:52" ht="15" customHeight="1" x14ac:dyDescent="0.15">
      <c r="A463" s="242"/>
      <c r="B463" s="494" t="s">
        <v>2902</v>
      </c>
      <c r="C463" s="494" t="s">
        <v>2903</v>
      </c>
      <c r="D463" s="494" t="s">
        <v>2904</v>
      </c>
      <c r="E463" s="378" t="s">
        <v>1862</v>
      </c>
      <c r="F463" s="495" t="s">
        <v>2911</v>
      </c>
      <c r="G463" s="518">
        <v>38273</v>
      </c>
      <c r="H463" s="226" t="str">
        <f>+IF(G463&lt;DATE(2002,1,1),"adulto",IF(G463&lt;DATE(2004,1,1),"u20",IF(G463&lt;DATE(2006,1,1),"u18",IF(G463&lt;DATE(2008,1,1),"u16","-"))))</f>
        <v>u18</v>
      </c>
      <c r="I463" s="451" t="s">
        <v>2742</v>
      </c>
      <c r="J463" s="452">
        <v>13</v>
      </c>
      <c r="K463" s="349" t="s">
        <v>1052</v>
      </c>
      <c r="L463" s="242"/>
      <c r="M463" s="242"/>
      <c r="N463" s="242"/>
      <c r="O463" s="243"/>
      <c r="P463" s="495" t="s">
        <v>2912</v>
      </c>
      <c r="Q463" s="243"/>
      <c r="R463" s="243"/>
      <c r="S463" s="243"/>
      <c r="T463" s="242"/>
      <c r="U463" s="242"/>
      <c r="V463" s="242"/>
      <c r="W463" s="242"/>
      <c r="X463" s="243"/>
      <c r="Y463" s="243"/>
      <c r="Z463" s="242"/>
      <c r="AA463" s="242"/>
      <c r="AB463" s="242"/>
      <c r="AC463" s="242"/>
      <c r="AD463" s="242"/>
      <c r="AE463" s="242"/>
      <c r="AF463" s="242"/>
      <c r="AG463" s="1091" t="str">
        <f>E463</f>
        <v>F</v>
      </c>
      <c r="AH463" s="1095" t="str">
        <f>+IF(K463&gt;0,K463,"")</f>
        <v>salto largo</v>
      </c>
      <c r="AI463" s="1095" t="str">
        <f>+IF(L463&gt;0,L463,"")</f>
        <v/>
      </c>
      <c r="AJ463" s="1095" t="str">
        <f>+IF(M463&gt;0,M463,"")</f>
        <v/>
      </c>
      <c r="AK463" s="1095" t="str">
        <f>+IF(Q463&gt;0,Q463,"")</f>
        <v/>
      </c>
      <c r="AL463" s="1095" t="str">
        <f>+IF(N463&gt;0,N463,"")</f>
        <v/>
      </c>
      <c r="AM463" s="1095" t="str">
        <f>+IF(O463&gt;0,O463,"")</f>
        <v/>
      </c>
      <c r="AN463" s="1096" t="str">
        <f>+IF(P463&gt;0,P463," ")</f>
        <v>5.42</v>
      </c>
      <c r="AO463" s="314" t="str">
        <f>+UPPER((CONCATENATE(D463," ",B463," ",C463)))</f>
        <v>ELISA TUSET CUEVAS</v>
      </c>
      <c r="AP463" s="1098">
        <f>G463</f>
        <v>38273</v>
      </c>
      <c r="AQ463" s="1097" t="str">
        <f>I463</f>
        <v>Club Deportivo Universidad Católica</v>
      </c>
      <c r="AR463" s="1097">
        <f>J463</f>
        <v>13</v>
      </c>
      <c r="AS463" s="1091" t="str">
        <f>+SUBSTITUTE(SUBSTITUTE(F463,".",""),"-","")</f>
        <v>216843142</v>
      </c>
      <c r="AT463" s="342"/>
      <c r="AU463" s="314" t="str">
        <f t="shared" si="34"/>
        <v xml:space="preserve">TUSET CUEVAS ELISA </v>
      </c>
      <c r="AV463" s="342" t="str">
        <f t="shared" si="31"/>
        <v>Club Deportivo Universidad Católica</v>
      </c>
      <c r="AW463" s="1119">
        <f t="shared" si="32"/>
        <v>13</v>
      </c>
      <c r="AX463" s="1120">
        <f t="shared" si="33"/>
        <v>38273</v>
      </c>
      <c r="AY463" s="342"/>
      <c r="AZ463" s="342"/>
    </row>
    <row r="464" spans="1:52" ht="15" customHeight="1" x14ac:dyDescent="0.15">
      <c r="A464" s="242"/>
      <c r="B464" s="431" t="s">
        <v>2379</v>
      </c>
      <c r="C464" s="431" t="s">
        <v>200</v>
      </c>
      <c r="D464" s="431" t="s">
        <v>2380</v>
      </c>
      <c r="E464" s="378" t="s">
        <v>1866</v>
      </c>
      <c r="F464" s="426" t="s">
        <v>2381</v>
      </c>
      <c r="G464" s="427">
        <v>37718</v>
      </c>
      <c r="H464" s="226" t="str">
        <f>+IF(G464&lt;DATE(2002,1,1),"adulto",IF(G464&lt;DATE(2004,1,1),"u20",IF(G464&lt;DATE(2006,1,1),"u18",IF(G464&lt;DATE(2008,1,1),"u16","-"))))</f>
        <v>u20</v>
      </c>
      <c r="I464" s="424" t="s">
        <v>2362</v>
      </c>
      <c r="J464" s="378">
        <v>5</v>
      </c>
      <c r="K464" s="892">
        <v>5000</v>
      </c>
      <c r="L464" s="242"/>
      <c r="M464" s="242"/>
      <c r="N464" s="242"/>
      <c r="O464" s="243"/>
      <c r="P464" s="418" t="s">
        <v>2385</v>
      </c>
      <c r="Q464" s="243"/>
      <c r="R464" s="243"/>
      <c r="S464" s="243"/>
      <c r="T464" s="242"/>
      <c r="U464" s="242"/>
      <c r="V464" s="242"/>
      <c r="W464" s="242"/>
      <c r="X464" s="243"/>
      <c r="Y464" s="243"/>
      <c r="Z464" s="242"/>
      <c r="AA464" s="242"/>
      <c r="AB464" s="242"/>
      <c r="AC464" s="242"/>
      <c r="AD464" s="242"/>
      <c r="AE464" s="242"/>
      <c r="AF464" s="242"/>
      <c r="AG464" s="1091" t="str">
        <f>E464</f>
        <v>M</v>
      </c>
      <c r="AH464" s="1095">
        <f>+IF(K464&gt;0,K464,"")</f>
        <v>5000</v>
      </c>
      <c r="AI464" s="1095" t="str">
        <f>+IF(L464&gt;0,L464,"")</f>
        <v/>
      </c>
      <c r="AJ464" s="1095" t="str">
        <f>+IF(M464&gt;0,M464,"")</f>
        <v/>
      </c>
      <c r="AK464" s="1095" t="str">
        <f>+IF(Q464&gt;0,Q464,"")</f>
        <v/>
      </c>
      <c r="AL464" s="1095" t="str">
        <f>+IF(N464&gt;0,N464,"")</f>
        <v/>
      </c>
      <c r="AM464" s="1095" t="str">
        <f>+IF(O464&gt;0,O464,"")</f>
        <v/>
      </c>
      <c r="AN464" s="1096" t="str">
        <f>+IF(P464&gt;0,P464," ")</f>
        <v>15.55</v>
      </c>
      <c r="AO464" s="314" t="str">
        <f>+UPPER((CONCATENATE(D464," ",B464," ",C464)))</f>
        <v>MATÍAS IGNACIO ÚBEDA MUÑOZ</v>
      </c>
      <c r="AP464" s="1098">
        <f>G464</f>
        <v>37718</v>
      </c>
      <c r="AQ464" s="1097" t="str">
        <f>I464</f>
        <v>CLUB DEPORTIVO ALEMÁN DE VALPARAÍSO</v>
      </c>
      <c r="AR464" s="1097">
        <f>J464</f>
        <v>5</v>
      </c>
      <c r="AS464" s="1091" t="str">
        <f>+SUBSTITUTE(SUBSTITUTE(F464,".",""),"-","")</f>
        <v>212713058</v>
      </c>
      <c r="AT464" s="342"/>
      <c r="AU464" s="314" t="str">
        <f t="shared" si="34"/>
        <v xml:space="preserve">ÚBEDA MUÑOZ MATÍAS IGNACIO </v>
      </c>
      <c r="AV464" s="342" t="str">
        <f t="shared" si="31"/>
        <v>CLUB DEPORTIVO ALEMÁN DE VALPARAÍSO</v>
      </c>
      <c r="AW464" s="1119">
        <f t="shared" si="32"/>
        <v>5</v>
      </c>
      <c r="AX464" s="1120">
        <f t="shared" si="33"/>
        <v>37718</v>
      </c>
      <c r="AY464" s="342"/>
      <c r="AZ464" s="342"/>
    </row>
    <row r="465" spans="1:52" ht="15" customHeight="1" x14ac:dyDescent="0.15">
      <c r="A465" s="242"/>
      <c r="B465" s="451" t="s">
        <v>3021</v>
      </c>
      <c r="C465" s="451" t="s">
        <v>413</v>
      </c>
      <c r="D465" s="451" t="s">
        <v>3022</v>
      </c>
      <c r="E465" s="378" t="s">
        <v>1866</v>
      </c>
      <c r="F465" s="453" t="s">
        <v>3023</v>
      </c>
      <c r="G465" s="521">
        <v>37670</v>
      </c>
      <c r="H465" s="226" t="str">
        <f>+IF(G465&lt;DATE(2002,1,1),"adulto",IF(G465&lt;DATE(2004,1,1),"u20",IF(G465&lt;DATE(2006,1,1),"u18",IF(G465&lt;DATE(2008,1,1),"u16","-"))))</f>
        <v>u20</v>
      </c>
      <c r="I465" s="451" t="s">
        <v>2935</v>
      </c>
      <c r="J465" s="452">
        <v>13</v>
      </c>
      <c r="K465" s="894">
        <v>1500</v>
      </c>
      <c r="L465" s="242">
        <v>2</v>
      </c>
      <c r="M465" s="242"/>
      <c r="N465" s="242"/>
      <c r="O465" s="243"/>
      <c r="P465" s="453" t="s">
        <v>4155</v>
      </c>
      <c r="Q465" s="243"/>
      <c r="R465" s="243"/>
      <c r="S465" s="243"/>
      <c r="T465" s="242"/>
      <c r="U465" s="242"/>
      <c r="V465" s="242"/>
      <c r="W465" s="242"/>
      <c r="X465" s="243"/>
      <c r="Y465" s="243"/>
      <c r="Z465" s="242"/>
      <c r="AA465" s="242"/>
      <c r="AB465" s="242"/>
      <c r="AC465" s="242"/>
      <c r="AD465" s="242"/>
      <c r="AE465" s="242"/>
      <c r="AF465" s="242"/>
      <c r="AG465" s="1091" t="str">
        <f>E465</f>
        <v>M</v>
      </c>
      <c r="AH465" s="1095">
        <f>+IF(K465&gt;0,K465,"")</f>
        <v>1500</v>
      </c>
      <c r="AI465" s="1095">
        <f>+IF(L465&gt;0,L465,"")</f>
        <v>2</v>
      </c>
      <c r="AJ465" s="1095" t="str">
        <f>+IF(M465&gt;0,M465,"")</f>
        <v/>
      </c>
      <c r="AK465" s="1095" t="str">
        <f>+IF(Q465&gt;0,Q465,"")</f>
        <v/>
      </c>
      <c r="AL465" s="1095" t="str">
        <f>+IF(N465&gt;0,N465,"")</f>
        <v/>
      </c>
      <c r="AM465" s="1095" t="str">
        <f>+IF(O465&gt;0,O465,"")</f>
        <v/>
      </c>
      <c r="AN465" s="1096" t="str">
        <f>+IF(P465&gt;0,P465," ")</f>
        <v>4.40.00</v>
      </c>
      <c r="AO465" s="314" t="str">
        <f>+UPPER((CONCATENATE(D465," ",B465," ",C465)))</f>
        <v>CHRISTIAN BENJAMIN URRUTIA ALARCÓN</v>
      </c>
      <c r="AP465" s="1098">
        <f>G465</f>
        <v>37670</v>
      </c>
      <c r="AQ465" s="1097" t="str">
        <f>I465</f>
        <v>CLUB ATLÉTICO FRANCÉS</v>
      </c>
      <c r="AR465" s="1097">
        <f>J465</f>
        <v>13</v>
      </c>
      <c r="AS465" s="1091" t="str">
        <f>+SUBSTITUTE(SUBSTITUTE(F465,".",""),"-","")</f>
        <v>212465542</v>
      </c>
      <c r="AT465" s="342"/>
      <c r="AU465" s="314" t="str">
        <f t="shared" si="34"/>
        <v xml:space="preserve">URRUTIA ALARCÓN CHRISTIAN BENJAMIN </v>
      </c>
      <c r="AV465" s="342" t="str">
        <f t="shared" si="31"/>
        <v>CLUB ATLÉTICO FRANCÉS</v>
      </c>
      <c r="AW465" s="1119">
        <f t="shared" si="32"/>
        <v>13</v>
      </c>
      <c r="AX465" s="1120">
        <f t="shared" si="33"/>
        <v>37670</v>
      </c>
      <c r="AY465" s="342"/>
      <c r="AZ465" s="342"/>
    </row>
    <row r="466" spans="1:52" ht="15" customHeight="1" x14ac:dyDescent="0.2">
      <c r="A466" s="242"/>
      <c r="B466" s="451" t="s">
        <v>3021</v>
      </c>
      <c r="C466" s="451" t="s">
        <v>413</v>
      </c>
      <c r="D466" s="451" t="s">
        <v>3022</v>
      </c>
      <c r="E466" s="378" t="s">
        <v>1866</v>
      </c>
      <c r="F466" s="453" t="s">
        <v>3023</v>
      </c>
      <c r="G466" s="521">
        <v>37670</v>
      </c>
      <c r="H466" s="226" t="str">
        <f>+IF(G466&lt;DATE(2002,1,1),"adulto",IF(G466&lt;DATE(2004,1,1),"u20",IF(G466&lt;DATE(2006,1,1),"u18",IF(G466&lt;DATE(2008,1,1),"u16","-"))))</f>
        <v>u20</v>
      </c>
      <c r="I466" s="451" t="s">
        <v>2935</v>
      </c>
      <c r="J466" s="452">
        <v>13</v>
      </c>
      <c r="K466" s="12">
        <v>800</v>
      </c>
      <c r="L466" s="242">
        <v>2</v>
      </c>
      <c r="M466" s="242"/>
      <c r="N466" s="242"/>
      <c r="O466" s="243"/>
      <c r="P466" s="453" t="s">
        <v>3026</v>
      </c>
      <c r="Q466" s="243"/>
      <c r="R466" s="243"/>
      <c r="S466" s="243"/>
      <c r="T466" s="242"/>
      <c r="U466" s="242"/>
      <c r="V466" s="242"/>
      <c r="W466" s="242"/>
      <c r="X466" s="243"/>
      <c r="Y466" s="243"/>
      <c r="Z466" s="242"/>
      <c r="AA466" s="242"/>
      <c r="AB466" s="242"/>
      <c r="AC466" s="242"/>
      <c r="AD466" s="242"/>
      <c r="AE466" s="242"/>
      <c r="AF466" s="242"/>
      <c r="AG466" s="1091" t="str">
        <f>E466</f>
        <v>M</v>
      </c>
      <c r="AH466" s="1095">
        <f>+IF(K466&gt;0,K466,"")</f>
        <v>800</v>
      </c>
      <c r="AI466" s="1095">
        <f>+IF(L466&gt;0,L466,"")</f>
        <v>2</v>
      </c>
      <c r="AJ466" s="1095" t="str">
        <f>+IF(M466&gt;0,M466,"")</f>
        <v/>
      </c>
      <c r="AK466" s="1095" t="str">
        <f>+IF(Q466&gt;0,Q466,"")</f>
        <v/>
      </c>
      <c r="AL466" s="1095" t="str">
        <f>+IF(N466&gt;0,N466,"")</f>
        <v/>
      </c>
      <c r="AM466" s="1095" t="str">
        <f>+IF(O466&gt;0,O466,"")</f>
        <v/>
      </c>
      <c r="AN466" s="1096" t="str">
        <f>+IF(P466&gt;0,P466," ")</f>
        <v>2.13</v>
      </c>
      <c r="AO466" s="314" t="str">
        <f>+UPPER((CONCATENATE(D466," ",B466," ",C466)))</f>
        <v>CHRISTIAN BENJAMIN URRUTIA ALARCÓN</v>
      </c>
      <c r="AP466" s="1098">
        <f>G466</f>
        <v>37670</v>
      </c>
      <c r="AQ466" s="1097" t="str">
        <f>I466</f>
        <v>CLUB ATLÉTICO FRANCÉS</v>
      </c>
      <c r="AR466" s="1097">
        <f>J466</f>
        <v>13</v>
      </c>
      <c r="AS466" s="1091" t="str">
        <f>+SUBSTITUTE(SUBSTITUTE(F466,".",""),"-","")</f>
        <v>212465542</v>
      </c>
      <c r="AT466" s="342"/>
      <c r="AU466" s="314" t="str">
        <f t="shared" si="34"/>
        <v xml:space="preserve">URRUTIA ALARCÓN CHRISTIAN BENJAMIN </v>
      </c>
      <c r="AV466" s="342" t="str">
        <f t="shared" si="31"/>
        <v>CLUB ATLÉTICO FRANCÉS</v>
      </c>
      <c r="AW466" s="1119">
        <f t="shared" si="32"/>
        <v>13</v>
      </c>
      <c r="AX466" s="1120">
        <f t="shared" si="33"/>
        <v>37670</v>
      </c>
      <c r="AY466" s="342"/>
      <c r="AZ466" s="342"/>
    </row>
    <row r="467" spans="1:52" ht="15" customHeight="1" x14ac:dyDescent="0.2">
      <c r="A467" s="242"/>
      <c r="B467" s="224" t="s">
        <v>2278</v>
      </c>
      <c r="C467" s="224" t="s">
        <v>2266</v>
      </c>
      <c r="D467" s="224" t="s">
        <v>2279</v>
      </c>
      <c r="E467" s="378" t="s">
        <v>1866</v>
      </c>
      <c r="F467" s="225" t="s">
        <v>2280</v>
      </c>
      <c r="G467" s="346">
        <v>38026</v>
      </c>
      <c r="H467" s="226" t="str">
        <f>+IF(G467&lt;DATE(2002,1,1),"adulto",IF(G467&lt;DATE(2004,1,1),"u20",IF(G467&lt;DATE(2006,1,1),"u18",IF(G467&lt;DATE(2008,1,1),"u16","-"))))</f>
        <v>u18</v>
      </c>
      <c r="I467" s="224" t="s">
        <v>2251</v>
      </c>
      <c r="J467" s="861">
        <v>6</v>
      </c>
      <c r="K467" s="344" t="s">
        <v>1017</v>
      </c>
      <c r="L467" s="242"/>
      <c r="M467" s="242"/>
      <c r="N467" s="242"/>
      <c r="O467" s="243"/>
      <c r="P467" s="225" t="s">
        <v>2332</v>
      </c>
      <c r="Q467" s="243"/>
      <c r="R467" s="243"/>
      <c r="S467" s="243"/>
      <c r="T467" s="242"/>
      <c r="U467" s="242"/>
      <c r="V467" s="242"/>
      <c r="W467" s="242"/>
      <c r="X467" s="243"/>
      <c r="Y467" s="243"/>
      <c r="Z467" s="242"/>
      <c r="AA467" s="242"/>
      <c r="AB467" s="242"/>
      <c r="AC467" s="242"/>
      <c r="AD467" s="242"/>
      <c r="AE467" s="242"/>
      <c r="AF467" s="242"/>
      <c r="AG467" s="1091" t="str">
        <f>E467</f>
        <v>M</v>
      </c>
      <c r="AH467" s="1095" t="str">
        <f>+IF(K467&gt;0,K467,"")</f>
        <v>jabalina</v>
      </c>
      <c r="AI467" s="1095" t="str">
        <f>+IF(L467&gt;0,L467,"")</f>
        <v/>
      </c>
      <c r="AJ467" s="1095" t="str">
        <f>+IF(M467&gt;0,M467,"")</f>
        <v/>
      </c>
      <c r="AK467" s="1095" t="str">
        <f>+IF(Q467&gt;0,Q467,"")</f>
        <v/>
      </c>
      <c r="AL467" s="1095" t="str">
        <f>+IF(N467&gt;0,N467,"")</f>
        <v/>
      </c>
      <c r="AM467" s="1095" t="str">
        <f>+IF(O467&gt;0,O467,"")</f>
        <v/>
      </c>
      <c r="AN467" s="1096" t="str">
        <f>+IF(P467&gt;0,P467," ")</f>
        <v>47.8</v>
      </c>
      <c r="AO467" s="314" t="str">
        <f>+UPPER((CONCATENATE(D467," ",B467," ",C467)))</f>
        <v>ELÍAS BENJAMÍN  VALDES DÍAZ</v>
      </c>
      <c r="AP467" s="1098">
        <f>G467</f>
        <v>38026</v>
      </c>
      <c r="AQ467" s="1097" t="str">
        <f>I467</f>
        <v>CLUB ATLETICO MUNICIPAL NANCAGUA</v>
      </c>
      <c r="AR467" s="1097">
        <f>J467</f>
        <v>6</v>
      </c>
      <c r="AS467" s="1091" t="str">
        <f>+SUBSTITUTE(SUBSTITUTE(F467,".",""),"-","")</f>
        <v>215253406</v>
      </c>
      <c r="AT467" s="342"/>
      <c r="AU467" s="314" t="str">
        <f t="shared" si="34"/>
        <v xml:space="preserve">VALDES DÍAZ ELÍAS BENJAMÍN  </v>
      </c>
      <c r="AV467" s="342" t="str">
        <f t="shared" si="31"/>
        <v>CLUB ATLETICO MUNICIPAL NANCAGUA</v>
      </c>
      <c r="AW467" s="1119">
        <f t="shared" si="32"/>
        <v>6</v>
      </c>
      <c r="AX467" s="1120">
        <f t="shared" si="33"/>
        <v>38026</v>
      </c>
      <c r="AY467" s="342"/>
      <c r="AZ467" s="342"/>
    </row>
    <row r="468" spans="1:52" ht="15" customHeight="1" x14ac:dyDescent="0.15">
      <c r="A468" s="242"/>
      <c r="B468" s="615" t="s">
        <v>3617</v>
      </c>
      <c r="C468" s="615" t="s">
        <v>3618</v>
      </c>
      <c r="D468" s="615" t="s">
        <v>1034</v>
      </c>
      <c r="E468" s="378" t="s">
        <v>1862</v>
      </c>
      <c r="F468" s="626" t="s">
        <v>3619</v>
      </c>
      <c r="G468" s="624">
        <v>37888</v>
      </c>
      <c r="H468" s="226" t="str">
        <f>+IF(G468&lt;DATE(2002,1,1),"adulto",IF(G468&lt;DATE(2004,1,1),"u20",IF(G468&lt;DATE(2006,1,1),"u18",IF(G468&lt;DATE(2008,1,1),"u16","-"))))</f>
        <v>u20</v>
      </c>
      <c r="I468" s="618" t="s">
        <v>3612</v>
      </c>
      <c r="J468" s="865">
        <v>4</v>
      </c>
      <c r="K468" s="883">
        <v>200</v>
      </c>
      <c r="L468" s="242">
        <v>1</v>
      </c>
      <c r="M468" s="242"/>
      <c r="N468" s="242">
        <v>2</v>
      </c>
      <c r="O468" s="243"/>
      <c r="P468" s="626" t="s">
        <v>3622</v>
      </c>
      <c r="Q468" s="243"/>
      <c r="R468" s="243"/>
      <c r="S468" s="243"/>
      <c r="T468" s="242"/>
      <c r="U468" s="242"/>
      <c r="V468" s="242"/>
      <c r="W468" s="242"/>
      <c r="X468" s="243"/>
      <c r="Y468" s="243"/>
      <c r="Z468" s="242"/>
      <c r="AA468" s="242"/>
      <c r="AB468" s="242"/>
      <c r="AC468" s="242"/>
      <c r="AD468" s="242"/>
      <c r="AE468" s="242"/>
      <c r="AF468" s="242"/>
      <c r="AG468" s="1091" t="str">
        <f>E468</f>
        <v>F</v>
      </c>
      <c r="AH468" s="1095">
        <f>+IF(K468&gt;0,K468,"")</f>
        <v>200</v>
      </c>
      <c r="AI468" s="1095">
        <f>+IF(L468&gt;0,L468,"")</f>
        <v>1</v>
      </c>
      <c r="AJ468" s="1095" t="str">
        <f>+IF(M468&gt;0,M468,"")</f>
        <v/>
      </c>
      <c r="AK468" s="1095" t="str">
        <f>+IF(Q468&gt;0,Q468,"")</f>
        <v/>
      </c>
      <c r="AL468" s="1095">
        <f>+IF(N468&gt;0,N468,"")</f>
        <v>2</v>
      </c>
      <c r="AM468" s="1095" t="str">
        <f>+IF(O468&gt;0,O468,"")</f>
        <v/>
      </c>
      <c r="AN468" s="1096" t="str">
        <f>+IF(P468&gt;0,P468," ")</f>
        <v>28.65</v>
      </c>
      <c r="AO468" s="314" t="str">
        <f>+UPPER((CONCATENATE(D468," ",B468," ",C468)))</f>
        <v>SOFIA VALENCIA MORELLO</v>
      </c>
      <c r="AP468" s="1098">
        <f>G468</f>
        <v>37888</v>
      </c>
      <c r="AQ468" s="1097" t="str">
        <f>I468</f>
        <v>CLUB ATLETICO  INGLES</v>
      </c>
      <c r="AR468" s="1097">
        <f>J468</f>
        <v>4</v>
      </c>
      <c r="AS468" s="1091" t="str">
        <f>+SUBSTITUTE(SUBSTITUTE(F468,".",""),"-","")</f>
        <v>213962957</v>
      </c>
      <c r="AT468" s="342"/>
      <c r="AU468" s="314" t="str">
        <f t="shared" si="34"/>
        <v xml:space="preserve">VALENCIA MORELLO SOFIA </v>
      </c>
      <c r="AV468" s="342" t="str">
        <f t="shared" si="31"/>
        <v>CLUB ATLETICO  INGLES</v>
      </c>
      <c r="AW468" s="1119">
        <f t="shared" si="32"/>
        <v>4</v>
      </c>
      <c r="AX468" s="1120">
        <f t="shared" si="33"/>
        <v>37888</v>
      </c>
      <c r="AY468" s="342"/>
      <c r="AZ468" s="342"/>
    </row>
    <row r="469" spans="1:52" ht="15" customHeight="1" x14ac:dyDescent="0.15">
      <c r="A469" s="242"/>
      <c r="B469" s="618" t="s">
        <v>3617</v>
      </c>
      <c r="C469" s="618" t="s">
        <v>3618</v>
      </c>
      <c r="D469" s="618" t="s">
        <v>3065</v>
      </c>
      <c r="E469" s="378" t="s">
        <v>1862</v>
      </c>
      <c r="F469" s="626" t="s">
        <v>3624</v>
      </c>
      <c r="G469" s="624">
        <v>37888</v>
      </c>
      <c r="H469" s="226" t="str">
        <f>+IF(G469&lt;DATE(2002,1,1),"adulto",IF(G469&lt;DATE(2004,1,1),"u20",IF(G469&lt;DATE(2006,1,1),"u18",IF(G469&lt;DATE(2008,1,1),"u16","-"))))</f>
        <v>u20</v>
      </c>
      <c r="I469" s="618" t="s">
        <v>3612</v>
      </c>
      <c r="J469" s="865">
        <v>4</v>
      </c>
      <c r="K469" s="225">
        <v>400</v>
      </c>
      <c r="L469" s="242">
        <v>3</v>
      </c>
      <c r="M469" s="242"/>
      <c r="N469" s="242"/>
      <c r="O469" s="243"/>
      <c r="P469" s="662" t="s">
        <v>3626</v>
      </c>
      <c r="Q469" s="243"/>
      <c r="R469" s="243"/>
      <c r="S469" s="243"/>
      <c r="T469" s="242"/>
      <c r="U469" s="242"/>
      <c r="V469" s="242"/>
      <c r="W469" s="242"/>
      <c r="X469" s="243"/>
      <c r="Y469" s="243"/>
      <c r="Z469" s="242"/>
      <c r="AA469" s="242"/>
      <c r="AB469" s="242"/>
      <c r="AC469" s="242"/>
      <c r="AD469" s="242"/>
      <c r="AE469" s="242"/>
      <c r="AF469" s="242"/>
      <c r="AG469" s="1091" t="str">
        <f>E469</f>
        <v>F</v>
      </c>
      <c r="AH469" s="1095">
        <f>+IF(K469&gt;0,K469,"")</f>
        <v>400</v>
      </c>
      <c r="AI469" s="1095">
        <f>+IF(L469&gt;0,L469,"")</f>
        <v>3</v>
      </c>
      <c r="AJ469" s="1095" t="str">
        <f>+IF(M469&gt;0,M469,"")</f>
        <v/>
      </c>
      <c r="AK469" s="1095" t="str">
        <f>+IF(Q469&gt;0,Q469,"")</f>
        <v/>
      </c>
      <c r="AL469" s="1095">
        <v>3</v>
      </c>
      <c r="AM469" s="1095" t="str">
        <f>+IF(O469&gt;0,O469,"")</f>
        <v/>
      </c>
      <c r="AN469" s="1096" t="str">
        <f>+IF(P469&gt;0,P469," ")</f>
        <v>1.05.53</v>
      </c>
      <c r="AO469" s="314" t="str">
        <f>+UPPER((CONCATENATE(D469," ",B469," ",C469)))</f>
        <v>JAVIERA VALENCIA MORELLO</v>
      </c>
      <c r="AP469" s="1098">
        <f>G469</f>
        <v>37888</v>
      </c>
      <c r="AQ469" s="1097" t="str">
        <f>I469</f>
        <v>CLUB ATLETICO  INGLES</v>
      </c>
      <c r="AR469" s="1097">
        <f>J469</f>
        <v>4</v>
      </c>
      <c r="AS469" s="1091" t="str">
        <f>+SUBSTITUTE(SUBSTITUTE(F469,".",""),"-","")</f>
        <v>21396271K</v>
      </c>
      <c r="AT469" s="342"/>
      <c r="AU469" s="314" t="str">
        <f t="shared" si="34"/>
        <v xml:space="preserve">VALENCIA MORELLO JAVIERA </v>
      </c>
      <c r="AV469" s="342" t="str">
        <f t="shared" si="31"/>
        <v>CLUB ATLETICO  INGLES</v>
      </c>
      <c r="AW469" s="1119">
        <f t="shared" si="32"/>
        <v>4</v>
      </c>
      <c r="AX469" s="1120">
        <f t="shared" si="33"/>
        <v>37888</v>
      </c>
      <c r="AY469" s="342"/>
      <c r="AZ469" s="342"/>
    </row>
    <row r="470" spans="1:52" ht="15" customHeight="1" x14ac:dyDescent="0.15">
      <c r="A470" s="242"/>
      <c r="B470" s="224" t="s">
        <v>824</v>
      </c>
      <c r="C470" s="224" t="s">
        <v>2044</v>
      </c>
      <c r="D470" s="224" t="s">
        <v>826</v>
      </c>
      <c r="E470" s="378" t="s">
        <v>1862</v>
      </c>
      <c r="F470" s="622" t="s">
        <v>2183</v>
      </c>
      <c r="G470" s="346">
        <v>37957</v>
      </c>
      <c r="H470" s="226" t="str">
        <f>+IF(G470&lt;DATE(2002,1,1),"adulto",IF(G470&lt;DATE(2004,1,1),"u20",IF(G470&lt;DATE(2006,1,1),"u18",IF(G470&lt;DATE(2008,1,1),"u16","-"))))</f>
        <v>u20</v>
      </c>
      <c r="I470" s="224" t="s">
        <v>823</v>
      </c>
      <c r="J470" s="524">
        <v>7</v>
      </c>
      <c r="K470" s="883">
        <v>200</v>
      </c>
      <c r="L470" s="242">
        <v>3</v>
      </c>
      <c r="M470" s="242"/>
      <c r="N470" s="242">
        <v>4</v>
      </c>
      <c r="O470" s="243"/>
      <c r="P470" s="225" t="s">
        <v>2188</v>
      </c>
      <c r="Q470" s="243"/>
      <c r="R470" s="243"/>
      <c r="S470" s="243"/>
      <c r="T470" s="242"/>
      <c r="U470" s="242"/>
      <c r="V470" s="242"/>
      <c r="W470" s="242"/>
      <c r="X470" s="243"/>
      <c r="Y470" s="243"/>
      <c r="Z470" s="242"/>
      <c r="AA470" s="242"/>
      <c r="AB470" s="242"/>
      <c r="AC470" s="242"/>
      <c r="AD470" s="242"/>
      <c r="AE470" s="242"/>
      <c r="AF470" s="242"/>
      <c r="AG470" s="1091" t="str">
        <f>E470</f>
        <v>F</v>
      </c>
      <c r="AH470" s="1095">
        <f>+IF(K470&gt;0,K470,"")</f>
        <v>200</v>
      </c>
      <c r="AI470" s="1095">
        <f>+IF(L470&gt;0,L470,"")</f>
        <v>3</v>
      </c>
      <c r="AJ470" s="1095" t="str">
        <f>+IF(M470&gt;0,M470,"")</f>
        <v/>
      </c>
      <c r="AK470" s="1095" t="str">
        <f>+IF(Q470&gt;0,Q470,"")</f>
        <v/>
      </c>
      <c r="AL470" s="1095">
        <f>+IF(N470&gt;0,N470,"")</f>
        <v>4</v>
      </c>
      <c r="AM470" s="1095" t="str">
        <f>+IF(O470&gt;0,O470,"")</f>
        <v/>
      </c>
      <c r="AN470" s="1096" t="str">
        <f>+IF(P470&gt;0,P470," ")</f>
        <v>26.32</v>
      </c>
      <c r="AO470" s="314" t="str">
        <f>+UPPER((CONCATENATE(D470," ",B470," ",C470)))</f>
        <v>ANA BELEN VALENZUELA ARAVENA</v>
      </c>
      <c r="AP470" s="1098">
        <f>G470</f>
        <v>37957</v>
      </c>
      <c r="AQ470" s="1097" t="str">
        <f>I470</f>
        <v>CLUB ATLETISMO CAUQUENES</v>
      </c>
      <c r="AR470" s="1097">
        <f>J470</f>
        <v>7</v>
      </c>
      <c r="AS470" s="1091" t="str">
        <f>+SUBSTITUTE(SUBSTITUTE(F470,".",""),"-","")</f>
        <v>214612364</v>
      </c>
      <c r="AT470" s="342"/>
      <c r="AU470" s="314" t="str">
        <f t="shared" si="34"/>
        <v xml:space="preserve">VALENZUELA ARAVENA ANA BELEN </v>
      </c>
      <c r="AV470" s="342" t="str">
        <f t="shared" ref="AV470:AV496" si="35">AQ470</f>
        <v>CLUB ATLETISMO CAUQUENES</v>
      </c>
      <c r="AW470" s="1119">
        <f t="shared" ref="AW470:AW496" si="36">AR470</f>
        <v>7</v>
      </c>
      <c r="AX470" s="1120">
        <f t="shared" ref="AX470:AX496" si="37">AP470</f>
        <v>37957</v>
      </c>
      <c r="AY470" s="342"/>
      <c r="AZ470" s="342"/>
    </row>
    <row r="471" spans="1:52" ht="15" customHeight="1" x14ac:dyDescent="0.2">
      <c r="A471" s="242"/>
      <c r="B471" s="224" t="s">
        <v>824</v>
      </c>
      <c r="C471" s="224" t="s">
        <v>2044</v>
      </c>
      <c r="D471" s="224" t="s">
        <v>826</v>
      </c>
      <c r="E471" s="378" t="s">
        <v>1862</v>
      </c>
      <c r="F471" s="622" t="s">
        <v>2183</v>
      </c>
      <c r="G471" s="346">
        <v>37957</v>
      </c>
      <c r="H471" s="226" t="str">
        <f>+IF(G471&lt;DATE(2002,1,1),"adulto",IF(G471&lt;DATE(2004,1,1),"u20",IF(G471&lt;DATE(2006,1,1),"u18",IF(G471&lt;DATE(2008,1,1),"u16","-"))))</f>
        <v>u20</v>
      </c>
      <c r="I471" s="224" t="s">
        <v>823</v>
      </c>
      <c r="J471" s="524">
        <v>7</v>
      </c>
      <c r="K471" s="883">
        <v>100</v>
      </c>
      <c r="L471" s="242">
        <v>4</v>
      </c>
      <c r="M471" s="242"/>
      <c r="N471" s="242"/>
      <c r="O471" s="243"/>
      <c r="P471" s="12" t="s">
        <v>2186</v>
      </c>
      <c r="Q471" s="243"/>
      <c r="R471" s="243"/>
      <c r="S471" s="243"/>
      <c r="T471" s="242"/>
      <c r="U471" s="242"/>
      <c r="V471" s="242"/>
      <c r="W471" s="242"/>
      <c r="X471" s="243"/>
      <c r="Y471" s="243"/>
      <c r="Z471" s="242"/>
      <c r="AA471" s="242"/>
      <c r="AB471" s="242"/>
      <c r="AC471" s="242"/>
      <c r="AD471" s="242"/>
      <c r="AE471" s="242"/>
      <c r="AF471" s="242"/>
      <c r="AG471" s="1091" t="str">
        <f>E471</f>
        <v>F</v>
      </c>
      <c r="AH471" s="1095">
        <f>+IF(K471&gt;0,K471,"")</f>
        <v>100</v>
      </c>
      <c r="AI471" s="1095">
        <f>+IF(L471&gt;0,L471,"")</f>
        <v>4</v>
      </c>
      <c r="AJ471" s="1095" t="str">
        <f>+IF(M471&gt;0,M471,"")</f>
        <v/>
      </c>
      <c r="AK471" s="1095" t="str">
        <f>+IF(Q471&gt;0,Q471,"")</f>
        <v/>
      </c>
      <c r="AL471" s="1095">
        <v>4</v>
      </c>
      <c r="AM471" s="1095" t="str">
        <f>+IF(O471&gt;0,O471,"")</f>
        <v/>
      </c>
      <c r="AN471" s="1096" t="str">
        <f>+IF(P471&gt;0,P471," ")</f>
        <v>12.50</v>
      </c>
      <c r="AO471" s="314" t="str">
        <f>+UPPER((CONCATENATE(D471," ",B471," ",C471)))</f>
        <v>ANA BELEN VALENZUELA ARAVENA</v>
      </c>
      <c r="AP471" s="1098">
        <f>G471</f>
        <v>37957</v>
      </c>
      <c r="AQ471" s="1097" t="str">
        <f>I471</f>
        <v>CLUB ATLETISMO CAUQUENES</v>
      </c>
      <c r="AR471" s="1097">
        <f>J471</f>
        <v>7</v>
      </c>
      <c r="AS471" s="1091" t="str">
        <f>+SUBSTITUTE(SUBSTITUTE(F471,".",""),"-","")</f>
        <v>214612364</v>
      </c>
      <c r="AT471" s="342"/>
      <c r="AU471" s="314" t="str">
        <f t="shared" si="34"/>
        <v xml:space="preserve">VALENZUELA ARAVENA ANA BELEN </v>
      </c>
      <c r="AV471" s="342" t="str">
        <f t="shared" si="35"/>
        <v>CLUB ATLETISMO CAUQUENES</v>
      </c>
      <c r="AW471" s="1119">
        <f t="shared" si="36"/>
        <v>7</v>
      </c>
      <c r="AX471" s="1120">
        <f t="shared" si="37"/>
        <v>37957</v>
      </c>
      <c r="AY471" s="342"/>
      <c r="AZ471" s="342"/>
    </row>
    <row r="472" spans="1:52" ht="15" customHeight="1" x14ac:dyDescent="0.2">
      <c r="A472" s="242"/>
      <c r="B472" s="610" t="s">
        <v>3221</v>
      </c>
      <c r="C472" s="610" t="s">
        <v>3222</v>
      </c>
      <c r="D472" s="610" t="s">
        <v>3223</v>
      </c>
      <c r="E472" s="378" t="s">
        <v>1866</v>
      </c>
      <c r="F472" s="610" t="s">
        <v>3224</v>
      </c>
      <c r="G472" s="536">
        <v>37997</v>
      </c>
      <c r="H472" s="226" t="str">
        <f>+IF(G472&lt;DATE(2002,1,1),"adulto",IF(G472&lt;DATE(2004,1,1),"u20",IF(G472&lt;DATE(2006,1,1),"u18",IF(G472&lt;DATE(2008,1,1),"u16","-"))))</f>
        <v>u18</v>
      </c>
      <c r="I472" s="610" t="s">
        <v>3197</v>
      </c>
      <c r="J472" s="863">
        <v>3</v>
      </c>
      <c r="K472" s="883">
        <v>100</v>
      </c>
      <c r="L472" s="242">
        <v>3</v>
      </c>
      <c r="M472" s="242"/>
      <c r="N472" s="242"/>
      <c r="O472" s="243"/>
      <c r="P472" s="225" t="s">
        <v>3340</v>
      </c>
      <c r="Q472" s="243"/>
      <c r="R472" s="243"/>
      <c r="S472" s="243"/>
      <c r="T472" s="242"/>
      <c r="U472" s="242"/>
      <c r="V472" s="242"/>
      <c r="W472" s="242"/>
      <c r="X472" s="243"/>
      <c r="Y472" s="243"/>
      <c r="Z472" s="242"/>
      <c r="AA472" s="242"/>
      <c r="AB472" s="242"/>
      <c r="AC472" s="242"/>
      <c r="AD472" s="242"/>
      <c r="AE472" s="242"/>
      <c r="AF472" s="242"/>
      <c r="AG472" s="243" t="str">
        <f>E472</f>
        <v>M</v>
      </c>
      <c r="AH472" s="1101">
        <f>+IF(K472&gt;0,K472,"")</f>
        <v>100</v>
      </c>
      <c r="AI472" s="1101">
        <f>+IF(L472&gt;0,L472,"")</f>
        <v>3</v>
      </c>
      <c r="AJ472" s="1101" t="str">
        <f>+IF(M472&gt;0,M472,"")</f>
        <v/>
      </c>
      <c r="AK472" s="1101" t="str">
        <f>+IF(Q472&gt;0,Q472,"")</f>
        <v/>
      </c>
      <c r="AL472" s="1101">
        <v>5</v>
      </c>
      <c r="AM472" s="1101" t="str">
        <f>+IF(O472&gt;0,O472,"")</f>
        <v/>
      </c>
      <c r="AN472" s="1102" t="str">
        <f>+IF(P472&gt;0,P472," ")</f>
        <v>11.33</v>
      </c>
      <c r="AO472" s="314" t="str">
        <f>+UPPER((CONCATENATE(D472," ",B472," ",C472)))</f>
        <v>JOEL JOSHUE VALLEJOS ALVARADO</v>
      </c>
      <c r="AP472" s="1104">
        <f>G472</f>
        <v>37997</v>
      </c>
      <c r="AQ472" s="1103" t="str">
        <f>I472</f>
        <v>Club atletico copiapo</v>
      </c>
      <c r="AR472" s="1103">
        <f>J472</f>
        <v>3</v>
      </c>
      <c r="AS472" s="243" t="str">
        <f>+SUBSTITUTE(SUBSTITUTE(F472,".",""),"-","")</f>
        <v>214826895</v>
      </c>
      <c r="AT472" s="342"/>
      <c r="AU472" s="314" t="str">
        <f t="shared" si="34"/>
        <v xml:space="preserve">VALLEJOS ALVARADO JOEL JOSHUE </v>
      </c>
      <c r="AV472" s="342" t="str">
        <f t="shared" si="35"/>
        <v>Club atletico copiapo</v>
      </c>
      <c r="AW472" s="1119">
        <f t="shared" si="36"/>
        <v>3</v>
      </c>
      <c r="AX472" s="1120">
        <f t="shared" si="37"/>
        <v>37997</v>
      </c>
      <c r="AY472" s="342"/>
      <c r="AZ472" s="342"/>
    </row>
    <row r="473" spans="1:52" ht="15" customHeight="1" x14ac:dyDescent="0.2">
      <c r="A473" s="242"/>
      <c r="B473" s="610" t="s">
        <v>3221</v>
      </c>
      <c r="C473" s="610" t="s">
        <v>3222</v>
      </c>
      <c r="D473" s="610" t="s">
        <v>3223</v>
      </c>
      <c r="E473" s="378" t="s">
        <v>1866</v>
      </c>
      <c r="F473" s="610" t="s">
        <v>3224</v>
      </c>
      <c r="G473" s="536">
        <v>37997</v>
      </c>
      <c r="H473" s="226" t="str">
        <f>+IF(G473&lt;DATE(2002,1,1),"adulto",IF(G473&lt;DATE(2004,1,1),"u20",IF(G473&lt;DATE(2006,1,1),"u18",IF(G473&lt;DATE(2008,1,1),"u16","-"))))</f>
        <v>u18</v>
      </c>
      <c r="I473" s="610" t="s">
        <v>3197</v>
      </c>
      <c r="J473" s="863">
        <v>3</v>
      </c>
      <c r="K473" s="883">
        <v>200</v>
      </c>
      <c r="L473" s="242">
        <v>3</v>
      </c>
      <c r="M473" s="242"/>
      <c r="N473" s="242">
        <v>3</v>
      </c>
      <c r="O473" s="243"/>
      <c r="P473" s="225" t="s">
        <v>3347</v>
      </c>
      <c r="Q473" s="243"/>
      <c r="R473" s="243"/>
      <c r="S473" s="243"/>
      <c r="T473" s="242"/>
      <c r="U473" s="242"/>
      <c r="V473" s="242"/>
      <c r="W473" s="242"/>
      <c r="X473" s="243"/>
      <c r="Y473" s="243"/>
      <c r="Z473" s="242"/>
      <c r="AA473" s="242"/>
      <c r="AB473" s="242"/>
      <c r="AC473" s="242"/>
      <c r="AD473" s="242"/>
      <c r="AE473" s="242"/>
      <c r="AF473" s="242"/>
      <c r="AG473" s="1091" t="str">
        <f>E473</f>
        <v>M</v>
      </c>
      <c r="AH473" s="1095">
        <f>+IF(K473&gt;0,K473,"")</f>
        <v>200</v>
      </c>
      <c r="AI473" s="1095">
        <f>+IF(L473&gt;0,L473,"")</f>
        <v>3</v>
      </c>
      <c r="AJ473" s="1095" t="str">
        <f>+IF(M473&gt;0,M473,"")</f>
        <v/>
      </c>
      <c r="AK473" s="1095" t="str">
        <f>+IF(Q473&gt;0,Q473,"")</f>
        <v/>
      </c>
      <c r="AL473" s="1095">
        <f>+IF(N473&gt;0,N473,"")</f>
        <v>3</v>
      </c>
      <c r="AM473" s="1095" t="str">
        <f>+IF(O473&gt;0,O473,"")</f>
        <v/>
      </c>
      <c r="AN473" s="1096" t="str">
        <f>+IF(P473&gt;0,P473," ")</f>
        <v>23.53</v>
      </c>
      <c r="AO473" s="314" t="str">
        <f>+UPPER((CONCATENATE(D473," ",B473," ",C473)))</f>
        <v>JOEL JOSHUE VALLEJOS ALVARADO</v>
      </c>
      <c r="AP473" s="1098">
        <f>G473</f>
        <v>37997</v>
      </c>
      <c r="AQ473" s="1097" t="str">
        <f>I473</f>
        <v>Club atletico copiapo</v>
      </c>
      <c r="AR473" s="1097">
        <f>J473</f>
        <v>3</v>
      </c>
      <c r="AS473" s="1100" t="str">
        <f>+SUBSTITUTE(SUBSTITUTE(F473,".",""),"-","")</f>
        <v>214826895</v>
      </c>
      <c r="AT473" s="342"/>
      <c r="AU473" s="314" t="str">
        <f t="shared" si="34"/>
        <v xml:space="preserve">VALLEJOS ALVARADO JOEL JOSHUE </v>
      </c>
      <c r="AV473" s="342" t="str">
        <f t="shared" si="35"/>
        <v>Club atletico copiapo</v>
      </c>
      <c r="AW473" s="1119">
        <f t="shared" si="36"/>
        <v>3</v>
      </c>
      <c r="AX473" s="1120">
        <f t="shared" si="37"/>
        <v>37997</v>
      </c>
      <c r="AY473" s="342"/>
      <c r="AZ473" s="342"/>
    </row>
    <row r="474" spans="1:52" ht="15" customHeight="1" x14ac:dyDescent="0.15">
      <c r="A474" s="242"/>
      <c r="B474" s="223" t="s">
        <v>3527</v>
      </c>
      <c r="C474" s="223" t="s">
        <v>3528</v>
      </c>
      <c r="D474" s="223" t="s">
        <v>3529</v>
      </c>
      <c r="E474" s="378" t="s">
        <v>1862</v>
      </c>
      <c r="F474" s="223" t="s">
        <v>3530</v>
      </c>
      <c r="G474" s="538">
        <v>37689</v>
      </c>
      <c r="H474" s="226" t="str">
        <f>+IF(G474&lt;DATE(2002,1,1),"adulto",IF(G474&lt;DATE(2004,1,1),"u20",IF(G474&lt;DATE(2006,1,1),"u18",IF(G474&lt;DATE(2008,1,1),"u16","-"))))</f>
        <v>u20</v>
      </c>
      <c r="I474" s="223" t="s">
        <v>3533</v>
      </c>
      <c r="J474" s="378">
        <v>9</v>
      </c>
      <c r="K474" s="349" t="s">
        <v>1873</v>
      </c>
      <c r="L474" s="242"/>
      <c r="M474" s="242"/>
      <c r="N474" s="242"/>
      <c r="O474" s="243"/>
      <c r="P474" s="225" t="s">
        <v>2326</v>
      </c>
      <c r="Q474" s="243"/>
      <c r="R474" s="243"/>
      <c r="S474" s="243"/>
      <c r="T474" s="242"/>
      <c r="U474" s="242"/>
      <c r="V474" s="242"/>
      <c r="W474" s="242"/>
      <c r="X474" s="243"/>
      <c r="Y474" s="243"/>
      <c r="Z474" s="242"/>
      <c r="AA474" s="242"/>
      <c r="AB474" s="242"/>
      <c r="AC474" s="242"/>
      <c r="AD474" s="242"/>
      <c r="AE474" s="242"/>
      <c r="AF474" s="242"/>
      <c r="AG474" s="1091" t="str">
        <f>E474</f>
        <v>F</v>
      </c>
      <c r="AH474" s="1095" t="str">
        <f>+IF(K474&gt;0,K474,"")</f>
        <v>10000 marcha</v>
      </c>
      <c r="AI474" s="1095" t="str">
        <f>+IF(L474&gt;0,L474,"")</f>
        <v/>
      </c>
      <c r="AJ474" s="1095" t="str">
        <f>+IF(M474&gt;0,M474,"")</f>
        <v/>
      </c>
      <c r="AK474" s="1095" t="str">
        <f>+IF(Q474&gt;0,Q474,"")</f>
        <v/>
      </c>
      <c r="AL474" s="1095" t="str">
        <f>+IF(N474&gt;0,N474,"")</f>
        <v/>
      </c>
      <c r="AM474" s="1095" t="str">
        <f>+IF(O474&gt;0,O474,"")</f>
        <v/>
      </c>
      <c r="AN474" s="1096" t="str">
        <f>+IF(P474&gt;0,P474," ")</f>
        <v>1.06.00</v>
      </c>
      <c r="AO474" s="314" t="str">
        <f>+UPPER((CONCATENATE(D474," ",B474," ",C474)))</f>
        <v>AYLYNE VALLEJOS GALVARINO</v>
      </c>
      <c r="AP474" s="1098">
        <f>G474</f>
        <v>37689</v>
      </c>
      <c r="AQ474" s="1097" t="str">
        <f>I474</f>
        <v>CLUB DE DEPORTES SAAVEDRA</v>
      </c>
      <c r="AR474" s="1097">
        <f>J474</f>
        <v>9</v>
      </c>
      <c r="AS474" s="1091" t="str">
        <f>+SUBSTITUTE(SUBSTITUTE(F474,".",""),"-","")</f>
        <v>212781592</v>
      </c>
      <c r="AT474" s="342"/>
      <c r="AU474" s="314" t="str">
        <f t="shared" si="34"/>
        <v xml:space="preserve">VALLEJOS GALVARINO AYLYNE </v>
      </c>
      <c r="AV474" s="342" t="str">
        <f t="shared" si="35"/>
        <v>CLUB DE DEPORTES SAAVEDRA</v>
      </c>
      <c r="AW474" s="1119">
        <f t="shared" si="36"/>
        <v>9</v>
      </c>
      <c r="AX474" s="1120">
        <f t="shared" si="37"/>
        <v>37689</v>
      </c>
      <c r="AY474" s="342"/>
      <c r="AZ474" s="342"/>
    </row>
    <row r="475" spans="1:52" ht="15" customHeight="1" x14ac:dyDescent="0.15">
      <c r="A475" s="242"/>
      <c r="B475" s="451" t="s">
        <v>2642</v>
      </c>
      <c r="C475" s="451" t="s">
        <v>2643</v>
      </c>
      <c r="D475" s="451" t="s">
        <v>201</v>
      </c>
      <c r="E475" s="378" t="s">
        <v>1866</v>
      </c>
      <c r="F475" s="453" t="s">
        <v>2644</v>
      </c>
      <c r="G475" s="464">
        <v>37894</v>
      </c>
      <c r="H475" s="226" t="str">
        <f>+IF(G475&lt;DATE(2002,1,1),"adulto",IF(G475&lt;DATE(2004,1,1),"u20",IF(G475&lt;DATE(2006,1,1),"u18",IF(G475&lt;DATE(2008,1,1),"u16","-"))))</f>
        <v>u20</v>
      </c>
      <c r="I475" s="456" t="s">
        <v>2604</v>
      </c>
      <c r="J475" s="452">
        <v>13</v>
      </c>
      <c r="K475" s="349" t="s">
        <v>1815</v>
      </c>
      <c r="L475" s="242"/>
      <c r="M475" s="242"/>
      <c r="N475" s="242"/>
      <c r="O475" s="243"/>
      <c r="P475" s="453" t="s">
        <v>2648</v>
      </c>
      <c r="Q475" s="243"/>
      <c r="R475" s="243"/>
      <c r="S475" s="243"/>
      <c r="T475" s="242"/>
      <c r="U475" s="242"/>
      <c r="V475" s="242"/>
      <c r="W475" s="242"/>
      <c r="X475" s="243"/>
      <c r="Y475" s="243"/>
      <c r="Z475" s="242"/>
      <c r="AA475" s="242"/>
      <c r="AB475" s="242"/>
      <c r="AC475" s="242"/>
      <c r="AD475" s="242"/>
      <c r="AE475" s="242"/>
      <c r="AF475" s="242"/>
      <c r="AG475" s="1091" t="str">
        <f>E475</f>
        <v>M</v>
      </c>
      <c r="AH475" s="1095" t="str">
        <f>+IF(K475&gt;0,K475,"")</f>
        <v>salto con garrocha</v>
      </c>
      <c r="AI475" s="1095" t="str">
        <f>+IF(L475&gt;0,L475,"")</f>
        <v/>
      </c>
      <c r="AJ475" s="1095" t="str">
        <f>+IF(M475&gt;0,M475,"")</f>
        <v/>
      </c>
      <c r="AK475" s="1095" t="str">
        <f>+IF(Q475&gt;0,Q475,"")</f>
        <v/>
      </c>
      <c r="AL475" s="1095" t="str">
        <f>+IF(N475&gt;0,N475,"")</f>
        <v/>
      </c>
      <c r="AM475" s="1095" t="str">
        <f>+IF(O475&gt;0,O475,"")</f>
        <v/>
      </c>
      <c r="AN475" s="1096" t="str">
        <f>+IF(P475&gt;0,P475," ")</f>
        <v>4.50</v>
      </c>
      <c r="AO475" s="314" t="str">
        <f>+UPPER((CONCATENATE(D475," ",B475," ",C475)))</f>
        <v>MARTIN VARAS SUAREZ</v>
      </c>
      <c r="AP475" s="1098">
        <f>G475</f>
        <v>37894</v>
      </c>
      <c r="AQ475" s="1097" t="str">
        <f>I475</f>
        <v>CLUB ATLETICO SANTIAGO</v>
      </c>
      <c r="AR475" s="1097">
        <f>J475</f>
        <v>13</v>
      </c>
      <c r="AS475" s="1091" t="str">
        <f>+SUBSTITUTE(SUBSTITUTE(F475,".",""),"-","")</f>
        <v>214015048</v>
      </c>
      <c r="AT475" s="342"/>
      <c r="AU475" s="314" t="str">
        <f t="shared" si="34"/>
        <v xml:space="preserve">VARAS SUAREZ MARTIN </v>
      </c>
      <c r="AV475" s="342" t="str">
        <f t="shared" si="35"/>
        <v>CLUB ATLETICO SANTIAGO</v>
      </c>
      <c r="AW475" s="1119">
        <f t="shared" si="36"/>
        <v>13</v>
      </c>
      <c r="AX475" s="1120">
        <f t="shared" si="37"/>
        <v>37894</v>
      </c>
      <c r="AY475" s="342"/>
      <c r="AZ475" s="342"/>
    </row>
    <row r="476" spans="1:52" ht="15" customHeight="1" x14ac:dyDescent="0.15">
      <c r="A476" s="242"/>
      <c r="B476" s="451" t="s">
        <v>2642</v>
      </c>
      <c r="C476" s="451" t="s">
        <v>1241</v>
      </c>
      <c r="D476" s="451" t="s">
        <v>2723</v>
      </c>
      <c r="E476" s="378" t="s">
        <v>1866</v>
      </c>
      <c r="F476" s="453" t="s">
        <v>2724</v>
      </c>
      <c r="G476" s="464"/>
      <c r="H476" s="226" t="str">
        <f>+IF(G476&lt;DATE(2002,1,1),"adulto",IF(G476&lt;DATE(2004,1,1),"u20",IF(G476&lt;DATE(2006,1,1),"u18",IF(G476&lt;DATE(2008,1,1),"u16","-"))))</f>
        <v>adulto</v>
      </c>
      <c r="I476" s="456" t="s">
        <v>2604</v>
      </c>
      <c r="J476" s="452">
        <v>13</v>
      </c>
      <c r="K476" s="378" t="s">
        <v>1856</v>
      </c>
      <c r="L476" s="242"/>
      <c r="M476" s="242"/>
      <c r="N476" s="242"/>
      <c r="O476" s="243"/>
      <c r="P476" s="451"/>
      <c r="Q476" s="243"/>
      <c r="R476" s="243"/>
      <c r="S476" s="243"/>
      <c r="T476" s="242"/>
      <c r="U476" s="242"/>
      <c r="V476" s="242"/>
      <c r="W476" s="242"/>
      <c r="X476" s="243"/>
      <c r="Y476" s="243"/>
      <c r="Z476" s="242"/>
      <c r="AA476" s="242"/>
      <c r="AB476" s="242"/>
      <c r="AC476" s="242"/>
      <c r="AD476" s="242"/>
      <c r="AE476" s="242"/>
      <c r="AF476" s="242"/>
      <c r="AG476" s="1091" t="str">
        <f>E476</f>
        <v>M</v>
      </c>
      <c r="AH476" s="1095" t="str">
        <f>+IF(K476&gt;0,K476,"")</f>
        <v>ENTRENADOR</v>
      </c>
      <c r="AI476" s="1095" t="str">
        <f>+IF(L476&gt;0,L476,"")</f>
        <v/>
      </c>
      <c r="AJ476" s="1095" t="str">
        <f>+IF(M476&gt;0,M476,"")</f>
        <v/>
      </c>
      <c r="AK476" s="1095" t="str">
        <f>+IF(Q476&gt;0,Q476,"")</f>
        <v/>
      </c>
      <c r="AL476" s="1095" t="str">
        <f>+IF(N476&gt;0,N476,"")</f>
        <v/>
      </c>
      <c r="AM476" s="1095" t="str">
        <f>+IF(O476&gt;0,O476,"")</f>
        <v/>
      </c>
      <c r="AN476" s="1096" t="str">
        <f>+IF(P476&gt;0,P476," ")</f>
        <v xml:space="preserve"> </v>
      </c>
      <c r="AO476" s="314" t="str">
        <f>+UPPER((CONCATENATE(D476," ",B476," ",C476)))</f>
        <v>MAURICIO ALEJANDRO VARAS CASTRO</v>
      </c>
      <c r="AP476" s="1098">
        <f>G476</f>
        <v>0</v>
      </c>
      <c r="AQ476" s="1097" t="str">
        <f>I476</f>
        <v>CLUB ATLETICO SANTIAGO</v>
      </c>
      <c r="AR476" s="1097">
        <f>J476</f>
        <v>13</v>
      </c>
      <c r="AS476" s="1091" t="str">
        <f>+SUBSTITUTE(SUBSTITUTE(F476,".",""),"-","")</f>
        <v>107410872</v>
      </c>
      <c r="AT476" s="342"/>
      <c r="AU476" s="314" t="str">
        <f t="shared" si="34"/>
        <v xml:space="preserve">VARAS CASTRO MAURICIO ALEJANDRO </v>
      </c>
      <c r="AV476" s="342" t="str">
        <f t="shared" si="35"/>
        <v>CLUB ATLETICO SANTIAGO</v>
      </c>
      <c r="AW476" s="1119">
        <f t="shared" si="36"/>
        <v>13</v>
      </c>
      <c r="AX476" s="1120">
        <f t="shared" si="37"/>
        <v>0</v>
      </c>
      <c r="AY476" s="342"/>
      <c r="AZ476" s="342"/>
    </row>
    <row r="477" spans="1:52" ht="15" customHeight="1" x14ac:dyDescent="0.2">
      <c r="A477" s="242"/>
      <c r="B477" s="610" t="s">
        <v>3204</v>
      </c>
      <c r="C477" s="610" t="s">
        <v>3205</v>
      </c>
      <c r="D477" s="610" t="s">
        <v>3206</v>
      </c>
      <c r="E477" s="378" t="s">
        <v>1862</v>
      </c>
      <c r="F477" s="610" t="s">
        <v>3207</v>
      </c>
      <c r="G477" s="346">
        <v>37916</v>
      </c>
      <c r="H477" s="226" t="str">
        <f>+IF(G477&lt;DATE(2002,1,1),"adulto",IF(G477&lt;DATE(2004,1,1),"u20",IF(G477&lt;DATE(2006,1,1),"u18",IF(G477&lt;DATE(2008,1,1),"u16","-"))))</f>
        <v>u20</v>
      </c>
      <c r="I477" s="610" t="s">
        <v>3197</v>
      </c>
      <c r="J477" s="863">
        <v>3</v>
      </c>
      <c r="K477" s="349" t="s">
        <v>1815</v>
      </c>
      <c r="L477" s="242"/>
      <c r="M477" s="242"/>
      <c r="N477" s="242"/>
      <c r="O477" s="243"/>
      <c r="P477" s="225" t="s">
        <v>3337</v>
      </c>
      <c r="Q477" s="243"/>
      <c r="R477" s="243"/>
      <c r="S477" s="243"/>
      <c r="T477" s="242"/>
      <c r="U477" s="242"/>
      <c r="V477" s="242"/>
      <c r="W477" s="242"/>
      <c r="X477" s="243"/>
      <c r="Y477" s="243"/>
      <c r="Z477" s="242"/>
      <c r="AA477" s="242"/>
      <c r="AB477" s="242"/>
      <c r="AC477" s="242"/>
      <c r="AD477" s="242"/>
      <c r="AE477" s="242"/>
      <c r="AF477" s="242"/>
      <c r="AG477" s="1091" t="str">
        <f>E477</f>
        <v>F</v>
      </c>
      <c r="AH477" s="1095" t="str">
        <f>+IF(K477&gt;0,K477,"")</f>
        <v>salto con garrocha</v>
      </c>
      <c r="AI477" s="1095" t="str">
        <f>+IF(L477&gt;0,L477,"")</f>
        <v/>
      </c>
      <c r="AJ477" s="1095" t="str">
        <f>+IF(M477&gt;0,M477,"")</f>
        <v/>
      </c>
      <c r="AK477" s="1095" t="str">
        <f>+IF(Q477&gt;0,Q477,"")</f>
        <v/>
      </c>
      <c r="AL477" s="1095" t="str">
        <f>+IF(N477&gt;0,N477,"")</f>
        <v/>
      </c>
      <c r="AM477" s="1095" t="str">
        <f>+IF(O477&gt;0,O477,"")</f>
        <v/>
      </c>
      <c r="AN477" s="1096" t="str">
        <f>+IF(P477&gt;0,P477," ")</f>
        <v>2.70</v>
      </c>
      <c r="AO477" s="314" t="str">
        <f>+UPPER((CONCATENATE(D477," ",B477," ",C477)))</f>
        <v>FABIANA ALMENDRA VASQUEZ CORTES</v>
      </c>
      <c r="AP477" s="1098">
        <f>G477</f>
        <v>37916</v>
      </c>
      <c r="AQ477" s="1097" t="str">
        <f>I477</f>
        <v>Club atletico copiapo</v>
      </c>
      <c r="AR477" s="1097">
        <f>J477</f>
        <v>3</v>
      </c>
      <c r="AS477" s="1091" t="str">
        <f>+SUBSTITUTE(SUBSTITUTE(F477,".",""),"-","")</f>
        <v>214191814</v>
      </c>
      <c r="AT477" s="342"/>
      <c r="AU477" s="314" t="str">
        <f t="shared" si="34"/>
        <v xml:space="preserve">VASQUEZ CORTES FABIANA ALMENDRA </v>
      </c>
      <c r="AV477" s="342" t="str">
        <f t="shared" si="35"/>
        <v>Club atletico copiapo</v>
      </c>
      <c r="AW477" s="1119">
        <f t="shared" si="36"/>
        <v>3</v>
      </c>
      <c r="AX477" s="1120">
        <f t="shared" si="37"/>
        <v>37916</v>
      </c>
      <c r="AY477" s="342"/>
      <c r="AZ477" s="342"/>
    </row>
    <row r="478" spans="1:52" ht="15" customHeight="1" x14ac:dyDescent="0.15">
      <c r="A478" s="242"/>
      <c r="B478" s="417" t="s">
        <v>2353</v>
      </c>
      <c r="C478" s="417" t="s">
        <v>2354</v>
      </c>
      <c r="D478" s="417" t="s">
        <v>2355</v>
      </c>
      <c r="E478" s="378" t="s">
        <v>1862</v>
      </c>
      <c r="F478" s="418" t="s">
        <v>2356</v>
      </c>
      <c r="G478" s="419">
        <v>38254</v>
      </c>
      <c r="H478" s="226" t="str">
        <f>+IF(G478&lt;DATE(2002,1,1),"adulto",IF(G478&lt;DATE(2004,1,1),"u20",IF(G478&lt;DATE(2006,1,1),"u18",IF(G478&lt;DATE(2008,1,1),"u16","-"))))</f>
        <v>u18</v>
      </c>
      <c r="I478" s="424" t="s">
        <v>2362</v>
      </c>
      <c r="J478" s="378">
        <v>5</v>
      </c>
      <c r="K478" s="765" t="s">
        <v>974</v>
      </c>
      <c r="L478" s="242"/>
      <c r="M478" s="242"/>
      <c r="N478" s="242"/>
      <c r="O478" s="243"/>
      <c r="P478" s="418" t="s">
        <v>2363</v>
      </c>
      <c r="Q478" s="243"/>
      <c r="R478" s="243"/>
      <c r="S478" s="243"/>
      <c r="T478" s="242"/>
      <c r="U478" s="242"/>
      <c r="V478" s="242"/>
      <c r="W478" s="242"/>
      <c r="X478" s="243"/>
      <c r="Y478" s="243"/>
      <c r="Z478" s="242"/>
      <c r="AA478" s="242"/>
      <c r="AB478" s="242"/>
      <c r="AC478" s="242"/>
      <c r="AD478" s="242"/>
      <c r="AE478" s="242"/>
      <c r="AF478" s="242"/>
      <c r="AG478" s="1091" t="str">
        <f>E478</f>
        <v>F</v>
      </c>
      <c r="AH478" s="1095" t="str">
        <f>+IF(K478&gt;0,K478,"")</f>
        <v>bala</v>
      </c>
      <c r="AI478" s="1095" t="str">
        <f>+IF(L478&gt;0,L478,"")</f>
        <v/>
      </c>
      <c r="AJ478" s="1095" t="str">
        <f>+IF(M478&gt;0,M478,"")</f>
        <v/>
      </c>
      <c r="AK478" s="1095" t="str">
        <f>+IF(Q478&gt;0,Q478,"")</f>
        <v/>
      </c>
      <c r="AL478" s="1095" t="str">
        <f>+IF(N478&gt;0,N478,"")</f>
        <v/>
      </c>
      <c r="AM478" s="1095" t="str">
        <f>+IF(O478&gt;0,O478,"")</f>
        <v/>
      </c>
      <c r="AN478" s="1096" t="str">
        <f>+IF(P478&gt;0,P478," ")</f>
        <v>10.60</v>
      </c>
      <c r="AO478" s="314" t="str">
        <f>+UPPER((CONCATENATE(D478," ",B478," ",C478)))</f>
        <v>JAVIERA PAZ VERDUGO ARANCIBIA</v>
      </c>
      <c r="AP478" s="1098">
        <f>G478</f>
        <v>38254</v>
      </c>
      <c r="AQ478" s="1097" t="str">
        <f>I478</f>
        <v>CLUB DEPORTIVO ALEMÁN DE VALPARAÍSO</v>
      </c>
      <c r="AR478" s="1097">
        <f>J478</f>
        <v>5</v>
      </c>
      <c r="AS478" s="1091" t="str">
        <f>+SUBSTITUTE(SUBSTITUTE(F478,".",""),"-","")</f>
        <v>216912314</v>
      </c>
      <c r="AT478" s="342"/>
      <c r="AU478" s="314" t="str">
        <f t="shared" si="34"/>
        <v xml:space="preserve">VERDUGO ARANCIBIA JAVIERA PAZ </v>
      </c>
      <c r="AV478" s="342" t="str">
        <f t="shared" si="35"/>
        <v>CLUB DEPORTIVO ALEMÁN DE VALPARAÍSO</v>
      </c>
      <c r="AW478" s="1119">
        <f t="shared" si="36"/>
        <v>5</v>
      </c>
      <c r="AX478" s="1120">
        <f t="shared" si="37"/>
        <v>38254</v>
      </c>
      <c r="AY478" s="342"/>
      <c r="AZ478" s="342"/>
    </row>
    <row r="479" spans="1:52" ht="15" customHeight="1" x14ac:dyDescent="0.2">
      <c r="A479" s="242"/>
      <c r="B479" s="417" t="s">
        <v>2353</v>
      </c>
      <c r="C479" s="417" t="s">
        <v>2354</v>
      </c>
      <c r="D479" s="417" t="s">
        <v>2355</v>
      </c>
      <c r="E479" s="378" t="s">
        <v>1862</v>
      </c>
      <c r="F479" s="418" t="s">
        <v>2356</v>
      </c>
      <c r="G479" s="419">
        <v>38254</v>
      </c>
      <c r="H479" s="226" t="str">
        <f>+IF(G479&lt;DATE(2002,1,1),"adulto",IF(G479&lt;DATE(2004,1,1),"u20",IF(G479&lt;DATE(2006,1,1),"u18",IF(G479&lt;DATE(2008,1,1),"u16","-"))))</f>
        <v>u18</v>
      </c>
      <c r="I479" s="424" t="s">
        <v>2362</v>
      </c>
      <c r="J479" s="861">
        <v>5</v>
      </c>
      <c r="K479" s="608" t="s">
        <v>1880</v>
      </c>
      <c r="L479" s="242"/>
      <c r="M479" s="242"/>
      <c r="N479" s="242"/>
      <c r="O479" s="243"/>
      <c r="P479" s="418" t="s">
        <v>2360</v>
      </c>
      <c r="Q479" s="243"/>
      <c r="R479" s="243"/>
      <c r="S479" s="243"/>
      <c r="T479" s="242"/>
      <c r="U479" s="242"/>
      <c r="V479" s="242"/>
      <c r="W479" s="242"/>
      <c r="X479" s="243"/>
      <c r="Y479" s="243"/>
      <c r="Z479" s="242"/>
      <c r="AA479" s="242"/>
      <c r="AB479" s="242"/>
      <c r="AC479" s="242"/>
      <c r="AD479" s="242"/>
      <c r="AE479" s="242"/>
      <c r="AF479" s="242"/>
      <c r="AG479" s="1091" t="str">
        <f>E479</f>
        <v>F</v>
      </c>
      <c r="AH479" s="1095" t="str">
        <f>+IF(K479&gt;0,K479,"")</f>
        <v>100v</v>
      </c>
      <c r="AI479" s="1095" t="str">
        <f>+IF(L479&gt;0,L479,"")</f>
        <v/>
      </c>
      <c r="AJ479" s="1095" t="str">
        <f>+IF(M479&gt;0,M479,"")</f>
        <v/>
      </c>
      <c r="AK479" s="1095" t="str">
        <f>+IF(Q479&gt;0,Q479,"")</f>
        <v/>
      </c>
      <c r="AL479" s="1095" t="str">
        <f>+IF(N479&gt;0,N479,"")</f>
        <v/>
      </c>
      <c r="AM479" s="1095" t="str">
        <f>+IF(O479&gt;0,O479,"")</f>
        <v/>
      </c>
      <c r="AN479" s="1096" t="str">
        <f>+IF(P479&gt;0,P479," ")</f>
        <v>17.63</v>
      </c>
      <c r="AO479" s="314" t="str">
        <f>+UPPER((CONCATENATE(D479," ",B479," ",C479)))</f>
        <v>JAVIERA PAZ VERDUGO ARANCIBIA</v>
      </c>
      <c r="AP479" s="1098">
        <f>G479</f>
        <v>38254</v>
      </c>
      <c r="AQ479" s="1097" t="str">
        <f>I479</f>
        <v>CLUB DEPORTIVO ALEMÁN DE VALPARAÍSO</v>
      </c>
      <c r="AR479" s="1097">
        <f>J479</f>
        <v>5</v>
      </c>
      <c r="AS479" s="1091" t="str">
        <f>+SUBSTITUTE(SUBSTITUTE(F479,".",""),"-","")</f>
        <v>216912314</v>
      </c>
      <c r="AT479" s="342"/>
      <c r="AU479" s="314" t="str">
        <f t="shared" si="34"/>
        <v xml:space="preserve">VERDUGO ARANCIBIA JAVIERA PAZ </v>
      </c>
      <c r="AV479" s="342" t="str">
        <f t="shared" si="35"/>
        <v>CLUB DEPORTIVO ALEMÁN DE VALPARAÍSO</v>
      </c>
      <c r="AW479" s="1119">
        <f t="shared" si="36"/>
        <v>5</v>
      </c>
      <c r="AX479" s="1120">
        <f t="shared" si="37"/>
        <v>38254</v>
      </c>
      <c r="AY479" s="342"/>
      <c r="AZ479" s="342"/>
    </row>
    <row r="480" spans="1:52" ht="15" customHeight="1" x14ac:dyDescent="0.15">
      <c r="A480" s="242"/>
      <c r="B480" s="618" t="s">
        <v>606</v>
      </c>
      <c r="C480" s="618" t="s">
        <v>606</v>
      </c>
      <c r="D480" s="618" t="s">
        <v>3648</v>
      </c>
      <c r="E480" s="378" t="s">
        <v>1862</v>
      </c>
      <c r="F480" s="626" t="s">
        <v>3649</v>
      </c>
      <c r="G480" s="624">
        <v>22517</v>
      </c>
      <c r="H480" s="226" t="str">
        <f>+IF(G480&lt;DATE(2002,1,1),"adulto",IF(G480&lt;DATE(2004,1,1),"u20",IF(G480&lt;DATE(2006,1,1),"u18",IF(G480&lt;DATE(2008,1,1),"u16","-"))))</f>
        <v>adulto</v>
      </c>
      <c r="I480" s="618" t="s">
        <v>3612</v>
      </c>
      <c r="J480" s="865">
        <v>4</v>
      </c>
      <c r="K480" s="378" t="s">
        <v>1856</v>
      </c>
      <c r="L480" s="242"/>
      <c r="M480" s="242"/>
      <c r="N480" s="242"/>
      <c r="O480" s="243"/>
      <c r="P480" s="626"/>
      <c r="Q480" s="243"/>
      <c r="R480" s="243"/>
      <c r="S480" s="243"/>
      <c r="T480" s="242"/>
      <c r="U480" s="242"/>
      <c r="V480" s="242"/>
      <c r="W480" s="242"/>
      <c r="X480" s="243"/>
      <c r="Y480" s="243"/>
      <c r="Z480" s="242"/>
      <c r="AA480" s="242"/>
      <c r="AB480" s="242"/>
      <c r="AC480" s="242"/>
      <c r="AD480" s="242"/>
      <c r="AE480" s="242"/>
      <c r="AF480" s="242"/>
      <c r="AG480" s="1091" t="str">
        <f>E480</f>
        <v>F</v>
      </c>
      <c r="AH480" s="1095" t="str">
        <f>+IF(K480&gt;0,K480,"")</f>
        <v>ENTRENADOR</v>
      </c>
      <c r="AI480" s="1095" t="str">
        <f>+IF(L480&gt;0,L480,"")</f>
        <v/>
      </c>
      <c r="AJ480" s="1095" t="str">
        <f>+IF(M480&gt;0,M480,"")</f>
        <v/>
      </c>
      <c r="AK480" s="1095" t="str">
        <f>+IF(Q480&gt;0,Q480,"")</f>
        <v/>
      </c>
      <c r="AL480" s="1095" t="str">
        <f>+IF(N480&gt;0,N480,"")</f>
        <v/>
      </c>
      <c r="AM480" s="1095" t="str">
        <f>+IF(O480&gt;0,O480,"")</f>
        <v/>
      </c>
      <c r="AN480" s="1096" t="str">
        <f>+IF(P480&gt;0,P480," ")</f>
        <v xml:space="preserve"> </v>
      </c>
      <c r="AO480" s="314" t="str">
        <f>+UPPER((CONCATENATE(D480," ",B480," ",C480)))</f>
        <v>JOANET VERGARA VERGARA</v>
      </c>
      <c r="AP480" s="1098">
        <f>G480</f>
        <v>22517</v>
      </c>
      <c r="AQ480" s="1097" t="str">
        <f>I480</f>
        <v>CLUB ATLETICO  INGLES</v>
      </c>
      <c r="AR480" s="1097">
        <f>J480</f>
        <v>4</v>
      </c>
      <c r="AS480" s="1091" t="str">
        <f>+SUBSTITUTE(SUBSTITUTE(F480,".",""),"-","")</f>
        <v>93264169</v>
      </c>
      <c r="AT480" s="342"/>
      <c r="AU480" s="314" t="str">
        <f t="shared" si="34"/>
        <v xml:space="preserve">VERGARA VERGARA JOANET </v>
      </c>
      <c r="AV480" s="342" t="str">
        <f t="shared" si="35"/>
        <v>CLUB ATLETICO  INGLES</v>
      </c>
      <c r="AW480" s="1119">
        <f t="shared" si="36"/>
        <v>4</v>
      </c>
      <c r="AX480" s="1120">
        <f t="shared" si="37"/>
        <v>22517</v>
      </c>
      <c r="AY480" s="342"/>
      <c r="AZ480" s="342"/>
    </row>
    <row r="481" spans="1:52" ht="15" customHeight="1" x14ac:dyDescent="0.15">
      <c r="A481" s="242"/>
      <c r="B481" s="451" t="s">
        <v>2615</v>
      </c>
      <c r="C481" s="451" t="s">
        <v>1044</v>
      </c>
      <c r="D481" s="451" t="s">
        <v>2616</v>
      </c>
      <c r="E481" s="378" t="s">
        <v>1866</v>
      </c>
      <c r="F481" s="453" t="s">
        <v>2617</v>
      </c>
      <c r="G481" s="464">
        <v>37283</v>
      </c>
      <c r="H481" s="226" t="str">
        <f>+IF(G481&lt;DATE(2002,1,1),"adulto",IF(G481&lt;DATE(2004,1,1),"u20",IF(G481&lt;DATE(2006,1,1),"u18",IF(G481&lt;DATE(2008,1,1),"u16","-"))))</f>
        <v>u20</v>
      </c>
      <c r="I481" s="456" t="s">
        <v>2604</v>
      </c>
      <c r="J481" s="452">
        <v>13</v>
      </c>
      <c r="K481" s="522" t="s">
        <v>990</v>
      </c>
      <c r="L481" s="242"/>
      <c r="M481" s="242"/>
      <c r="N481" s="242"/>
      <c r="O481" s="243"/>
      <c r="P481" s="453" t="s">
        <v>2623</v>
      </c>
      <c r="Q481" s="243"/>
      <c r="R481" s="243"/>
      <c r="S481" s="243"/>
      <c r="T481" s="242"/>
      <c r="U481" s="242"/>
      <c r="V481" s="242"/>
      <c r="W481" s="242"/>
      <c r="X481" s="243"/>
      <c r="Y481" s="243"/>
      <c r="Z481" s="242"/>
      <c r="AA481" s="242"/>
      <c r="AB481" s="242"/>
      <c r="AC481" s="242"/>
      <c r="AD481" s="242"/>
      <c r="AE481" s="242"/>
      <c r="AF481" s="242"/>
      <c r="AG481" s="1091" t="str">
        <f>E481</f>
        <v>M</v>
      </c>
      <c r="AH481" s="1095" t="str">
        <f>+IF(K481&gt;0,K481,"")</f>
        <v>disco</v>
      </c>
      <c r="AI481" s="1095" t="str">
        <f>+IF(L481&gt;0,L481,"")</f>
        <v/>
      </c>
      <c r="AJ481" s="1095" t="str">
        <f>+IF(M481&gt;0,M481,"")</f>
        <v/>
      </c>
      <c r="AK481" s="1095" t="str">
        <f>+IF(Q481&gt;0,Q481,"")</f>
        <v/>
      </c>
      <c r="AL481" s="1095" t="str">
        <f>+IF(N481&gt;0,N481,"")</f>
        <v/>
      </c>
      <c r="AM481" s="1095" t="str">
        <f>+IF(O481&gt;0,O481,"")</f>
        <v/>
      </c>
      <c r="AN481" s="1096" t="str">
        <f>+IF(P481&gt;0,P481," ")</f>
        <v>35.94</v>
      </c>
      <c r="AO481" s="314" t="str">
        <f>+UPPER((CONCATENATE(D481," ",B481," ",C481)))</f>
        <v>MARTIN JOSE VIAL DIAZ</v>
      </c>
      <c r="AP481" s="1098">
        <f>G481</f>
        <v>37283</v>
      </c>
      <c r="AQ481" s="1097" t="str">
        <f>I481</f>
        <v>CLUB ATLETICO SANTIAGO</v>
      </c>
      <c r="AR481" s="1097">
        <f>J481</f>
        <v>13</v>
      </c>
      <c r="AS481" s="1091" t="str">
        <f>+SUBSTITUTE(SUBSTITUTE(F481,".",""),"-","")</f>
        <v>209615622</v>
      </c>
      <c r="AT481" s="342"/>
      <c r="AU481" s="314" t="str">
        <f t="shared" si="34"/>
        <v xml:space="preserve">VIAL DIAZ MARTIN JOSE </v>
      </c>
      <c r="AV481" s="342" t="str">
        <f t="shared" si="35"/>
        <v>CLUB ATLETICO SANTIAGO</v>
      </c>
      <c r="AW481" s="1119">
        <f t="shared" si="36"/>
        <v>13</v>
      </c>
      <c r="AX481" s="1120">
        <f t="shared" si="37"/>
        <v>37283</v>
      </c>
      <c r="AY481" s="342"/>
      <c r="AZ481" s="342"/>
    </row>
    <row r="482" spans="1:52" ht="15" customHeight="1" x14ac:dyDescent="0.15">
      <c r="A482" s="242"/>
      <c r="B482" s="451" t="s">
        <v>2615</v>
      </c>
      <c r="C482" s="451" t="s">
        <v>1044</v>
      </c>
      <c r="D482" s="451" t="s">
        <v>2616</v>
      </c>
      <c r="E482" s="378" t="s">
        <v>1866</v>
      </c>
      <c r="F482" s="453" t="s">
        <v>2617</v>
      </c>
      <c r="G482" s="464">
        <v>37283</v>
      </c>
      <c r="H482" s="226" t="str">
        <f>+IF(G482&lt;DATE(2002,1,1),"adulto",IF(G482&lt;DATE(2004,1,1),"u20",IF(G482&lt;DATE(2006,1,1),"u18",IF(G482&lt;DATE(2008,1,1),"u16","-"))))</f>
        <v>u20</v>
      </c>
      <c r="I482" s="456" t="s">
        <v>2604</v>
      </c>
      <c r="J482" s="452">
        <v>13</v>
      </c>
      <c r="K482" s="765" t="s">
        <v>974</v>
      </c>
      <c r="L482" s="242"/>
      <c r="M482" s="242"/>
      <c r="N482" s="242"/>
      <c r="O482" s="243"/>
      <c r="P482" s="453" t="s">
        <v>2621</v>
      </c>
      <c r="Q482" s="243"/>
      <c r="R482" s="243"/>
      <c r="S482" s="243"/>
      <c r="T482" s="242"/>
      <c r="U482" s="242"/>
      <c r="V482" s="242"/>
      <c r="W482" s="242"/>
      <c r="X482" s="243"/>
      <c r="Y482" s="243"/>
      <c r="Z482" s="242"/>
      <c r="AA482" s="242"/>
      <c r="AB482" s="242"/>
      <c r="AC482" s="242"/>
      <c r="AD482" s="242"/>
      <c r="AE482" s="242"/>
      <c r="AF482" s="242"/>
      <c r="AG482" s="1091" t="str">
        <f>E482</f>
        <v>M</v>
      </c>
      <c r="AH482" s="1095" t="str">
        <f>+IF(K482&gt;0,K482,"")</f>
        <v>bala</v>
      </c>
      <c r="AI482" s="1095" t="str">
        <f>+IF(L482&gt;0,L482,"")</f>
        <v/>
      </c>
      <c r="AJ482" s="1095" t="str">
        <f>+IF(M482&gt;0,M482,"")</f>
        <v/>
      </c>
      <c r="AK482" s="1095" t="str">
        <f>+IF(Q482&gt;0,Q482,"")</f>
        <v/>
      </c>
      <c r="AL482" s="1095" t="str">
        <f>+IF(N482&gt;0,N482,"")</f>
        <v/>
      </c>
      <c r="AM482" s="1095" t="str">
        <f>+IF(O482&gt;0,O482,"")</f>
        <v/>
      </c>
      <c r="AN482" s="1096" t="str">
        <f>+IF(P482&gt;0,P482," ")</f>
        <v>14.46</v>
      </c>
      <c r="AO482" s="314" t="str">
        <f>+UPPER((CONCATENATE(D482," ",B482," ",C482)))</f>
        <v>MARTIN JOSE VIAL DIAZ</v>
      </c>
      <c r="AP482" s="1098">
        <f>G482</f>
        <v>37283</v>
      </c>
      <c r="AQ482" s="1097" t="str">
        <f>I482</f>
        <v>CLUB ATLETICO SANTIAGO</v>
      </c>
      <c r="AR482" s="1097">
        <f>J482</f>
        <v>13</v>
      </c>
      <c r="AS482" s="1091" t="str">
        <f>+SUBSTITUTE(SUBSTITUTE(F482,".",""),"-","")</f>
        <v>209615622</v>
      </c>
      <c r="AT482" s="342"/>
      <c r="AU482" s="314" t="str">
        <f t="shared" si="34"/>
        <v xml:space="preserve">VIAL DIAZ MARTIN JOSE </v>
      </c>
      <c r="AV482" s="342" t="str">
        <f t="shared" si="35"/>
        <v>CLUB ATLETICO SANTIAGO</v>
      </c>
      <c r="AW482" s="1119">
        <f t="shared" si="36"/>
        <v>13</v>
      </c>
      <c r="AX482" s="1120">
        <f t="shared" si="37"/>
        <v>37283</v>
      </c>
      <c r="AY482" s="342"/>
      <c r="AZ482" s="342"/>
    </row>
    <row r="483" spans="1:52" ht="15" customHeight="1" x14ac:dyDescent="0.2">
      <c r="A483" s="242"/>
      <c r="B483" s="242" t="s">
        <v>3662</v>
      </c>
      <c r="C483" s="242" t="s">
        <v>627</v>
      </c>
      <c r="D483" s="242" t="s">
        <v>3663</v>
      </c>
      <c r="E483" s="378" t="s">
        <v>1866</v>
      </c>
      <c r="F483" s="243" t="s">
        <v>3664</v>
      </c>
      <c r="G483" s="394">
        <v>37552</v>
      </c>
      <c r="H483" s="226" t="str">
        <f>+IF(G483&lt;DATE(2002,1,1),"adulto",IF(G483&lt;DATE(2004,1,1),"u20",IF(G483&lt;DATE(2006,1,1),"u18",IF(G483&lt;DATE(2008,1,1),"u16","-"))))</f>
        <v>u20</v>
      </c>
      <c r="I483" s="224" t="s">
        <v>3669</v>
      </c>
      <c r="J483" s="378">
        <v>8</v>
      </c>
      <c r="K483" s="12">
        <v>800</v>
      </c>
      <c r="L483" s="242">
        <v>1</v>
      </c>
      <c r="M483" s="242"/>
      <c r="N483" s="242"/>
      <c r="O483" s="243"/>
      <c r="P483" s="225" t="s">
        <v>3667</v>
      </c>
      <c r="Q483" s="243"/>
      <c r="R483" s="243"/>
      <c r="S483" s="243"/>
      <c r="T483" s="242"/>
      <c r="U483" s="242"/>
      <c r="V483" s="242"/>
      <c r="W483" s="242"/>
      <c r="X483" s="243"/>
      <c r="Y483" s="243"/>
      <c r="Z483" s="242"/>
      <c r="AA483" s="242"/>
      <c r="AB483" s="242"/>
      <c r="AC483" s="242"/>
      <c r="AD483" s="242"/>
      <c r="AE483" s="242"/>
      <c r="AF483" s="242"/>
      <c r="AG483" s="1091" t="str">
        <f>E483</f>
        <v>M</v>
      </c>
      <c r="AH483" s="1095">
        <f>+IF(K483&gt;0,K483,"")</f>
        <v>800</v>
      </c>
      <c r="AI483" s="1095">
        <f>+IF(L483&gt;0,L483,"")</f>
        <v>1</v>
      </c>
      <c r="AJ483" s="1095" t="str">
        <f>+IF(M483&gt;0,M483,"")</f>
        <v/>
      </c>
      <c r="AK483" s="1095" t="str">
        <f>+IF(Q483&gt;0,Q483,"")</f>
        <v/>
      </c>
      <c r="AL483" s="1095" t="str">
        <f>+IF(N483&gt;0,N483,"")</f>
        <v/>
      </c>
      <c r="AM483" s="1095" t="str">
        <f>+IF(O483&gt;0,O483,"")</f>
        <v/>
      </c>
      <c r="AN483" s="1096" t="str">
        <f>+IF(P483&gt;0,P483," ")</f>
        <v>2.02.94</v>
      </c>
      <c r="AO483" s="314" t="str">
        <f>+UPPER((CONCATENATE(D483," ",B483," ",C483)))</f>
        <v>IGNACIO ALEJANDRO ANDRES VIILEGAS SILVA</v>
      </c>
      <c r="AP483" s="1098">
        <f>G483</f>
        <v>37552</v>
      </c>
      <c r="AQ483" s="1097" t="str">
        <f>I483</f>
        <v>CLUB ATLETICO CHIGUAYANTE</v>
      </c>
      <c r="AR483" s="1097">
        <f>J483</f>
        <v>8</v>
      </c>
      <c r="AS483" s="1091" t="str">
        <f>+SUBSTITUTE(SUBSTITUTE(F483,".",""),"-","")</f>
        <v>210531483</v>
      </c>
      <c r="AT483" s="342"/>
      <c r="AU483" s="314" t="str">
        <f t="shared" si="34"/>
        <v xml:space="preserve">VIILEGAS SILVA IGNACIO ALEJANDRO ANDRES </v>
      </c>
      <c r="AV483" s="342" t="str">
        <f t="shared" si="35"/>
        <v>CLUB ATLETICO CHIGUAYANTE</v>
      </c>
      <c r="AW483" s="1119">
        <f t="shared" si="36"/>
        <v>8</v>
      </c>
      <c r="AX483" s="1120">
        <f t="shared" si="37"/>
        <v>37552</v>
      </c>
      <c r="AY483" s="342"/>
      <c r="AZ483" s="342"/>
    </row>
    <row r="484" spans="1:52" ht="15" customHeight="1" x14ac:dyDescent="0.15">
      <c r="A484" s="242"/>
      <c r="B484" s="224" t="s">
        <v>3662</v>
      </c>
      <c r="C484" s="224" t="s">
        <v>627</v>
      </c>
      <c r="D484" s="224" t="s">
        <v>3663</v>
      </c>
      <c r="E484" s="378" t="s">
        <v>1866</v>
      </c>
      <c r="F484" s="225" t="s">
        <v>3664</v>
      </c>
      <c r="G484" s="346">
        <v>37552</v>
      </c>
      <c r="H484" s="226" t="str">
        <f>+IF(G484&lt;DATE(2002,1,1),"adulto",IF(G484&lt;DATE(2004,1,1),"u20",IF(G484&lt;DATE(2006,1,1),"u18",IF(G484&lt;DATE(2008,1,1),"u16","-"))))</f>
        <v>u20</v>
      </c>
      <c r="I484" s="224" t="s">
        <v>3669</v>
      </c>
      <c r="J484" s="378">
        <v>8</v>
      </c>
      <c r="K484" s="396" t="s">
        <v>1876</v>
      </c>
      <c r="L484" s="242"/>
      <c r="M484" s="242"/>
      <c r="N484" s="242"/>
      <c r="O484" s="243"/>
      <c r="P484" s="225" t="s">
        <v>3672</v>
      </c>
      <c r="Q484" s="243"/>
      <c r="R484" s="243"/>
      <c r="S484" s="243"/>
      <c r="T484" s="242"/>
      <c r="U484" s="242"/>
      <c r="V484" s="242"/>
      <c r="W484" s="242"/>
      <c r="X484" s="243"/>
      <c r="Y484" s="243"/>
      <c r="Z484" s="242"/>
      <c r="AA484" s="242"/>
      <c r="AB484" s="242"/>
      <c r="AC484" s="242"/>
      <c r="AD484" s="242"/>
      <c r="AE484" s="242"/>
      <c r="AF484" s="242"/>
      <c r="AG484" s="1091" t="str">
        <f>E484</f>
        <v>M</v>
      </c>
      <c r="AH484" s="1095" t="str">
        <f>+IF(K484&gt;0,K484,"")</f>
        <v>3000 c/o</v>
      </c>
      <c r="AI484" s="1095" t="str">
        <f>+IF(L484&gt;0,L484,"")</f>
        <v/>
      </c>
      <c r="AJ484" s="1095" t="str">
        <f>+IF(M484&gt;0,M484,"")</f>
        <v/>
      </c>
      <c r="AK484" s="1095" t="str">
        <f>+IF(Q484&gt;0,Q484,"")</f>
        <v/>
      </c>
      <c r="AL484" s="1095" t="str">
        <f>+IF(N484&gt;0,N484,"")</f>
        <v/>
      </c>
      <c r="AM484" s="1095" t="str">
        <f>+IF(O484&gt;0,O484,"")</f>
        <v/>
      </c>
      <c r="AN484" s="1096" t="str">
        <f>+IF(P484&gt;0,P484," ")</f>
        <v>10.45</v>
      </c>
      <c r="AO484" s="314" t="str">
        <f>+UPPER((CONCATENATE(D484," ",B484," ",C484)))</f>
        <v>IGNACIO ALEJANDRO ANDRES VIILEGAS SILVA</v>
      </c>
      <c r="AP484" s="1098">
        <f>G484</f>
        <v>37552</v>
      </c>
      <c r="AQ484" s="1097" t="str">
        <f>I484</f>
        <v>CLUB ATLETICO CHIGUAYANTE</v>
      </c>
      <c r="AR484" s="1097">
        <f>J484</f>
        <v>8</v>
      </c>
      <c r="AS484" s="1091" t="str">
        <f>+SUBSTITUTE(SUBSTITUTE(F484,".",""),"-","")</f>
        <v>210531483</v>
      </c>
      <c r="AT484" s="342"/>
      <c r="AU484" s="314" t="str">
        <f t="shared" si="34"/>
        <v xml:space="preserve">VIILEGAS SILVA IGNACIO ALEJANDRO ANDRES </v>
      </c>
      <c r="AV484" s="342" t="str">
        <f t="shared" si="35"/>
        <v>CLUB ATLETICO CHIGUAYANTE</v>
      </c>
      <c r="AW484" s="1119">
        <f t="shared" si="36"/>
        <v>8</v>
      </c>
      <c r="AX484" s="1120">
        <f t="shared" si="37"/>
        <v>37552</v>
      </c>
      <c r="AY484" s="342"/>
      <c r="AZ484" s="342"/>
    </row>
    <row r="485" spans="1:52" ht="15" customHeight="1" x14ac:dyDescent="0.15">
      <c r="A485" s="242"/>
      <c r="B485" s="224" t="s">
        <v>3662</v>
      </c>
      <c r="C485" s="224" t="s">
        <v>627</v>
      </c>
      <c r="D485" s="224" t="s">
        <v>3663</v>
      </c>
      <c r="E485" s="378" t="s">
        <v>1866</v>
      </c>
      <c r="F485" s="225" t="s">
        <v>3664</v>
      </c>
      <c r="G485" s="346">
        <v>37552</v>
      </c>
      <c r="H485" s="226" t="str">
        <f>+IF(G485&lt;DATE(2002,1,1),"adulto",IF(G485&lt;DATE(2004,1,1),"u20",IF(G485&lt;DATE(2006,1,1),"u18",IF(G485&lt;DATE(2008,1,1),"u16","-"))))</f>
        <v>u20</v>
      </c>
      <c r="I485" s="224" t="s">
        <v>3669</v>
      </c>
      <c r="J485" s="378">
        <v>8</v>
      </c>
      <c r="K485" s="894">
        <v>1500</v>
      </c>
      <c r="L485" s="242">
        <v>2</v>
      </c>
      <c r="M485" s="242"/>
      <c r="N485" s="242"/>
      <c r="O485" s="243"/>
      <c r="P485" s="225" t="s">
        <v>4153</v>
      </c>
      <c r="Q485" s="243"/>
      <c r="R485" s="243"/>
      <c r="S485" s="243"/>
      <c r="T485" s="242"/>
      <c r="U485" s="242"/>
      <c r="V485" s="242"/>
      <c r="W485" s="242"/>
      <c r="X485" s="243"/>
      <c r="Y485" s="243"/>
      <c r="Z485" s="242"/>
      <c r="AA485" s="242"/>
      <c r="AB485" s="242"/>
      <c r="AC485" s="242"/>
      <c r="AD485" s="242"/>
      <c r="AE485" s="242"/>
      <c r="AF485" s="242"/>
      <c r="AG485" s="1091" t="str">
        <f>E485</f>
        <v>M</v>
      </c>
      <c r="AH485" s="1095">
        <f>+IF(K485&gt;0,K485,"")</f>
        <v>1500</v>
      </c>
      <c r="AI485" s="1095">
        <f>+IF(L485&gt;0,L485,"")</f>
        <v>2</v>
      </c>
      <c r="AJ485" s="1095" t="str">
        <f>+IF(M485&gt;0,M485,"")</f>
        <v/>
      </c>
      <c r="AK485" s="1095" t="str">
        <f>+IF(Q485&gt;0,Q485,"")</f>
        <v/>
      </c>
      <c r="AL485" s="1095" t="str">
        <f>+IF(N485&gt;0,N485,"")</f>
        <v/>
      </c>
      <c r="AM485" s="1095" t="str">
        <f>+IF(O485&gt;0,O485,"")</f>
        <v/>
      </c>
      <c r="AN485" s="1096" t="str">
        <f>+IF(P485&gt;0,P485," ")</f>
        <v>4.26.00</v>
      </c>
      <c r="AO485" s="314" t="str">
        <f>+UPPER((CONCATENATE(D485," ",B485," ",C485)))</f>
        <v>IGNACIO ALEJANDRO ANDRES VIILEGAS SILVA</v>
      </c>
      <c r="AP485" s="1098">
        <f>G485</f>
        <v>37552</v>
      </c>
      <c r="AQ485" s="1097" t="str">
        <f>I485</f>
        <v>CLUB ATLETICO CHIGUAYANTE</v>
      </c>
      <c r="AR485" s="1097">
        <f>J485</f>
        <v>8</v>
      </c>
      <c r="AS485" s="1091" t="str">
        <f>+SUBSTITUTE(SUBSTITUTE(F485,".",""),"-","")</f>
        <v>210531483</v>
      </c>
      <c r="AT485" s="342"/>
      <c r="AU485" s="314" t="str">
        <f t="shared" si="34"/>
        <v xml:space="preserve">VIILEGAS SILVA IGNACIO ALEJANDRO ANDRES </v>
      </c>
      <c r="AV485" s="342" t="str">
        <f t="shared" si="35"/>
        <v>CLUB ATLETICO CHIGUAYANTE</v>
      </c>
      <c r="AW485" s="1119">
        <f t="shared" si="36"/>
        <v>8</v>
      </c>
      <c r="AX485" s="1120">
        <f t="shared" si="37"/>
        <v>37552</v>
      </c>
      <c r="AY485" s="342"/>
      <c r="AZ485" s="342"/>
    </row>
    <row r="486" spans="1:52" ht="15" customHeight="1" x14ac:dyDescent="0.15">
      <c r="A486" s="242"/>
      <c r="B486" s="224" t="s">
        <v>2135</v>
      </c>
      <c r="C486" s="224" t="s">
        <v>634</v>
      </c>
      <c r="D486" s="224" t="s">
        <v>2130</v>
      </c>
      <c r="E486" s="378" t="s">
        <v>1862</v>
      </c>
      <c r="F486" s="225" t="s">
        <v>2136</v>
      </c>
      <c r="G486" s="346">
        <v>37956</v>
      </c>
      <c r="H486" s="226" t="str">
        <f>+IF(G486&lt;DATE(2002,1,1),"adulto",IF(G486&lt;DATE(2004,1,1),"u20",IF(G486&lt;DATE(2006,1,1),"u18",IF(G486&lt;DATE(2008,1,1),"u16","-"))))</f>
        <v>u20</v>
      </c>
      <c r="I486" s="224" t="s">
        <v>2134</v>
      </c>
      <c r="J486" s="524">
        <v>7</v>
      </c>
      <c r="K486" s="765" t="s">
        <v>974</v>
      </c>
      <c r="L486" s="242"/>
      <c r="M486" s="242"/>
      <c r="N486" s="242"/>
      <c r="O486" s="243"/>
      <c r="P486" s="225" t="s">
        <v>2137</v>
      </c>
      <c r="Q486" s="243"/>
      <c r="R486" s="243"/>
      <c r="S486" s="243"/>
      <c r="T486" s="242"/>
      <c r="U486" s="242"/>
      <c r="V486" s="242"/>
      <c r="W486" s="242"/>
      <c r="X486" s="243"/>
      <c r="Y486" s="243"/>
      <c r="Z486" s="242"/>
      <c r="AA486" s="242"/>
      <c r="AB486" s="242"/>
      <c r="AC486" s="242"/>
      <c r="AD486" s="242"/>
      <c r="AE486" s="242"/>
      <c r="AF486" s="242"/>
      <c r="AG486" s="1091" t="str">
        <f>E486</f>
        <v>F</v>
      </c>
      <c r="AH486" s="1095" t="str">
        <f>+IF(K486&gt;0,K486,"")</f>
        <v>bala</v>
      </c>
      <c r="AI486" s="1095" t="str">
        <f>+IF(L486&gt;0,L486,"")</f>
        <v/>
      </c>
      <c r="AJ486" s="1095" t="str">
        <f>+IF(M486&gt;0,M486,"")</f>
        <v/>
      </c>
      <c r="AK486" s="1095" t="str">
        <f>+IF(Q486&gt;0,Q486,"")</f>
        <v/>
      </c>
      <c r="AL486" s="1095" t="str">
        <f>+IF(N486&gt;0,N486,"")</f>
        <v/>
      </c>
      <c r="AM486" s="1095" t="str">
        <f>+IF(O486&gt;0,O486,"")</f>
        <v/>
      </c>
      <c r="AN486" s="1096" t="str">
        <f>+IF(P486&gt;0,P486," ")</f>
        <v>10.86</v>
      </c>
      <c r="AO486" s="314" t="str">
        <f>+UPPER((CONCATENATE(D486," ",B486," ",C486)))</f>
        <v>CARLA VILLALOBOS VASQUEZ</v>
      </c>
      <c r="AP486" s="1098">
        <f>G486</f>
        <v>37956</v>
      </c>
      <c r="AQ486" s="1097" t="str">
        <f>I486</f>
        <v>DEPORTES LINARES</v>
      </c>
      <c r="AR486" s="1097">
        <f>J486</f>
        <v>7</v>
      </c>
      <c r="AS486" s="1091" t="str">
        <f>+SUBSTITUTE(SUBSTITUTE(F486,".",""),"-","")</f>
        <v>214581701</v>
      </c>
      <c r="AT486" s="342"/>
      <c r="AU486" s="314" t="str">
        <f t="shared" si="34"/>
        <v xml:space="preserve">VILLALOBOS VASQUEZ CARLA </v>
      </c>
      <c r="AV486" s="342" t="str">
        <f t="shared" si="35"/>
        <v>DEPORTES LINARES</v>
      </c>
      <c r="AW486" s="1119">
        <f t="shared" si="36"/>
        <v>7</v>
      </c>
      <c r="AX486" s="1120">
        <f t="shared" si="37"/>
        <v>37956</v>
      </c>
      <c r="AY486" s="342"/>
      <c r="AZ486" s="342"/>
    </row>
    <row r="487" spans="1:52" ht="15" customHeight="1" x14ac:dyDescent="0.15">
      <c r="A487" s="242"/>
      <c r="B487" s="223" t="s">
        <v>731</v>
      </c>
      <c r="C487" s="223" t="s">
        <v>3495</v>
      </c>
      <c r="D487" s="223" t="s">
        <v>3496</v>
      </c>
      <c r="E487" s="378" t="s">
        <v>1862</v>
      </c>
      <c r="F487" s="223" t="s">
        <v>3497</v>
      </c>
      <c r="G487" s="538">
        <v>38253</v>
      </c>
      <c r="H487" s="226" t="str">
        <f>+IF(G487&lt;DATE(2002,1,1),"adulto",IF(G487&lt;DATE(2004,1,1),"u20",IF(G487&lt;DATE(2006,1,1),"u18",IF(G487&lt;DATE(2008,1,1),"u16","-"))))</f>
        <v>u18</v>
      </c>
      <c r="I487" s="223" t="s">
        <v>3494</v>
      </c>
      <c r="J487" s="378">
        <v>9</v>
      </c>
      <c r="K487" s="396">
        <v>3000</v>
      </c>
      <c r="L487" s="242"/>
      <c r="M487" s="242"/>
      <c r="N487" s="242"/>
      <c r="O487" s="243"/>
      <c r="P487" s="225" t="s">
        <v>3503</v>
      </c>
      <c r="Q487" s="243"/>
      <c r="R487" s="243"/>
      <c r="S487" s="243"/>
      <c r="T487" s="242"/>
      <c r="U487" s="242"/>
      <c r="V487" s="242"/>
      <c r="W487" s="242"/>
      <c r="X487" s="243"/>
      <c r="Y487" s="243"/>
      <c r="Z487" s="242"/>
      <c r="AA487" s="242"/>
      <c r="AB487" s="242"/>
      <c r="AC487" s="242"/>
      <c r="AD487" s="242"/>
      <c r="AE487" s="242"/>
      <c r="AF487" s="242"/>
      <c r="AG487" s="1091" t="str">
        <f>E487</f>
        <v>F</v>
      </c>
      <c r="AH487" s="1095">
        <f>+IF(K487&gt;0,K487,"")</f>
        <v>3000</v>
      </c>
      <c r="AI487" s="1095" t="str">
        <f>+IF(L487&gt;0,L487,"")</f>
        <v/>
      </c>
      <c r="AJ487" s="1095" t="str">
        <f>+IF(M487&gt;0,M487,"")</f>
        <v/>
      </c>
      <c r="AK487" s="1095" t="str">
        <f>+IF(Q487&gt;0,Q487,"")</f>
        <v/>
      </c>
      <c r="AL487" s="1095" t="str">
        <f>+IF(N487&gt;0,N487,"")</f>
        <v/>
      </c>
      <c r="AM487" s="1095" t="str">
        <f>+IF(O487&gt;0,O487,"")</f>
        <v/>
      </c>
      <c r="AN487" s="1096" t="str">
        <f>+IF(P487&gt;0,P487," ")</f>
        <v>11.36.50</v>
      </c>
      <c r="AO487" s="314" t="str">
        <f>+UPPER((CONCATENATE(D487," ",B487," ",C487)))</f>
        <v>TAMARA BELEN VILLEGAS ESCALONA</v>
      </c>
      <c r="AP487" s="1098">
        <f>G487</f>
        <v>38253</v>
      </c>
      <c r="AQ487" s="1097" t="str">
        <f>I487</f>
        <v>CLUB ATLETICO NAHUELBUTA</v>
      </c>
      <c r="AR487" s="1097">
        <f>J487</f>
        <v>9</v>
      </c>
      <c r="AS487" s="1091" t="str">
        <f>+SUBSTITUTE(SUBSTITUTE(F487,".",""),"-","")</f>
        <v>216662555</v>
      </c>
      <c r="AT487" s="342"/>
      <c r="AU487" s="314" t="str">
        <f t="shared" si="34"/>
        <v xml:space="preserve">VILLEGAS ESCALONA TAMARA BELEN </v>
      </c>
      <c r="AV487" s="342" t="str">
        <f t="shared" si="35"/>
        <v>CLUB ATLETICO NAHUELBUTA</v>
      </c>
      <c r="AW487" s="1119">
        <f t="shared" si="36"/>
        <v>9</v>
      </c>
      <c r="AX487" s="1120">
        <f t="shared" si="37"/>
        <v>38253</v>
      </c>
      <c r="AY487" s="342"/>
      <c r="AZ487" s="342"/>
    </row>
    <row r="488" spans="1:52" ht="15" customHeight="1" x14ac:dyDescent="0.15">
      <c r="A488" s="242"/>
      <c r="B488" s="223" t="s">
        <v>731</v>
      </c>
      <c r="C488" s="223" t="s">
        <v>3495</v>
      </c>
      <c r="D488" s="223" t="s">
        <v>3496</v>
      </c>
      <c r="E488" s="378" t="s">
        <v>1862</v>
      </c>
      <c r="F488" s="223" t="s">
        <v>3497</v>
      </c>
      <c r="G488" s="538">
        <v>38253</v>
      </c>
      <c r="H488" s="226" t="str">
        <f>+IF(G488&lt;DATE(2002,1,1),"adulto",IF(G488&lt;DATE(2004,1,1),"u20",IF(G488&lt;DATE(2006,1,1),"u18",IF(G488&lt;DATE(2008,1,1),"u16","-"))))</f>
        <v>u18</v>
      </c>
      <c r="I488" s="223" t="s">
        <v>3494</v>
      </c>
      <c r="J488" s="378">
        <v>9</v>
      </c>
      <c r="K488" s="894">
        <v>1500</v>
      </c>
      <c r="L488" s="242"/>
      <c r="M488" s="242"/>
      <c r="N488" s="242"/>
      <c r="O488" s="243"/>
      <c r="P488" s="225" t="s">
        <v>3501</v>
      </c>
      <c r="Q488" s="243"/>
      <c r="R488" s="243"/>
      <c r="S488" s="243"/>
      <c r="T488" s="242"/>
      <c r="U488" s="242"/>
      <c r="V488" s="242"/>
      <c r="W488" s="242"/>
      <c r="X488" s="243"/>
      <c r="Y488" s="243"/>
      <c r="Z488" s="242"/>
      <c r="AA488" s="242"/>
      <c r="AB488" s="242"/>
      <c r="AC488" s="242"/>
      <c r="AD488" s="242"/>
      <c r="AE488" s="242"/>
      <c r="AF488" s="242"/>
      <c r="AG488" s="1091" t="str">
        <f>E488</f>
        <v>F</v>
      </c>
      <c r="AH488" s="1095">
        <f>+IF(K488&gt;0,K488,"")</f>
        <v>1500</v>
      </c>
      <c r="AI488" s="1095" t="str">
        <f>+IF(L488&gt;0,L488,"")</f>
        <v/>
      </c>
      <c r="AJ488" s="1095" t="str">
        <f>+IF(M488&gt;0,M488,"")</f>
        <v/>
      </c>
      <c r="AK488" s="1095" t="str">
        <f>+IF(Q488&gt;0,Q488,"")</f>
        <v/>
      </c>
      <c r="AL488" s="1095" t="str">
        <f>+IF(N488&gt;0,N488,"")</f>
        <v/>
      </c>
      <c r="AM488" s="1095" t="str">
        <f>+IF(O488&gt;0,O488,"")</f>
        <v/>
      </c>
      <c r="AN488" s="1096" t="str">
        <f>+IF(P488&gt;0,P488," ")</f>
        <v>04.27.00</v>
      </c>
      <c r="AO488" s="314" t="str">
        <f>+UPPER((CONCATENATE(D488," ",B488," ",C488)))</f>
        <v>TAMARA BELEN VILLEGAS ESCALONA</v>
      </c>
      <c r="AP488" s="1098">
        <f>G488</f>
        <v>38253</v>
      </c>
      <c r="AQ488" s="1097" t="str">
        <f>I488</f>
        <v>CLUB ATLETICO NAHUELBUTA</v>
      </c>
      <c r="AR488" s="1097">
        <f>J488</f>
        <v>9</v>
      </c>
      <c r="AS488" s="1091" t="str">
        <f>+SUBSTITUTE(SUBSTITUTE(F488,".",""),"-","")</f>
        <v>216662555</v>
      </c>
      <c r="AT488" s="342"/>
      <c r="AU488" s="314" t="str">
        <f t="shared" si="34"/>
        <v xml:space="preserve">VILLEGAS ESCALONA TAMARA BELEN </v>
      </c>
      <c r="AV488" s="342" t="str">
        <f t="shared" si="35"/>
        <v>CLUB ATLETICO NAHUELBUTA</v>
      </c>
      <c r="AW488" s="1119">
        <f t="shared" si="36"/>
        <v>9</v>
      </c>
      <c r="AX488" s="1120">
        <f t="shared" si="37"/>
        <v>38253</v>
      </c>
      <c r="AY488" s="342"/>
      <c r="AZ488" s="342"/>
    </row>
    <row r="489" spans="1:52" ht="15" customHeight="1" x14ac:dyDescent="0.15">
      <c r="A489" s="242"/>
      <c r="B489" s="380" t="s">
        <v>1959</v>
      </c>
      <c r="C489" s="380" t="s">
        <v>1960</v>
      </c>
      <c r="D489" s="380" t="s">
        <v>1961</v>
      </c>
      <c r="E489" s="378" t="s">
        <v>1866</v>
      </c>
      <c r="F489" s="381" t="s">
        <v>1962</v>
      </c>
      <c r="G489" s="382">
        <v>38411</v>
      </c>
      <c r="H489" s="226" t="str">
        <f>+IF(G489&lt;DATE(2002,1,1),"adulto",IF(G489&lt;DATE(2004,1,1),"u20",IF(G489&lt;DATE(2006,1,1),"u18",IF(G489&lt;DATE(2008,1,1),"u16","-"))))</f>
        <v>u18</v>
      </c>
      <c r="I489" s="383" t="s">
        <v>1968</v>
      </c>
      <c r="J489" s="871">
        <v>7</v>
      </c>
      <c r="K489" s="225">
        <v>400</v>
      </c>
      <c r="L489" s="242">
        <v>3</v>
      </c>
      <c r="M489" s="242"/>
      <c r="N489" s="242">
        <v>8</v>
      </c>
      <c r="O489" s="243"/>
      <c r="P489" s="381" t="s">
        <v>1965</v>
      </c>
      <c r="Q489" s="243"/>
      <c r="R489" s="243"/>
      <c r="S489" s="243"/>
      <c r="T489" s="242"/>
      <c r="U489" s="242"/>
      <c r="V489" s="242"/>
      <c r="W489" s="242"/>
      <c r="X489" s="243"/>
      <c r="Y489" s="243"/>
      <c r="Z489" s="242"/>
      <c r="AA489" s="242"/>
      <c r="AB489" s="242"/>
      <c r="AC489" s="242"/>
      <c r="AD489" s="242"/>
      <c r="AE489" s="242"/>
      <c r="AF489" s="242"/>
      <c r="AG489" s="1091" t="str">
        <f>E489</f>
        <v>M</v>
      </c>
      <c r="AH489" s="1095">
        <f>+IF(K489&gt;0,K489,"")</f>
        <v>400</v>
      </c>
      <c r="AI489" s="1095">
        <f>+IF(L489&gt;0,L489,"")</f>
        <v>3</v>
      </c>
      <c r="AJ489" s="1095" t="str">
        <f>+IF(M489&gt;0,M489,"")</f>
        <v/>
      </c>
      <c r="AK489" s="1095" t="str">
        <f>+IF(Q489&gt;0,Q489,"")</f>
        <v/>
      </c>
      <c r="AL489" s="1095">
        <v>8</v>
      </c>
      <c r="AM489" s="1095" t="str">
        <f>+IF(O489&gt;0,O489,"")</f>
        <v/>
      </c>
      <c r="AN489" s="1096" t="str">
        <f>+IF(P489&gt;0,P489," ")</f>
        <v>55.17</v>
      </c>
      <c r="AO489" s="314" t="str">
        <f>+UPPER((CONCATENATE(D489," ",B489," ",C489)))</f>
        <v>MARTIN ANIBAL ULISES VOLPI CANALES</v>
      </c>
      <c r="AP489" s="1098">
        <f>G489</f>
        <v>38411</v>
      </c>
      <c r="AQ489" s="1097" t="str">
        <f>I489</f>
        <v>club atletico provincial curico</v>
      </c>
      <c r="AR489" s="1097">
        <f>J489</f>
        <v>7</v>
      </c>
      <c r="AS489" s="1091" t="str">
        <f>+SUBSTITUTE(SUBSTITUTE(F489,".",""),"-","")</f>
        <v>217845785</v>
      </c>
      <c r="AT489" s="342"/>
      <c r="AU489" s="314" t="str">
        <f t="shared" si="34"/>
        <v xml:space="preserve">VOLPI CANALES MARTIN ANIBAL ULISES </v>
      </c>
      <c r="AV489" s="342" t="str">
        <f t="shared" si="35"/>
        <v>club atletico provincial curico</v>
      </c>
      <c r="AW489" s="1119">
        <f t="shared" si="36"/>
        <v>7</v>
      </c>
      <c r="AX489" s="1120">
        <f t="shared" si="37"/>
        <v>38411</v>
      </c>
      <c r="AY489" s="342"/>
      <c r="AZ489" s="342"/>
    </row>
    <row r="490" spans="1:52" ht="15" customHeight="1" x14ac:dyDescent="0.15">
      <c r="A490" s="242"/>
      <c r="B490" s="224" t="s">
        <v>1959</v>
      </c>
      <c r="C490" s="224" t="s">
        <v>1960</v>
      </c>
      <c r="D490" s="224" t="s">
        <v>1961</v>
      </c>
      <c r="E490" s="378" t="s">
        <v>1866</v>
      </c>
      <c r="F490" s="225" t="s">
        <v>1962</v>
      </c>
      <c r="G490" s="346">
        <v>38411</v>
      </c>
      <c r="H490" s="226" t="str">
        <f>+IF(G490&lt;DATE(2002,1,1),"adulto",IF(G490&lt;DATE(2004,1,1),"u20",IF(G490&lt;DATE(2006,1,1),"u18",IF(G490&lt;DATE(2008,1,1),"u16","-"))))</f>
        <v>u18</v>
      </c>
      <c r="I490" s="224" t="s">
        <v>2094</v>
      </c>
      <c r="J490" s="524">
        <v>7</v>
      </c>
      <c r="K490" s="225">
        <v>400</v>
      </c>
      <c r="L490" s="242">
        <v>3</v>
      </c>
      <c r="M490" s="242"/>
      <c r="N490" s="242">
        <v>2</v>
      </c>
      <c r="O490" s="243"/>
      <c r="P490" s="225" t="s">
        <v>1965</v>
      </c>
      <c r="Q490" s="243"/>
      <c r="R490" s="243"/>
      <c r="S490" s="243"/>
      <c r="T490" s="242"/>
      <c r="U490" s="242"/>
      <c r="V490" s="242"/>
      <c r="W490" s="242"/>
      <c r="X490" s="243"/>
      <c r="Y490" s="243"/>
      <c r="Z490" s="242"/>
      <c r="AA490" s="242"/>
      <c r="AB490" s="242"/>
      <c r="AC490" s="242"/>
      <c r="AD490" s="242"/>
      <c r="AE490" s="242"/>
      <c r="AF490" s="242"/>
      <c r="AG490" s="1091" t="str">
        <f>E490</f>
        <v>M</v>
      </c>
      <c r="AH490" s="1095">
        <f>+IF(K490&gt;0,K490,"")</f>
        <v>400</v>
      </c>
      <c r="AI490" s="1095">
        <f>+IF(L490&gt;0,L490,"")</f>
        <v>3</v>
      </c>
      <c r="AJ490" s="1095" t="str">
        <f>+IF(M490&gt;0,M490,"")</f>
        <v/>
      </c>
      <c r="AK490" s="1095" t="str">
        <f>+IF(Q490&gt;0,Q490,"")</f>
        <v/>
      </c>
      <c r="AL490" s="1095">
        <v>8</v>
      </c>
      <c r="AM490" s="1095" t="str">
        <f>+IF(O490&gt;0,O490,"")</f>
        <v/>
      </c>
      <c r="AN490" s="1096" t="str">
        <f>+IF(P490&gt;0,P490," ")</f>
        <v>55.17</v>
      </c>
      <c r="AO490" s="314" t="str">
        <f>+UPPER((CONCATENATE(D490," ",B490," ",C490)))</f>
        <v>MARTIN ANIBAL ULISES VOLPI CANALES</v>
      </c>
      <c r="AP490" s="1098">
        <f>G490</f>
        <v>38411</v>
      </c>
      <c r="AQ490" s="1097" t="str">
        <f>I490</f>
        <v>CLUB ATLETICO PROVINCIAL CURICO</v>
      </c>
      <c r="AR490" s="1097">
        <f>J490</f>
        <v>7</v>
      </c>
      <c r="AS490" s="1091" t="str">
        <f>+SUBSTITUTE(SUBSTITUTE(F490,".",""),"-","")</f>
        <v>217845785</v>
      </c>
      <c r="AT490" s="342"/>
      <c r="AU490" s="314" t="str">
        <f t="shared" si="34"/>
        <v xml:space="preserve">VOLPI CANALES MARTIN ANIBAL ULISES </v>
      </c>
      <c r="AV490" s="342" t="str">
        <f t="shared" si="35"/>
        <v>CLUB ATLETICO PROVINCIAL CURICO</v>
      </c>
      <c r="AW490" s="1119">
        <f t="shared" si="36"/>
        <v>7</v>
      </c>
      <c r="AX490" s="1120">
        <f t="shared" si="37"/>
        <v>38411</v>
      </c>
      <c r="AY490" s="342"/>
      <c r="AZ490" s="342"/>
    </row>
    <row r="491" spans="1:52" ht="15" customHeight="1" x14ac:dyDescent="0.15">
      <c r="A491" s="242"/>
      <c r="B491" s="456" t="s">
        <v>2923</v>
      </c>
      <c r="C491" s="456" t="s">
        <v>2924</v>
      </c>
      <c r="D491" s="456" t="s">
        <v>2925</v>
      </c>
      <c r="E491" s="378" t="s">
        <v>1866</v>
      </c>
      <c r="F491" s="460" t="s">
        <v>2926</v>
      </c>
      <c r="G491" s="462">
        <v>37831</v>
      </c>
      <c r="H491" s="226" t="str">
        <f>+IF(G491&lt;DATE(2002,1,1),"adulto",IF(G491&lt;DATE(2004,1,1),"u20",IF(G491&lt;DATE(2006,1,1),"u18",IF(G491&lt;DATE(2008,1,1),"u16","-"))))</f>
        <v>u20</v>
      </c>
      <c r="I491" s="451" t="s">
        <v>2931</v>
      </c>
      <c r="J491" s="452">
        <v>13</v>
      </c>
      <c r="K491" s="349" t="s">
        <v>1744</v>
      </c>
      <c r="L491" s="242"/>
      <c r="M491" s="242"/>
      <c r="N491" s="242"/>
      <c r="O491" s="243"/>
      <c r="P491" s="453" t="s">
        <v>3881</v>
      </c>
      <c r="Q491" s="243"/>
      <c r="R491" s="243"/>
      <c r="S491" s="243"/>
      <c r="T491" s="242"/>
      <c r="U491" s="242"/>
      <c r="V491" s="242"/>
      <c r="W491" s="242"/>
      <c r="X491" s="243"/>
      <c r="Y491" s="243"/>
      <c r="Z491" s="242"/>
      <c r="AA491" s="242"/>
      <c r="AB491" s="242"/>
      <c r="AC491" s="242"/>
      <c r="AD491" s="242"/>
      <c r="AE491" s="242"/>
      <c r="AF491" s="242"/>
      <c r="AG491" s="1091" t="str">
        <f>E491</f>
        <v>M</v>
      </c>
      <c r="AH491" s="1095" t="str">
        <f>+IF(K491&gt;0,K491,"")</f>
        <v>salto alto</v>
      </c>
      <c r="AI491" s="1095" t="str">
        <f>+IF(L491&gt;0,L491,"")</f>
        <v/>
      </c>
      <c r="AJ491" s="1095" t="str">
        <f>+IF(M491&gt;0,M491,"")</f>
        <v/>
      </c>
      <c r="AK491" s="1095" t="str">
        <f>+IF(Q491&gt;0,Q491,"")</f>
        <v/>
      </c>
      <c r="AL491" s="1095" t="str">
        <f>+IF(N491&gt;0,N491,"")</f>
        <v/>
      </c>
      <c r="AM491" s="1095" t="str">
        <f>+IF(O491&gt;0,O491,"")</f>
        <v/>
      </c>
      <c r="AN491" s="1096" t="str">
        <f>+IF(P491&gt;0,P491," ")</f>
        <v>1.98</v>
      </c>
      <c r="AO491" s="314" t="str">
        <f>+UPPER((CONCATENATE(D491," ",B491," ",C491)))</f>
        <v>JUAN WEINSTEIN MULLER</v>
      </c>
      <c r="AP491" s="1098">
        <f>G491</f>
        <v>37831</v>
      </c>
      <c r="AQ491" s="1097" t="str">
        <f>I491</f>
        <v>CLUB ATLETICO FRANCES</v>
      </c>
      <c r="AR491" s="1097">
        <f>J491</f>
        <v>13</v>
      </c>
      <c r="AS491" s="1091" t="str">
        <f>+SUBSTITUTE(SUBSTITUTE(F491,".",""),"-","")</f>
        <v>213504762</v>
      </c>
      <c r="AT491" s="342"/>
      <c r="AU491" s="314" t="str">
        <f t="shared" si="34"/>
        <v xml:space="preserve">WEINSTEIN MULLER JUAN </v>
      </c>
      <c r="AV491" s="342" t="str">
        <f t="shared" si="35"/>
        <v>CLUB ATLETICO FRANCES</v>
      </c>
      <c r="AW491" s="1119">
        <f t="shared" si="36"/>
        <v>13</v>
      </c>
      <c r="AX491" s="1120">
        <f t="shared" si="37"/>
        <v>37831</v>
      </c>
      <c r="AY491" s="342"/>
      <c r="AZ491" s="342"/>
    </row>
    <row r="492" spans="1:52" ht="15" customHeight="1" x14ac:dyDescent="0.15">
      <c r="A492" s="242"/>
      <c r="B492" s="451" t="s">
        <v>2913</v>
      </c>
      <c r="C492" s="451" t="s">
        <v>2914</v>
      </c>
      <c r="D492" s="451" t="s">
        <v>2277</v>
      </c>
      <c r="E492" s="378" t="s">
        <v>1866</v>
      </c>
      <c r="F492" s="453" t="s">
        <v>2915</v>
      </c>
      <c r="G492" s="464">
        <v>37796</v>
      </c>
      <c r="H492" s="226" t="str">
        <f>+IF(G492&lt;DATE(2002,1,1),"adulto",IF(G492&lt;DATE(2004,1,1),"u20",IF(G492&lt;DATE(2006,1,1),"u18",IF(G492&lt;DATE(2008,1,1),"u16","-"))))</f>
        <v>u20</v>
      </c>
      <c r="I492" s="451" t="s">
        <v>2742</v>
      </c>
      <c r="J492" s="452">
        <v>13</v>
      </c>
      <c r="K492" s="349" t="s">
        <v>1815</v>
      </c>
      <c r="L492" s="242"/>
      <c r="M492" s="242"/>
      <c r="N492" s="242"/>
      <c r="O492" s="243"/>
      <c r="P492" s="453" t="s">
        <v>2919</v>
      </c>
      <c r="Q492" s="243"/>
      <c r="R492" s="243"/>
      <c r="S492" s="243"/>
      <c r="T492" s="242"/>
      <c r="U492" s="242"/>
      <c r="V492" s="242"/>
      <c r="W492" s="242"/>
      <c r="X492" s="243"/>
      <c r="Y492" s="243"/>
      <c r="Z492" s="242"/>
      <c r="AA492" s="242"/>
      <c r="AB492" s="242"/>
      <c r="AC492" s="242"/>
      <c r="AD492" s="242"/>
      <c r="AE492" s="242"/>
      <c r="AF492" s="242"/>
      <c r="AG492" s="1091" t="str">
        <f>E492</f>
        <v>M</v>
      </c>
      <c r="AH492" s="1095" t="str">
        <f>+IF(K492&gt;0,K492,"")</f>
        <v>salto con garrocha</v>
      </c>
      <c r="AI492" s="1095" t="str">
        <f>+IF(L492&gt;0,L492,"")</f>
        <v/>
      </c>
      <c r="AJ492" s="1095" t="str">
        <f>+IF(M492&gt;0,M492,"")</f>
        <v/>
      </c>
      <c r="AK492" s="1095" t="str">
        <f>+IF(Q492&gt;0,Q492,"")</f>
        <v/>
      </c>
      <c r="AL492" s="1095" t="str">
        <f>+IF(N492&gt;0,N492,"")</f>
        <v/>
      </c>
      <c r="AM492" s="1095" t="str">
        <f>+IF(O492&gt;0,O492,"")</f>
        <v/>
      </c>
      <c r="AN492" s="1096" t="str">
        <f>+IF(P492&gt;0,P492," ")</f>
        <v>4.05</v>
      </c>
      <c r="AO492" s="314" t="str">
        <f>+UPPER((CONCATENATE(D492," ",B492," ",C492)))</f>
        <v>SANTIAGO WOOD LEWIN</v>
      </c>
      <c r="AP492" s="1098">
        <f>G492</f>
        <v>37796</v>
      </c>
      <c r="AQ492" s="1097" t="str">
        <f>I492</f>
        <v>Club Deportivo Universidad Católica</v>
      </c>
      <c r="AR492" s="1097">
        <f>J492</f>
        <v>13</v>
      </c>
      <c r="AS492" s="1091" t="str">
        <f>+SUBSTITUTE(SUBSTITUTE(F492,".",""),"-","")</f>
        <v>211819782</v>
      </c>
      <c r="AT492" s="342"/>
      <c r="AU492" s="314" t="str">
        <f t="shared" si="34"/>
        <v xml:space="preserve">WOOD LEWIN SANTIAGO </v>
      </c>
      <c r="AV492" s="342" t="str">
        <f t="shared" si="35"/>
        <v>Club Deportivo Universidad Católica</v>
      </c>
      <c r="AW492" s="1119">
        <f t="shared" si="36"/>
        <v>13</v>
      </c>
      <c r="AX492" s="1120">
        <f t="shared" si="37"/>
        <v>37796</v>
      </c>
      <c r="AY492" s="342"/>
      <c r="AZ492" s="342"/>
    </row>
    <row r="493" spans="1:52" ht="15" customHeight="1" x14ac:dyDescent="0.15">
      <c r="A493" s="242"/>
      <c r="B493" s="709" t="s">
        <v>3250</v>
      </c>
      <c r="C493" s="709" t="s">
        <v>3251</v>
      </c>
      <c r="D493" s="709" t="s">
        <v>3252</v>
      </c>
      <c r="E493" s="378" t="s">
        <v>1866</v>
      </c>
      <c r="F493" s="710" t="s">
        <v>3253</v>
      </c>
      <c r="G493" s="711">
        <v>37955</v>
      </c>
      <c r="H493" s="226" t="str">
        <f>+IF(G493&lt;DATE(2002,1,1),"adulto",IF(G493&lt;DATE(2004,1,1),"u20",IF(G493&lt;DATE(2006,1,1),"u18",IF(G493&lt;DATE(2008,1,1),"u16","-"))))</f>
        <v>u20</v>
      </c>
      <c r="I493" s="715" t="s">
        <v>3256</v>
      </c>
      <c r="J493" s="862">
        <v>3</v>
      </c>
      <c r="K493" s="225">
        <v>400</v>
      </c>
      <c r="L493" s="242">
        <v>3</v>
      </c>
      <c r="M493" s="242"/>
      <c r="N493" s="242">
        <v>6</v>
      </c>
      <c r="O493" s="243"/>
      <c r="P493" s="710" t="s">
        <v>3348</v>
      </c>
      <c r="Q493" s="243"/>
      <c r="R493" s="243"/>
      <c r="S493" s="243"/>
      <c r="T493" s="242"/>
      <c r="U493" s="242"/>
      <c r="V493" s="242"/>
      <c r="W493" s="242"/>
      <c r="X493" s="243"/>
      <c r="Y493" s="243"/>
      <c r="Z493" s="242"/>
      <c r="AA493" s="242"/>
      <c r="AB493" s="242"/>
      <c r="AC493" s="242"/>
      <c r="AD493" s="242"/>
      <c r="AE493" s="242"/>
      <c r="AF493" s="242"/>
      <c r="AG493" s="1091" t="str">
        <f>E493</f>
        <v>M</v>
      </c>
      <c r="AH493" s="1095">
        <f>+IF(K493&gt;0,K493,"")</f>
        <v>400</v>
      </c>
      <c r="AI493" s="1095">
        <f>+IF(L493&gt;0,L493,"")</f>
        <v>3</v>
      </c>
      <c r="AJ493" s="1095" t="str">
        <f>+IF(M493&gt;0,M493,"")</f>
        <v/>
      </c>
      <c r="AK493" s="1095" t="str">
        <f>+IF(Q493&gt;0,Q493,"")</f>
        <v/>
      </c>
      <c r="AL493" s="1095">
        <f>+IF(N493&gt;0,N493,"")</f>
        <v>6</v>
      </c>
      <c r="AM493" s="1095" t="str">
        <f>+IF(O493&gt;0,O493,"")</f>
        <v/>
      </c>
      <c r="AN493" s="1096" t="str">
        <f>+IF(P493&gt;0,P493," ")</f>
        <v>54.66</v>
      </c>
      <c r="AO493" s="314" t="str">
        <f>+UPPER((CONCATENATE(D493," ",B493," ",C493)))</f>
        <v>YENOCH ANTONIO ZAROR GIGLIO</v>
      </c>
      <c r="AP493" s="1098">
        <f>G493</f>
        <v>37955</v>
      </c>
      <c r="AQ493" s="1097" t="str">
        <f>I493</f>
        <v>Club Atlético Valle del Huasco</v>
      </c>
      <c r="AR493" s="1097">
        <f>J493</f>
        <v>3</v>
      </c>
      <c r="AS493" s="1091" t="str">
        <f>+SUBSTITUTE(SUBSTITUTE(F493,".",""),"-","")</f>
        <v>214770342</v>
      </c>
      <c r="AT493" s="342"/>
      <c r="AU493" s="314" t="str">
        <f t="shared" si="34"/>
        <v xml:space="preserve">ZAROR GIGLIO YENOCH ANTONIO </v>
      </c>
      <c r="AV493" s="342" t="str">
        <f t="shared" si="35"/>
        <v>Club Atlético Valle del Huasco</v>
      </c>
      <c r="AW493" s="1119">
        <f t="shared" si="36"/>
        <v>3</v>
      </c>
      <c r="AX493" s="1120">
        <f t="shared" si="37"/>
        <v>37955</v>
      </c>
      <c r="AY493" s="342"/>
      <c r="AZ493" s="342"/>
    </row>
    <row r="494" spans="1:52" ht="15" customHeight="1" x14ac:dyDescent="0.15">
      <c r="A494" s="242"/>
      <c r="B494" s="839" t="s">
        <v>3250</v>
      </c>
      <c r="C494" s="839" t="s">
        <v>3251</v>
      </c>
      <c r="D494" s="839" t="s">
        <v>3252</v>
      </c>
      <c r="E494" s="806" t="s">
        <v>1866</v>
      </c>
      <c r="F494" s="833" t="s">
        <v>3253</v>
      </c>
      <c r="G494" s="954">
        <v>37955</v>
      </c>
      <c r="H494" s="809" t="str">
        <f>+IF(G494&lt;DATE(2002,1,1),"adulto",IF(G494&lt;DATE(2004,1,1),"u20",IF(G494&lt;DATE(2006,1,1),"u18",IF(G494&lt;DATE(2008,1,1),"u16","-"))))</f>
        <v>u20</v>
      </c>
      <c r="I494" s="957" t="s">
        <v>3256</v>
      </c>
      <c r="J494" s="958">
        <v>3</v>
      </c>
      <c r="K494" s="814" t="s">
        <v>1877</v>
      </c>
      <c r="L494" s="242">
        <v>1</v>
      </c>
      <c r="M494" s="242"/>
      <c r="N494" s="242">
        <v>2</v>
      </c>
      <c r="O494" s="243"/>
      <c r="P494" s="833" t="s">
        <v>3349</v>
      </c>
      <c r="Q494" s="243"/>
      <c r="R494" s="243"/>
      <c r="S494" s="243"/>
      <c r="T494" s="242"/>
      <c r="U494" s="242"/>
      <c r="V494" s="242"/>
      <c r="W494" s="242"/>
      <c r="X494" s="243"/>
      <c r="Y494" s="243"/>
      <c r="Z494" s="242"/>
      <c r="AA494" s="242"/>
      <c r="AB494" s="242"/>
      <c r="AC494" s="242"/>
      <c r="AD494" s="242"/>
      <c r="AE494" s="242"/>
      <c r="AF494" s="242"/>
      <c r="AG494" s="1091" t="str">
        <f>E494</f>
        <v>M</v>
      </c>
      <c r="AH494" s="1095" t="str">
        <f>+IF(K494&gt;0,K494,"")</f>
        <v>400v</v>
      </c>
      <c r="AI494" s="1095">
        <f>+IF(L494&gt;0,L494,"")</f>
        <v>1</v>
      </c>
      <c r="AJ494" s="1095" t="str">
        <f>+IF(M494&gt;0,M494,"")</f>
        <v/>
      </c>
      <c r="AK494" s="1095" t="str">
        <f>+IF(Q494&gt;0,Q494,"")</f>
        <v/>
      </c>
      <c r="AL494" s="1095">
        <f>+IF(N494&gt;0,N494,"")</f>
        <v>2</v>
      </c>
      <c r="AM494" s="1095" t="str">
        <f>+IF(O494&gt;0,O494,"")</f>
        <v/>
      </c>
      <c r="AN494" s="1096" t="str">
        <f>+IF(P494&gt;0,P494," ")</f>
        <v>1.03.86</v>
      </c>
      <c r="AO494" s="314" t="str">
        <f>+UPPER((CONCATENATE(D494," ",B494," ",C494)))</f>
        <v>YENOCH ANTONIO ZAROR GIGLIO</v>
      </c>
      <c r="AP494" s="1098">
        <f>G494</f>
        <v>37955</v>
      </c>
      <c r="AQ494" s="1097" t="str">
        <f>I494</f>
        <v>Club Atlético Valle del Huasco</v>
      </c>
      <c r="AR494" s="1097">
        <f>J494</f>
        <v>3</v>
      </c>
      <c r="AS494" s="1091" t="str">
        <f>+SUBSTITUTE(SUBSTITUTE(F494,".",""),"-","")</f>
        <v>214770342</v>
      </c>
      <c r="AT494" s="342"/>
      <c r="AU494" s="314" t="str">
        <f t="shared" si="34"/>
        <v xml:space="preserve">ZAROR GIGLIO YENOCH ANTONIO </v>
      </c>
      <c r="AV494" s="342" t="str">
        <f t="shared" si="35"/>
        <v>Club Atlético Valle del Huasco</v>
      </c>
      <c r="AW494" s="1119">
        <f t="shared" si="36"/>
        <v>3</v>
      </c>
      <c r="AX494" s="1120">
        <f t="shared" si="37"/>
        <v>37955</v>
      </c>
      <c r="AY494" s="342"/>
      <c r="AZ494" s="342"/>
    </row>
    <row r="495" spans="1:52" ht="15" customHeight="1" x14ac:dyDescent="0.15">
      <c r="A495" s="242"/>
      <c r="B495" s="224" t="s">
        <v>3129</v>
      </c>
      <c r="C495" s="224" t="s">
        <v>3130</v>
      </c>
      <c r="D495" s="224" t="s">
        <v>3131</v>
      </c>
      <c r="E495" s="378" t="s">
        <v>1866</v>
      </c>
      <c r="F495" s="225" t="s">
        <v>3132</v>
      </c>
      <c r="G495" s="346">
        <v>29600</v>
      </c>
      <c r="H495" s="226" t="str">
        <f>+IF(G495&lt;DATE(2002,1,1),"adulto",IF(G495&lt;DATE(2004,1,1),"u20",IF(G495&lt;DATE(2006,1,1),"u18",IF(G495&lt;DATE(2008,1,1),"u16","-"))))</f>
        <v>adulto</v>
      </c>
      <c r="I495" s="228" t="s">
        <v>3128</v>
      </c>
      <c r="J495" s="863">
        <v>3</v>
      </c>
      <c r="K495" s="378" t="s">
        <v>1856</v>
      </c>
      <c r="L495" s="242"/>
      <c r="M495" s="242"/>
      <c r="N495" s="242"/>
      <c r="O495" s="243"/>
      <c r="P495" s="224"/>
      <c r="Q495" s="243"/>
      <c r="R495" s="243"/>
      <c r="S495" s="243"/>
      <c r="T495" s="242"/>
      <c r="U495" s="242"/>
      <c r="V495" s="242"/>
      <c r="W495" s="242"/>
      <c r="X495" s="243"/>
      <c r="Y495" s="243"/>
      <c r="Z495" s="242"/>
      <c r="AA495" s="242"/>
      <c r="AB495" s="242"/>
      <c r="AC495" s="242"/>
      <c r="AD495" s="242"/>
      <c r="AE495" s="242"/>
      <c r="AF495" s="242"/>
      <c r="AG495" s="1091" t="str">
        <f>E495</f>
        <v>M</v>
      </c>
      <c r="AH495" s="1095" t="str">
        <f>+IF(K495&gt;0,K495,"")</f>
        <v>ENTRENADOR</v>
      </c>
      <c r="AI495" s="1095" t="str">
        <f>+IF(L495&gt;0,L495,"")</f>
        <v/>
      </c>
      <c r="AJ495" s="1095" t="str">
        <f>+IF(M495&gt;0,M495,"")</f>
        <v/>
      </c>
      <c r="AK495" s="1095" t="str">
        <f>+IF(Q495&gt;0,Q495,"")</f>
        <v/>
      </c>
      <c r="AL495" s="1095" t="str">
        <f>+IF(N495&gt;0,N495,"")</f>
        <v/>
      </c>
      <c r="AM495" s="1095" t="str">
        <f>+IF(O495&gt;0,O495,"")</f>
        <v/>
      </c>
      <c r="AN495" s="1096" t="str">
        <f>+IF(P495&gt;0,P495," ")</f>
        <v xml:space="preserve"> </v>
      </c>
      <c r="AO495" s="314" t="str">
        <f>+UPPER((CONCATENATE(D495," ",B495," ",C495)))</f>
        <v>LUIS EDUARDO ZEPEDA  PIZARRO</v>
      </c>
      <c r="AP495" s="1098">
        <f>G495</f>
        <v>29600</v>
      </c>
      <c r="AQ495" s="1097" t="str">
        <f>I495</f>
        <v>CLUB ATLETICO ATACAMA</v>
      </c>
      <c r="AR495" s="1097">
        <f>J495</f>
        <v>3</v>
      </c>
      <c r="AS495" s="1091" t="str">
        <f>+SUBSTITUTE(SUBSTITUTE(F495,".",""),"-","")</f>
        <v>141146246</v>
      </c>
      <c r="AT495" s="342"/>
      <c r="AU495" s="314" t="str">
        <f t="shared" si="34"/>
        <v xml:space="preserve">ZEPEDA  PIZARRO LUIS EDUARDO </v>
      </c>
      <c r="AV495" s="342" t="str">
        <f t="shared" si="35"/>
        <v>CLUB ATLETICO ATACAMA</v>
      </c>
      <c r="AW495" s="1119">
        <f t="shared" si="36"/>
        <v>3</v>
      </c>
      <c r="AX495" s="1120">
        <f t="shared" si="37"/>
        <v>29600</v>
      </c>
      <c r="AY495" s="342"/>
      <c r="AZ495" s="342"/>
    </row>
    <row r="496" spans="1:52" ht="15" customHeight="1" x14ac:dyDescent="0.15">
      <c r="A496" s="242"/>
      <c r="B496" s="224" t="s">
        <v>3161</v>
      </c>
      <c r="C496" s="224" t="s">
        <v>55</v>
      </c>
      <c r="D496" s="224" t="s">
        <v>3162</v>
      </c>
      <c r="E496" s="378" t="s">
        <v>1862</v>
      </c>
      <c r="F496" s="225" t="s">
        <v>3163</v>
      </c>
      <c r="G496" s="346">
        <v>37948</v>
      </c>
      <c r="H496" s="226" t="str">
        <f>+IF(G496&lt;DATE(2002,1,1),"adulto",IF(G496&lt;DATE(2004,1,1),"u20",IF(G496&lt;DATE(2006,1,1),"u18",IF(G496&lt;DATE(2008,1,1),"u16","-"))))</f>
        <v>u20</v>
      </c>
      <c r="I496" s="228" t="s">
        <v>3140</v>
      </c>
      <c r="J496" s="806">
        <v>3</v>
      </c>
      <c r="K496" s="522" t="s">
        <v>990</v>
      </c>
      <c r="L496" s="242"/>
      <c r="M496" s="242"/>
      <c r="N496" s="242"/>
      <c r="O496" s="243"/>
      <c r="P496" s="225" t="s">
        <v>3331</v>
      </c>
      <c r="Q496" s="243"/>
      <c r="R496" s="243"/>
      <c r="S496" s="243"/>
      <c r="T496" s="242"/>
      <c r="U496" s="242"/>
      <c r="V496" s="242"/>
      <c r="W496" s="242"/>
      <c r="X496" s="243"/>
      <c r="Y496" s="243"/>
      <c r="Z496" s="242"/>
      <c r="AA496" s="242"/>
      <c r="AB496" s="242"/>
      <c r="AC496" s="242"/>
      <c r="AD496" s="242"/>
      <c r="AE496" s="242"/>
      <c r="AF496" s="242"/>
      <c r="AG496" s="1091" t="str">
        <f>E496</f>
        <v>F</v>
      </c>
      <c r="AH496" s="1095" t="str">
        <f>+IF(K496&gt;0,K496,"")</f>
        <v>disco</v>
      </c>
      <c r="AI496" s="1095" t="str">
        <f>+IF(L496&gt;0,L496,"")</f>
        <v/>
      </c>
      <c r="AJ496" s="1095" t="str">
        <f>+IF(M496&gt;0,M496,"")</f>
        <v/>
      </c>
      <c r="AK496" s="1095" t="str">
        <f>+IF(Q496&gt;0,Q496,"")</f>
        <v/>
      </c>
      <c r="AL496" s="1095" t="str">
        <f>+IF(N496&gt;0,N496,"")</f>
        <v/>
      </c>
      <c r="AM496" s="1095" t="str">
        <f>+IF(O496&gt;0,O496,"")</f>
        <v/>
      </c>
      <c r="AN496" s="1096" t="str">
        <f>+IF(P496&gt;0,P496," ")</f>
        <v>33.74</v>
      </c>
      <c r="AO496" s="314" t="str">
        <f>+UPPER((CONCATENATE(D496," ",B496," ",C496)))</f>
        <v>VANESSA ALEXANDRA ZUÑIGA VEGA</v>
      </c>
      <c r="AP496" s="1098">
        <f>G496</f>
        <v>37948</v>
      </c>
      <c r="AQ496" s="1097" t="str">
        <f>I496</f>
        <v>CLUB ATLETICO COPIAPO</v>
      </c>
      <c r="AR496" s="1097">
        <f>J496</f>
        <v>3</v>
      </c>
      <c r="AS496" s="1091" t="str">
        <f>+SUBSTITUTE(SUBSTITUTE(F496,".",""),"-","")</f>
        <v>214512106</v>
      </c>
      <c r="AT496" s="342"/>
      <c r="AU496" s="314" t="str">
        <f t="shared" si="34"/>
        <v xml:space="preserve">ZUÑIGA VEGA VANESSA ALEXANDRA </v>
      </c>
      <c r="AV496" s="342" t="str">
        <f t="shared" si="35"/>
        <v>CLUB ATLETICO COPIAPO</v>
      </c>
      <c r="AW496" s="1119">
        <f t="shared" si="36"/>
        <v>3</v>
      </c>
      <c r="AX496" s="1120">
        <f t="shared" si="37"/>
        <v>37948</v>
      </c>
      <c r="AY496" s="342"/>
      <c r="AZ496" s="342"/>
    </row>
  </sheetData>
  <autoFilter ref="A1:AS496" xr:uid="{00000000-0009-0000-0000-000000000000}">
    <sortState xmlns:xlrd2="http://schemas.microsoft.com/office/spreadsheetml/2017/richdata2" ref="A2:AS496">
      <sortCondition ref="B1:B496"/>
    </sortState>
  </autoFilter>
  <sortState xmlns:xlrd2="http://schemas.microsoft.com/office/spreadsheetml/2017/richdata2" ref="A2:AS152">
    <sortCondition ref="K2:K152"/>
    <sortCondition ref="F2:F152"/>
    <sortCondition ref="L2:L152"/>
    <sortCondition ref="M2:M152"/>
    <sortCondition ref="O2:O152"/>
    <sortCondition ref="T2:T152"/>
    <sortCondition ref="W2:W152"/>
  </sortState>
  <phoneticPr fontId="60" type="noConversion"/>
  <conditionalFormatting sqref="J16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{7565046B-5D4D-EC49-AD05-64E84B708F69}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65046B-5D4D-EC49-AD05-64E84B708F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J169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937C-2C46-4314-B6E4-33B276060EC3}">
  <dimension ref="A1:AB50"/>
  <sheetViews>
    <sheetView zoomScaleNormal="100" workbookViewId="0">
      <pane ySplit="1" topLeftCell="A2" activePane="bottomLeft" state="frozen"/>
      <selection activeCell="BB6" sqref="BB6"/>
      <selection pane="bottomLeft" activeCell="Q4" sqref="Q4"/>
    </sheetView>
  </sheetViews>
  <sheetFormatPr baseColWidth="10" defaultColWidth="9.1640625" defaultRowHeight="13" x14ac:dyDescent="0.15"/>
  <cols>
    <col min="1" max="1" width="9.1640625" style="268"/>
    <col min="2" max="2" width="9.33203125" style="268" bestFit="1" customWidth="1"/>
    <col min="3" max="4" width="9.1640625" style="268"/>
    <col min="5" max="5" width="14.6640625" style="268" bestFit="1" customWidth="1"/>
    <col min="6" max="6" width="7" style="268" customWidth="1"/>
    <col min="7" max="7" width="15.33203125" style="268" bestFit="1" customWidth="1"/>
    <col min="8" max="8" width="10.1640625" style="268" bestFit="1" customWidth="1"/>
    <col min="9" max="9" width="10.5" style="268" customWidth="1"/>
    <col min="10" max="10" width="23.33203125" style="268" bestFit="1" customWidth="1"/>
    <col min="11" max="11" width="9.33203125" style="268" bestFit="1" customWidth="1"/>
    <col min="12" max="12" width="38" style="268" hidden="1" customWidth="1"/>
    <col min="13" max="13" width="10.5" style="268" hidden="1" customWidth="1"/>
    <col min="14" max="14" width="23.6640625" style="269" hidden="1" customWidth="1"/>
    <col min="15" max="15" width="12.5" style="268" hidden="1" customWidth="1"/>
    <col min="16" max="23" width="9.1640625" style="270"/>
    <col min="24" max="24" width="11.83203125" style="270" bestFit="1" customWidth="1"/>
    <col min="25" max="25" width="10.33203125" style="270" hidden="1" customWidth="1"/>
    <col min="26" max="26" width="18.83203125" style="268" customWidth="1"/>
    <col min="27" max="27" width="2.5" style="268" bestFit="1" customWidth="1"/>
    <col min="28" max="28" width="7.83203125" style="268" bestFit="1" customWidth="1"/>
    <col min="29" max="29" width="5" style="268" bestFit="1" customWidth="1"/>
    <col min="30" max="16384" width="9.1640625" style="268"/>
  </cols>
  <sheetData>
    <row r="1" spans="1:28" s="130" customFormat="1" ht="28" x14ac:dyDescent="0.2">
      <c r="A1" s="126" t="s">
        <v>10</v>
      </c>
      <c r="B1" s="127" t="s">
        <v>1828</v>
      </c>
      <c r="C1" s="271" t="s">
        <v>1</v>
      </c>
      <c r="D1" s="271" t="s">
        <v>2</v>
      </c>
      <c r="E1" s="271" t="s">
        <v>3</v>
      </c>
      <c r="F1" s="271" t="s">
        <v>32</v>
      </c>
      <c r="G1" s="272" t="s">
        <v>4</v>
      </c>
      <c r="H1" s="272" t="s">
        <v>6</v>
      </c>
      <c r="I1" s="273" t="s">
        <v>1685</v>
      </c>
      <c r="J1" s="272" t="s">
        <v>1687</v>
      </c>
      <c r="K1" s="271" t="s">
        <v>1688</v>
      </c>
      <c r="L1" s="128" t="s">
        <v>40</v>
      </c>
      <c r="M1" s="128" t="s">
        <v>41</v>
      </c>
      <c r="N1" s="128" t="s">
        <v>42</v>
      </c>
      <c r="O1" s="128" t="s">
        <v>43</v>
      </c>
      <c r="P1" s="128" t="s">
        <v>1718</v>
      </c>
      <c r="Q1" s="128" t="s">
        <v>1720</v>
      </c>
      <c r="R1" s="128" t="s">
        <v>1722</v>
      </c>
      <c r="S1" s="128" t="s">
        <v>1724</v>
      </c>
      <c r="T1" s="128" t="s">
        <v>1725</v>
      </c>
      <c r="U1" s="128" t="s">
        <v>1727</v>
      </c>
      <c r="V1" s="128" t="s">
        <v>1729</v>
      </c>
      <c r="W1" s="128" t="s">
        <v>39</v>
      </c>
      <c r="X1" s="128" t="s">
        <v>38</v>
      </c>
      <c r="Y1" s="129" t="s">
        <v>44</v>
      </c>
      <c r="Z1" s="128" t="s">
        <v>1749</v>
      </c>
    </row>
    <row r="2" spans="1:28" x14ac:dyDescent="0.15">
      <c r="A2" s="274" t="s">
        <v>974</v>
      </c>
      <c r="B2" s="263">
        <v>4</v>
      </c>
      <c r="C2" s="242" t="s">
        <v>640</v>
      </c>
      <c r="D2" s="242" t="s">
        <v>723</v>
      </c>
      <c r="E2" s="242" t="s">
        <v>1817</v>
      </c>
      <c r="F2" s="243" t="s">
        <v>45</v>
      </c>
      <c r="G2" s="243" t="s">
        <v>1818</v>
      </c>
      <c r="H2" s="252">
        <v>25641</v>
      </c>
      <c r="I2" s="275" t="str">
        <f>+IF(H2&lt;DATE(2002,1,1),"adulto",IF(H2&lt;DATE(2004,1,1),"u20",IF(H2&lt;DATE(2006,1,1),"u18",IF(H2&lt;DATE(2008,1,1),"u16","-"))))</f>
        <v>adulto</v>
      </c>
      <c r="J2" s="263" t="s">
        <v>644</v>
      </c>
      <c r="K2" s="264">
        <v>8</v>
      </c>
      <c r="L2" s="265" t="str">
        <f>+CONCATENATE(E2," ",C2," ",D2)</f>
        <v>FRANCISCA CASTILLO RIQUELME</v>
      </c>
      <c r="M2" s="275">
        <f>H2</f>
        <v>25641</v>
      </c>
      <c r="N2" s="266" t="str">
        <f>J2</f>
        <v>CLUB ATLETICO NAHUEN</v>
      </c>
      <c r="O2" s="264">
        <f>K2</f>
        <v>8</v>
      </c>
      <c r="P2" s="267" t="s">
        <v>1750</v>
      </c>
      <c r="Q2" s="267" t="s">
        <v>1751</v>
      </c>
      <c r="R2" s="267" t="s">
        <v>1676</v>
      </c>
      <c r="S2" s="267"/>
      <c r="T2" s="267" t="s">
        <v>1752</v>
      </c>
      <c r="U2" s="267" t="s">
        <v>1753</v>
      </c>
      <c r="V2" s="267" t="s">
        <v>1754</v>
      </c>
      <c r="W2" s="288" t="s">
        <v>1755</v>
      </c>
      <c r="X2" s="288" t="s">
        <v>1756</v>
      </c>
      <c r="Y2" s="267" t="str">
        <f>+SUBSTITUTE(SUBSTITUTE(G2,".",""),"-","")</f>
        <v>112223334</v>
      </c>
      <c r="Z2" s="265"/>
      <c r="AB2" s="268" t="s">
        <v>1757</v>
      </c>
    </row>
    <row r="3" spans="1:28" x14ac:dyDescent="0.15">
      <c r="A3" s="274" t="s">
        <v>974</v>
      </c>
      <c r="B3" s="263">
        <v>5</v>
      </c>
      <c r="C3" s="263"/>
      <c r="D3" s="263"/>
      <c r="E3" s="263"/>
      <c r="F3" s="267" t="s">
        <v>95</v>
      </c>
      <c r="G3" s="263"/>
      <c r="H3" s="252"/>
      <c r="I3" s="275" t="str">
        <f t="shared" ref="I3:I50" si="0">+IF(H3&lt;DATE(2002,1,1),"adulto",IF(H3&lt;DATE(2004,1,1),"u20",IF(H3&lt;DATE(2006,1,1),"u18",IF(H3&lt;DATE(2008,1,1),"u16","-"))))</f>
        <v>adulto</v>
      </c>
      <c r="J3" s="263"/>
      <c r="K3" s="263"/>
      <c r="L3" s="265" t="str">
        <f t="shared" ref="L3:L50" si="1">+CONCATENATE(E3," ",C3," ",D3)</f>
        <v xml:space="preserve">  </v>
      </c>
      <c r="M3" s="275">
        <f t="shared" ref="M3:M50" si="2">H3</f>
        <v>0</v>
      </c>
      <c r="N3" s="266">
        <f t="shared" ref="N3:N50" si="3">J3</f>
        <v>0</v>
      </c>
      <c r="O3" s="264">
        <f t="shared" ref="O3:O50" si="4">K3</f>
        <v>0</v>
      </c>
      <c r="P3" s="267" t="s">
        <v>1758</v>
      </c>
      <c r="Q3" s="267" t="s">
        <v>1489</v>
      </c>
      <c r="R3" s="267" t="s">
        <v>1759</v>
      </c>
      <c r="S3" s="267"/>
      <c r="T3" s="267" t="s">
        <v>1760</v>
      </c>
      <c r="U3" s="267" t="s">
        <v>1761</v>
      </c>
      <c r="V3" s="267" t="s">
        <v>1677</v>
      </c>
      <c r="W3" s="288" t="s">
        <v>1677</v>
      </c>
      <c r="X3" s="288">
        <v>1</v>
      </c>
      <c r="Y3" s="267" t="str">
        <f t="shared" ref="Y3:Y50" si="5">+SUBSTITUTE(SUBSTITUTE(G3,".",""),"-","")</f>
        <v/>
      </c>
      <c r="Z3" s="265"/>
    </row>
    <row r="4" spans="1:28" x14ac:dyDescent="0.15">
      <c r="A4" s="274" t="s">
        <v>974</v>
      </c>
      <c r="B4" s="263">
        <v>5</v>
      </c>
      <c r="C4" s="263"/>
      <c r="D4" s="263"/>
      <c r="E4" s="263"/>
      <c r="F4" s="267" t="s">
        <v>95</v>
      </c>
      <c r="G4" s="263"/>
      <c r="H4" s="252"/>
      <c r="I4" s="275" t="str">
        <f t="shared" si="0"/>
        <v>adulto</v>
      </c>
      <c r="J4" s="263"/>
      <c r="K4" s="263"/>
      <c r="L4" s="265" t="str">
        <f t="shared" si="1"/>
        <v xml:space="preserve">  </v>
      </c>
      <c r="M4" s="275">
        <f t="shared" si="2"/>
        <v>0</v>
      </c>
      <c r="N4" s="266">
        <f t="shared" si="3"/>
        <v>0</v>
      </c>
      <c r="O4" s="264">
        <f t="shared" si="4"/>
        <v>0</v>
      </c>
      <c r="P4" s="267" t="s">
        <v>1762</v>
      </c>
      <c r="Q4" s="267" t="s">
        <v>1763</v>
      </c>
      <c r="R4" s="267" t="s">
        <v>1758</v>
      </c>
      <c r="S4" s="267"/>
      <c r="T4" s="267" t="s">
        <v>1758</v>
      </c>
      <c r="U4" s="267" t="s">
        <v>1758</v>
      </c>
      <c r="V4" s="267" t="s">
        <v>1678</v>
      </c>
      <c r="W4" s="288" t="s">
        <v>1678</v>
      </c>
      <c r="X4" s="288">
        <v>2</v>
      </c>
      <c r="Y4" s="267" t="str">
        <f t="shared" si="5"/>
        <v/>
      </c>
      <c r="Z4" s="265"/>
    </row>
    <row r="5" spans="1:28" x14ac:dyDescent="0.15">
      <c r="A5" s="274" t="s">
        <v>974</v>
      </c>
      <c r="B5" s="263">
        <v>5</v>
      </c>
      <c r="C5" s="263"/>
      <c r="D5" s="263"/>
      <c r="E5" s="263"/>
      <c r="F5" s="267" t="s">
        <v>95</v>
      </c>
      <c r="G5" s="263"/>
      <c r="H5" s="252"/>
      <c r="I5" s="275" t="str">
        <f t="shared" si="0"/>
        <v>adulto</v>
      </c>
      <c r="J5" s="263"/>
      <c r="K5" s="263"/>
      <c r="L5" s="265" t="str">
        <f t="shared" si="1"/>
        <v xml:space="preserve">  </v>
      </c>
      <c r="M5" s="275">
        <f t="shared" si="2"/>
        <v>0</v>
      </c>
      <c r="N5" s="266">
        <f t="shared" si="3"/>
        <v>0</v>
      </c>
      <c r="O5" s="264">
        <f t="shared" si="4"/>
        <v>0</v>
      </c>
      <c r="P5" s="267" t="s">
        <v>1758</v>
      </c>
      <c r="Q5" s="267" t="s">
        <v>1679</v>
      </c>
      <c r="R5" s="267" t="s">
        <v>1764</v>
      </c>
      <c r="S5" s="267"/>
      <c r="T5" s="267" t="s">
        <v>1758</v>
      </c>
      <c r="U5" s="267" t="s">
        <v>1679</v>
      </c>
      <c r="V5" s="267" t="s">
        <v>1765</v>
      </c>
      <c r="W5" s="288" t="s">
        <v>1679</v>
      </c>
      <c r="X5" s="288">
        <v>3</v>
      </c>
      <c r="Y5" s="267" t="str">
        <f t="shared" si="5"/>
        <v/>
      </c>
      <c r="Z5" s="265"/>
    </row>
    <row r="6" spans="1:28" x14ac:dyDescent="0.15">
      <c r="A6" s="274" t="s">
        <v>974</v>
      </c>
      <c r="B6" s="263">
        <v>6</v>
      </c>
      <c r="C6" s="263"/>
      <c r="D6" s="263"/>
      <c r="E6" s="263"/>
      <c r="F6" s="267" t="s">
        <v>95</v>
      </c>
      <c r="G6" s="263"/>
      <c r="H6" s="252"/>
      <c r="I6" s="275" t="str">
        <f t="shared" si="0"/>
        <v>adulto</v>
      </c>
      <c r="J6" s="263"/>
      <c r="K6" s="263"/>
      <c r="L6" s="265" t="str">
        <f t="shared" si="1"/>
        <v xml:space="preserve">  </v>
      </c>
      <c r="M6" s="275">
        <f t="shared" si="2"/>
        <v>0</v>
      </c>
      <c r="N6" s="266">
        <f t="shared" si="3"/>
        <v>0</v>
      </c>
      <c r="O6" s="264">
        <f t="shared" si="4"/>
        <v>0</v>
      </c>
      <c r="P6" s="267"/>
      <c r="Q6" s="267"/>
      <c r="R6" s="267"/>
      <c r="S6" s="267"/>
      <c r="T6" s="267"/>
      <c r="U6" s="267"/>
      <c r="V6" s="267"/>
      <c r="W6" s="288"/>
      <c r="X6" s="288"/>
      <c r="Y6" s="267" t="str">
        <f t="shared" si="5"/>
        <v/>
      </c>
      <c r="Z6" s="265"/>
    </row>
    <row r="7" spans="1:28" x14ac:dyDescent="0.15">
      <c r="A7" s="274" t="s">
        <v>974</v>
      </c>
      <c r="B7" s="263">
        <v>6</v>
      </c>
      <c r="C7" s="263"/>
      <c r="D7" s="263"/>
      <c r="E7" s="263"/>
      <c r="F7" s="267" t="s">
        <v>95</v>
      </c>
      <c r="G7" s="263"/>
      <c r="H7" s="252"/>
      <c r="I7" s="275" t="str">
        <f t="shared" si="0"/>
        <v>adulto</v>
      </c>
      <c r="J7" s="263"/>
      <c r="K7" s="263"/>
      <c r="L7" s="265" t="str">
        <f t="shared" si="1"/>
        <v xml:space="preserve">  </v>
      </c>
      <c r="M7" s="275">
        <f t="shared" si="2"/>
        <v>0</v>
      </c>
      <c r="N7" s="266">
        <f t="shared" si="3"/>
        <v>0</v>
      </c>
      <c r="O7" s="264">
        <f t="shared" si="4"/>
        <v>0</v>
      </c>
      <c r="P7" s="267"/>
      <c r="Q7" s="267"/>
      <c r="R7" s="267"/>
      <c r="S7" s="267"/>
      <c r="T7" s="267"/>
      <c r="U7" s="267"/>
      <c r="V7" s="267"/>
      <c r="W7" s="288"/>
      <c r="X7" s="288"/>
      <c r="Y7" s="267" t="str">
        <f t="shared" si="5"/>
        <v/>
      </c>
      <c r="Z7" s="265"/>
    </row>
    <row r="8" spans="1:28" x14ac:dyDescent="0.15">
      <c r="A8" s="274" t="s">
        <v>974</v>
      </c>
      <c r="B8" s="263">
        <v>6</v>
      </c>
      <c r="C8" s="263"/>
      <c r="D8" s="263"/>
      <c r="E8" s="263"/>
      <c r="F8" s="267" t="s">
        <v>95</v>
      </c>
      <c r="G8" s="263"/>
      <c r="H8" s="252"/>
      <c r="I8" s="275" t="str">
        <f t="shared" si="0"/>
        <v>adulto</v>
      </c>
      <c r="J8" s="263"/>
      <c r="K8" s="263"/>
      <c r="L8" s="265" t="str">
        <f t="shared" si="1"/>
        <v xml:space="preserve">  </v>
      </c>
      <c r="M8" s="275">
        <f t="shared" si="2"/>
        <v>0</v>
      </c>
      <c r="N8" s="266">
        <f t="shared" si="3"/>
        <v>0</v>
      </c>
      <c r="O8" s="264">
        <f t="shared" si="4"/>
        <v>0</v>
      </c>
      <c r="P8" s="267"/>
      <c r="Q8" s="267"/>
      <c r="R8" s="267"/>
      <c r="S8" s="267"/>
      <c r="T8" s="267"/>
      <c r="U8" s="267"/>
      <c r="V8" s="267"/>
      <c r="W8" s="288"/>
      <c r="X8" s="288"/>
      <c r="Y8" s="267" t="str">
        <f t="shared" si="5"/>
        <v/>
      </c>
      <c r="Z8" s="265"/>
    </row>
    <row r="9" spans="1:28" x14ac:dyDescent="0.15">
      <c r="A9" s="274" t="s">
        <v>990</v>
      </c>
      <c r="B9" s="263">
        <v>1</v>
      </c>
      <c r="C9" s="263"/>
      <c r="D9" s="263"/>
      <c r="E9" s="263"/>
      <c r="F9" s="267" t="s">
        <v>95</v>
      </c>
      <c r="G9" s="263"/>
      <c r="H9" s="252"/>
      <c r="I9" s="275" t="str">
        <f t="shared" si="0"/>
        <v>adulto</v>
      </c>
      <c r="J9" s="263"/>
      <c r="K9" s="263"/>
      <c r="L9" s="265" t="str">
        <f t="shared" si="1"/>
        <v xml:space="preserve">  </v>
      </c>
      <c r="M9" s="275">
        <f t="shared" si="2"/>
        <v>0</v>
      </c>
      <c r="N9" s="266">
        <f t="shared" si="3"/>
        <v>0</v>
      </c>
      <c r="O9" s="264">
        <f t="shared" si="4"/>
        <v>0</v>
      </c>
      <c r="P9" s="267"/>
      <c r="Q9" s="267"/>
      <c r="R9" s="267"/>
      <c r="S9" s="267"/>
      <c r="T9" s="267"/>
      <c r="U9" s="267"/>
      <c r="V9" s="267"/>
      <c r="W9" s="288"/>
      <c r="X9" s="288"/>
      <c r="Y9" s="267" t="str">
        <f t="shared" si="5"/>
        <v/>
      </c>
      <c r="Z9" s="265"/>
    </row>
    <row r="10" spans="1:28" x14ac:dyDescent="0.15">
      <c r="A10" s="274" t="s">
        <v>990</v>
      </c>
      <c r="B10" s="263">
        <v>1</v>
      </c>
      <c r="C10" s="263"/>
      <c r="D10" s="263"/>
      <c r="E10" s="263"/>
      <c r="F10" s="267" t="s">
        <v>95</v>
      </c>
      <c r="G10" s="263"/>
      <c r="H10" s="252"/>
      <c r="I10" s="275" t="str">
        <f t="shared" si="0"/>
        <v>adulto</v>
      </c>
      <c r="J10" s="263"/>
      <c r="K10" s="263"/>
      <c r="L10" s="265" t="str">
        <f t="shared" si="1"/>
        <v xml:space="preserve">  </v>
      </c>
      <c r="M10" s="275">
        <f t="shared" si="2"/>
        <v>0</v>
      </c>
      <c r="N10" s="266">
        <f t="shared" si="3"/>
        <v>0</v>
      </c>
      <c r="O10" s="264">
        <f t="shared" si="4"/>
        <v>0</v>
      </c>
      <c r="P10" s="267"/>
      <c r="Q10" s="267"/>
      <c r="R10" s="267"/>
      <c r="S10" s="267"/>
      <c r="T10" s="267"/>
      <c r="U10" s="267"/>
      <c r="V10" s="267"/>
      <c r="W10" s="288"/>
      <c r="X10" s="288"/>
      <c r="Y10" s="267" t="str">
        <f t="shared" si="5"/>
        <v/>
      </c>
      <c r="Z10" s="265"/>
    </row>
    <row r="11" spans="1:28" x14ac:dyDescent="0.15">
      <c r="A11" s="274" t="s">
        <v>990</v>
      </c>
      <c r="B11" s="263">
        <v>1.5</v>
      </c>
      <c r="C11" s="263"/>
      <c r="D11" s="263"/>
      <c r="E11" s="263"/>
      <c r="F11" s="267" t="s">
        <v>95</v>
      </c>
      <c r="G11" s="263"/>
      <c r="H11" s="252"/>
      <c r="I11" s="275" t="str">
        <f t="shared" si="0"/>
        <v>adulto</v>
      </c>
      <c r="J11" s="263"/>
      <c r="K11" s="263"/>
      <c r="L11" s="265" t="str">
        <f t="shared" si="1"/>
        <v xml:space="preserve">  </v>
      </c>
      <c r="M11" s="275">
        <f t="shared" si="2"/>
        <v>0</v>
      </c>
      <c r="N11" s="266">
        <f t="shared" si="3"/>
        <v>0</v>
      </c>
      <c r="O11" s="264">
        <f t="shared" si="4"/>
        <v>0</v>
      </c>
      <c r="P11" s="267"/>
      <c r="Q11" s="267"/>
      <c r="R11" s="267"/>
      <c r="S11" s="267"/>
      <c r="T11" s="267"/>
      <c r="U11" s="267"/>
      <c r="V11" s="267"/>
      <c r="W11" s="288"/>
      <c r="X11" s="288"/>
      <c r="Y11" s="267" t="str">
        <f t="shared" si="5"/>
        <v/>
      </c>
      <c r="Z11" s="265"/>
    </row>
    <row r="12" spans="1:28" x14ac:dyDescent="0.15">
      <c r="A12" s="274" t="s">
        <v>990</v>
      </c>
      <c r="B12" s="263">
        <v>1.5</v>
      </c>
      <c r="C12" s="263"/>
      <c r="D12" s="263"/>
      <c r="E12" s="263"/>
      <c r="F12" s="267" t="s">
        <v>95</v>
      </c>
      <c r="G12" s="263"/>
      <c r="H12" s="252"/>
      <c r="I12" s="275" t="str">
        <f t="shared" si="0"/>
        <v>adulto</v>
      </c>
      <c r="J12" s="263"/>
      <c r="K12" s="263"/>
      <c r="L12" s="265" t="str">
        <f t="shared" si="1"/>
        <v xml:space="preserve">  </v>
      </c>
      <c r="M12" s="275">
        <f t="shared" si="2"/>
        <v>0</v>
      </c>
      <c r="N12" s="266">
        <f t="shared" si="3"/>
        <v>0</v>
      </c>
      <c r="O12" s="264">
        <f t="shared" si="4"/>
        <v>0</v>
      </c>
      <c r="P12" s="267"/>
      <c r="Q12" s="267"/>
      <c r="R12" s="267"/>
      <c r="S12" s="267"/>
      <c r="T12" s="267"/>
      <c r="U12" s="267"/>
      <c r="V12" s="267"/>
      <c r="W12" s="288"/>
      <c r="X12" s="288"/>
      <c r="Y12" s="267" t="str">
        <f t="shared" si="5"/>
        <v/>
      </c>
      <c r="Z12" s="265"/>
    </row>
    <row r="13" spans="1:28" x14ac:dyDescent="0.15">
      <c r="A13" s="274" t="s">
        <v>990</v>
      </c>
      <c r="B13" s="263">
        <v>1.5</v>
      </c>
      <c r="C13" s="263"/>
      <c r="D13" s="263"/>
      <c r="E13" s="263"/>
      <c r="F13" s="267" t="s">
        <v>95</v>
      </c>
      <c r="G13" s="263"/>
      <c r="H13" s="252"/>
      <c r="I13" s="275" t="str">
        <f t="shared" si="0"/>
        <v>adulto</v>
      </c>
      <c r="J13" s="263"/>
      <c r="K13" s="263"/>
      <c r="L13" s="265" t="str">
        <f t="shared" si="1"/>
        <v xml:space="preserve">  </v>
      </c>
      <c r="M13" s="275">
        <f t="shared" si="2"/>
        <v>0</v>
      </c>
      <c r="N13" s="266">
        <f t="shared" si="3"/>
        <v>0</v>
      </c>
      <c r="O13" s="264">
        <f t="shared" si="4"/>
        <v>0</v>
      </c>
      <c r="P13" s="267"/>
      <c r="Q13" s="267"/>
      <c r="R13" s="267"/>
      <c r="S13" s="267"/>
      <c r="T13" s="267"/>
      <c r="U13" s="267"/>
      <c r="V13" s="267"/>
      <c r="W13" s="288"/>
      <c r="X13" s="288"/>
      <c r="Y13" s="267" t="str">
        <f t="shared" si="5"/>
        <v/>
      </c>
      <c r="Z13" s="265"/>
    </row>
    <row r="14" spans="1:28" x14ac:dyDescent="0.15">
      <c r="A14" s="274" t="s">
        <v>990</v>
      </c>
      <c r="B14" s="263">
        <v>1.5</v>
      </c>
      <c r="C14" s="263"/>
      <c r="D14" s="263"/>
      <c r="E14" s="263"/>
      <c r="F14" s="267" t="s">
        <v>95</v>
      </c>
      <c r="G14" s="263"/>
      <c r="H14" s="252"/>
      <c r="I14" s="275" t="str">
        <f t="shared" si="0"/>
        <v>adulto</v>
      </c>
      <c r="J14" s="263"/>
      <c r="K14" s="263"/>
      <c r="L14" s="265" t="str">
        <f t="shared" si="1"/>
        <v xml:space="preserve">  </v>
      </c>
      <c r="M14" s="275">
        <f t="shared" si="2"/>
        <v>0</v>
      </c>
      <c r="N14" s="266">
        <f t="shared" si="3"/>
        <v>0</v>
      </c>
      <c r="O14" s="264">
        <f t="shared" si="4"/>
        <v>0</v>
      </c>
      <c r="P14" s="267"/>
      <c r="Q14" s="267"/>
      <c r="R14" s="267"/>
      <c r="S14" s="267"/>
      <c r="T14" s="267"/>
      <c r="U14" s="267"/>
      <c r="V14" s="267"/>
      <c r="W14" s="288"/>
      <c r="X14" s="288"/>
      <c r="Y14" s="267" t="str">
        <f t="shared" si="5"/>
        <v/>
      </c>
      <c r="Z14" s="265"/>
    </row>
    <row r="15" spans="1:28" x14ac:dyDescent="0.15">
      <c r="A15" s="274" t="s">
        <v>990</v>
      </c>
      <c r="B15" s="263">
        <v>1.5</v>
      </c>
      <c r="C15" s="263"/>
      <c r="D15" s="263"/>
      <c r="E15" s="263"/>
      <c r="F15" s="267" t="s">
        <v>95</v>
      </c>
      <c r="G15" s="263"/>
      <c r="H15" s="252"/>
      <c r="I15" s="275" t="str">
        <f t="shared" si="0"/>
        <v>adulto</v>
      </c>
      <c r="J15" s="263"/>
      <c r="K15" s="263"/>
      <c r="L15" s="265" t="str">
        <f t="shared" si="1"/>
        <v xml:space="preserve">  </v>
      </c>
      <c r="M15" s="275">
        <f t="shared" si="2"/>
        <v>0</v>
      </c>
      <c r="N15" s="266">
        <f t="shared" si="3"/>
        <v>0</v>
      </c>
      <c r="O15" s="264">
        <f t="shared" si="4"/>
        <v>0</v>
      </c>
      <c r="P15" s="267"/>
      <c r="Q15" s="267"/>
      <c r="R15" s="267"/>
      <c r="S15" s="267" t="s">
        <v>1750</v>
      </c>
      <c r="T15" s="267"/>
      <c r="U15" s="267"/>
      <c r="V15" s="267"/>
      <c r="W15" s="288"/>
      <c r="X15" s="288"/>
      <c r="Y15" s="267" t="str">
        <f t="shared" si="5"/>
        <v/>
      </c>
      <c r="Z15" s="265"/>
    </row>
    <row r="16" spans="1:28" x14ac:dyDescent="0.15">
      <c r="A16" s="274" t="s">
        <v>990</v>
      </c>
      <c r="B16" s="263">
        <v>1.5</v>
      </c>
      <c r="C16" s="263"/>
      <c r="D16" s="263"/>
      <c r="E16" s="263"/>
      <c r="F16" s="267" t="s">
        <v>95</v>
      </c>
      <c r="G16" s="263"/>
      <c r="H16" s="252"/>
      <c r="I16" s="275" t="str">
        <f t="shared" si="0"/>
        <v>adulto</v>
      </c>
      <c r="J16" s="263"/>
      <c r="K16" s="263"/>
      <c r="L16" s="265" t="str">
        <f t="shared" si="1"/>
        <v xml:space="preserve">  </v>
      </c>
      <c r="M16" s="275">
        <f t="shared" si="2"/>
        <v>0</v>
      </c>
      <c r="N16" s="266">
        <f t="shared" si="3"/>
        <v>0</v>
      </c>
      <c r="O16" s="264">
        <f t="shared" si="4"/>
        <v>0</v>
      </c>
      <c r="P16" s="267"/>
      <c r="Q16" s="267"/>
      <c r="R16" s="267"/>
      <c r="S16" s="267"/>
      <c r="T16" s="267"/>
      <c r="U16" s="267"/>
      <c r="V16" s="267"/>
      <c r="W16" s="288"/>
      <c r="X16" s="288"/>
      <c r="Y16" s="267" t="str">
        <f t="shared" si="5"/>
        <v/>
      </c>
      <c r="Z16" s="265"/>
    </row>
    <row r="17" spans="1:26" x14ac:dyDescent="0.15">
      <c r="A17" s="274" t="s">
        <v>990</v>
      </c>
      <c r="B17" s="263">
        <v>1.75</v>
      </c>
      <c r="C17" s="263"/>
      <c r="D17" s="263"/>
      <c r="E17" s="263"/>
      <c r="F17" s="267" t="s">
        <v>95</v>
      </c>
      <c r="G17" s="263"/>
      <c r="H17" s="252"/>
      <c r="I17" s="275" t="str">
        <f t="shared" si="0"/>
        <v>adulto</v>
      </c>
      <c r="J17" s="263"/>
      <c r="K17" s="263"/>
      <c r="L17" s="265" t="str">
        <f t="shared" si="1"/>
        <v xml:space="preserve">  </v>
      </c>
      <c r="M17" s="275">
        <f t="shared" si="2"/>
        <v>0</v>
      </c>
      <c r="N17" s="266">
        <f t="shared" si="3"/>
        <v>0</v>
      </c>
      <c r="O17" s="264">
        <f t="shared" si="4"/>
        <v>0</v>
      </c>
      <c r="P17" s="267"/>
      <c r="Q17" s="267"/>
      <c r="R17" s="267"/>
      <c r="S17" s="267"/>
      <c r="T17" s="267"/>
      <c r="U17" s="267"/>
      <c r="V17" s="267"/>
      <c r="W17" s="288"/>
      <c r="X17" s="288"/>
      <c r="Y17" s="267" t="str">
        <f t="shared" si="5"/>
        <v/>
      </c>
      <c r="Z17" s="265"/>
    </row>
    <row r="18" spans="1:26" x14ac:dyDescent="0.15">
      <c r="A18" s="274" t="s">
        <v>990</v>
      </c>
      <c r="B18" s="263">
        <v>1.75</v>
      </c>
      <c r="C18" s="263"/>
      <c r="D18" s="263"/>
      <c r="E18" s="263"/>
      <c r="F18" s="267" t="s">
        <v>95</v>
      </c>
      <c r="G18" s="263"/>
      <c r="H18" s="252"/>
      <c r="I18" s="275" t="str">
        <f t="shared" si="0"/>
        <v>adulto</v>
      </c>
      <c r="J18" s="263"/>
      <c r="K18" s="263"/>
      <c r="L18" s="265" t="str">
        <f t="shared" si="1"/>
        <v xml:space="preserve">  </v>
      </c>
      <c r="M18" s="275">
        <f t="shared" si="2"/>
        <v>0</v>
      </c>
      <c r="N18" s="266">
        <f t="shared" si="3"/>
        <v>0</v>
      </c>
      <c r="O18" s="264">
        <f t="shared" si="4"/>
        <v>0</v>
      </c>
      <c r="P18" s="267"/>
      <c r="Q18" s="267"/>
      <c r="R18" s="267"/>
      <c r="S18" s="267"/>
      <c r="T18" s="267"/>
      <c r="U18" s="267"/>
      <c r="V18" s="267"/>
      <c r="W18" s="288"/>
      <c r="X18" s="288"/>
      <c r="Y18" s="267" t="str">
        <f t="shared" si="5"/>
        <v/>
      </c>
      <c r="Z18" s="265"/>
    </row>
    <row r="19" spans="1:26" x14ac:dyDescent="0.15">
      <c r="A19" s="274" t="s">
        <v>1017</v>
      </c>
      <c r="B19" s="263">
        <v>0.8</v>
      </c>
      <c r="C19" s="263"/>
      <c r="D19" s="263"/>
      <c r="E19" s="263"/>
      <c r="F19" s="267" t="s">
        <v>95</v>
      </c>
      <c r="G19" s="263"/>
      <c r="H19" s="252"/>
      <c r="I19" s="275" t="str">
        <f t="shared" si="0"/>
        <v>adulto</v>
      </c>
      <c r="J19" s="263"/>
      <c r="K19" s="263"/>
      <c r="L19" s="265" t="str">
        <f t="shared" si="1"/>
        <v xml:space="preserve">  </v>
      </c>
      <c r="M19" s="275">
        <f t="shared" si="2"/>
        <v>0</v>
      </c>
      <c r="N19" s="266">
        <f t="shared" si="3"/>
        <v>0</v>
      </c>
      <c r="O19" s="264">
        <f t="shared" si="4"/>
        <v>0</v>
      </c>
      <c r="P19" s="267"/>
      <c r="Q19" s="267"/>
      <c r="R19" s="267"/>
      <c r="S19" s="267"/>
      <c r="T19" s="267"/>
      <c r="U19" s="267"/>
      <c r="V19" s="267"/>
      <c r="W19" s="288"/>
      <c r="X19" s="288"/>
      <c r="Y19" s="267" t="str">
        <f t="shared" si="5"/>
        <v/>
      </c>
      <c r="Z19" s="265"/>
    </row>
    <row r="20" spans="1:26" x14ac:dyDescent="0.15">
      <c r="A20" s="274" t="s">
        <v>1017</v>
      </c>
      <c r="B20" s="263">
        <v>0.6</v>
      </c>
      <c r="C20" s="263"/>
      <c r="D20" s="263"/>
      <c r="E20" s="263"/>
      <c r="F20" s="267" t="s">
        <v>95</v>
      </c>
      <c r="G20" s="263"/>
      <c r="H20" s="252"/>
      <c r="I20" s="275" t="str">
        <f t="shared" si="0"/>
        <v>adulto</v>
      </c>
      <c r="J20" s="263"/>
      <c r="K20" s="263"/>
      <c r="L20" s="265" t="str">
        <f t="shared" si="1"/>
        <v xml:space="preserve">  </v>
      </c>
      <c r="M20" s="275">
        <f t="shared" si="2"/>
        <v>0</v>
      </c>
      <c r="N20" s="266">
        <f t="shared" si="3"/>
        <v>0</v>
      </c>
      <c r="O20" s="264">
        <f t="shared" si="4"/>
        <v>0</v>
      </c>
      <c r="P20" s="267"/>
      <c r="Q20" s="267"/>
      <c r="R20" s="267"/>
      <c r="S20" s="267"/>
      <c r="T20" s="267"/>
      <c r="U20" s="267"/>
      <c r="V20" s="267"/>
      <c r="W20" s="288"/>
      <c r="X20" s="288"/>
      <c r="Y20" s="267" t="str">
        <f t="shared" si="5"/>
        <v/>
      </c>
      <c r="Z20" s="265"/>
    </row>
    <row r="21" spans="1:26" x14ac:dyDescent="0.15">
      <c r="A21" s="274" t="s">
        <v>1017</v>
      </c>
      <c r="B21" s="263">
        <v>0.6</v>
      </c>
      <c r="C21" s="263"/>
      <c r="D21" s="263"/>
      <c r="E21" s="263"/>
      <c r="F21" s="267" t="s">
        <v>95</v>
      </c>
      <c r="G21" s="263"/>
      <c r="H21" s="252"/>
      <c r="I21" s="275" t="str">
        <f t="shared" si="0"/>
        <v>adulto</v>
      </c>
      <c r="J21" s="263"/>
      <c r="K21" s="263"/>
      <c r="L21" s="265" t="str">
        <f t="shared" si="1"/>
        <v xml:space="preserve">  </v>
      </c>
      <c r="M21" s="275">
        <f t="shared" si="2"/>
        <v>0</v>
      </c>
      <c r="N21" s="266">
        <f t="shared" si="3"/>
        <v>0</v>
      </c>
      <c r="O21" s="264">
        <f t="shared" si="4"/>
        <v>0</v>
      </c>
      <c r="P21" s="267"/>
      <c r="Q21" s="267"/>
      <c r="R21" s="267"/>
      <c r="S21" s="267"/>
      <c r="T21" s="267"/>
      <c r="U21" s="267"/>
      <c r="V21" s="267"/>
      <c r="W21" s="288"/>
      <c r="X21" s="288"/>
      <c r="Y21" s="267" t="str">
        <f t="shared" si="5"/>
        <v/>
      </c>
      <c r="Z21" s="265"/>
    </row>
    <row r="22" spans="1:26" x14ac:dyDescent="0.15">
      <c r="A22" s="274" t="s">
        <v>1017</v>
      </c>
      <c r="B22" s="263">
        <v>0.8</v>
      </c>
      <c r="C22" s="263"/>
      <c r="D22" s="263"/>
      <c r="E22" s="263"/>
      <c r="F22" s="267" t="s">
        <v>95</v>
      </c>
      <c r="G22" s="263"/>
      <c r="H22" s="252"/>
      <c r="I22" s="275" t="str">
        <f t="shared" si="0"/>
        <v>adulto</v>
      </c>
      <c r="J22" s="263"/>
      <c r="K22" s="263"/>
      <c r="L22" s="265" t="str">
        <f t="shared" si="1"/>
        <v xml:space="preserve">  </v>
      </c>
      <c r="M22" s="275">
        <f t="shared" si="2"/>
        <v>0</v>
      </c>
      <c r="N22" s="266">
        <f t="shared" si="3"/>
        <v>0</v>
      </c>
      <c r="O22" s="264">
        <f t="shared" si="4"/>
        <v>0</v>
      </c>
      <c r="P22" s="267"/>
      <c r="Q22" s="267"/>
      <c r="R22" s="267"/>
      <c r="S22" s="267"/>
      <c r="T22" s="267"/>
      <c r="U22" s="267"/>
      <c r="V22" s="267"/>
      <c r="W22" s="288"/>
      <c r="X22" s="288"/>
      <c r="Y22" s="267" t="str">
        <f t="shared" si="5"/>
        <v/>
      </c>
      <c r="Z22" s="265"/>
    </row>
    <row r="23" spans="1:26" x14ac:dyDescent="0.15">
      <c r="A23" s="274" t="s">
        <v>1017</v>
      </c>
      <c r="B23" s="263">
        <v>0.8</v>
      </c>
      <c r="C23" s="263"/>
      <c r="D23" s="263"/>
      <c r="E23" s="263"/>
      <c r="F23" s="267" t="s">
        <v>95</v>
      </c>
      <c r="G23" s="263"/>
      <c r="H23" s="252"/>
      <c r="I23" s="275" t="str">
        <f t="shared" si="0"/>
        <v>adulto</v>
      </c>
      <c r="J23" s="263"/>
      <c r="K23" s="263"/>
      <c r="L23" s="265" t="str">
        <f t="shared" si="1"/>
        <v xml:space="preserve">  </v>
      </c>
      <c r="M23" s="275">
        <f t="shared" si="2"/>
        <v>0</v>
      </c>
      <c r="N23" s="266">
        <f t="shared" si="3"/>
        <v>0</v>
      </c>
      <c r="O23" s="264">
        <f t="shared" si="4"/>
        <v>0</v>
      </c>
      <c r="P23" s="267"/>
      <c r="Q23" s="267"/>
      <c r="R23" s="267"/>
      <c r="S23" s="267"/>
      <c r="T23" s="267"/>
      <c r="U23" s="267"/>
      <c r="V23" s="267"/>
      <c r="W23" s="288"/>
      <c r="X23" s="288"/>
      <c r="Y23" s="267" t="str">
        <f t="shared" si="5"/>
        <v/>
      </c>
      <c r="Z23" s="265"/>
    </row>
    <row r="24" spans="1:26" x14ac:dyDescent="0.15">
      <c r="A24" s="274" t="s">
        <v>1017</v>
      </c>
      <c r="B24" s="263">
        <v>0.8</v>
      </c>
      <c r="C24" s="263"/>
      <c r="D24" s="263"/>
      <c r="E24" s="263"/>
      <c r="F24" s="267" t="s">
        <v>95</v>
      </c>
      <c r="G24" s="263"/>
      <c r="H24" s="252"/>
      <c r="I24" s="275" t="str">
        <f t="shared" si="0"/>
        <v>adulto</v>
      </c>
      <c r="J24" s="263"/>
      <c r="K24" s="263"/>
      <c r="L24" s="265" t="str">
        <f t="shared" si="1"/>
        <v xml:space="preserve">  </v>
      </c>
      <c r="M24" s="275">
        <f t="shared" si="2"/>
        <v>0</v>
      </c>
      <c r="N24" s="266">
        <f t="shared" si="3"/>
        <v>0</v>
      </c>
      <c r="O24" s="264">
        <f t="shared" si="4"/>
        <v>0</v>
      </c>
      <c r="P24" s="267"/>
      <c r="Q24" s="267"/>
      <c r="R24" s="267"/>
      <c r="S24" s="267"/>
      <c r="T24" s="267"/>
      <c r="U24" s="267"/>
      <c r="V24" s="267"/>
      <c r="W24" s="288"/>
      <c r="X24" s="288"/>
      <c r="Y24" s="267" t="str">
        <f t="shared" si="5"/>
        <v/>
      </c>
      <c r="Z24" s="265"/>
    </row>
    <row r="25" spans="1:26" x14ac:dyDescent="0.15">
      <c r="A25" s="274" t="s">
        <v>1032</v>
      </c>
      <c r="B25" s="263">
        <v>4</v>
      </c>
      <c r="C25" s="263"/>
      <c r="D25" s="263"/>
      <c r="E25" s="263"/>
      <c r="F25" s="267" t="s">
        <v>95</v>
      </c>
      <c r="G25" s="263"/>
      <c r="H25" s="252"/>
      <c r="I25" s="275" t="str">
        <f t="shared" si="0"/>
        <v>adulto</v>
      </c>
      <c r="J25" s="263"/>
      <c r="K25" s="263"/>
      <c r="L25" s="265" t="str">
        <f t="shared" si="1"/>
        <v xml:space="preserve">  </v>
      </c>
      <c r="M25" s="275">
        <f t="shared" si="2"/>
        <v>0</v>
      </c>
      <c r="N25" s="266">
        <f t="shared" si="3"/>
        <v>0</v>
      </c>
      <c r="O25" s="264">
        <f t="shared" si="4"/>
        <v>0</v>
      </c>
      <c r="P25" s="267"/>
      <c r="Q25" s="267"/>
      <c r="R25" s="267"/>
      <c r="S25" s="267"/>
      <c r="T25" s="267"/>
      <c r="U25" s="267"/>
      <c r="V25" s="267"/>
      <c r="W25" s="288"/>
      <c r="X25" s="288"/>
      <c r="Y25" s="267" t="str">
        <f t="shared" si="5"/>
        <v/>
      </c>
      <c r="Z25" s="265"/>
    </row>
    <row r="26" spans="1:26" x14ac:dyDescent="0.15">
      <c r="A26" s="274" t="s">
        <v>1032</v>
      </c>
      <c r="B26" s="263">
        <v>4</v>
      </c>
      <c r="C26" s="263"/>
      <c r="D26" s="263"/>
      <c r="E26" s="263"/>
      <c r="F26" s="267" t="s">
        <v>95</v>
      </c>
      <c r="G26" s="263"/>
      <c r="H26" s="252"/>
      <c r="I26" s="275" t="str">
        <f t="shared" si="0"/>
        <v>adulto</v>
      </c>
      <c r="J26" s="263"/>
      <c r="K26" s="263"/>
      <c r="L26" s="265" t="str">
        <f t="shared" si="1"/>
        <v xml:space="preserve">  </v>
      </c>
      <c r="M26" s="275">
        <f t="shared" si="2"/>
        <v>0</v>
      </c>
      <c r="N26" s="266">
        <f t="shared" si="3"/>
        <v>0</v>
      </c>
      <c r="O26" s="264">
        <f t="shared" si="4"/>
        <v>0</v>
      </c>
      <c r="P26" s="267"/>
      <c r="Q26" s="267"/>
      <c r="R26" s="267"/>
      <c r="S26" s="267"/>
      <c r="T26" s="267"/>
      <c r="U26" s="267"/>
      <c r="V26" s="267"/>
      <c r="W26" s="288"/>
      <c r="X26" s="288"/>
      <c r="Y26" s="267" t="str">
        <f t="shared" si="5"/>
        <v/>
      </c>
      <c r="Z26" s="265"/>
    </row>
    <row r="27" spans="1:26" x14ac:dyDescent="0.15">
      <c r="A27" s="274" t="s">
        <v>1032</v>
      </c>
      <c r="B27" s="263">
        <v>4</v>
      </c>
      <c r="C27" s="263"/>
      <c r="D27" s="263"/>
      <c r="E27" s="263"/>
      <c r="F27" s="267" t="s">
        <v>95</v>
      </c>
      <c r="G27" s="263"/>
      <c r="H27" s="252"/>
      <c r="I27" s="275" t="str">
        <f t="shared" si="0"/>
        <v>adulto</v>
      </c>
      <c r="J27" s="263"/>
      <c r="K27" s="263"/>
      <c r="L27" s="265" t="str">
        <f t="shared" si="1"/>
        <v xml:space="preserve">  </v>
      </c>
      <c r="M27" s="275">
        <f t="shared" si="2"/>
        <v>0</v>
      </c>
      <c r="N27" s="266">
        <f t="shared" si="3"/>
        <v>0</v>
      </c>
      <c r="O27" s="264">
        <f t="shared" si="4"/>
        <v>0</v>
      </c>
      <c r="P27" s="267"/>
      <c r="Q27" s="267"/>
      <c r="R27" s="267"/>
      <c r="S27" s="267"/>
      <c r="T27" s="267"/>
      <c r="U27" s="267"/>
      <c r="V27" s="267"/>
      <c r="W27" s="288"/>
      <c r="X27" s="288"/>
      <c r="Y27" s="267" t="str">
        <f t="shared" si="5"/>
        <v/>
      </c>
      <c r="Z27" s="265"/>
    </row>
    <row r="28" spans="1:26" x14ac:dyDescent="0.15">
      <c r="A28" s="274" t="s">
        <v>1032</v>
      </c>
      <c r="B28" s="263">
        <v>5</v>
      </c>
      <c r="C28" s="263"/>
      <c r="D28" s="263"/>
      <c r="E28" s="263"/>
      <c r="F28" s="267" t="s">
        <v>95</v>
      </c>
      <c r="G28" s="263"/>
      <c r="H28" s="252"/>
      <c r="I28" s="275" t="str">
        <f t="shared" si="0"/>
        <v>adulto</v>
      </c>
      <c r="J28" s="263"/>
      <c r="K28" s="263"/>
      <c r="L28" s="265" t="str">
        <f t="shared" si="1"/>
        <v xml:space="preserve">  </v>
      </c>
      <c r="M28" s="275">
        <f t="shared" si="2"/>
        <v>0</v>
      </c>
      <c r="N28" s="266">
        <f t="shared" si="3"/>
        <v>0</v>
      </c>
      <c r="O28" s="264">
        <f t="shared" si="4"/>
        <v>0</v>
      </c>
      <c r="P28" s="267"/>
      <c r="Q28" s="267"/>
      <c r="R28" s="267"/>
      <c r="S28" s="267"/>
      <c r="T28" s="267"/>
      <c r="U28" s="267"/>
      <c r="V28" s="267"/>
      <c r="W28" s="288"/>
      <c r="X28" s="288"/>
      <c r="Y28" s="267" t="str">
        <f t="shared" si="5"/>
        <v/>
      </c>
      <c r="Z28" s="265"/>
    </row>
    <row r="29" spans="1:26" x14ac:dyDescent="0.15">
      <c r="A29" s="274" t="s">
        <v>1032</v>
      </c>
      <c r="B29" s="263">
        <v>5</v>
      </c>
      <c r="C29" s="263"/>
      <c r="D29" s="263"/>
      <c r="E29" s="263"/>
      <c r="F29" s="267" t="s">
        <v>95</v>
      </c>
      <c r="G29" s="263"/>
      <c r="H29" s="252"/>
      <c r="I29" s="275" t="str">
        <f t="shared" si="0"/>
        <v>adulto</v>
      </c>
      <c r="J29" s="263"/>
      <c r="K29" s="263"/>
      <c r="L29" s="265" t="str">
        <f t="shared" si="1"/>
        <v xml:space="preserve">  </v>
      </c>
      <c r="M29" s="275">
        <f t="shared" si="2"/>
        <v>0</v>
      </c>
      <c r="N29" s="266">
        <f t="shared" si="3"/>
        <v>0</v>
      </c>
      <c r="O29" s="264">
        <f t="shared" si="4"/>
        <v>0</v>
      </c>
      <c r="P29" s="267"/>
      <c r="Q29" s="267"/>
      <c r="R29" s="267"/>
      <c r="S29" s="267"/>
      <c r="T29" s="267"/>
      <c r="U29" s="267"/>
      <c r="V29" s="267"/>
      <c r="W29" s="288"/>
      <c r="X29" s="288"/>
      <c r="Y29" s="267" t="str">
        <f t="shared" si="5"/>
        <v/>
      </c>
      <c r="Z29" s="265"/>
    </row>
    <row r="30" spans="1:26" x14ac:dyDescent="0.15">
      <c r="A30" s="274" t="s">
        <v>1032</v>
      </c>
      <c r="B30" s="263">
        <v>5</v>
      </c>
      <c r="C30" s="263"/>
      <c r="D30" s="263"/>
      <c r="E30" s="263"/>
      <c r="F30" s="267" t="s">
        <v>95</v>
      </c>
      <c r="G30" s="263"/>
      <c r="H30" s="252"/>
      <c r="I30" s="275" t="str">
        <f t="shared" si="0"/>
        <v>adulto</v>
      </c>
      <c r="J30" s="263"/>
      <c r="K30" s="263"/>
      <c r="L30" s="265" t="str">
        <f t="shared" si="1"/>
        <v xml:space="preserve">  </v>
      </c>
      <c r="M30" s="275">
        <f t="shared" si="2"/>
        <v>0</v>
      </c>
      <c r="N30" s="266">
        <f t="shared" si="3"/>
        <v>0</v>
      </c>
      <c r="O30" s="264">
        <f t="shared" si="4"/>
        <v>0</v>
      </c>
      <c r="P30" s="267"/>
      <c r="Q30" s="267"/>
      <c r="R30" s="267"/>
      <c r="S30" s="267"/>
      <c r="T30" s="267"/>
      <c r="U30" s="267"/>
      <c r="V30" s="267"/>
      <c r="W30" s="288"/>
      <c r="X30" s="288"/>
      <c r="Y30" s="267" t="str">
        <f t="shared" si="5"/>
        <v/>
      </c>
      <c r="Z30" s="265"/>
    </row>
    <row r="31" spans="1:26" x14ac:dyDescent="0.15">
      <c r="A31" s="265"/>
      <c r="B31" s="265"/>
      <c r="C31" s="265"/>
      <c r="D31" s="265"/>
      <c r="E31" s="265"/>
      <c r="F31" s="265"/>
      <c r="G31" s="265"/>
      <c r="H31" s="252"/>
      <c r="I31" s="275" t="str">
        <f t="shared" si="0"/>
        <v>adulto</v>
      </c>
      <c r="J31" s="265"/>
      <c r="K31" s="265"/>
      <c r="L31" s="265" t="str">
        <f t="shared" si="1"/>
        <v xml:space="preserve">  </v>
      </c>
      <c r="M31" s="275">
        <f t="shared" si="2"/>
        <v>0</v>
      </c>
      <c r="N31" s="266">
        <f t="shared" si="3"/>
        <v>0</v>
      </c>
      <c r="O31" s="264">
        <f t="shared" si="4"/>
        <v>0</v>
      </c>
      <c r="P31" s="267"/>
      <c r="Q31" s="267"/>
      <c r="R31" s="267"/>
      <c r="S31" s="267"/>
      <c r="T31" s="267"/>
      <c r="U31" s="267"/>
      <c r="V31" s="267"/>
      <c r="W31" s="288"/>
      <c r="X31" s="288"/>
      <c r="Y31" s="267" t="str">
        <f t="shared" si="5"/>
        <v/>
      </c>
      <c r="Z31" s="265"/>
    </row>
    <row r="32" spans="1:26" x14ac:dyDescent="0.15">
      <c r="A32" s="265"/>
      <c r="B32" s="265"/>
      <c r="C32" s="265"/>
      <c r="D32" s="265"/>
      <c r="E32" s="265"/>
      <c r="F32" s="265"/>
      <c r="G32" s="265"/>
      <c r="H32" s="252"/>
      <c r="I32" s="275" t="str">
        <f t="shared" si="0"/>
        <v>adulto</v>
      </c>
      <c r="J32" s="265"/>
      <c r="K32" s="265"/>
      <c r="L32" s="265" t="str">
        <f t="shared" si="1"/>
        <v xml:space="preserve">  </v>
      </c>
      <c r="M32" s="275">
        <f t="shared" si="2"/>
        <v>0</v>
      </c>
      <c r="N32" s="266">
        <f t="shared" si="3"/>
        <v>0</v>
      </c>
      <c r="O32" s="264">
        <f t="shared" si="4"/>
        <v>0</v>
      </c>
      <c r="P32" s="267"/>
      <c r="Q32" s="267"/>
      <c r="R32" s="267"/>
      <c r="S32" s="267"/>
      <c r="T32" s="267"/>
      <c r="U32" s="267"/>
      <c r="V32" s="267"/>
      <c r="W32" s="288"/>
      <c r="X32" s="288"/>
      <c r="Y32" s="267" t="str">
        <f t="shared" si="5"/>
        <v/>
      </c>
      <c r="Z32" s="265"/>
    </row>
    <row r="33" spans="1:26" x14ac:dyDescent="0.15">
      <c r="A33" s="265"/>
      <c r="B33" s="265"/>
      <c r="C33" s="265"/>
      <c r="D33" s="265"/>
      <c r="E33" s="265"/>
      <c r="F33" s="265"/>
      <c r="G33" s="265"/>
      <c r="H33" s="252"/>
      <c r="I33" s="275" t="str">
        <f t="shared" si="0"/>
        <v>adulto</v>
      </c>
      <c r="J33" s="265"/>
      <c r="K33" s="265"/>
      <c r="L33" s="265" t="str">
        <f t="shared" si="1"/>
        <v xml:space="preserve">  </v>
      </c>
      <c r="M33" s="275">
        <f t="shared" si="2"/>
        <v>0</v>
      </c>
      <c r="N33" s="266">
        <f t="shared" si="3"/>
        <v>0</v>
      </c>
      <c r="O33" s="264">
        <f t="shared" si="4"/>
        <v>0</v>
      </c>
      <c r="P33" s="267"/>
      <c r="Q33" s="267"/>
      <c r="R33" s="267"/>
      <c r="S33" s="267"/>
      <c r="T33" s="267"/>
      <c r="U33" s="267"/>
      <c r="V33" s="267"/>
      <c r="W33" s="288"/>
      <c r="X33" s="288"/>
      <c r="Y33" s="267" t="str">
        <f t="shared" si="5"/>
        <v/>
      </c>
      <c r="Z33" s="265"/>
    </row>
    <row r="34" spans="1:26" x14ac:dyDescent="0.15">
      <c r="A34" s="265"/>
      <c r="B34" s="265"/>
      <c r="C34" s="265"/>
      <c r="D34" s="265"/>
      <c r="E34" s="265"/>
      <c r="F34" s="265"/>
      <c r="G34" s="265"/>
      <c r="H34" s="252"/>
      <c r="I34" s="275" t="str">
        <f t="shared" si="0"/>
        <v>adulto</v>
      </c>
      <c r="J34" s="265"/>
      <c r="K34" s="265"/>
      <c r="L34" s="265" t="str">
        <f t="shared" si="1"/>
        <v xml:space="preserve">  </v>
      </c>
      <c r="M34" s="275">
        <f t="shared" si="2"/>
        <v>0</v>
      </c>
      <c r="N34" s="266">
        <f t="shared" si="3"/>
        <v>0</v>
      </c>
      <c r="O34" s="264">
        <f t="shared" si="4"/>
        <v>0</v>
      </c>
      <c r="P34" s="267"/>
      <c r="Q34" s="267"/>
      <c r="R34" s="267"/>
      <c r="S34" s="267"/>
      <c r="T34" s="267"/>
      <c r="U34" s="267"/>
      <c r="V34" s="267"/>
      <c r="W34" s="288"/>
      <c r="X34" s="288"/>
      <c r="Y34" s="267" t="str">
        <f t="shared" si="5"/>
        <v/>
      </c>
      <c r="Z34" s="265"/>
    </row>
    <row r="35" spans="1:26" x14ac:dyDescent="0.15">
      <c r="A35" s="265"/>
      <c r="B35" s="265"/>
      <c r="C35" s="265"/>
      <c r="D35" s="265"/>
      <c r="E35" s="265"/>
      <c r="F35" s="265"/>
      <c r="G35" s="265"/>
      <c r="H35" s="252"/>
      <c r="I35" s="275" t="str">
        <f t="shared" si="0"/>
        <v>adulto</v>
      </c>
      <c r="J35" s="265"/>
      <c r="K35" s="265"/>
      <c r="L35" s="265" t="str">
        <f t="shared" si="1"/>
        <v xml:space="preserve">  </v>
      </c>
      <c r="M35" s="275">
        <f t="shared" si="2"/>
        <v>0</v>
      </c>
      <c r="N35" s="266">
        <f t="shared" si="3"/>
        <v>0</v>
      </c>
      <c r="O35" s="264">
        <f t="shared" si="4"/>
        <v>0</v>
      </c>
      <c r="P35" s="267"/>
      <c r="Q35" s="267"/>
      <c r="R35" s="267"/>
      <c r="S35" s="267"/>
      <c r="T35" s="267"/>
      <c r="U35" s="267"/>
      <c r="V35" s="267"/>
      <c r="W35" s="288"/>
      <c r="X35" s="288"/>
      <c r="Y35" s="267" t="str">
        <f t="shared" si="5"/>
        <v/>
      </c>
      <c r="Z35" s="265"/>
    </row>
    <row r="36" spans="1:26" x14ac:dyDescent="0.15">
      <c r="A36" s="265"/>
      <c r="B36" s="265"/>
      <c r="C36" s="265"/>
      <c r="D36" s="265"/>
      <c r="E36" s="265"/>
      <c r="F36" s="265"/>
      <c r="G36" s="265"/>
      <c r="H36" s="252"/>
      <c r="I36" s="275" t="str">
        <f t="shared" si="0"/>
        <v>adulto</v>
      </c>
      <c r="J36" s="265"/>
      <c r="K36" s="265"/>
      <c r="L36" s="265" t="str">
        <f t="shared" si="1"/>
        <v xml:space="preserve">  </v>
      </c>
      <c r="M36" s="275">
        <f t="shared" si="2"/>
        <v>0</v>
      </c>
      <c r="N36" s="266">
        <f t="shared" si="3"/>
        <v>0</v>
      </c>
      <c r="O36" s="264">
        <f t="shared" si="4"/>
        <v>0</v>
      </c>
      <c r="P36" s="267"/>
      <c r="Q36" s="267"/>
      <c r="R36" s="267"/>
      <c r="S36" s="267"/>
      <c r="T36" s="267"/>
      <c r="U36" s="267"/>
      <c r="V36" s="267"/>
      <c r="W36" s="288"/>
      <c r="X36" s="288"/>
      <c r="Y36" s="267" t="str">
        <f t="shared" si="5"/>
        <v/>
      </c>
      <c r="Z36" s="265"/>
    </row>
    <row r="37" spans="1:26" x14ac:dyDescent="0.15">
      <c r="A37" s="265"/>
      <c r="B37" s="265"/>
      <c r="C37" s="265"/>
      <c r="D37" s="265"/>
      <c r="E37" s="265"/>
      <c r="F37" s="265"/>
      <c r="G37" s="265"/>
      <c r="H37" s="252"/>
      <c r="I37" s="275" t="str">
        <f t="shared" si="0"/>
        <v>adulto</v>
      </c>
      <c r="J37" s="265"/>
      <c r="K37" s="265"/>
      <c r="L37" s="265" t="str">
        <f t="shared" si="1"/>
        <v xml:space="preserve">  </v>
      </c>
      <c r="M37" s="275">
        <f t="shared" si="2"/>
        <v>0</v>
      </c>
      <c r="N37" s="266">
        <f t="shared" si="3"/>
        <v>0</v>
      </c>
      <c r="O37" s="264">
        <f t="shared" si="4"/>
        <v>0</v>
      </c>
      <c r="P37" s="267"/>
      <c r="Q37" s="267"/>
      <c r="R37" s="267"/>
      <c r="S37" s="267"/>
      <c r="T37" s="267"/>
      <c r="U37" s="267"/>
      <c r="V37" s="267"/>
      <c r="W37" s="288"/>
      <c r="X37" s="288"/>
      <c r="Y37" s="267" t="str">
        <f t="shared" si="5"/>
        <v/>
      </c>
      <c r="Z37" s="265"/>
    </row>
    <row r="38" spans="1:26" x14ac:dyDescent="0.15">
      <c r="A38" s="265"/>
      <c r="B38" s="265"/>
      <c r="C38" s="265"/>
      <c r="D38" s="265"/>
      <c r="E38" s="265"/>
      <c r="F38" s="265"/>
      <c r="G38" s="265"/>
      <c r="H38" s="252"/>
      <c r="I38" s="275" t="str">
        <f t="shared" si="0"/>
        <v>adulto</v>
      </c>
      <c r="J38" s="265"/>
      <c r="K38" s="265"/>
      <c r="L38" s="265" t="str">
        <f t="shared" si="1"/>
        <v xml:space="preserve">  </v>
      </c>
      <c r="M38" s="275">
        <f t="shared" si="2"/>
        <v>0</v>
      </c>
      <c r="N38" s="266">
        <f t="shared" si="3"/>
        <v>0</v>
      </c>
      <c r="O38" s="264">
        <f t="shared" si="4"/>
        <v>0</v>
      </c>
      <c r="P38" s="267"/>
      <c r="Q38" s="267"/>
      <c r="R38" s="267"/>
      <c r="S38" s="267"/>
      <c r="T38" s="267"/>
      <c r="U38" s="267"/>
      <c r="V38" s="267"/>
      <c r="W38" s="288"/>
      <c r="X38" s="288"/>
      <c r="Y38" s="267" t="str">
        <f t="shared" si="5"/>
        <v/>
      </c>
      <c r="Z38" s="265"/>
    </row>
    <row r="39" spans="1:26" x14ac:dyDescent="0.15">
      <c r="A39" s="265"/>
      <c r="B39" s="265"/>
      <c r="C39" s="265"/>
      <c r="D39" s="265"/>
      <c r="E39" s="265"/>
      <c r="F39" s="265"/>
      <c r="G39" s="265"/>
      <c r="H39" s="252"/>
      <c r="I39" s="275" t="str">
        <f t="shared" si="0"/>
        <v>adulto</v>
      </c>
      <c r="J39" s="265"/>
      <c r="K39" s="265"/>
      <c r="L39" s="265" t="str">
        <f t="shared" si="1"/>
        <v xml:space="preserve">  </v>
      </c>
      <c r="M39" s="275">
        <f t="shared" si="2"/>
        <v>0</v>
      </c>
      <c r="N39" s="266">
        <f t="shared" si="3"/>
        <v>0</v>
      </c>
      <c r="O39" s="264">
        <f t="shared" si="4"/>
        <v>0</v>
      </c>
      <c r="P39" s="267"/>
      <c r="Q39" s="267"/>
      <c r="R39" s="267"/>
      <c r="S39" s="267"/>
      <c r="T39" s="267"/>
      <c r="U39" s="267"/>
      <c r="V39" s="267"/>
      <c r="W39" s="288"/>
      <c r="X39" s="288"/>
      <c r="Y39" s="267" t="str">
        <f t="shared" si="5"/>
        <v/>
      </c>
      <c r="Z39" s="265"/>
    </row>
    <row r="40" spans="1:26" x14ac:dyDescent="0.15">
      <c r="A40" s="265"/>
      <c r="B40" s="265"/>
      <c r="C40" s="265"/>
      <c r="D40" s="265"/>
      <c r="E40" s="265"/>
      <c r="F40" s="265"/>
      <c r="G40" s="265"/>
      <c r="H40" s="252"/>
      <c r="I40" s="275" t="str">
        <f t="shared" si="0"/>
        <v>adulto</v>
      </c>
      <c r="J40" s="265"/>
      <c r="K40" s="265"/>
      <c r="L40" s="265" t="str">
        <f t="shared" si="1"/>
        <v xml:space="preserve">  </v>
      </c>
      <c r="M40" s="275">
        <f t="shared" si="2"/>
        <v>0</v>
      </c>
      <c r="N40" s="266">
        <f t="shared" si="3"/>
        <v>0</v>
      </c>
      <c r="O40" s="264">
        <f t="shared" si="4"/>
        <v>0</v>
      </c>
      <c r="P40" s="267"/>
      <c r="Q40" s="267"/>
      <c r="R40" s="267"/>
      <c r="S40" s="267"/>
      <c r="T40" s="267"/>
      <c r="U40" s="267"/>
      <c r="V40" s="267"/>
      <c r="W40" s="288"/>
      <c r="X40" s="288"/>
      <c r="Y40" s="267" t="str">
        <f t="shared" si="5"/>
        <v/>
      </c>
      <c r="Z40" s="265"/>
    </row>
    <row r="41" spans="1:26" x14ac:dyDescent="0.15">
      <c r="A41" s="265"/>
      <c r="B41" s="265"/>
      <c r="C41" s="265"/>
      <c r="D41" s="265"/>
      <c r="E41" s="265"/>
      <c r="F41" s="265"/>
      <c r="G41" s="265"/>
      <c r="H41" s="252"/>
      <c r="I41" s="275" t="str">
        <f t="shared" si="0"/>
        <v>adulto</v>
      </c>
      <c r="J41" s="265"/>
      <c r="K41" s="265"/>
      <c r="L41" s="265" t="str">
        <f t="shared" si="1"/>
        <v xml:space="preserve">  </v>
      </c>
      <c r="M41" s="275">
        <f t="shared" si="2"/>
        <v>0</v>
      </c>
      <c r="N41" s="266">
        <f t="shared" si="3"/>
        <v>0</v>
      </c>
      <c r="O41" s="264">
        <f t="shared" si="4"/>
        <v>0</v>
      </c>
      <c r="P41" s="267"/>
      <c r="Q41" s="267"/>
      <c r="R41" s="267"/>
      <c r="S41" s="267"/>
      <c r="T41" s="267"/>
      <c r="U41" s="267"/>
      <c r="V41" s="267"/>
      <c r="W41" s="288"/>
      <c r="X41" s="288"/>
      <c r="Y41" s="267" t="str">
        <f t="shared" si="5"/>
        <v/>
      </c>
      <c r="Z41" s="265"/>
    </row>
    <row r="42" spans="1:26" x14ac:dyDescent="0.15">
      <c r="A42" s="265"/>
      <c r="B42" s="265"/>
      <c r="C42" s="265"/>
      <c r="D42" s="265"/>
      <c r="E42" s="265"/>
      <c r="F42" s="265"/>
      <c r="G42" s="265"/>
      <c r="H42" s="252"/>
      <c r="I42" s="275" t="str">
        <f t="shared" si="0"/>
        <v>adulto</v>
      </c>
      <c r="J42" s="265"/>
      <c r="K42" s="265"/>
      <c r="L42" s="265" t="str">
        <f t="shared" si="1"/>
        <v xml:space="preserve">  </v>
      </c>
      <c r="M42" s="275">
        <f t="shared" si="2"/>
        <v>0</v>
      </c>
      <c r="N42" s="266">
        <f t="shared" si="3"/>
        <v>0</v>
      </c>
      <c r="O42" s="264">
        <f t="shared" si="4"/>
        <v>0</v>
      </c>
      <c r="P42" s="267"/>
      <c r="Q42" s="267"/>
      <c r="R42" s="267"/>
      <c r="S42" s="267"/>
      <c r="T42" s="267"/>
      <c r="U42" s="267"/>
      <c r="V42" s="267"/>
      <c r="W42" s="288"/>
      <c r="X42" s="288"/>
      <c r="Y42" s="267" t="str">
        <f t="shared" si="5"/>
        <v/>
      </c>
      <c r="Z42" s="265"/>
    </row>
    <row r="43" spans="1:26" x14ac:dyDescent="0.15">
      <c r="A43" s="265"/>
      <c r="B43" s="265"/>
      <c r="C43" s="265"/>
      <c r="D43" s="265"/>
      <c r="E43" s="265"/>
      <c r="F43" s="265"/>
      <c r="G43" s="265"/>
      <c r="H43" s="252"/>
      <c r="I43" s="275" t="str">
        <f t="shared" si="0"/>
        <v>adulto</v>
      </c>
      <c r="J43" s="265"/>
      <c r="K43" s="265"/>
      <c r="L43" s="265" t="str">
        <f t="shared" si="1"/>
        <v xml:space="preserve">  </v>
      </c>
      <c r="M43" s="275">
        <f t="shared" si="2"/>
        <v>0</v>
      </c>
      <c r="N43" s="266">
        <f t="shared" si="3"/>
        <v>0</v>
      </c>
      <c r="O43" s="264">
        <f t="shared" si="4"/>
        <v>0</v>
      </c>
      <c r="P43" s="267"/>
      <c r="Q43" s="267"/>
      <c r="R43" s="267"/>
      <c r="S43" s="267"/>
      <c r="T43" s="267"/>
      <c r="U43" s="267"/>
      <c r="V43" s="267"/>
      <c r="W43" s="288"/>
      <c r="X43" s="288"/>
      <c r="Y43" s="267" t="str">
        <f t="shared" si="5"/>
        <v/>
      </c>
      <c r="Z43" s="265"/>
    </row>
    <row r="44" spans="1:26" x14ac:dyDescent="0.15">
      <c r="A44" s="265"/>
      <c r="B44" s="265"/>
      <c r="C44" s="265"/>
      <c r="D44" s="265"/>
      <c r="E44" s="265"/>
      <c r="F44" s="265"/>
      <c r="G44" s="265"/>
      <c r="H44" s="252"/>
      <c r="I44" s="275" t="str">
        <f t="shared" si="0"/>
        <v>adulto</v>
      </c>
      <c r="J44" s="265"/>
      <c r="K44" s="265"/>
      <c r="L44" s="265" t="str">
        <f t="shared" si="1"/>
        <v xml:space="preserve">  </v>
      </c>
      <c r="M44" s="275">
        <f t="shared" si="2"/>
        <v>0</v>
      </c>
      <c r="N44" s="266">
        <f t="shared" si="3"/>
        <v>0</v>
      </c>
      <c r="O44" s="264">
        <f t="shared" si="4"/>
        <v>0</v>
      </c>
      <c r="P44" s="267"/>
      <c r="Q44" s="267"/>
      <c r="R44" s="267"/>
      <c r="S44" s="267"/>
      <c r="T44" s="267"/>
      <c r="U44" s="267"/>
      <c r="V44" s="267"/>
      <c r="W44" s="288"/>
      <c r="X44" s="288"/>
      <c r="Y44" s="267" t="str">
        <f t="shared" si="5"/>
        <v/>
      </c>
      <c r="Z44" s="265"/>
    </row>
    <row r="45" spans="1:26" x14ac:dyDescent="0.15">
      <c r="A45" s="265"/>
      <c r="B45" s="265"/>
      <c r="C45" s="265"/>
      <c r="D45" s="265"/>
      <c r="E45" s="265"/>
      <c r="F45" s="265"/>
      <c r="G45" s="265"/>
      <c r="H45" s="252"/>
      <c r="I45" s="275" t="str">
        <f t="shared" si="0"/>
        <v>adulto</v>
      </c>
      <c r="J45" s="265"/>
      <c r="K45" s="265"/>
      <c r="L45" s="265" t="str">
        <f t="shared" si="1"/>
        <v xml:space="preserve">  </v>
      </c>
      <c r="M45" s="275">
        <f t="shared" si="2"/>
        <v>0</v>
      </c>
      <c r="N45" s="266">
        <f t="shared" si="3"/>
        <v>0</v>
      </c>
      <c r="O45" s="264">
        <f t="shared" si="4"/>
        <v>0</v>
      </c>
      <c r="P45" s="267"/>
      <c r="Q45" s="267"/>
      <c r="R45" s="267"/>
      <c r="S45" s="267"/>
      <c r="T45" s="267"/>
      <c r="U45" s="267"/>
      <c r="V45" s="267"/>
      <c r="W45" s="288"/>
      <c r="X45" s="288"/>
      <c r="Y45" s="267" t="str">
        <f t="shared" si="5"/>
        <v/>
      </c>
      <c r="Z45" s="265"/>
    </row>
    <row r="46" spans="1:26" x14ac:dyDescent="0.15">
      <c r="A46" s="265"/>
      <c r="B46" s="265"/>
      <c r="C46" s="265"/>
      <c r="D46" s="265"/>
      <c r="E46" s="265"/>
      <c r="F46" s="265"/>
      <c r="G46" s="265"/>
      <c r="H46" s="252"/>
      <c r="I46" s="275" t="str">
        <f t="shared" si="0"/>
        <v>adulto</v>
      </c>
      <c r="J46" s="265"/>
      <c r="K46" s="265"/>
      <c r="L46" s="265" t="str">
        <f t="shared" si="1"/>
        <v xml:space="preserve">  </v>
      </c>
      <c r="M46" s="275">
        <f t="shared" si="2"/>
        <v>0</v>
      </c>
      <c r="N46" s="266">
        <f t="shared" si="3"/>
        <v>0</v>
      </c>
      <c r="O46" s="264">
        <f t="shared" si="4"/>
        <v>0</v>
      </c>
      <c r="P46" s="267"/>
      <c r="Q46" s="267"/>
      <c r="R46" s="267"/>
      <c r="S46" s="267"/>
      <c r="T46" s="267"/>
      <c r="U46" s="267"/>
      <c r="V46" s="267"/>
      <c r="W46" s="288"/>
      <c r="X46" s="288"/>
      <c r="Y46" s="267" t="str">
        <f t="shared" si="5"/>
        <v/>
      </c>
      <c r="Z46" s="265"/>
    </row>
    <row r="47" spans="1:26" x14ac:dyDescent="0.15">
      <c r="A47" s="265"/>
      <c r="B47" s="265"/>
      <c r="C47" s="265"/>
      <c r="D47" s="265"/>
      <c r="E47" s="265"/>
      <c r="F47" s="265"/>
      <c r="G47" s="265"/>
      <c r="H47" s="252"/>
      <c r="I47" s="275" t="str">
        <f t="shared" si="0"/>
        <v>adulto</v>
      </c>
      <c r="J47" s="265"/>
      <c r="K47" s="265"/>
      <c r="L47" s="265" t="str">
        <f t="shared" si="1"/>
        <v xml:space="preserve">  </v>
      </c>
      <c r="M47" s="275">
        <f t="shared" si="2"/>
        <v>0</v>
      </c>
      <c r="N47" s="266">
        <f t="shared" si="3"/>
        <v>0</v>
      </c>
      <c r="O47" s="264">
        <f t="shared" si="4"/>
        <v>0</v>
      </c>
      <c r="P47" s="267"/>
      <c r="Q47" s="267"/>
      <c r="R47" s="267"/>
      <c r="S47" s="267"/>
      <c r="T47" s="267"/>
      <c r="U47" s="267"/>
      <c r="V47" s="267"/>
      <c r="W47" s="288"/>
      <c r="X47" s="288"/>
      <c r="Y47" s="267" t="str">
        <f t="shared" si="5"/>
        <v/>
      </c>
      <c r="Z47" s="265"/>
    </row>
    <row r="48" spans="1:26" x14ac:dyDescent="0.15">
      <c r="A48" s="265"/>
      <c r="B48" s="265"/>
      <c r="C48" s="265"/>
      <c r="D48" s="265"/>
      <c r="E48" s="265"/>
      <c r="F48" s="265"/>
      <c r="G48" s="265"/>
      <c r="H48" s="252"/>
      <c r="I48" s="275" t="str">
        <f t="shared" si="0"/>
        <v>adulto</v>
      </c>
      <c r="J48" s="265"/>
      <c r="K48" s="265"/>
      <c r="L48" s="265" t="str">
        <f t="shared" si="1"/>
        <v xml:space="preserve">  </v>
      </c>
      <c r="M48" s="275">
        <f t="shared" si="2"/>
        <v>0</v>
      </c>
      <c r="N48" s="266">
        <f t="shared" si="3"/>
        <v>0</v>
      </c>
      <c r="O48" s="264">
        <f t="shared" si="4"/>
        <v>0</v>
      </c>
      <c r="P48" s="267"/>
      <c r="Q48" s="267"/>
      <c r="R48" s="267"/>
      <c r="S48" s="267"/>
      <c r="T48" s="267"/>
      <c r="U48" s="267"/>
      <c r="V48" s="267"/>
      <c r="W48" s="288"/>
      <c r="X48" s="288"/>
      <c r="Y48" s="267" t="str">
        <f t="shared" si="5"/>
        <v/>
      </c>
      <c r="Z48" s="265"/>
    </row>
    <row r="49" spans="1:26" x14ac:dyDescent="0.15">
      <c r="A49" s="265"/>
      <c r="B49" s="265"/>
      <c r="C49" s="265"/>
      <c r="D49" s="265"/>
      <c r="E49" s="265"/>
      <c r="F49" s="265"/>
      <c r="G49" s="265"/>
      <c r="H49" s="252"/>
      <c r="I49" s="275" t="str">
        <f t="shared" si="0"/>
        <v>adulto</v>
      </c>
      <c r="J49" s="265"/>
      <c r="K49" s="265"/>
      <c r="L49" s="265" t="str">
        <f t="shared" si="1"/>
        <v xml:space="preserve">  </v>
      </c>
      <c r="M49" s="275">
        <f t="shared" si="2"/>
        <v>0</v>
      </c>
      <c r="N49" s="266">
        <f t="shared" si="3"/>
        <v>0</v>
      </c>
      <c r="O49" s="264">
        <f t="shared" si="4"/>
        <v>0</v>
      </c>
      <c r="P49" s="267"/>
      <c r="Q49" s="267"/>
      <c r="R49" s="267"/>
      <c r="S49" s="267"/>
      <c r="T49" s="267"/>
      <c r="U49" s="267"/>
      <c r="V49" s="267"/>
      <c r="W49" s="288"/>
      <c r="X49" s="288"/>
      <c r="Y49" s="267" t="str">
        <f t="shared" si="5"/>
        <v/>
      </c>
      <c r="Z49" s="265"/>
    </row>
    <row r="50" spans="1:26" x14ac:dyDescent="0.15">
      <c r="A50" s="265"/>
      <c r="B50" s="265"/>
      <c r="C50" s="265"/>
      <c r="D50" s="265"/>
      <c r="E50" s="265"/>
      <c r="F50" s="265"/>
      <c r="G50" s="265"/>
      <c r="H50" s="252"/>
      <c r="I50" s="275" t="str">
        <f t="shared" si="0"/>
        <v>adulto</v>
      </c>
      <c r="J50" s="265"/>
      <c r="K50" s="265"/>
      <c r="L50" s="265" t="str">
        <f t="shared" si="1"/>
        <v xml:space="preserve">  </v>
      </c>
      <c r="M50" s="275">
        <f t="shared" si="2"/>
        <v>0</v>
      </c>
      <c r="N50" s="266">
        <f t="shared" si="3"/>
        <v>0</v>
      </c>
      <c r="O50" s="264">
        <f t="shared" si="4"/>
        <v>0</v>
      </c>
      <c r="P50" s="267"/>
      <c r="Q50" s="267"/>
      <c r="R50" s="267"/>
      <c r="S50" s="267"/>
      <c r="T50" s="267"/>
      <c r="U50" s="267"/>
      <c r="V50" s="267"/>
      <c r="W50" s="288"/>
      <c r="X50" s="288"/>
      <c r="Y50" s="267" t="str">
        <f t="shared" si="5"/>
        <v/>
      </c>
      <c r="Z50" s="265"/>
    </row>
  </sheetData>
  <autoFilter ref="A1:Z30" xr:uid="{00000000-0009-0000-0000-000000000000}">
    <sortState xmlns:xlrd2="http://schemas.microsoft.com/office/spreadsheetml/2017/richdata2" ref="A2:Z30">
      <sortCondition ref="A2:A30"/>
      <sortCondition ref="X2:X30"/>
    </sortState>
  </autoFilter>
  <pageMargins left="0.78740157480314965" right="0.78740157480314965" top="1.0629921259842521" bottom="1.0629921259842521" header="0.78740157480314965" footer="0.78740157480314965"/>
  <pageSetup scale="39" orientation="landscape" useFirstPageNumber="1" horizontalDpi="4294967293" r:id="rId1"/>
  <headerFooter>
    <oddHeader>&amp;C&amp;"Times New Roman,Normal"&amp;12&amp;A</oddHeader>
    <oddFooter>&amp;C&amp;"Times New Roman,Normal"&amp;12Página &amp;P</oddFooter>
  </headerFooter>
  <colBreaks count="1" manualBreakCount="1">
    <brk id="26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DAC8-CA81-4AA5-9985-3E710445D6C7}">
  <dimension ref="A1:BB201"/>
  <sheetViews>
    <sheetView zoomScaleNormal="100" workbookViewId="0">
      <pane ySplit="1" topLeftCell="A2" activePane="bottomLeft" state="frozen"/>
      <selection activeCell="BB6" sqref="BB6"/>
      <selection pane="bottomLeft" activeCell="BB6" sqref="BB6"/>
    </sheetView>
  </sheetViews>
  <sheetFormatPr baseColWidth="10" defaultColWidth="9.1640625" defaultRowHeight="13" x14ac:dyDescent="0.15"/>
  <cols>
    <col min="1" max="1" width="9.1640625" style="268"/>
    <col min="2" max="2" width="10.6640625" style="268" bestFit="1" customWidth="1"/>
    <col min="3" max="3" width="13.33203125" style="268" bestFit="1" customWidth="1"/>
    <col min="4" max="4" width="18.6640625" style="268" bestFit="1" customWidth="1"/>
    <col min="5" max="5" width="7.5" style="268" customWidth="1"/>
    <col min="6" max="6" width="15" style="268" bestFit="1" customWidth="1"/>
    <col min="7" max="7" width="13" style="268" bestFit="1" customWidth="1"/>
    <col min="8" max="8" width="10.1640625" style="268" customWidth="1"/>
    <col min="9" max="9" width="23.6640625" style="268" bestFit="1" customWidth="1"/>
    <col min="10" max="10" width="9.33203125" style="268" bestFit="1" customWidth="1"/>
    <col min="11" max="11" width="43.5" style="268" hidden="1" customWidth="1"/>
    <col min="12" max="12" width="10.1640625" style="268" hidden="1" customWidth="1"/>
    <col min="13" max="13" width="33" style="268" hidden="1" customWidth="1"/>
    <col min="14" max="14" width="10.33203125" style="270" hidden="1" customWidth="1"/>
    <col min="15" max="15" width="6" style="268" hidden="1" customWidth="1"/>
    <col min="16" max="29" width="9.1640625" style="268"/>
    <col min="30" max="30" width="9.33203125" style="268" bestFit="1" customWidth="1"/>
    <col min="31" max="16384" width="9.1640625" style="268"/>
  </cols>
  <sheetData>
    <row r="1" spans="1:54" s="130" customFormat="1" ht="28" x14ac:dyDescent="0.2">
      <c r="A1" s="131" t="s">
        <v>10</v>
      </c>
      <c r="B1" s="289" t="s">
        <v>1</v>
      </c>
      <c r="C1" s="289" t="s">
        <v>2</v>
      </c>
      <c r="D1" s="289" t="s">
        <v>3</v>
      </c>
      <c r="E1" s="289" t="s">
        <v>32</v>
      </c>
      <c r="F1" s="290" t="s">
        <v>4</v>
      </c>
      <c r="G1" s="290" t="s">
        <v>6</v>
      </c>
      <c r="H1" s="291" t="s">
        <v>1717</v>
      </c>
      <c r="I1" s="290" t="s">
        <v>1687</v>
      </c>
      <c r="J1" s="289" t="s">
        <v>1688</v>
      </c>
      <c r="K1" s="128" t="s">
        <v>40</v>
      </c>
      <c r="L1" s="128" t="s">
        <v>41</v>
      </c>
      <c r="M1" s="128" t="s">
        <v>42</v>
      </c>
      <c r="N1" s="128" t="s">
        <v>44</v>
      </c>
      <c r="O1" s="128" t="s">
        <v>43</v>
      </c>
      <c r="P1" s="128" t="s">
        <v>1718</v>
      </c>
      <c r="Q1" s="128" t="s">
        <v>1719</v>
      </c>
      <c r="R1" s="128" t="s">
        <v>1720</v>
      </c>
      <c r="S1" s="128" t="s">
        <v>1721</v>
      </c>
      <c r="T1" s="128" t="s">
        <v>1722</v>
      </c>
      <c r="U1" s="128" t="s">
        <v>1723</v>
      </c>
      <c r="V1" s="128" t="s">
        <v>1724</v>
      </c>
      <c r="W1" s="128" t="s">
        <v>1725</v>
      </c>
      <c r="X1" s="128" t="s">
        <v>1726</v>
      </c>
      <c r="Y1" s="128" t="s">
        <v>1727</v>
      </c>
      <c r="Z1" s="128" t="s">
        <v>1728</v>
      </c>
      <c r="AA1" s="128" t="s">
        <v>1729</v>
      </c>
      <c r="AB1" s="128" t="s">
        <v>1730</v>
      </c>
      <c r="AC1" s="128" t="s">
        <v>39</v>
      </c>
      <c r="AD1" s="128" t="s">
        <v>38</v>
      </c>
    </row>
    <row r="2" spans="1:54" s="124" customFormat="1" x14ac:dyDescent="0.15">
      <c r="A2" s="276" t="s">
        <v>1052</v>
      </c>
      <c r="B2" s="242" t="s">
        <v>640</v>
      </c>
      <c r="C2" s="242" t="s">
        <v>723</v>
      </c>
      <c r="D2" s="242" t="s">
        <v>1817</v>
      </c>
      <c r="E2" s="243" t="s">
        <v>45</v>
      </c>
      <c r="F2" s="243" t="s">
        <v>1818</v>
      </c>
      <c r="G2" s="252">
        <v>25641</v>
      </c>
      <c r="H2" s="275" t="str">
        <f>+IF(G2&lt;DATE(2002,1,1),"adulto",IF(G2&lt;DATE(2004,1,1),"u20",IF(G2&lt;DATE(2006,1,1),"u18",IF(G2&lt;DATE(2008,1,1),"u16","-"))))</f>
        <v>adulto</v>
      </c>
      <c r="I2" s="277" t="s">
        <v>644</v>
      </c>
      <c r="J2" s="278">
        <v>8</v>
      </c>
      <c r="K2" s="279" t="str">
        <f>+_xlfn.CONCAT(D2," ", B2," ",C2)</f>
        <v>FRANCISCA CASTILLO RIQUELME</v>
      </c>
      <c r="L2" s="280">
        <f>G2</f>
        <v>25641</v>
      </c>
      <c r="M2" s="281" t="str">
        <f>I2</f>
        <v>CLUB ATLETICO NAHUEN</v>
      </c>
      <c r="N2" s="282" t="str">
        <f>+SUBSTITUTE(SUBSTITUTE(F2,".",""),"-","")</f>
        <v>112223334</v>
      </c>
      <c r="O2" s="283" t="s">
        <v>1659</v>
      </c>
      <c r="P2" s="282" t="s">
        <v>1731</v>
      </c>
      <c r="Q2" s="284" t="s">
        <v>1821</v>
      </c>
      <c r="R2" s="282" t="s">
        <v>1733</v>
      </c>
      <c r="S2" s="284" t="s">
        <v>1732</v>
      </c>
      <c r="T2" s="282" t="s">
        <v>1734</v>
      </c>
      <c r="U2" s="284" t="s">
        <v>1735</v>
      </c>
      <c r="V2" s="282"/>
      <c r="W2" s="282" t="s">
        <v>1736</v>
      </c>
      <c r="X2" s="284" t="s">
        <v>1660</v>
      </c>
      <c r="Y2" s="282" t="s">
        <v>1659</v>
      </c>
      <c r="Z2" s="284" t="s">
        <v>1510</v>
      </c>
      <c r="AA2" s="282" t="s">
        <v>1659</v>
      </c>
      <c r="AB2" s="284"/>
      <c r="AC2" s="214" t="s">
        <v>1737</v>
      </c>
      <c r="AD2" s="214" t="s">
        <v>1738</v>
      </c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</row>
    <row r="3" spans="1:54" s="124" customFormat="1" x14ac:dyDescent="0.15">
      <c r="A3" s="276" t="s">
        <v>1739</v>
      </c>
      <c r="B3" s="125"/>
      <c r="C3" s="125"/>
      <c r="D3" s="125"/>
      <c r="E3" s="125"/>
      <c r="F3" s="125"/>
      <c r="G3" s="252"/>
      <c r="H3" s="275" t="str">
        <f t="shared" ref="H3:H66" si="0">+IF(G3&lt;DATE(2002,1,1),"adulto",IF(G3&lt;DATE(2004,1,1),"u20",IF(G3&lt;DATE(2006,1,1),"u18",IF(G3&lt;DATE(2008,1,1),"u16","-"))))</f>
        <v>adulto</v>
      </c>
      <c r="I3" s="125"/>
      <c r="J3" s="125"/>
      <c r="K3" s="279" t="str">
        <f t="shared" ref="K3:K66" si="1">+_xlfn.CONCAT(D3," ", B3," ",C3)</f>
        <v xml:space="preserve">  </v>
      </c>
      <c r="L3" s="280">
        <f t="shared" ref="L3:L66" si="2">G3</f>
        <v>0</v>
      </c>
      <c r="M3" s="281">
        <f t="shared" ref="M3:M66" si="3">I3</f>
        <v>0</v>
      </c>
      <c r="N3" s="282" t="str">
        <f t="shared" ref="N3:N66" si="4">+SUBSTITUTE(SUBSTITUTE(F3,".",""),"-","")</f>
        <v/>
      </c>
      <c r="O3" s="285">
        <f t="shared" ref="O3:O66" si="5">J3</f>
        <v>0</v>
      </c>
      <c r="P3" s="214"/>
      <c r="Q3" s="215"/>
      <c r="R3" s="214"/>
      <c r="S3" s="215"/>
      <c r="T3" s="214"/>
      <c r="U3" s="215"/>
      <c r="V3" s="214"/>
      <c r="W3" s="214"/>
      <c r="X3" s="215"/>
      <c r="Y3" s="214"/>
      <c r="Z3" s="215"/>
      <c r="AA3" s="214"/>
      <c r="AB3" s="215"/>
      <c r="AC3" s="214"/>
      <c r="AD3" s="214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</row>
    <row r="4" spans="1:54" x14ac:dyDescent="0.15">
      <c r="A4" s="265"/>
      <c r="B4" s="283"/>
      <c r="C4" s="283"/>
      <c r="D4" s="283"/>
      <c r="E4" s="283"/>
      <c r="F4" s="283"/>
      <c r="G4" s="252"/>
      <c r="H4" s="275" t="str">
        <f t="shared" si="0"/>
        <v>adulto</v>
      </c>
      <c r="I4" s="283"/>
      <c r="J4" s="283"/>
      <c r="K4" s="279" t="str">
        <f t="shared" si="1"/>
        <v xml:space="preserve">  </v>
      </c>
      <c r="L4" s="280">
        <f t="shared" si="2"/>
        <v>0</v>
      </c>
      <c r="M4" s="281">
        <f t="shared" si="3"/>
        <v>0</v>
      </c>
      <c r="N4" s="282" t="str">
        <f t="shared" si="4"/>
        <v/>
      </c>
      <c r="O4" s="285">
        <f t="shared" si="5"/>
        <v>0</v>
      </c>
      <c r="P4" s="282" t="s">
        <v>1740</v>
      </c>
      <c r="Q4" s="284"/>
      <c r="R4" s="282" t="s">
        <v>1654</v>
      </c>
      <c r="S4" s="284"/>
      <c r="T4" s="282"/>
      <c r="U4" s="284"/>
      <c r="V4" s="282"/>
      <c r="W4" s="282"/>
      <c r="X4" s="284"/>
      <c r="Y4" s="282"/>
      <c r="Z4" s="284"/>
      <c r="AA4" s="282"/>
      <c r="AB4" s="284"/>
      <c r="AC4" s="282" t="s">
        <v>1654</v>
      </c>
      <c r="AD4" s="282">
        <v>6</v>
      </c>
      <c r="AE4" s="283"/>
      <c r="AF4" s="283"/>
      <c r="AG4" s="283"/>
      <c r="AH4" s="283"/>
      <c r="AI4" s="283"/>
      <c r="AJ4" s="283"/>
      <c r="AK4" s="283"/>
      <c r="AL4" s="283"/>
      <c r="AM4" s="283"/>
      <c r="AN4" s="283"/>
      <c r="AO4" s="283"/>
      <c r="AP4" s="283"/>
      <c r="AQ4" s="283"/>
      <c r="AR4" s="283"/>
      <c r="AS4" s="283"/>
      <c r="AT4" s="283"/>
      <c r="AU4" s="283"/>
      <c r="AV4" s="283"/>
      <c r="AW4" s="283"/>
      <c r="AX4" s="283"/>
      <c r="AY4" s="283"/>
      <c r="AZ4" s="283"/>
      <c r="BA4" s="283"/>
      <c r="BB4" s="283"/>
    </row>
    <row r="5" spans="1:54" x14ac:dyDescent="0.15">
      <c r="A5" s="265"/>
      <c r="B5" s="283"/>
      <c r="C5" s="283"/>
      <c r="D5" s="283"/>
      <c r="E5" s="283"/>
      <c r="F5" s="283"/>
      <c r="G5" s="252"/>
      <c r="H5" s="275" t="str">
        <f t="shared" si="0"/>
        <v>adulto</v>
      </c>
      <c r="I5" s="283"/>
      <c r="J5" s="283"/>
      <c r="K5" s="279" t="str">
        <f t="shared" si="1"/>
        <v xml:space="preserve">  </v>
      </c>
      <c r="L5" s="280">
        <f t="shared" si="2"/>
        <v>0</v>
      </c>
      <c r="M5" s="281">
        <f t="shared" si="3"/>
        <v>0</v>
      </c>
      <c r="N5" s="282" t="str">
        <f t="shared" si="4"/>
        <v/>
      </c>
      <c r="O5" s="285">
        <f t="shared" si="5"/>
        <v>0</v>
      </c>
      <c r="P5" s="282"/>
      <c r="Q5" s="284" t="s">
        <v>1822</v>
      </c>
      <c r="R5" s="282"/>
      <c r="S5" s="284"/>
      <c r="T5" s="282"/>
      <c r="U5" s="284"/>
      <c r="V5" s="282"/>
      <c r="W5" s="282"/>
      <c r="X5" s="284"/>
      <c r="Y5" s="282"/>
      <c r="Z5" s="284"/>
      <c r="AA5" s="282"/>
      <c r="AB5" s="284"/>
      <c r="AC5" s="282"/>
      <c r="AD5" s="282">
        <v>3</v>
      </c>
      <c r="AE5" s="283"/>
      <c r="AF5" s="283"/>
      <c r="AG5" s="283"/>
      <c r="AH5" s="283"/>
      <c r="AI5" s="283"/>
      <c r="AJ5" s="283"/>
      <c r="AK5" s="283"/>
      <c r="AL5" s="283"/>
      <c r="AM5" s="283"/>
      <c r="AN5" s="283"/>
      <c r="AO5" s="283"/>
      <c r="AP5" s="283"/>
      <c r="AQ5" s="283"/>
      <c r="AR5" s="283"/>
      <c r="AS5" s="283"/>
      <c r="AT5" s="283"/>
      <c r="AU5" s="283"/>
      <c r="AV5" s="283"/>
      <c r="AW5" s="283"/>
      <c r="AX5" s="283"/>
      <c r="AY5" s="283"/>
      <c r="AZ5" s="283"/>
      <c r="BA5" s="283"/>
      <c r="BB5" s="283"/>
    </row>
    <row r="6" spans="1:54" x14ac:dyDescent="0.15">
      <c r="A6" s="265"/>
      <c r="B6" s="283"/>
      <c r="C6" s="283"/>
      <c r="D6" s="283"/>
      <c r="E6" s="283"/>
      <c r="F6" s="283"/>
      <c r="G6" s="252"/>
      <c r="H6" s="275" t="str">
        <f t="shared" si="0"/>
        <v>adulto</v>
      </c>
      <c r="I6" s="283"/>
      <c r="J6" s="283"/>
      <c r="K6" s="279" t="str">
        <f t="shared" si="1"/>
        <v xml:space="preserve">  </v>
      </c>
      <c r="L6" s="280">
        <f t="shared" si="2"/>
        <v>0</v>
      </c>
      <c r="M6" s="281">
        <f t="shared" si="3"/>
        <v>0</v>
      </c>
      <c r="N6" s="282" t="str">
        <f t="shared" si="4"/>
        <v/>
      </c>
      <c r="O6" s="285">
        <f t="shared" si="5"/>
        <v>0</v>
      </c>
      <c r="P6" s="282"/>
      <c r="Q6" s="284"/>
      <c r="R6" s="282"/>
      <c r="S6" s="284"/>
      <c r="T6" s="282"/>
      <c r="U6" s="284"/>
      <c r="V6" s="282"/>
      <c r="W6" s="282"/>
      <c r="X6" s="284"/>
      <c r="Y6" s="282"/>
      <c r="Z6" s="284"/>
      <c r="AA6" s="282"/>
      <c r="AB6" s="284"/>
      <c r="AC6" s="282"/>
      <c r="AD6" s="282">
        <v>5</v>
      </c>
      <c r="AE6" s="283"/>
      <c r="AF6" s="283"/>
      <c r="AG6" s="283"/>
      <c r="AH6" s="283"/>
      <c r="AI6" s="283"/>
      <c r="AJ6" s="283"/>
      <c r="AK6" s="283"/>
      <c r="AL6" s="283"/>
      <c r="AM6" s="283"/>
      <c r="AN6" s="283"/>
      <c r="AO6" s="283"/>
      <c r="AP6" s="283"/>
      <c r="AQ6" s="283"/>
      <c r="AR6" s="283"/>
      <c r="AS6" s="283"/>
      <c r="AT6" s="283"/>
      <c r="AU6" s="283"/>
      <c r="AV6" s="283"/>
      <c r="AW6" s="283"/>
      <c r="AX6" s="283"/>
      <c r="AY6" s="283"/>
      <c r="AZ6" s="283"/>
      <c r="BA6" s="283"/>
      <c r="BB6" s="283"/>
    </row>
    <row r="7" spans="1:54" x14ac:dyDescent="0.15">
      <c r="A7" s="265"/>
      <c r="B7" s="283"/>
      <c r="C7" s="283"/>
      <c r="D7" s="283"/>
      <c r="E7" s="283"/>
      <c r="F7" s="283"/>
      <c r="G7" s="252"/>
      <c r="H7" s="275" t="str">
        <f t="shared" si="0"/>
        <v>adulto</v>
      </c>
      <c r="I7" s="283"/>
      <c r="J7" s="283"/>
      <c r="K7" s="279" t="str">
        <f t="shared" si="1"/>
        <v xml:space="preserve">  </v>
      </c>
      <c r="L7" s="280">
        <f t="shared" si="2"/>
        <v>0</v>
      </c>
      <c r="M7" s="281">
        <f t="shared" si="3"/>
        <v>0</v>
      </c>
      <c r="N7" s="282" t="str">
        <f t="shared" si="4"/>
        <v/>
      </c>
      <c r="O7" s="285">
        <f t="shared" si="5"/>
        <v>0</v>
      </c>
      <c r="P7" s="282"/>
      <c r="Q7" s="284"/>
      <c r="R7" s="282"/>
      <c r="S7" s="284"/>
      <c r="T7" s="282"/>
      <c r="U7" s="284"/>
      <c r="V7" s="282"/>
      <c r="W7" s="282"/>
      <c r="X7" s="284"/>
      <c r="Y7" s="282"/>
      <c r="Z7" s="284"/>
      <c r="AA7" s="282"/>
      <c r="AB7" s="284"/>
      <c r="AC7" s="282"/>
      <c r="AD7" s="282"/>
      <c r="AE7" s="283"/>
      <c r="AF7" s="283"/>
      <c r="AG7" s="283"/>
      <c r="AH7" s="283"/>
      <c r="AI7" s="283"/>
      <c r="AJ7" s="283"/>
      <c r="AK7" s="283"/>
      <c r="AL7" s="283"/>
      <c r="AM7" s="283"/>
      <c r="AN7" s="283"/>
      <c r="AO7" s="283"/>
      <c r="AP7" s="283"/>
      <c r="AQ7" s="283"/>
      <c r="AR7" s="283"/>
      <c r="AS7" s="283"/>
      <c r="AT7" s="283"/>
      <c r="AU7" s="283"/>
      <c r="AV7" s="283"/>
      <c r="AW7" s="283"/>
      <c r="AX7" s="283"/>
      <c r="AY7" s="283"/>
      <c r="AZ7" s="283"/>
      <c r="BA7" s="283"/>
      <c r="BB7" s="283"/>
    </row>
    <row r="8" spans="1:54" x14ac:dyDescent="0.15">
      <c r="A8" s="265"/>
      <c r="B8" s="283"/>
      <c r="C8" s="283"/>
      <c r="D8" s="283"/>
      <c r="E8" s="283"/>
      <c r="F8" s="283"/>
      <c r="G8" s="252"/>
      <c r="H8" s="275" t="str">
        <f t="shared" si="0"/>
        <v>adulto</v>
      </c>
      <c r="I8" s="283"/>
      <c r="J8" s="283"/>
      <c r="K8" s="279" t="str">
        <f t="shared" si="1"/>
        <v xml:space="preserve">  </v>
      </c>
      <c r="L8" s="280">
        <f t="shared" si="2"/>
        <v>0</v>
      </c>
      <c r="M8" s="281">
        <f t="shared" si="3"/>
        <v>0</v>
      </c>
      <c r="N8" s="282" t="str">
        <f t="shared" si="4"/>
        <v/>
      </c>
      <c r="O8" s="285">
        <f t="shared" si="5"/>
        <v>0</v>
      </c>
      <c r="P8" s="282" t="s">
        <v>1819</v>
      </c>
      <c r="Q8" s="284" t="s">
        <v>1820</v>
      </c>
      <c r="R8" s="282"/>
      <c r="S8" s="284"/>
      <c r="T8" s="282"/>
      <c r="U8" s="284"/>
      <c r="V8" s="282"/>
      <c r="W8" s="282"/>
      <c r="X8" s="284"/>
      <c r="Y8" s="282"/>
      <c r="Z8" s="284"/>
      <c r="AA8" s="282"/>
      <c r="AB8" s="284"/>
      <c r="AC8" s="282"/>
      <c r="AD8" s="282">
        <v>1</v>
      </c>
      <c r="AE8" s="283"/>
      <c r="AF8" s="283"/>
      <c r="AG8" s="283"/>
      <c r="AH8" s="283"/>
      <c r="AI8" s="283"/>
      <c r="AJ8" s="283"/>
      <c r="AK8" s="283"/>
      <c r="AL8" s="283"/>
      <c r="AM8" s="283"/>
      <c r="AN8" s="283"/>
      <c r="AO8" s="283"/>
      <c r="AP8" s="283"/>
      <c r="AQ8" s="283"/>
      <c r="AR8" s="283"/>
      <c r="AS8" s="283"/>
      <c r="AT8" s="283"/>
      <c r="AU8" s="283"/>
      <c r="AV8" s="283"/>
      <c r="AW8" s="283"/>
      <c r="AX8" s="283"/>
      <c r="AY8" s="283"/>
      <c r="AZ8" s="283"/>
      <c r="BA8" s="283"/>
      <c r="BB8" s="283"/>
    </row>
    <row r="9" spans="1:54" x14ac:dyDescent="0.15">
      <c r="A9" s="265"/>
      <c r="B9" s="283"/>
      <c r="C9" s="283"/>
      <c r="D9" s="283"/>
      <c r="E9" s="283"/>
      <c r="F9" s="283"/>
      <c r="G9" s="252"/>
      <c r="H9" s="275" t="str">
        <f t="shared" si="0"/>
        <v>adulto</v>
      </c>
      <c r="I9" s="283"/>
      <c r="J9" s="283"/>
      <c r="K9" s="279" t="str">
        <f t="shared" si="1"/>
        <v xml:space="preserve">  </v>
      </c>
      <c r="L9" s="280">
        <f t="shared" si="2"/>
        <v>0</v>
      </c>
      <c r="M9" s="281">
        <f t="shared" si="3"/>
        <v>0</v>
      </c>
      <c r="N9" s="282" t="str">
        <f t="shared" si="4"/>
        <v/>
      </c>
      <c r="O9" s="285">
        <f t="shared" si="5"/>
        <v>0</v>
      </c>
      <c r="P9" s="267"/>
      <c r="Q9" s="284"/>
      <c r="R9" s="267"/>
      <c r="S9" s="284"/>
      <c r="T9" s="267"/>
      <c r="U9" s="284"/>
      <c r="V9" s="267"/>
      <c r="W9" s="267"/>
      <c r="X9" s="284"/>
      <c r="Y9" s="267"/>
      <c r="Z9" s="284"/>
      <c r="AA9" s="267"/>
      <c r="AB9" s="284"/>
      <c r="AC9" s="267"/>
      <c r="AD9" s="282">
        <v>2</v>
      </c>
      <c r="AE9" s="283"/>
      <c r="AF9" s="283"/>
      <c r="AG9" s="283"/>
      <c r="AH9" s="283"/>
      <c r="AI9" s="283"/>
      <c r="AJ9" s="283"/>
      <c r="AK9" s="283"/>
      <c r="AL9" s="283"/>
      <c r="AM9" s="283"/>
      <c r="AN9" s="283"/>
      <c r="AO9" s="283"/>
      <c r="AP9" s="283"/>
      <c r="AQ9" s="283"/>
      <c r="AR9" s="283"/>
      <c r="AS9" s="283"/>
      <c r="AT9" s="283"/>
      <c r="AU9" s="283"/>
      <c r="AV9" s="283"/>
      <c r="AW9" s="283"/>
      <c r="AX9" s="283"/>
      <c r="AY9" s="283"/>
      <c r="AZ9" s="283"/>
      <c r="BA9" s="283"/>
      <c r="BB9" s="283"/>
    </row>
    <row r="10" spans="1:54" x14ac:dyDescent="0.15">
      <c r="A10" s="265"/>
      <c r="B10" s="283"/>
      <c r="C10" s="283"/>
      <c r="D10" s="283"/>
      <c r="E10" s="283"/>
      <c r="F10" s="283"/>
      <c r="G10" s="252"/>
      <c r="H10" s="275" t="str">
        <f t="shared" si="0"/>
        <v>adulto</v>
      </c>
      <c r="I10" s="283"/>
      <c r="J10" s="283"/>
      <c r="K10" s="279" t="str">
        <f t="shared" si="1"/>
        <v xml:space="preserve">  </v>
      </c>
      <c r="L10" s="280">
        <f t="shared" si="2"/>
        <v>0</v>
      </c>
      <c r="M10" s="281">
        <f t="shared" si="3"/>
        <v>0</v>
      </c>
      <c r="N10" s="282" t="str">
        <f t="shared" si="4"/>
        <v/>
      </c>
      <c r="O10" s="285">
        <f t="shared" si="5"/>
        <v>0</v>
      </c>
      <c r="P10" s="282"/>
      <c r="Q10" s="284"/>
      <c r="R10" s="282"/>
      <c r="S10" s="284"/>
      <c r="T10" s="282"/>
      <c r="U10" s="284"/>
      <c r="V10" s="282"/>
      <c r="W10" s="282"/>
      <c r="X10" s="284"/>
      <c r="Y10" s="282"/>
      <c r="Z10" s="284"/>
      <c r="AA10" s="282"/>
      <c r="AB10" s="284"/>
      <c r="AC10" s="282"/>
      <c r="AD10" s="282">
        <v>4</v>
      </c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283"/>
      <c r="AT10" s="283"/>
      <c r="AU10" s="283"/>
      <c r="AV10" s="283"/>
      <c r="AW10" s="283"/>
      <c r="AX10" s="283"/>
      <c r="AY10" s="283"/>
      <c r="AZ10" s="283"/>
      <c r="BA10" s="283"/>
      <c r="BB10" s="283"/>
    </row>
    <row r="11" spans="1:54" x14ac:dyDescent="0.15">
      <c r="A11" s="265"/>
      <c r="B11" s="283"/>
      <c r="C11" s="283"/>
      <c r="D11" s="283"/>
      <c r="E11" s="283"/>
      <c r="F11" s="283"/>
      <c r="G11" s="252"/>
      <c r="H11" s="275" t="str">
        <f t="shared" si="0"/>
        <v>adulto</v>
      </c>
      <c r="I11" s="283"/>
      <c r="J11" s="283"/>
      <c r="K11" s="279" t="str">
        <f t="shared" si="1"/>
        <v xml:space="preserve">  </v>
      </c>
      <c r="L11" s="280">
        <f t="shared" si="2"/>
        <v>0</v>
      </c>
      <c r="M11" s="281">
        <f t="shared" si="3"/>
        <v>0</v>
      </c>
      <c r="N11" s="282" t="str">
        <f t="shared" si="4"/>
        <v/>
      </c>
      <c r="O11" s="285">
        <f t="shared" si="5"/>
        <v>0</v>
      </c>
      <c r="P11" s="282"/>
      <c r="Q11" s="284"/>
      <c r="R11" s="282"/>
      <c r="S11" s="284"/>
      <c r="T11" s="282"/>
      <c r="U11" s="284"/>
      <c r="V11" s="282"/>
      <c r="W11" s="282"/>
      <c r="X11" s="284"/>
      <c r="Y11" s="282"/>
      <c r="Z11" s="284"/>
      <c r="AA11" s="282"/>
      <c r="AB11" s="284"/>
      <c r="AC11" s="282"/>
      <c r="AD11" s="282"/>
      <c r="AE11" s="283"/>
      <c r="AF11" s="283"/>
      <c r="AG11" s="283"/>
      <c r="AH11" s="283"/>
      <c r="AI11" s="283"/>
      <c r="AJ11" s="283"/>
      <c r="AK11" s="283"/>
      <c r="AL11" s="283"/>
      <c r="AM11" s="283"/>
      <c r="AN11" s="283"/>
      <c r="AO11" s="283"/>
      <c r="AP11" s="283"/>
      <c r="AQ11" s="283"/>
      <c r="AR11" s="283"/>
      <c r="AS11" s="283"/>
      <c r="AT11" s="283"/>
      <c r="AU11" s="283"/>
      <c r="AV11" s="283"/>
      <c r="AW11" s="283"/>
      <c r="AX11" s="283"/>
      <c r="AY11" s="283"/>
      <c r="AZ11" s="283"/>
      <c r="BA11" s="283"/>
      <c r="BB11" s="283"/>
    </row>
    <row r="12" spans="1:54" x14ac:dyDescent="0.15">
      <c r="A12" s="265"/>
      <c r="B12" s="283"/>
      <c r="C12" s="283"/>
      <c r="D12" s="283"/>
      <c r="E12" s="283"/>
      <c r="F12" s="283"/>
      <c r="G12" s="252"/>
      <c r="H12" s="275" t="str">
        <f t="shared" si="0"/>
        <v>adulto</v>
      </c>
      <c r="I12" s="283"/>
      <c r="J12" s="283"/>
      <c r="K12" s="279" t="str">
        <f t="shared" si="1"/>
        <v xml:space="preserve">  </v>
      </c>
      <c r="L12" s="280">
        <f t="shared" si="2"/>
        <v>0</v>
      </c>
      <c r="M12" s="281">
        <f t="shared" si="3"/>
        <v>0</v>
      </c>
      <c r="N12" s="282" t="str">
        <f t="shared" si="4"/>
        <v/>
      </c>
      <c r="O12" s="285">
        <f t="shared" si="5"/>
        <v>0</v>
      </c>
      <c r="P12" s="282"/>
      <c r="Q12" s="284"/>
      <c r="R12" s="282"/>
      <c r="S12" s="284"/>
      <c r="T12" s="282"/>
      <c r="U12" s="284"/>
      <c r="V12" s="282"/>
      <c r="W12" s="282"/>
      <c r="X12" s="284"/>
      <c r="Y12" s="282"/>
      <c r="Z12" s="284"/>
      <c r="AA12" s="282"/>
      <c r="AB12" s="284"/>
      <c r="AC12" s="282"/>
      <c r="AD12" s="282"/>
      <c r="AE12" s="283"/>
      <c r="AF12" s="283"/>
      <c r="AG12" s="283"/>
      <c r="AH12" s="283"/>
      <c r="AI12" s="283"/>
      <c r="AJ12" s="283"/>
      <c r="AK12" s="283"/>
      <c r="AL12" s="283"/>
      <c r="AM12" s="283"/>
      <c r="AN12" s="283"/>
      <c r="AO12" s="283"/>
      <c r="AP12" s="283"/>
      <c r="AQ12" s="283"/>
      <c r="AR12" s="283"/>
      <c r="AS12" s="283"/>
      <c r="AT12" s="283"/>
      <c r="AU12" s="283"/>
      <c r="AV12" s="283"/>
      <c r="AW12" s="283"/>
      <c r="AX12" s="283"/>
      <c r="AY12" s="283"/>
      <c r="AZ12" s="283"/>
      <c r="BA12" s="283"/>
      <c r="BB12" s="283"/>
    </row>
    <row r="13" spans="1:54" s="287" customFormat="1" x14ac:dyDescent="0.15">
      <c r="A13" s="286"/>
      <c r="B13" s="283"/>
      <c r="C13" s="283"/>
      <c r="D13" s="283"/>
      <c r="E13" s="283"/>
      <c r="F13" s="283"/>
      <c r="G13" s="252"/>
      <c r="H13" s="275" t="str">
        <f t="shared" si="0"/>
        <v>adulto</v>
      </c>
      <c r="I13" s="283"/>
      <c r="J13" s="283"/>
      <c r="K13" s="279" t="str">
        <f t="shared" si="1"/>
        <v xml:space="preserve">  </v>
      </c>
      <c r="L13" s="280">
        <f t="shared" si="2"/>
        <v>0</v>
      </c>
      <c r="M13" s="281">
        <f t="shared" si="3"/>
        <v>0</v>
      </c>
      <c r="N13" s="282" t="str">
        <f t="shared" si="4"/>
        <v/>
      </c>
      <c r="O13" s="285">
        <f t="shared" si="5"/>
        <v>0</v>
      </c>
      <c r="P13" s="282"/>
      <c r="Q13" s="284"/>
      <c r="R13" s="282"/>
      <c r="S13" s="284"/>
      <c r="T13" s="282"/>
      <c r="U13" s="284"/>
      <c r="V13" s="282"/>
      <c r="W13" s="282"/>
      <c r="X13" s="284"/>
      <c r="Y13" s="282"/>
      <c r="Z13" s="284"/>
      <c r="AA13" s="282"/>
      <c r="AB13" s="284"/>
      <c r="AC13" s="282"/>
      <c r="AD13" s="282"/>
      <c r="AE13" s="283"/>
      <c r="AF13" s="283"/>
      <c r="AG13" s="283"/>
      <c r="AH13" s="283"/>
      <c r="AI13" s="283"/>
      <c r="AJ13" s="283"/>
      <c r="AK13" s="283"/>
      <c r="AL13" s="283"/>
      <c r="AM13" s="283"/>
      <c r="AN13" s="283"/>
      <c r="AO13" s="283"/>
      <c r="AP13" s="283"/>
      <c r="AQ13" s="283"/>
      <c r="AR13" s="283"/>
      <c r="AS13" s="283"/>
      <c r="AT13" s="283"/>
      <c r="AU13" s="283"/>
      <c r="AV13" s="283"/>
      <c r="AW13" s="283"/>
      <c r="AX13" s="283"/>
      <c r="AY13" s="283"/>
      <c r="AZ13" s="283"/>
      <c r="BA13" s="283"/>
      <c r="BB13" s="283"/>
    </row>
    <row r="14" spans="1:54" x14ac:dyDescent="0.15">
      <c r="A14" s="265"/>
      <c r="B14" s="283"/>
      <c r="C14" s="283"/>
      <c r="D14" s="283"/>
      <c r="E14" s="283"/>
      <c r="F14" s="283"/>
      <c r="G14" s="252"/>
      <c r="H14" s="275" t="str">
        <f t="shared" si="0"/>
        <v>adulto</v>
      </c>
      <c r="I14" s="283"/>
      <c r="J14" s="283"/>
      <c r="K14" s="279" t="str">
        <f t="shared" si="1"/>
        <v xml:space="preserve">  </v>
      </c>
      <c r="L14" s="280">
        <f t="shared" si="2"/>
        <v>0</v>
      </c>
      <c r="M14" s="281">
        <f t="shared" si="3"/>
        <v>0</v>
      </c>
      <c r="N14" s="282" t="str">
        <f t="shared" si="4"/>
        <v/>
      </c>
      <c r="O14" s="285">
        <f t="shared" si="5"/>
        <v>0</v>
      </c>
      <c r="P14" s="282"/>
      <c r="Q14" s="284"/>
      <c r="R14" s="282"/>
      <c r="S14" s="284"/>
      <c r="T14" s="282"/>
      <c r="U14" s="284"/>
      <c r="V14" s="282"/>
      <c r="W14" s="282"/>
      <c r="X14" s="284"/>
      <c r="Y14" s="282"/>
      <c r="Z14" s="284"/>
      <c r="AA14" s="282"/>
      <c r="AB14" s="284"/>
      <c r="AC14" s="282"/>
      <c r="AD14" s="282"/>
      <c r="AE14" s="283"/>
      <c r="AF14" s="283"/>
      <c r="AG14" s="283"/>
      <c r="AH14" s="283"/>
      <c r="AI14" s="283"/>
      <c r="AJ14" s="283"/>
      <c r="AK14" s="283"/>
      <c r="AL14" s="283"/>
      <c r="AM14" s="283"/>
      <c r="AN14" s="283"/>
      <c r="AO14" s="283"/>
      <c r="AP14" s="283"/>
      <c r="AQ14" s="283"/>
      <c r="AR14" s="283"/>
      <c r="AS14" s="283"/>
      <c r="AT14" s="283"/>
      <c r="AU14" s="283"/>
      <c r="AV14" s="283"/>
      <c r="AW14" s="283"/>
      <c r="AX14" s="283"/>
      <c r="AY14" s="283"/>
      <c r="AZ14" s="283"/>
      <c r="BA14" s="283"/>
      <c r="BB14" s="283"/>
    </row>
    <row r="15" spans="1:54" x14ac:dyDescent="0.15">
      <c r="A15" s="265"/>
      <c r="B15" s="283"/>
      <c r="C15" s="283"/>
      <c r="D15" s="283"/>
      <c r="E15" s="283"/>
      <c r="F15" s="283"/>
      <c r="G15" s="252"/>
      <c r="H15" s="275" t="str">
        <f t="shared" si="0"/>
        <v>adulto</v>
      </c>
      <c r="I15" s="283"/>
      <c r="J15" s="283"/>
      <c r="K15" s="279" t="str">
        <f t="shared" si="1"/>
        <v xml:space="preserve">  </v>
      </c>
      <c r="L15" s="280">
        <f t="shared" si="2"/>
        <v>0</v>
      </c>
      <c r="M15" s="281">
        <f t="shared" si="3"/>
        <v>0</v>
      </c>
      <c r="N15" s="282" t="str">
        <f t="shared" si="4"/>
        <v/>
      </c>
      <c r="O15" s="285">
        <f t="shared" si="5"/>
        <v>0</v>
      </c>
      <c r="P15" s="282"/>
      <c r="Q15" s="284"/>
      <c r="R15" s="282"/>
      <c r="S15" s="284"/>
      <c r="T15" s="282"/>
      <c r="U15" s="284"/>
      <c r="V15" s="282"/>
      <c r="W15" s="282"/>
      <c r="X15" s="284"/>
      <c r="Y15" s="282"/>
      <c r="Z15" s="284"/>
      <c r="AA15" s="282"/>
      <c r="AB15" s="284"/>
      <c r="AC15" s="282"/>
      <c r="AD15" s="282"/>
      <c r="AE15" s="283"/>
      <c r="AF15" s="283"/>
      <c r="AG15" s="283"/>
      <c r="AH15" s="283"/>
      <c r="AI15" s="283"/>
      <c r="AJ15" s="283"/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3"/>
      <c r="AV15" s="283"/>
      <c r="AW15" s="283"/>
      <c r="AX15" s="283"/>
      <c r="AY15" s="283"/>
      <c r="AZ15" s="283"/>
      <c r="BA15" s="283"/>
      <c r="BB15" s="283"/>
    </row>
    <row r="16" spans="1:54" x14ac:dyDescent="0.15">
      <c r="A16" s="265"/>
      <c r="B16" s="283"/>
      <c r="C16" s="283"/>
      <c r="D16" s="283"/>
      <c r="E16" s="283"/>
      <c r="F16" s="283"/>
      <c r="G16" s="252"/>
      <c r="H16" s="275" t="str">
        <f t="shared" si="0"/>
        <v>adulto</v>
      </c>
      <c r="I16" s="283"/>
      <c r="J16" s="283"/>
      <c r="K16" s="279" t="str">
        <f t="shared" si="1"/>
        <v xml:space="preserve">  </v>
      </c>
      <c r="L16" s="280">
        <f t="shared" si="2"/>
        <v>0</v>
      </c>
      <c r="M16" s="281">
        <f t="shared" si="3"/>
        <v>0</v>
      </c>
      <c r="N16" s="282" t="str">
        <f t="shared" si="4"/>
        <v/>
      </c>
      <c r="O16" s="285">
        <f t="shared" si="5"/>
        <v>0</v>
      </c>
      <c r="P16" s="282"/>
      <c r="Q16" s="284"/>
      <c r="R16" s="282"/>
      <c r="S16" s="284"/>
      <c r="T16" s="282"/>
      <c r="U16" s="284"/>
      <c r="V16" s="282"/>
      <c r="W16" s="282"/>
      <c r="X16" s="284"/>
      <c r="Y16" s="282"/>
      <c r="Z16" s="284"/>
      <c r="AA16" s="282"/>
      <c r="AB16" s="284"/>
      <c r="AC16" s="282"/>
      <c r="AD16" s="282"/>
      <c r="AE16" s="283"/>
      <c r="AF16" s="283"/>
      <c r="AG16" s="283"/>
      <c r="AH16" s="283"/>
      <c r="AI16" s="283"/>
      <c r="AJ16" s="283"/>
      <c r="AK16" s="283"/>
      <c r="AL16" s="283"/>
      <c r="AM16" s="283"/>
      <c r="AN16" s="283"/>
      <c r="AO16" s="283"/>
      <c r="AP16" s="283"/>
      <c r="AQ16" s="283"/>
      <c r="AR16" s="283"/>
      <c r="AS16" s="283"/>
      <c r="AT16" s="283"/>
      <c r="AU16" s="283"/>
      <c r="AV16" s="283"/>
      <c r="AW16" s="283"/>
      <c r="AX16" s="283"/>
      <c r="AY16" s="283"/>
      <c r="AZ16" s="283"/>
      <c r="BA16" s="283"/>
      <c r="BB16" s="283"/>
    </row>
    <row r="17" spans="1:54" s="287" customFormat="1" x14ac:dyDescent="0.15">
      <c r="A17" s="286"/>
      <c r="B17" s="283"/>
      <c r="C17" s="283"/>
      <c r="D17" s="283"/>
      <c r="E17" s="283"/>
      <c r="F17" s="283"/>
      <c r="G17" s="252"/>
      <c r="H17" s="275" t="str">
        <f t="shared" si="0"/>
        <v>adulto</v>
      </c>
      <c r="I17" s="283"/>
      <c r="J17" s="283"/>
      <c r="K17" s="279" t="str">
        <f t="shared" si="1"/>
        <v xml:space="preserve">  </v>
      </c>
      <c r="L17" s="280">
        <f t="shared" si="2"/>
        <v>0</v>
      </c>
      <c r="M17" s="281">
        <f t="shared" si="3"/>
        <v>0</v>
      </c>
      <c r="N17" s="282" t="str">
        <f t="shared" si="4"/>
        <v/>
      </c>
      <c r="O17" s="285">
        <f t="shared" si="5"/>
        <v>0</v>
      </c>
      <c r="P17" s="282"/>
      <c r="Q17" s="284"/>
      <c r="R17" s="282"/>
      <c r="S17" s="284"/>
      <c r="T17" s="282"/>
      <c r="U17" s="284"/>
      <c r="V17" s="282"/>
      <c r="W17" s="282"/>
      <c r="X17" s="284"/>
      <c r="Y17" s="282"/>
      <c r="Z17" s="284"/>
      <c r="AA17" s="282"/>
      <c r="AB17" s="284"/>
      <c r="AC17" s="282"/>
      <c r="AD17" s="282"/>
      <c r="AE17" s="283"/>
      <c r="AF17" s="283"/>
      <c r="AG17" s="283"/>
      <c r="AH17" s="283"/>
      <c r="AI17" s="283"/>
      <c r="AJ17" s="283"/>
      <c r="AK17" s="283"/>
      <c r="AL17" s="283"/>
      <c r="AM17" s="283"/>
      <c r="AN17" s="283"/>
      <c r="AO17" s="283"/>
      <c r="AP17" s="283"/>
      <c r="AQ17" s="283"/>
      <c r="AR17" s="283"/>
      <c r="AS17" s="283"/>
      <c r="AT17" s="283"/>
      <c r="AU17" s="283"/>
      <c r="AV17" s="283"/>
      <c r="AW17" s="283"/>
      <c r="AX17" s="283"/>
      <c r="AY17" s="283"/>
      <c r="AZ17" s="283"/>
      <c r="BA17" s="283"/>
      <c r="BB17" s="283"/>
    </row>
    <row r="18" spans="1:54" x14ac:dyDescent="0.15">
      <c r="A18" s="265"/>
      <c r="B18" s="283"/>
      <c r="C18" s="283"/>
      <c r="D18" s="283"/>
      <c r="E18" s="283"/>
      <c r="F18" s="283"/>
      <c r="G18" s="252"/>
      <c r="H18" s="275" t="str">
        <f t="shared" si="0"/>
        <v>adulto</v>
      </c>
      <c r="I18" s="283"/>
      <c r="J18" s="283"/>
      <c r="K18" s="279" t="str">
        <f t="shared" si="1"/>
        <v xml:space="preserve">  </v>
      </c>
      <c r="L18" s="280">
        <f t="shared" si="2"/>
        <v>0</v>
      </c>
      <c r="M18" s="281">
        <f t="shared" si="3"/>
        <v>0</v>
      </c>
      <c r="N18" s="282" t="str">
        <f t="shared" si="4"/>
        <v/>
      </c>
      <c r="O18" s="285">
        <f t="shared" si="5"/>
        <v>0</v>
      </c>
      <c r="P18" s="282"/>
      <c r="Q18" s="284"/>
      <c r="R18" s="282"/>
      <c r="S18" s="284"/>
      <c r="T18" s="282"/>
      <c r="U18" s="284"/>
      <c r="V18" s="282"/>
      <c r="W18" s="282"/>
      <c r="X18" s="284"/>
      <c r="Y18" s="282"/>
      <c r="Z18" s="284"/>
      <c r="AA18" s="282"/>
      <c r="AB18" s="284"/>
      <c r="AC18" s="282"/>
      <c r="AD18" s="282"/>
      <c r="AE18" s="283"/>
      <c r="AF18" s="283"/>
      <c r="AG18" s="283"/>
      <c r="AH18" s="283"/>
      <c r="AI18" s="283"/>
      <c r="AJ18" s="283"/>
      <c r="AK18" s="283"/>
      <c r="AL18" s="283"/>
      <c r="AM18" s="283"/>
      <c r="AN18" s="283"/>
      <c r="AO18" s="283"/>
      <c r="AP18" s="283"/>
      <c r="AQ18" s="283"/>
      <c r="AR18" s="283"/>
      <c r="AS18" s="283"/>
      <c r="AT18" s="283"/>
      <c r="AU18" s="283"/>
      <c r="AV18" s="283"/>
      <c r="AW18" s="283"/>
      <c r="AX18" s="283"/>
      <c r="AY18" s="283"/>
      <c r="AZ18" s="283"/>
      <c r="BA18" s="283"/>
      <c r="BB18" s="283"/>
    </row>
    <row r="19" spans="1:54" x14ac:dyDescent="0.15">
      <c r="A19" s="265"/>
      <c r="B19" s="283"/>
      <c r="C19" s="283"/>
      <c r="D19" s="283"/>
      <c r="E19" s="283"/>
      <c r="F19" s="283"/>
      <c r="G19" s="252"/>
      <c r="H19" s="275" t="str">
        <f t="shared" si="0"/>
        <v>adulto</v>
      </c>
      <c r="I19" s="283"/>
      <c r="J19" s="283"/>
      <c r="K19" s="279" t="str">
        <f t="shared" si="1"/>
        <v xml:space="preserve">  </v>
      </c>
      <c r="L19" s="280">
        <f t="shared" si="2"/>
        <v>0</v>
      </c>
      <c r="M19" s="281">
        <f t="shared" si="3"/>
        <v>0</v>
      </c>
      <c r="N19" s="282" t="str">
        <f t="shared" si="4"/>
        <v/>
      </c>
      <c r="O19" s="285">
        <f t="shared" si="5"/>
        <v>0</v>
      </c>
      <c r="P19" s="282"/>
      <c r="Q19" s="284"/>
      <c r="R19" s="282"/>
      <c r="S19" s="284"/>
      <c r="T19" s="282"/>
      <c r="U19" s="284"/>
      <c r="V19" s="282"/>
      <c r="W19" s="282"/>
      <c r="X19" s="284"/>
      <c r="Y19" s="282"/>
      <c r="Z19" s="284"/>
      <c r="AA19" s="282"/>
      <c r="AB19" s="284"/>
      <c r="AC19" s="282"/>
      <c r="AD19" s="282"/>
      <c r="AE19" s="283"/>
      <c r="AF19" s="283"/>
      <c r="AG19" s="283"/>
      <c r="AH19" s="283"/>
      <c r="AI19" s="283"/>
      <c r="AJ19" s="283"/>
      <c r="AK19" s="283"/>
      <c r="AL19" s="283"/>
      <c r="AM19" s="283"/>
      <c r="AN19" s="283"/>
      <c r="AO19" s="283"/>
      <c r="AP19" s="283"/>
      <c r="AQ19" s="283"/>
      <c r="AR19" s="283"/>
      <c r="AS19" s="283"/>
      <c r="AT19" s="283"/>
      <c r="AU19" s="283"/>
      <c r="AV19" s="283"/>
      <c r="AW19" s="283"/>
      <c r="AX19" s="283"/>
      <c r="AY19" s="283"/>
      <c r="AZ19" s="283"/>
      <c r="BA19" s="283"/>
      <c r="BB19" s="283"/>
    </row>
    <row r="20" spans="1:54" x14ac:dyDescent="0.15">
      <c r="A20" s="265"/>
      <c r="B20" s="283"/>
      <c r="C20" s="283"/>
      <c r="D20" s="283"/>
      <c r="E20" s="283"/>
      <c r="F20" s="283"/>
      <c r="G20" s="252"/>
      <c r="H20" s="275" t="str">
        <f t="shared" si="0"/>
        <v>adulto</v>
      </c>
      <c r="I20" s="283"/>
      <c r="J20" s="283"/>
      <c r="K20" s="279" t="str">
        <f t="shared" si="1"/>
        <v xml:space="preserve">  </v>
      </c>
      <c r="L20" s="280">
        <f t="shared" si="2"/>
        <v>0</v>
      </c>
      <c r="M20" s="281">
        <f t="shared" si="3"/>
        <v>0</v>
      </c>
      <c r="N20" s="282" t="str">
        <f t="shared" si="4"/>
        <v/>
      </c>
      <c r="O20" s="285">
        <f t="shared" si="5"/>
        <v>0</v>
      </c>
      <c r="P20" s="282"/>
      <c r="Q20" s="284"/>
      <c r="R20" s="282"/>
      <c r="S20" s="284"/>
      <c r="T20" s="282"/>
      <c r="U20" s="284"/>
      <c r="V20" s="282"/>
      <c r="W20" s="282"/>
      <c r="X20" s="284"/>
      <c r="Y20" s="282"/>
      <c r="Z20" s="284"/>
      <c r="AA20" s="282"/>
      <c r="AB20" s="284"/>
      <c r="AC20" s="282"/>
      <c r="AD20" s="282"/>
      <c r="AE20" s="283"/>
      <c r="AF20" s="283"/>
      <c r="AG20" s="283"/>
      <c r="AH20" s="283"/>
      <c r="AI20" s="283"/>
      <c r="AJ20" s="283"/>
      <c r="AK20" s="283"/>
      <c r="AL20" s="283"/>
      <c r="AM20" s="283"/>
      <c r="AN20" s="283"/>
      <c r="AO20" s="283"/>
      <c r="AP20" s="283"/>
      <c r="AQ20" s="283"/>
      <c r="AR20" s="283"/>
      <c r="AS20" s="283"/>
      <c r="AT20" s="283"/>
      <c r="AU20" s="283"/>
      <c r="AV20" s="283"/>
      <c r="AW20" s="283"/>
      <c r="AX20" s="283"/>
      <c r="AY20" s="283"/>
      <c r="AZ20" s="283"/>
      <c r="BA20" s="283"/>
      <c r="BB20" s="283"/>
    </row>
    <row r="21" spans="1:54" x14ac:dyDescent="0.15">
      <c r="A21" s="265"/>
      <c r="B21" s="283"/>
      <c r="C21" s="283"/>
      <c r="D21" s="283"/>
      <c r="E21" s="283"/>
      <c r="F21" s="283"/>
      <c r="G21" s="252"/>
      <c r="H21" s="275" t="str">
        <f t="shared" si="0"/>
        <v>adulto</v>
      </c>
      <c r="I21" s="283"/>
      <c r="J21" s="283"/>
      <c r="K21" s="279" t="str">
        <f t="shared" si="1"/>
        <v xml:space="preserve">  </v>
      </c>
      <c r="L21" s="280">
        <f t="shared" si="2"/>
        <v>0</v>
      </c>
      <c r="M21" s="281">
        <f t="shared" si="3"/>
        <v>0</v>
      </c>
      <c r="N21" s="282" t="str">
        <f t="shared" si="4"/>
        <v/>
      </c>
      <c r="O21" s="285">
        <f t="shared" si="5"/>
        <v>0</v>
      </c>
      <c r="P21" s="282"/>
      <c r="Q21" s="284"/>
      <c r="R21" s="282"/>
      <c r="S21" s="284"/>
      <c r="T21" s="282"/>
      <c r="U21" s="284"/>
      <c r="V21" s="282"/>
      <c r="W21" s="282"/>
      <c r="X21" s="284"/>
      <c r="Y21" s="282"/>
      <c r="Z21" s="284"/>
      <c r="AA21" s="282"/>
      <c r="AB21" s="284"/>
      <c r="AC21" s="282"/>
      <c r="AD21" s="282"/>
      <c r="AE21" s="283"/>
      <c r="AF21" s="283"/>
      <c r="AG21" s="283"/>
      <c r="AH21" s="283"/>
      <c r="AI21" s="283"/>
      <c r="AJ21" s="283"/>
      <c r="AK21" s="283"/>
      <c r="AL21" s="283"/>
      <c r="AM21" s="283"/>
      <c r="AN21" s="283"/>
      <c r="AO21" s="283"/>
      <c r="AP21" s="283"/>
      <c r="AQ21" s="283"/>
      <c r="AR21" s="283"/>
      <c r="AS21" s="283"/>
      <c r="AT21" s="283"/>
      <c r="AU21" s="283"/>
      <c r="AV21" s="283"/>
      <c r="AW21" s="283"/>
      <c r="AX21" s="283"/>
      <c r="AY21" s="283"/>
      <c r="AZ21" s="283"/>
      <c r="BA21" s="283"/>
      <c r="BB21" s="283"/>
    </row>
    <row r="22" spans="1:54" x14ac:dyDescent="0.15">
      <c r="A22" s="265"/>
      <c r="B22" s="283"/>
      <c r="C22" s="283"/>
      <c r="D22" s="283"/>
      <c r="E22" s="283"/>
      <c r="F22" s="283"/>
      <c r="G22" s="252"/>
      <c r="H22" s="275" t="str">
        <f t="shared" si="0"/>
        <v>adulto</v>
      </c>
      <c r="I22" s="283"/>
      <c r="J22" s="283"/>
      <c r="K22" s="279" t="str">
        <f t="shared" si="1"/>
        <v xml:space="preserve">  </v>
      </c>
      <c r="L22" s="280">
        <f t="shared" si="2"/>
        <v>0</v>
      </c>
      <c r="M22" s="281">
        <f t="shared" si="3"/>
        <v>0</v>
      </c>
      <c r="N22" s="282" t="str">
        <f t="shared" si="4"/>
        <v/>
      </c>
      <c r="O22" s="285">
        <f t="shared" si="5"/>
        <v>0</v>
      </c>
      <c r="P22" s="282"/>
      <c r="Q22" s="284"/>
      <c r="R22" s="282"/>
      <c r="S22" s="284"/>
      <c r="T22" s="282"/>
      <c r="U22" s="284"/>
      <c r="V22" s="282"/>
      <c r="W22" s="282"/>
      <c r="X22" s="284"/>
      <c r="Y22" s="282"/>
      <c r="Z22" s="284"/>
      <c r="AA22" s="282"/>
      <c r="AB22" s="284"/>
      <c r="AC22" s="282"/>
      <c r="AD22" s="282"/>
      <c r="AE22" s="283"/>
      <c r="AF22" s="283"/>
      <c r="AG22" s="283"/>
      <c r="AH22" s="283"/>
      <c r="AI22" s="283"/>
      <c r="AJ22" s="283"/>
      <c r="AK22" s="283"/>
      <c r="AL22" s="283"/>
      <c r="AM22" s="283"/>
      <c r="AN22" s="283"/>
      <c r="AO22" s="283"/>
      <c r="AP22" s="283"/>
      <c r="AQ22" s="283"/>
      <c r="AR22" s="283"/>
      <c r="AS22" s="283"/>
      <c r="AT22" s="283"/>
      <c r="AU22" s="283"/>
      <c r="AV22" s="283"/>
      <c r="AW22" s="283"/>
      <c r="AX22" s="283"/>
      <c r="AY22" s="283"/>
      <c r="AZ22" s="283"/>
      <c r="BA22" s="283"/>
      <c r="BB22" s="283"/>
    </row>
    <row r="23" spans="1:54" x14ac:dyDescent="0.15">
      <c r="A23" s="265"/>
      <c r="B23" s="283"/>
      <c r="C23" s="283"/>
      <c r="D23" s="283"/>
      <c r="E23" s="283"/>
      <c r="F23" s="283"/>
      <c r="G23" s="252"/>
      <c r="H23" s="275" t="str">
        <f t="shared" si="0"/>
        <v>adulto</v>
      </c>
      <c r="I23" s="283"/>
      <c r="J23" s="283"/>
      <c r="K23" s="279" t="str">
        <f t="shared" si="1"/>
        <v xml:space="preserve">  </v>
      </c>
      <c r="L23" s="280">
        <f t="shared" si="2"/>
        <v>0</v>
      </c>
      <c r="M23" s="281">
        <f t="shared" si="3"/>
        <v>0</v>
      </c>
      <c r="N23" s="282" t="str">
        <f t="shared" si="4"/>
        <v/>
      </c>
      <c r="O23" s="285">
        <f t="shared" si="5"/>
        <v>0</v>
      </c>
      <c r="P23" s="282"/>
      <c r="Q23" s="284"/>
      <c r="R23" s="282"/>
      <c r="S23" s="284"/>
      <c r="T23" s="282"/>
      <c r="U23" s="284"/>
      <c r="V23" s="282"/>
      <c r="W23" s="282"/>
      <c r="X23" s="284"/>
      <c r="Y23" s="282"/>
      <c r="Z23" s="284"/>
      <c r="AA23" s="282"/>
      <c r="AB23" s="284"/>
      <c r="AC23" s="282"/>
      <c r="AD23" s="282"/>
      <c r="AE23" s="283"/>
      <c r="AF23" s="283"/>
      <c r="AG23" s="283"/>
      <c r="AH23" s="283"/>
      <c r="AI23" s="283"/>
      <c r="AJ23" s="283"/>
      <c r="AK23" s="283"/>
      <c r="AL23" s="283"/>
      <c r="AM23" s="283"/>
      <c r="AN23" s="283"/>
      <c r="AO23" s="283"/>
      <c r="AP23" s="283"/>
      <c r="AQ23" s="283"/>
      <c r="AR23" s="283"/>
      <c r="AS23" s="283"/>
      <c r="AT23" s="283"/>
      <c r="AU23" s="283"/>
      <c r="AV23" s="283"/>
      <c r="AW23" s="283"/>
      <c r="AX23" s="283"/>
      <c r="AY23" s="283"/>
      <c r="AZ23" s="283"/>
      <c r="BA23" s="283"/>
      <c r="BB23" s="283"/>
    </row>
    <row r="24" spans="1:54" x14ac:dyDescent="0.15">
      <c r="A24" s="265"/>
      <c r="B24" s="283"/>
      <c r="C24" s="283"/>
      <c r="D24" s="283"/>
      <c r="E24" s="283"/>
      <c r="F24" s="283"/>
      <c r="G24" s="252"/>
      <c r="H24" s="275" t="str">
        <f t="shared" si="0"/>
        <v>adulto</v>
      </c>
      <c r="I24" s="283"/>
      <c r="J24" s="283"/>
      <c r="K24" s="279" t="str">
        <f t="shared" si="1"/>
        <v xml:space="preserve">  </v>
      </c>
      <c r="L24" s="280">
        <f t="shared" si="2"/>
        <v>0</v>
      </c>
      <c r="M24" s="281">
        <f t="shared" si="3"/>
        <v>0</v>
      </c>
      <c r="N24" s="282" t="str">
        <f t="shared" si="4"/>
        <v/>
      </c>
      <c r="O24" s="285">
        <f t="shared" si="5"/>
        <v>0</v>
      </c>
      <c r="P24" s="282"/>
      <c r="Q24" s="284"/>
      <c r="R24" s="282"/>
      <c r="S24" s="284"/>
      <c r="T24" s="282"/>
      <c r="U24" s="284"/>
      <c r="V24" s="282"/>
      <c r="W24" s="282"/>
      <c r="X24" s="284"/>
      <c r="Y24" s="282"/>
      <c r="Z24" s="284"/>
      <c r="AA24" s="282"/>
      <c r="AB24" s="284"/>
      <c r="AC24" s="282"/>
      <c r="AD24" s="282"/>
      <c r="AE24" s="283"/>
      <c r="AF24" s="283"/>
      <c r="AG24" s="283"/>
      <c r="AH24" s="283"/>
      <c r="AI24" s="283"/>
      <c r="AJ24" s="283"/>
      <c r="AK24" s="283"/>
      <c r="AL24" s="283"/>
      <c r="AM24" s="283"/>
      <c r="AN24" s="283"/>
      <c r="AO24" s="283"/>
      <c r="AP24" s="283"/>
      <c r="AQ24" s="283"/>
      <c r="AR24" s="283"/>
      <c r="AS24" s="283"/>
      <c r="AT24" s="283"/>
      <c r="AU24" s="283"/>
      <c r="AV24" s="283"/>
      <c r="AW24" s="283"/>
      <c r="AX24" s="283"/>
      <c r="AY24" s="283"/>
      <c r="AZ24" s="283"/>
      <c r="BA24" s="283"/>
      <c r="BB24" s="283"/>
    </row>
    <row r="25" spans="1:54" x14ac:dyDescent="0.15">
      <c r="A25" s="265"/>
      <c r="B25" s="283"/>
      <c r="C25" s="283"/>
      <c r="D25" s="283"/>
      <c r="E25" s="283"/>
      <c r="F25" s="283"/>
      <c r="G25" s="252"/>
      <c r="H25" s="275" t="str">
        <f t="shared" si="0"/>
        <v>adulto</v>
      </c>
      <c r="I25" s="283"/>
      <c r="J25" s="283"/>
      <c r="K25" s="279" t="str">
        <f t="shared" si="1"/>
        <v xml:space="preserve">  </v>
      </c>
      <c r="L25" s="280">
        <f t="shared" si="2"/>
        <v>0</v>
      </c>
      <c r="M25" s="281">
        <f t="shared" si="3"/>
        <v>0</v>
      </c>
      <c r="N25" s="282" t="str">
        <f t="shared" si="4"/>
        <v/>
      </c>
      <c r="O25" s="285">
        <f t="shared" si="5"/>
        <v>0</v>
      </c>
      <c r="P25" s="282"/>
      <c r="Q25" s="284"/>
      <c r="R25" s="282"/>
      <c r="S25" s="284"/>
      <c r="T25" s="282"/>
      <c r="U25" s="284"/>
      <c r="V25" s="282"/>
      <c r="W25" s="282"/>
      <c r="X25" s="284"/>
      <c r="Y25" s="282"/>
      <c r="Z25" s="284"/>
      <c r="AA25" s="282"/>
      <c r="AB25" s="284"/>
      <c r="AC25" s="282"/>
      <c r="AD25" s="282"/>
      <c r="AE25" s="283"/>
      <c r="AF25" s="283"/>
      <c r="AG25" s="283"/>
      <c r="AH25" s="283"/>
      <c r="AI25" s="283"/>
      <c r="AJ25" s="283"/>
      <c r="AK25" s="283"/>
      <c r="AL25" s="283"/>
      <c r="AM25" s="283"/>
      <c r="AN25" s="283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283"/>
      <c r="AZ25" s="283"/>
      <c r="BA25" s="283"/>
      <c r="BB25" s="283"/>
    </row>
    <row r="26" spans="1:54" x14ac:dyDescent="0.15">
      <c r="A26" s="265"/>
      <c r="B26" s="283"/>
      <c r="C26" s="283"/>
      <c r="D26" s="283"/>
      <c r="E26" s="283"/>
      <c r="F26" s="283"/>
      <c r="G26" s="252"/>
      <c r="H26" s="275" t="str">
        <f t="shared" si="0"/>
        <v>adulto</v>
      </c>
      <c r="I26" s="283"/>
      <c r="J26" s="283"/>
      <c r="K26" s="279" t="str">
        <f t="shared" si="1"/>
        <v xml:space="preserve">  </v>
      </c>
      <c r="L26" s="280">
        <f t="shared" si="2"/>
        <v>0</v>
      </c>
      <c r="M26" s="281">
        <f t="shared" si="3"/>
        <v>0</v>
      </c>
      <c r="N26" s="282" t="str">
        <f t="shared" si="4"/>
        <v/>
      </c>
      <c r="O26" s="285">
        <f t="shared" si="5"/>
        <v>0</v>
      </c>
      <c r="P26" s="282"/>
      <c r="Q26" s="284"/>
      <c r="R26" s="282"/>
      <c r="S26" s="284"/>
      <c r="T26" s="282"/>
      <c r="U26" s="284"/>
      <c r="V26" s="282"/>
      <c r="W26" s="282"/>
      <c r="X26" s="284"/>
      <c r="Y26" s="282"/>
      <c r="Z26" s="284"/>
      <c r="AA26" s="282"/>
      <c r="AB26" s="284"/>
      <c r="AC26" s="282"/>
      <c r="AD26" s="282"/>
      <c r="AE26" s="283"/>
      <c r="AF26" s="283"/>
      <c r="AG26" s="283"/>
      <c r="AH26" s="283"/>
      <c r="AI26" s="283"/>
      <c r="AJ26" s="283"/>
      <c r="AK26" s="283"/>
      <c r="AL26" s="283"/>
      <c r="AM26" s="283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</row>
    <row r="27" spans="1:54" x14ac:dyDescent="0.15">
      <c r="A27" s="265"/>
      <c r="B27" s="283"/>
      <c r="C27" s="283"/>
      <c r="D27" s="283"/>
      <c r="E27" s="283"/>
      <c r="F27" s="283"/>
      <c r="G27" s="252"/>
      <c r="H27" s="275" t="str">
        <f t="shared" si="0"/>
        <v>adulto</v>
      </c>
      <c r="I27" s="283"/>
      <c r="J27" s="283"/>
      <c r="K27" s="279" t="str">
        <f t="shared" si="1"/>
        <v xml:space="preserve">  </v>
      </c>
      <c r="L27" s="280">
        <f t="shared" si="2"/>
        <v>0</v>
      </c>
      <c r="M27" s="281">
        <f t="shared" si="3"/>
        <v>0</v>
      </c>
      <c r="N27" s="282" t="str">
        <f t="shared" si="4"/>
        <v/>
      </c>
      <c r="O27" s="285">
        <f t="shared" si="5"/>
        <v>0</v>
      </c>
      <c r="P27" s="282"/>
      <c r="Q27" s="284"/>
      <c r="R27" s="282"/>
      <c r="S27" s="284"/>
      <c r="T27" s="282"/>
      <c r="U27" s="284"/>
      <c r="V27" s="282"/>
      <c r="W27" s="282"/>
      <c r="X27" s="284"/>
      <c r="Y27" s="282"/>
      <c r="Z27" s="284"/>
      <c r="AA27" s="282"/>
      <c r="AB27" s="284"/>
      <c r="AC27" s="282"/>
      <c r="AD27" s="282"/>
      <c r="AE27" s="283"/>
      <c r="AF27" s="283"/>
      <c r="AG27" s="283"/>
      <c r="AH27" s="283"/>
      <c r="AI27" s="283"/>
      <c r="AJ27" s="283"/>
      <c r="AK27" s="283"/>
      <c r="AL27" s="283"/>
      <c r="AM27" s="283"/>
      <c r="AN27" s="283"/>
      <c r="AO27" s="283"/>
      <c r="AP27" s="283"/>
      <c r="AQ27" s="283"/>
      <c r="AR27" s="283"/>
      <c r="AS27" s="283"/>
      <c r="AT27" s="283"/>
      <c r="AU27" s="283"/>
      <c r="AV27" s="283"/>
      <c r="AW27" s="283"/>
      <c r="AX27" s="283"/>
      <c r="AY27" s="283"/>
      <c r="AZ27" s="283"/>
      <c r="BA27" s="283"/>
      <c r="BB27" s="283"/>
    </row>
    <row r="28" spans="1:54" x14ac:dyDescent="0.15">
      <c r="A28" s="265"/>
      <c r="B28" s="283"/>
      <c r="C28" s="283"/>
      <c r="D28" s="283"/>
      <c r="E28" s="283"/>
      <c r="F28" s="283"/>
      <c r="G28" s="252"/>
      <c r="H28" s="275" t="str">
        <f t="shared" si="0"/>
        <v>adulto</v>
      </c>
      <c r="I28" s="283"/>
      <c r="J28" s="283"/>
      <c r="K28" s="279" t="str">
        <f t="shared" si="1"/>
        <v xml:space="preserve">  </v>
      </c>
      <c r="L28" s="280">
        <f t="shared" si="2"/>
        <v>0</v>
      </c>
      <c r="M28" s="281">
        <f t="shared" si="3"/>
        <v>0</v>
      </c>
      <c r="N28" s="282" t="str">
        <f t="shared" si="4"/>
        <v/>
      </c>
      <c r="O28" s="285">
        <f t="shared" si="5"/>
        <v>0</v>
      </c>
      <c r="P28" s="282"/>
      <c r="Q28" s="284"/>
      <c r="R28" s="282"/>
      <c r="S28" s="284"/>
      <c r="T28" s="282"/>
      <c r="U28" s="284"/>
      <c r="V28" s="282"/>
      <c r="W28" s="282"/>
      <c r="X28" s="284"/>
      <c r="Y28" s="282"/>
      <c r="Z28" s="284"/>
      <c r="AA28" s="282"/>
      <c r="AB28" s="284"/>
      <c r="AC28" s="282"/>
      <c r="AD28" s="282"/>
      <c r="AE28" s="283"/>
      <c r="AF28" s="283"/>
      <c r="AG28" s="283"/>
      <c r="AH28" s="283"/>
      <c r="AI28" s="283"/>
      <c r="AJ28" s="283"/>
      <c r="AK28" s="283"/>
      <c r="AL28" s="283"/>
      <c r="AM28" s="283"/>
      <c r="AN28" s="283"/>
      <c r="AO28" s="283"/>
      <c r="AP28" s="283"/>
      <c r="AQ28" s="283"/>
      <c r="AR28" s="283"/>
      <c r="AS28" s="283"/>
      <c r="AT28" s="283"/>
      <c r="AU28" s="283"/>
      <c r="AV28" s="283"/>
      <c r="AW28" s="283"/>
      <c r="AX28" s="283"/>
      <c r="AY28" s="283"/>
      <c r="AZ28" s="283"/>
      <c r="BA28" s="283"/>
      <c r="BB28" s="283"/>
    </row>
    <row r="29" spans="1:54" x14ac:dyDescent="0.15">
      <c r="A29" s="265"/>
      <c r="B29" s="283"/>
      <c r="C29" s="283"/>
      <c r="D29" s="283"/>
      <c r="E29" s="283"/>
      <c r="F29" s="283"/>
      <c r="G29" s="252"/>
      <c r="H29" s="275" t="str">
        <f t="shared" si="0"/>
        <v>adulto</v>
      </c>
      <c r="I29" s="283"/>
      <c r="J29" s="283"/>
      <c r="K29" s="279" t="str">
        <f t="shared" si="1"/>
        <v xml:space="preserve">  </v>
      </c>
      <c r="L29" s="280">
        <f t="shared" si="2"/>
        <v>0</v>
      </c>
      <c r="M29" s="281">
        <f t="shared" si="3"/>
        <v>0</v>
      </c>
      <c r="N29" s="282" t="str">
        <f t="shared" si="4"/>
        <v/>
      </c>
      <c r="O29" s="285">
        <f t="shared" si="5"/>
        <v>0</v>
      </c>
      <c r="P29" s="282"/>
      <c r="Q29" s="284"/>
      <c r="R29" s="282"/>
      <c r="S29" s="284"/>
      <c r="T29" s="282"/>
      <c r="U29" s="284"/>
      <c r="V29" s="282"/>
      <c r="W29" s="282"/>
      <c r="X29" s="284"/>
      <c r="Y29" s="282"/>
      <c r="Z29" s="284"/>
      <c r="AA29" s="282"/>
      <c r="AB29" s="284"/>
      <c r="AC29" s="282"/>
      <c r="AD29" s="282"/>
      <c r="AE29" s="283"/>
      <c r="AF29" s="283"/>
      <c r="AG29" s="283"/>
      <c r="AH29" s="283"/>
      <c r="AI29" s="283"/>
      <c r="AJ29" s="283"/>
      <c r="AK29" s="283"/>
      <c r="AL29" s="283"/>
      <c r="AM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83"/>
      <c r="BB29" s="283"/>
    </row>
    <row r="30" spans="1:54" x14ac:dyDescent="0.15">
      <c r="A30" s="265"/>
      <c r="B30" s="283"/>
      <c r="C30" s="283"/>
      <c r="D30" s="283"/>
      <c r="E30" s="283"/>
      <c r="F30" s="283"/>
      <c r="G30" s="252"/>
      <c r="H30" s="275" t="str">
        <f t="shared" si="0"/>
        <v>adulto</v>
      </c>
      <c r="I30" s="283"/>
      <c r="J30" s="283"/>
      <c r="K30" s="279" t="str">
        <f t="shared" si="1"/>
        <v xml:space="preserve">  </v>
      </c>
      <c r="L30" s="280">
        <f t="shared" si="2"/>
        <v>0</v>
      </c>
      <c r="M30" s="281">
        <f t="shared" si="3"/>
        <v>0</v>
      </c>
      <c r="N30" s="282" t="str">
        <f t="shared" si="4"/>
        <v/>
      </c>
      <c r="O30" s="285">
        <f t="shared" si="5"/>
        <v>0</v>
      </c>
      <c r="P30" s="282"/>
      <c r="Q30" s="284"/>
      <c r="R30" s="282"/>
      <c r="S30" s="284"/>
      <c r="T30" s="282"/>
      <c r="U30" s="284"/>
      <c r="V30" s="282"/>
      <c r="W30" s="282"/>
      <c r="X30" s="284"/>
      <c r="Y30" s="282"/>
      <c r="Z30" s="284"/>
      <c r="AA30" s="282"/>
      <c r="AB30" s="284"/>
      <c r="AC30" s="282"/>
      <c r="AD30" s="282"/>
      <c r="AE30" s="283"/>
      <c r="AF30" s="283"/>
      <c r="AG30" s="283"/>
      <c r="AH30" s="283"/>
      <c r="AI30" s="283"/>
      <c r="AJ30" s="283"/>
      <c r="AK30" s="283"/>
      <c r="AL30" s="283"/>
      <c r="AM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83"/>
      <c r="BB30" s="283"/>
    </row>
    <row r="31" spans="1:54" x14ac:dyDescent="0.15">
      <c r="A31" s="265"/>
      <c r="B31" s="283"/>
      <c r="C31" s="283"/>
      <c r="D31" s="283"/>
      <c r="E31" s="283"/>
      <c r="F31" s="283"/>
      <c r="G31" s="252"/>
      <c r="H31" s="275" t="str">
        <f t="shared" si="0"/>
        <v>adulto</v>
      </c>
      <c r="I31" s="283"/>
      <c r="J31" s="283"/>
      <c r="K31" s="279" t="str">
        <f t="shared" si="1"/>
        <v xml:space="preserve">  </v>
      </c>
      <c r="L31" s="280">
        <f t="shared" si="2"/>
        <v>0</v>
      </c>
      <c r="M31" s="281">
        <f t="shared" si="3"/>
        <v>0</v>
      </c>
      <c r="N31" s="282" t="str">
        <f t="shared" si="4"/>
        <v/>
      </c>
      <c r="O31" s="285">
        <f t="shared" si="5"/>
        <v>0</v>
      </c>
      <c r="P31" s="282"/>
      <c r="Q31" s="284"/>
      <c r="R31" s="282"/>
      <c r="S31" s="284"/>
      <c r="T31" s="282"/>
      <c r="U31" s="284"/>
      <c r="V31" s="282"/>
      <c r="W31" s="282"/>
      <c r="X31" s="284"/>
      <c r="Y31" s="282"/>
      <c r="Z31" s="284"/>
      <c r="AA31" s="282"/>
      <c r="AB31" s="284"/>
      <c r="AC31" s="282"/>
      <c r="AD31" s="282"/>
      <c r="AE31" s="283"/>
      <c r="AF31" s="283"/>
      <c r="AG31" s="283"/>
      <c r="AH31" s="283"/>
      <c r="AI31" s="283"/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83"/>
      <c r="BB31" s="283"/>
    </row>
    <row r="32" spans="1:54" x14ac:dyDescent="0.15">
      <c r="A32" s="265"/>
      <c r="B32" s="283"/>
      <c r="C32" s="283"/>
      <c r="D32" s="283"/>
      <c r="E32" s="283"/>
      <c r="F32" s="283"/>
      <c r="G32" s="252"/>
      <c r="H32" s="275" t="str">
        <f t="shared" si="0"/>
        <v>adulto</v>
      </c>
      <c r="I32" s="283"/>
      <c r="J32" s="283"/>
      <c r="K32" s="279" t="str">
        <f t="shared" si="1"/>
        <v xml:space="preserve">  </v>
      </c>
      <c r="L32" s="280">
        <f t="shared" si="2"/>
        <v>0</v>
      </c>
      <c r="M32" s="281">
        <f t="shared" si="3"/>
        <v>0</v>
      </c>
      <c r="N32" s="282" t="str">
        <f t="shared" si="4"/>
        <v/>
      </c>
      <c r="O32" s="285">
        <f t="shared" si="5"/>
        <v>0</v>
      </c>
      <c r="P32" s="282"/>
      <c r="Q32" s="284"/>
      <c r="R32" s="282"/>
      <c r="S32" s="284"/>
      <c r="T32" s="282"/>
      <c r="U32" s="284"/>
      <c r="V32" s="282"/>
      <c r="W32" s="282"/>
      <c r="X32" s="284"/>
      <c r="Y32" s="282"/>
      <c r="Z32" s="284"/>
      <c r="AA32" s="282"/>
      <c r="AB32" s="284"/>
      <c r="AC32" s="282"/>
      <c r="AD32" s="282"/>
      <c r="AE32" s="283"/>
      <c r="AF32" s="283"/>
      <c r="AG32" s="283"/>
      <c r="AH32" s="283"/>
      <c r="AI32" s="283"/>
      <c r="AJ32" s="283"/>
      <c r="AK32" s="283"/>
      <c r="AL32" s="283"/>
      <c r="AM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83"/>
      <c r="BB32" s="283"/>
    </row>
    <row r="33" spans="1:54" x14ac:dyDescent="0.15">
      <c r="A33" s="265"/>
      <c r="B33" s="283"/>
      <c r="C33" s="283"/>
      <c r="D33" s="283"/>
      <c r="E33" s="283"/>
      <c r="F33" s="283"/>
      <c r="G33" s="252"/>
      <c r="H33" s="275" t="str">
        <f t="shared" si="0"/>
        <v>adulto</v>
      </c>
      <c r="I33" s="283"/>
      <c r="J33" s="283"/>
      <c r="K33" s="279" t="str">
        <f t="shared" si="1"/>
        <v xml:space="preserve">  </v>
      </c>
      <c r="L33" s="280">
        <f t="shared" si="2"/>
        <v>0</v>
      </c>
      <c r="M33" s="281">
        <f t="shared" si="3"/>
        <v>0</v>
      </c>
      <c r="N33" s="282" t="str">
        <f t="shared" si="4"/>
        <v/>
      </c>
      <c r="O33" s="285">
        <f t="shared" si="5"/>
        <v>0</v>
      </c>
      <c r="P33" s="282"/>
      <c r="Q33" s="284"/>
      <c r="R33" s="282"/>
      <c r="S33" s="284"/>
      <c r="T33" s="282"/>
      <c r="U33" s="284"/>
      <c r="V33" s="282"/>
      <c r="W33" s="282"/>
      <c r="X33" s="284"/>
      <c r="Y33" s="282"/>
      <c r="Z33" s="284"/>
      <c r="AA33" s="282"/>
      <c r="AB33" s="284"/>
      <c r="AC33" s="282"/>
      <c r="AD33" s="282"/>
      <c r="AE33" s="283"/>
      <c r="AF33" s="283"/>
      <c r="AG33" s="283"/>
      <c r="AH33" s="283"/>
      <c r="AI33" s="283"/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83"/>
      <c r="BB33" s="283"/>
    </row>
    <row r="34" spans="1:54" x14ac:dyDescent="0.15">
      <c r="A34" s="265"/>
      <c r="B34" s="283"/>
      <c r="C34" s="283"/>
      <c r="D34" s="283"/>
      <c r="E34" s="283"/>
      <c r="F34" s="283"/>
      <c r="G34" s="252"/>
      <c r="H34" s="275" t="str">
        <f t="shared" si="0"/>
        <v>adulto</v>
      </c>
      <c r="I34" s="283"/>
      <c r="J34" s="283"/>
      <c r="K34" s="279" t="str">
        <f t="shared" si="1"/>
        <v xml:space="preserve">  </v>
      </c>
      <c r="L34" s="280">
        <f t="shared" si="2"/>
        <v>0</v>
      </c>
      <c r="M34" s="281">
        <f t="shared" si="3"/>
        <v>0</v>
      </c>
      <c r="N34" s="282" t="str">
        <f t="shared" si="4"/>
        <v/>
      </c>
      <c r="O34" s="285">
        <f t="shared" si="5"/>
        <v>0</v>
      </c>
      <c r="P34" s="282"/>
      <c r="Q34" s="284"/>
      <c r="R34" s="282"/>
      <c r="S34" s="284"/>
      <c r="T34" s="282"/>
      <c r="U34" s="284"/>
      <c r="V34" s="282"/>
      <c r="W34" s="282"/>
      <c r="X34" s="284"/>
      <c r="Y34" s="282"/>
      <c r="Z34" s="284"/>
      <c r="AA34" s="282"/>
      <c r="AB34" s="284"/>
      <c r="AC34" s="282"/>
      <c r="AD34" s="282"/>
      <c r="AE34" s="283"/>
      <c r="AF34" s="283"/>
      <c r="AG34" s="283"/>
      <c r="AH34" s="283"/>
      <c r="AI34" s="283"/>
      <c r="AJ34" s="28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</row>
    <row r="35" spans="1:54" x14ac:dyDescent="0.15">
      <c r="A35" s="265"/>
      <c r="B35" s="283"/>
      <c r="C35" s="283"/>
      <c r="D35" s="283"/>
      <c r="E35" s="283"/>
      <c r="F35" s="283"/>
      <c r="G35" s="252"/>
      <c r="H35" s="275" t="str">
        <f t="shared" si="0"/>
        <v>adulto</v>
      </c>
      <c r="I35" s="283"/>
      <c r="J35" s="283"/>
      <c r="K35" s="279" t="str">
        <f t="shared" si="1"/>
        <v xml:space="preserve">  </v>
      </c>
      <c r="L35" s="280">
        <f t="shared" si="2"/>
        <v>0</v>
      </c>
      <c r="M35" s="281">
        <f t="shared" si="3"/>
        <v>0</v>
      </c>
      <c r="N35" s="282" t="str">
        <f t="shared" si="4"/>
        <v/>
      </c>
      <c r="O35" s="285">
        <f t="shared" si="5"/>
        <v>0</v>
      </c>
      <c r="P35" s="282"/>
      <c r="Q35" s="284"/>
      <c r="R35" s="282"/>
      <c r="S35" s="284"/>
      <c r="T35" s="282"/>
      <c r="U35" s="284"/>
      <c r="V35" s="282"/>
      <c r="W35" s="282"/>
      <c r="X35" s="284"/>
      <c r="Y35" s="282"/>
      <c r="Z35" s="284"/>
      <c r="AA35" s="282"/>
      <c r="AB35" s="284"/>
      <c r="AC35" s="282"/>
      <c r="AD35" s="282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</row>
    <row r="36" spans="1:54" x14ac:dyDescent="0.15">
      <c r="A36" s="265"/>
      <c r="B36" s="283"/>
      <c r="C36" s="283"/>
      <c r="D36" s="283"/>
      <c r="E36" s="283"/>
      <c r="F36" s="283"/>
      <c r="G36" s="252"/>
      <c r="H36" s="275" t="str">
        <f t="shared" si="0"/>
        <v>adulto</v>
      </c>
      <c r="I36" s="283"/>
      <c r="J36" s="283"/>
      <c r="K36" s="279" t="str">
        <f t="shared" si="1"/>
        <v xml:space="preserve">  </v>
      </c>
      <c r="L36" s="280">
        <f t="shared" si="2"/>
        <v>0</v>
      </c>
      <c r="M36" s="281">
        <f t="shared" si="3"/>
        <v>0</v>
      </c>
      <c r="N36" s="282" t="str">
        <f t="shared" si="4"/>
        <v/>
      </c>
      <c r="O36" s="285">
        <f t="shared" si="5"/>
        <v>0</v>
      </c>
      <c r="P36" s="282"/>
      <c r="Q36" s="284"/>
      <c r="R36" s="282"/>
      <c r="S36" s="284"/>
      <c r="T36" s="282"/>
      <c r="U36" s="284"/>
      <c r="V36" s="282"/>
      <c r="W36" s="282"/>
      <c r="X36" s="284"/>
      <c r="Y36" s="282"/>
      <c r="Z36" s="284"/>
      <c r="AA36" s="282"/>
      <c r="AB36" s="284"/>
      <c r="AC36" s="282"/>
      <c r="AD36" s="282"/>
      <c r="AE36" s="283"/>
      <c r="AF36" s="283"/>
      <c r="AG36" s="283"/>
      <c r="AH36" s="283"/>
      <c r="AI36" s="283"/>
      <c r="AJ36" s="283"/>
      <c r="AK36" s="283"/>
      <c r="AL36" s="283"/>
      <c r="AM36" s="283"/>
      <c r="AN36" s="283"/>
      <c r="AO36" s="283"/>
      <c r="AP36" s="283"/>
      <c r="AQ36" s="283"/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</row>
    <row r="37" spans="1:54" x14ac:dyDescent="0.15">
      <c r="A37" s="265"/>
      <c r="B37" s="283"/>
      <c r="C37" s="283"/>
      <c r="D37" s="283"/>
      <c r="E37" s="283"/>
      <c r="F37" s="283"/>
      <c r="G37" s="252"/>
      <c r="H37" s="275" t="str">
        <f t="shared" si="0"/>
        <v>adulto</v>
      </c>
      <c r="I37" s="283"/>
      <c r="J37" s="283"/>
      <c r="K37" s="279" t="str">
        <f t="shared" si="1"/>
        <v xml:space="preserve">  </v>
      </c>
      <c r="L37" s="280">
        <f t="shared" si="2"/>
        <v>0</v>
      </c>
      <c r="M37" s="281">
        <f t="shared" si="3"/>
        <v>0</v>
      </c>
      <c r="N37" s="282" t="str">
        <f t="shared" si="4"/>
        <v/>
      </c>
      <c r="O37" s="285">
        <f t="shared" si="5"/>
        <v>0</v>
      </c>
      <c r="P37" s="282"/>
      <c r="Q37" s="284"/>
      <c r="R37" s="282"/>
      <c r="S37" s="284"/>
      <c r="T37" s="282"/>
      <c r="U37" s="284"/>
      <c r="V37" s="282"/>
      <c r="W37" s="282"/>
      <c r="X37" s="284"/>
      <c r="Y37" s="282"/>
      <c r="Z37" s="284"/>
      <c r="AA37" s="282"/>
      <c r="AB37" s="284"/>
      <c r="AC37" s="282"/>
      <c r="AD37" s="282"/>
      <c r="AE37" s="283"/>
      <c r="AF37" s="283"/>
      <c r="AG37" s="283"/>
      <c r="AH37" s="283"/>
      <c r="AI37" s="283"/>
      <c r="AJ37" s="283"/>
      <c r="AK37" s="283"/>
      <c r="AL37" s="283"/>
      <c r="AM37" s="283"/>
      <c r="AN37" s="283"/>
      <c r="AO37" s="283"/>
      <c r="AP37" s="283"/>
      <c r="AQ37" s="283"/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</row>
    <row r="38" spans="1:54" x14ac:dyDescent="0.15">
      <c r="A38" s="265"/>
      <c r="B38" s="283"/>
      <c r="C38" s="283"/>
      <c r="D38" s="283"/>
      <c r="E38" s="283"/>
      <c r="F38" s="283"/>
      <c r="G38" s="252"/>
      <c r="H38" s="275" t="str">
        <f t="shared" si="0"/>
        <v>adulto</v>
      </c>
      <c r="I38" s="283"/>
      <c r="J38" s="283"/>
      <c r="K38" s="279" t="str">
        <f t="shared" si="1"/>
        <v xml:space="preserve">  </v>
      </c>
      <c r="L38" s="280">
        <f t="shared" si="2"/>
        <v>0</v>
      </c>
      <c r="M38" s="281">
        <f t="shared" si="3"/>
        <v>0</v>
      </c>
      <c r="N38" s="282" t="str">
        <f t="shared" si="4"/>
        <v/>
      </c>
      <c r="O38" s="285">
        <f t="shared" si="5"/>
        <v>0</v>
      </c>
      <c r="P38" s="282"/>
      <c r="Q38" s="284"/>
      <c r="R38" s="282"/>
      <c r="S38" s="284"/>
      <c r="T38" s="282"/>
      <c r="U38" s="284"/>
      <c r="V38" s="282"/>
      <c r="W38" s="282"/>
      <c r="X38" s="284"/>
      <c r="Y38" s="282"/>
      <c r="Z38" s="284"/>
      <c r="AA38" s="282"/>
      <c r="AB38" s="284"/>
      <c r="AC38" s="282"/>
      <c r="AD38" s="282"/>
      <c r="AE38" s="283"/>
      <c r="AF38" s="283"/>
      <c r="AG38" s="283"/>
      <c r="AH38" s="283"/>
      <c r="AI38" s="283"/>
      <c r="AJ38" s="283"/>
      <c r="AK38" s="283"/>
      <c r="AL38" s="283"/>
      <c r="AM38" s="283"/>
      <c r="AN38" s="283"/>
      <c r="AO38" s="283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83"/>
      <c r="BB38" s="283"/>
    </row>
    <row r="39" spans="1:54" x14ac:dyDescent="0.15">
      <c r="A39" s="265"/>
      <c r="B39" s="283"/>
      <c r="C39" s="283"/>
      <c r="D39" s="283"/>
      <c r="E39" s="283"/>
      <c r="F39" s="283"/>
      <c r="G39" s="252"/>
      <c r="H39" s="275" t="str">
        <f t="shared" si="0"/>
        <v>adulto</v>
      </c>
      <c r="I39" s="283"/>
      <c r="J39" s="283"/>
      <c r="K39" s="279" t="str">
        <f t="shared" si="1"/>
        <v xml:space="preserve">  </v>
      </c>
      <c r="L39" s="280">
        <f t="shared" si="2"/>
        <v>0</v>
      </c>
      <c r="M39" s="281">
        <f t="shared" si="3"/>
        <v>0</v>
      </c>
      <c r="N39" s="282" t="str">
        <f t="shared" si="4"/>
        <v/>
      </c>
      <c r="O39" s="285">
        <f t="shared" si="5"/>
        <v>0</v>
      </c>
      <c r="P39" s="282"/>
      <c r="Q39" s="284"/>
      <c r="R39" s="282"/>
      <c r="S39" s="284"/>
      <c r="T39" s="282"/>
      <c r="U39" s="284"/>
      <c r="V39" s="282"/>
      <c r="W39" s="282"/>
      <c r="X39" s="284"/>
      <c r="Y39" s="282"/>
      <c r="Z39" s="284"/>
      <c r="AA39" s="282"/>
      <c r="AB39" s="284"/>
      <c r="AC39" s="282"/>
      <c r="AD39" s="282"/>
      <c r="AE39" s="283"/>
      <c r="AF39" s="283"/>
      <c r="AG39" s="283"/>
      <c r="AH39" s="283"/>
      <c r="AI39" s="283"/>
      <c r="AJ39" s="283"/>
      <c r="AK39" s="283"/>
      <c r="AL39" s="283"/>
      <c r="AM39" s="283"/>
      <c r="AN39" s="283"/>
      <c r="AO39" s="283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</row>
    <row r="40" spans="1:54" x14ac:dyDescent="0.15">
      <c r="A40" s="265"/>
      <c r="B40" s="283"/>
      <c r="C40" s="283"/>
      <c r="D40" s="283"/>
      <c r="E40" s="283"/>
      <c r="F40" s="283"/>
      <c r="G40" s="252"/>
      <c r="H40" s="275" t="str">
        <f t="shared" si="0"/>
        <v>adulto</v>
      </c>
      <c r="I40" s="283"/>
      <c r="J40" s="283"/>
      <c r="K40" s="279" t="str">
        <f t="shared" si="1"/>
        <v xml:space="preserve">  </v>
      </c>
      <c r="L40" s="280">
        <f t="shared" si="2"/>
        <v>0</v>
      </c>
      <c r="M40" s="281">
        <f t="shared" si="3"/>
        <v>0</v>
      </c>
      <c r="N40" s="282" t="str">
        <f t="shared" si="4"/>
        <v/>
      </c>
      <c r="O40" s="285">
        <f t="shared" si="5"/>
        <v>0</v>
      </c>
      <c r="P40" s="282"/>
      <c r="Q40" s="284"/>
      <c r="R40" s="282"/>
      <c r="S40" s="284"/>
      <c r="T40" s="282"/>
      <c r="U40" s="284"/>
      <c r="V40" s="282"/>
      <c r="W40" s="282"/>
      <c r="X40" s="284"/>
      <c r="Y40" s="282"/>
      <c r="Z40" s="284"/>
      <c r="AA40" s="282"/>
      <c r="AB40" s="284"/>
      <c r="AC40" s="282"/>
      <c r="AD40" s="282"/>
      <c r="AE40" s="283"/>
      <c r="AF40" s="283"/>
      <c r="AG40" s="283"/>
      <c r="AH40" s="283"/>
      <c r="AI40" s="283"/>
      <c r="AJ40" s="283"/>
      <c r="AK40" s="283"/>
      <c r="AL40" s="283"/>
      <c r="AM40" s="283"/>
      <c r="AN40" s="283"/>
      <c r="AO40" s="283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83"/>
      <c r="BB40" s="283"/>
    </row>
    <row r="41" spans="1:54" x14ac:dyDescent="0.15">
      <c r="A41" s="265"/>
      <c r="B41" s="283"/>
      <c r="C41" s="283"/>
      <c r="D41" s="283"/>
      <c r="E41" s="283"/>
      <c r="F41" s="283"/>
      <c r="G41" s="252"/>
      <c r="H41" s="275" t="str">
        <f t="shared" si="0"/>
        <v>adulto</v>
      </c>
      <c r="I41" s="283"/>
      <c r="J41" s="283"/>
      <c r="K41" s="279" t="str">
        <f t="shared" si="1"/>
        <v xml:space="preserve">  </v>
      </c>
      <c r="L41" s="280">
        <f t="shared" si="2"/>
        <v>0</v>
      </c>
      <c r="M41" s="281">
        <f t="shared" si="3"/>
        <v>0</v>
      </c>
      <c r="N41" s="282" t="str">
        <f t="shared" si="4"/>
        <v/>
      </c>
      <c r="O41" s="285">
        <f t="shared" si="5"/>
        <v>0</v>
      </c>
      <c r="P41" s="282"/>
      <c r="Q41" s="284"/>
      <c r="R41" s="282"/>
      <c r="S41" s="284"/>
      <c r="T41" s="282"/>
      <c r="U41" s="284"/>
      <c r="V41" s="282"/>
      <c r="W41" s="282"/>
      <c r="X41" s="284"/>
      <c r="Y41" s="282"/>
      <c r="Z41" s="284"/>
      <c r="AA41" s="282"/>
      <c r="AB41" s="284"/>
      <c r="AC41" s="282"/>
      <c r="AD41" s="282"/>
      <c r="AE41" s="283"/>
      <c r="AF41" s="283"/>
      <c r="AG41" s="283"/>
      <c r="AH41" s="283"/>
      <c r="AI41" s="283"/>
      <c r="AJ41" s="283"/>
      <c r="AK41" s="283"/>
      <c r="AL41" s="283"/>
      <c r="AM41" s="283"/>
      <c r="AN41" s="283"/>
      <c r="AO41" s="283"/>
      <c r="AP41" s="283"/>
      <c r="AQ41" s="283"/>
      <c r="AR41" s="283"/>
      <c r="AS41" s="283"/>
      <c r="AT41" s="283"/>
      <c r="AU41" s="283"/>
      <c r="AV41" s="283"/>
      <c r="AW41" s="283"/>
      <c r="AX41" s="283"/>
      <c r="AY41" s="283"/>
      <c r="AZ41" s="283"/>
      <c r="BA41" s="283"/>
      <c r="BB41" s="283"/>
    </row>
    <row r="42" spans="1:54" x14ac:dyDescent="0.15">
      <c r="A42" s="265"/>
      <c r="B42" s="283"/>
      <c r="C42" s="283"/>
      <c r="D42" s="283"/>
      <c r="E42" s="283"/>
      <c r="F42" s="283"/>
      <c r="G42" s="252"/>
      <c r="H42" s="275" t="str">
        <f t="shared" si="0"/>
        <v>adulto</v>
      </c>
      <c r="I42" s="283"/>
      <c r="J42" s="283"/>
      <c r="K42" s="279" t="str">
        <f t="shared" si="1"/>
        <v xml:space="preserve">  </v>
      </c>
      <c r="L42" s="280">
        <f t="shared" si="2"/>
        <v>0</v>
      </c>
      <c r="M42" s="281">
        <f t="shared" si="3"/>
        <v>0</v>
      </c>
      <c r="N42" s="282" t="str">
        <f t="shared" si="4"/>
        <v/>
      </c>
      <c r="O42" s="285">
        <f t="shared" si="5"/>
        <v>0</v>
      </c>
      <c r="P42" s="282"/>
      <c r="Q42" s="284"/>
      <c r="R42" s="282"/>
      <c r="S42" s="284"/>
      <c r="T42" s="282"/>
      <c r="U42" s="284"/>
      <c r="V42" s="282"/>
      <c r="W42" s="282"/>
      <c r="X42" s="284"/>
      <c r="Y42" s="282"/>
      <c r="Z42" s="284"/>
      <c r="AA42" s="282"/>
      <c r="AB42" s="284"/>
      <c r="AC42" s="282"/>
      <c r="AD42" s="282"/>
      <c r="AE42" s="283"/>
      <c r="AF42" s="283"/>
      <c r="AG42" s="283"/>
      <c r="AH42" s="283"/>
      <c r="AI42" s="283"/>
      <c r="AJ42" s="283"/>
      <c r="AK42" s="283"/>
      <c r="AL42" s="283"/>
      <c r="AM42" s="283"/>
      <c r="AN42" s="283"/>
      <c r="AO42" s="283"/>
      <c r="AP42" s="283"/>
      <c r="AQ42" s="283"/>
      <c r="AR42" s="283"/>
      <c r="AS42" s="283"/>
      <c r="AT42" s="283"/>
      <c r="AU42" s="283"/>
      <c r="AV42" s="283"/>
      <c r="AW42" s="283"/>
      <c r="AX42" s="283"/>
      <c r="AY42" s="283"/>
      <c r="AZ42" s="283"/>
      <c r="BA42" s="283"/>
      <c r="BB42" s="283"/>
    </row>
    <row r="43" spans="1:54" x14ac:dyDescent="0.15">
      <c r="A43" s="265"/>
      <c r="B43" s="283"/>
      <c r="C43" s="283"/>
      <c r="D43" s="283"/>
      <c r="E43" s="283"/>
      <c r="F43" s="283"/>
      <c r="G43" s="252"/>
      <c r="H43" s="275" t="str">
        <f t="shared" si="0"/>
        <v>adulto</v>
      </c>
      <c r="I43" s="283"/>
      <c r="J43" s="283"/>
      <c r="K43" s="279" t="str">
        <f t="shared" si="1"/>
        <v xml:space="preserve">  </v>
      </c>
      <c r="L43" s="280">
        <f t="shared" si="2"/>
        <v>0</v>
      </c>
      <c r="M43" s="281">
        <f t="shared" si="3"/>
        <v>0</v>
      </c>
      <c r="N43" s="282" t="str">
        <f t="shared" si="4"/>
        <v/>
      </c>
      <c r="O43" s="285">
        <f t="shared" si="5"/>
        <v>0</v>
      </c>
      <c r="P43" s="282"/>
      <c r="Q43" s="284"/>
      <c r="R43" s="282"/>
      <c r="S43" s="284"/>
      <c r="T43" s="282"/>
      <c r="U43" s="284"/>
      <c r="V43" s="282"/>
      <c r="W43" s="282"/>
      <c r="X43" s="284"/>
      <c r="Y43" s="282"/>
      <c r="Z43" s="284"/>
      <c r="AA43" s="282"/>
      <c r="AB43" s="284"/>
      <c r="AC43" s="282"/>
      <c r="AD43" s="282"/>
      <c r="AE43" s="283"/>
      <c r="AF43" s="283"/>
      <c r="AG43" s="283"/>
      <c r="AH43" s="283"/>
      <c r="AI43" s="283"/>
      <c r="AJ43" s="283"/>
      <c r="AK43" s="283"/>
      <c r="AL43" s="283"/>
      <c r="AM43" s="283"/>
      <c r="AN43" s="283"/>
      <c r="AO43" s="283"/>
      <c r="AP43" s="283"/>
      <c r="AQ43" s="283"/>
      <c r="AR43" s="283"/>
      <c r="AS43" s="283"/>
      <c r="AT43" s="283"/>
      <c r="AU43" s="283"/>
      <c r="AV43" s="283"/>
      <c r="AW43" s="283"/>
      <c r="AX43" s="283"/>
      <c r="AY43" s="283"/>
      <c r="AZ43" s="283"/>
      <c r="BA43" s="283"/>
      <c r="BB43" s="283"/>
    </row>
    <row r="44" spans="1:54" x14ac:dyDescent="0.15">
      <c r="A44" s="265"/>
      <c r="B44" s="283"/>
      <c r="C44" s="283"/>
      <c r="D44" s="283"/>
      <c r="E44" s="283"/>
      <c r="F44" s="283"/>
      <c r="G44" s="252"/>
      <c r="H44" s="275" t="str">
        <f t="shared" si="0"/>
        <v>adulto</v>
      </c>
      <c r="I44" s="283"/>
      <c r="J44" s="283"/>
      <c r="K44" s="279" t="str">
        <f t="shared" si="1"/>
        <v xml:space="preserve">  </v>
      </c>
      <c r="L44" s="280">
        <f t="shared" si="2"/>
        <v>0</v>
      </c>
      <c r="M44" s="281">
        <f t="shared" si="3"/>
        <v>0</v>
      </c>
      <c r="N44" s="282" t="str">
        <f t="shared" si="4"/>
        <v/>
      </c>
      <c r="O44" s="285">
        <f t="shared" si="5"/>
        <v>0</v>
      </c>
      <c r="P44" s="282"/>
      <c r="Q44" s="284"/>
      <c r="R44" s="282"/>
      <c r="S44" s="284"/>
      <c r="T44" s="282"/>
      <c r="U44" s="284"/>
      <c r="V44" s="282"/>
      <c r="W44" s="282"/>
      <c r="X44" s="284"/>
      <c r="Y44" s="282"/>
      <c r="Z44" s="284"/>
      <c r="AA44" s="282"/>
      <c r="AB44" s="284"/>
      <c r="AC44" s="282"/>
      <c r="AD44" s="282"/>
      <c r="AE44" s="283"/>
      <c r="AF44" s="283"/>
      <c r="AG44" s="283"/>
      <c r="AH44" s="283"/>
      <c r="AI44" s="283"/>
      <c r="AJ44" s="283"/>
      <c r="AK44" s="283"/>
      <c r="AL44" s="283"/>
      <c r="AM44" s="283"/>
      <c r="AN44" s="283"/>
      <c r="AO44" s="283"/>
      <c r="AP44" s="283"/>
      <c r="AQ44" s="283"/>
      <c r="AR44" s="283"/>
      <c r="AS44" s="283"/>
      <c r="AT44" s="283"/>
      <c r="AU44" s="283"/>
      <c r="AV44" s="283"/>
      <c r="AW44" s="283"/>
      <c r="AX44" s="283"/>
      <c r="AY44" s="283"/>
      <c r="AZ44" s="283"/>
      <c r="BA44" s="283"/>
      <c r="BB44" s="283"/>
    </row>
    <row r="45" spans="1:54" x14ac:dyDescent="0.15">
      <c r="A45" s="265"/>
      <c r="B45" s="283"/>
      <c r="C45" s="283"/>
      <c r="D45" s="283"/>
      <c r="E45" s="283"/>
      <c r="F45" s="283"/>
      <c r="G45" s="252"/>
      <c r="H45" s="275" t="str">
        <f t="shared" si="0"/>
        <v>adulto</v>
      </c>
      <c r="I45" s="283"/>
      <c r="J45" s="283"/>
      <c r="K45" s="279" t="str">
        <f t="shared" si="1"/>
        <v xml:space="preserve">  </v>
      </c>
      <c r="L45" s="280">
        <f t="shared" si="2"/>
        <v>0</v>
      </c>
      <c r="M45" s="281">
        <f t="shared" si="3"/>
        <v>0</v>
      </c>
      <c r="N45" s="282" t="str">
        <f t="shared" si="4"/>
        <v/>
      </c>
      <c r="O45" s="285">
        <f t="shared" si="5"/>
        <v>0</v>
      </c>
      <c r="P45" s="282"/>
      <c r="Q45" s="284"/>
      <c r="R45" s="282"/>
      <c r="S45" s="284"/>
      <c r="T45" s="282"/>
      <c r="U45" s="284"/>
      <c r="V45" s="282"/>
      <c r="W45" s="282"/>
      <c r="X45" s="284"/>
      <c r="Y45" s="282"/>
      <c r="Z45" s="284"/>
      <c r="AA45" s="282"/>
      <c r="AB45" s="284"/>
      <c r="AC45" s="282"/>
      <c r="AD45" s="282"/>
      <c r="AE45" s="283"/>
      <c r="AF45" s="283"/>
      <c r="AG45" s="283"/>
      <c r="AH45" s="283"/>
      <c r="AI45" s="283"/>
      <c r="AJ45" s="283"/>
      <c r="AK45" s="283"/>
      <c r="AL45" s="283"/>
      <c r="AM45" s="283"/>
      <c r="AN45" s="283"/>
      <c r="AO45" s="283"/>
      <c r="AP45" s="283"/>
      <c r="AQ45" s="283"/>
      <c r="AR45" s="283"/>
      <c r="AS45" s="283"/>
      <c r="AT45" s="283"/>
      <c r="AU45" s="283"/>
      <c r="AV45" s="283"/>
      <c r="AW45" s="283"/>
      <c r="AX45" s="283"/>
      <c r="AY45" s="283"/>
      <c r="AZ45" s="283"/>
      <c r="BA45" s="283"/>
      <c r="BB45" s="283"/>
    </row>
    <row r="46" spans="1:54" x14ac:dyDescent="0.15">
      <c r="A46" s="265"/>
      <c r="B46" s="283"/>
      <c r="C46" s="283"/>
      <c r="D46" s="283"/>
      <c r="E46" s="283"/>
      <c r="F46" s="283"/>
      <c r="G46" s="252"/>
      <c r="H46" s="275" t="str">
        <f t="shared" si="0"/>
        <v>adulto</v>
      </c>
      <c r="I46" s="283"/>
      <c r="J46" s="283"/>
      <c r="K46" s="279" t="str">
        <f t="shared" si="1"/>
        <v xml:space="preserve">  </v>
      </c>
      <c r="L46" s="280">
        <f t="shared" si="2"/>
        <v>0</v>
      </c>
      <c r="M46" s="281">
        <f t="shared" si="3"/>
        <v>0</v>
      </c>
      <c r="N46" s="282" t="str">
        <f t="shared" si="4"/>
        <v/>
      </c>
      <c r="O46" s="285">
        <f t="shared" si="5"/>
        <v>0</v>
      </c>
      <c r="P46" s="282"/>
      <c r="Q46" s="284"/>
      <c r="R46" s="282"/>
      <c r="S46" s="284"/>
      <c r="T46" s="282"/>
      <c r="U46" s="284"/>
      <c r="V46" s="282"/>
      <c r="W46" s="282"/>
      <c r="X46" s="284"/>
      <c r="Y46" s="282"/>
      <c r="Z46" s="284"/>
      <c r="AA46" s="282"/>
      <c r="AB46" s="284"/>
      <c r="AC46" s="282"/>
      <c r="AD46" s="282"/>
      <c r="AE46" s="283"/>
      <c r="AF46" s="283"/>
      <c r="AG46" s="283"/>
      <c r="AH46" s="283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</row>
    <row r="47" spans="1:54" x14ac:dyDescent="0.15">
      <c r="A47" s="265"/>
      <c r="B47" s="283"/>
      <c r="C47" s="283"/>
      <c r="D47" s="283"/>
      <c r="E47" s="283"/>
      <c r="F47" s="283"/>
      <c r="G47" s="252"/>
      <c r="H47" s="275" t="str">
        <f t="shared" si="0"/>
        <v>adulto</v>
      </c>
      <c r="I47" s="283"/>
      <c r="J47" s="283"/>
      <c r="K47" s="279" t="str">
        <f t="shared" si="1"/>
        <v xml:space="preserve">  </v>
      </c>
      <c r="L47" s="280">
        <f t="shared" si="2"/>
        <v>0</v>
      </c>
      <c r="M47" s="281">
        <f t="shared" si="3"/>
        <v>0</v>
      </c>
      <c r="N47" s="282" t="str">
        <f t="shared" si="4"/>
        <v/>
      </c>
      <c r="O47" s="285">
        <f t="shared" si="5"/>
        <v>0</v>
      </c>
      <c r="P47" s="282"/>
      <c r="Q47" s="284"/>
      <c r="R47" s="282"/>
      <c r="S47" s="284"/>
      <c r="T47" s="282"/>
      <c r="U47" s="284"/>
      <c r="V47" s="282"/>
      <c r="W47" s="282"/>
      <c r="X47" s="284"/>
      <c r="Y47" s="282"/>
      <c r="Z47" s="284"/>
      <c r="AA47" s="282"/>
      <c r="AB47" s="284"/>
      <c r="AC47" s="282"/>
      <c r="AD47" s="282"/>
      <c r="AE47" s="283"/>
      <c r="AF47" s="283"/>
      <c r="AG47" s="283"/>
      <c r="AH47" s="28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</row>
    <row r="48" spans="1:54" x14ac:dyDescent="0.15">
      <c r="A48" s="265"/>
      <c r="B48" s="283"/>
      <c r="C48" s="283"/>
      <c r="D48" s="283"/>
      <c r="E48" s="283"/>
      <c r="F48" s="283"/>
      <c r="G48" s="252"/>
      <c r="H48" s="275" t="str">
        <f t="shared" si="0"/>
        <v>adulto</v>
      </c>
      <c r="I48" s="283"/>
      <c r="J48" s="283"/>
      <c r="K48" s="279" t="str">
        <f t="shared" si="1"/>
        <v xml:space="preserve">  </v>
      </c>
      <c r="L48" s="280">
        <f t="shared" si="2"/>
        <v>0</v>
      </c>
      <c r="M48" s="281">
        <f t="shared" si="3"/>
        <v>0</v>
      </c>
      <c r="N48" s="282" t="str">
        <f t="shared" si="4"/>
        <v/>
      </c>
      <c r="O48" s="285">
        <f t="shared" si="5"/>
        <v>0</v>
      </c>
      <c r="P48" s="282"/>
      <c r="Q48" s="284"/>
      <c r="R48" s="282"/>
      <c r="S48" s="284"/>
      <c r="T48" s="282"/>
      <c r="U48" s="284"/>
      <c r="V48" s="282"/>
      <c r="W48" s="282"/>
      <c r="X48" s="284"/>
      <c r="Y48" s="282"/>
      <c r="Z48" s="284"/>
      <c r="AA48" s="282"/>
      <c r="AB48" s="284"/>
      <c r="AC48" s="282"/>
      <c r="AD48" s="282"/>
      <c r="AE48" s="283"/>
      <c r="AF48" s="283"/>
      <c r="AG48" s="283"/>
      <c r="AH48" s="283"/>
      <c r="AI48" s="283"/>
      <c r="AJ48" s="283"/>
      <c r="AK48" s="283"/>
      <c r="AL48" s="283"/>
      <c r="AM48" s="283"/>
      <c r="AN48" s="283"/>
      <c r="AO48" s="283"/>
      <c r="AP48" s="283"/>
      <c r="AQ48" s="283"/>
      <c r="AR48" s="283"/>
      <c r="AS48" s="283"/>
      <c r="AT48" s="283"/>
      <c r="AU48" s="283"/>
      <c r="AV48" s="283"/>
      <c r="AW48" s="283"/>
      <c r="AX48" s="283"/>
      <c r="AY48" s="283"/>
      <c r="AZ48" s="283"/>
      <c r="BA48" s="283"/>
      <c r="BB48" s="283"/>
    </row>
    <row r="49" spans="1:54" x14ac:dyDescent="0.15">
      <c r="A49" s="265"/>
      <c r="B49" s="283"/>
      <c r="C49" s="283"/>
      <c r="D49" s="283"/>
      <c r="E49" s="283"/>
      <c r="F49" s="283"/>
      <c r="G49" s="252"/>
      <c r="H49" s="275" t="str">
        <f t="shared" si="0"/>
        <v>adulto</v>
      </c>
      <c r="I49" s="283"/>
      <c r="J49" s="283"/>
      <c r="K49" s="279" t="str">
        <f t="shared" si="1"/>
        <v xml:space="preserve">  </v>
      </c>
      <c r="L49" s="280">
        <f t="shared" si="2"/>
        <v>0</v>
      </c>
      <c r="M49" s="281">
        <f t="shared" si="3"/>
        <v>0</v>
      </c>
      <c r="N49" s="282" t="str">
        <f t="shared" si="4"/>
        <v/>
      </c>
      <c r="O49" s="285">
        <f t="shared" si="5"/>
        <v>0</v>
      </c>
      <c r="P49" s="282"/>
      <c r="Q49" s="284"/>
      <c r="R49" s="282"/>
      <c r="S49" s="284"/>
      <c r="T49" s="282"/>
      <c r="U49" s="284"/>
      <c r="V49" s="282"/>
      <c r="W49" s="282"/>
      <c r="X49" s="284"/>
      <c r="Y49" s="282"/>
      <c r="Z49" s="284"/>
      <c r="AA49" s="282"/>
      <c r="AB49" s="284"/>
      <c r="AC49" s="282"/>
      <c r="AD49" s="282"/>
      <c r="AE49" s="283"/>
      <c r="AF49" s="283"/>
      <c r="AG49" s="283"/>
      <c r="AH49" s="283"/>
      <c r="AI49" s="283"/>
      <c r="AJ49" s="283"/>
      <c r="AK49" s="283"/>
      <c r="AL49" s="283"/>
      <c r="AM49" s="283"/>
      <c r="AN49" s="283"/>
      <c r="AO49" s="283"/>
      <c r="AP49" s="283"/>
      <c r="AQ49" s="283"/>
      <c r="AR49" s="283"/>
      <c r="AS49" s="283"/>
      <c r="AT49" s="283"/>
      <c r="AU49" s="283"/>
      <c r="AV49" s="283"/>
      <c r="AW49" s="283"/>
      <c r="AX49" s="283"/>
      <c r="AY49" s="283"/>
      <c r="AZ49" s="283"/>
      <c r="BA49" s="283"/>
      <c r="BB49" s="283"/>
    </row>
    <row r="50" spans="1:54" x14ac:dyDescent="0.15">
      <c r="A50" s="265"/>
      <c r="B50" s="283"/>
      <c r="C50" s="283"/>
      <c r="D50" s="283"/>
      <c r="E50" s="283"/>
      <c r="F50" s="283"/>
      <c r="G50" s="252"/>
      <c r="H50" s="275" t="str">
        <f t="shared" si="0"/>
        <v>adulto</v>
      </c>
      <c r="I50" s="283"/>
      <c r="J50" s="283"/>
      <c r="K50" s="279" t="str">
        <f t="shared" si="1"/>
        <v xml:space="preserve">  </v>
      </c>
      <c r="L50" s="280">
        <f t="shared" si="2"/>
        <v>0</v>
      </c>
      <c r="M50" s="281">
        <f t="shared" si="3"/>
        <v>0</v>
      </c>
      <c r="N50" s="282" t="str">
        <f t="shared" si="4"/>
        <v/>
      </c>
      <c r="O50" s="285">
        <f t="shared" si="5"/>
        <v>0</v>
      </c>
      <c r="P50" s="282"/>
      <c r="Q50" s="284"/>
      <c r="R50" s="282"/>
      <c r="S50" s="284"/>
      <c r="T50" s="282"/>
      <c r="U50" s="284"/>
      <c r="V50" s="282"/>
      <c r="W50" s="282"/>
      <c r="X50" s="284"/>
      <c r="Y50" s="282"/>
      <c r="Z50" s="284"/>
      <c r="AA50" s="282"/>
      <c r="AB50" s="284"/>
      <c r="AC50" s="282"/>
      <c r="AD50" s="282"/>
      <c r="AE50" s="283"/>
      <c r="AF50" s="283"/>
      <c r="AG50" s="283"/>
      <c r="AH50" s="283"/>
      <c r="AI50" s="283"/>
      <c r="AJ50" s="283"/>
      <c r="AK50" s="283"/>
      <c r="AL50" s="283"/>
      <c r="AM50" s="283"/>
      <c r="AN50" s="283"/>
      <c r="AO50" s="283"/>
      <c r="AP50" s="283"/>
      <c r="AQ50" s="283"/>
      <c r="AR50" s="283"/>
      <c r="AS50" s="283"/>
      <c r="AT50" s="283"/>
      <c r="AU50" s="283"/>
      <c r="AV50" s="283"/>
      <c r="AW50" s="283"/>
      <c r="AX50" s="283"/>
      <c r="AY50" s="283"/>
      <c r="AZ50" s="283"/>
      <c r="BA50" s="283"/>
      <c r="BB50" s="283"/>
    </row>
    <row r="51" spans="1:54" x14ac:dyDescent="0.15">
      <c r="A51" s="265"/>
      <c r="B51" s="283"/>
      <c r="C51" s="283"/>
      <c r="D51" s="283"/>
      <c r="E51" s="283"/>
      <c r="F51" s="283"/>
      <c r="G51" s="252"/>
      <c r="H51" s="275" t="str">
        <f t="shared" si="0"/>
        <v>adulto</v>
      </c>
      <c r="I51" s="283"/>
      <c r="J51" s="283"/>
      <c r="K51" s="279" t="str">
        <f t="shared" si="1"/>
        <v xml:space="preserve">  </v>
      </c>
      <c r="L51" s="280">
        <f t="shared" si="2"/>
        <v>0</v>
      </c>
      <c r="M51" s="281">
        <f t="shared" si="3"/>
        <v>0</v>
      </c>
      <c r="N51" s="282" t="str">
        <f t="shared" si="4"/>
        <v/>
      </c>
      <c r="O51" s="285">
        <f t="shared" si="5"/>
        <v>0</v>
      </c>
      <c r="P51" s="282"/>
      <c r="Q51" s="288"/>
      <c r="R51" s="282"/>
      <c r="S51" s="282"/>
      <c r="T51" s="282"/>
      <c r="U51" s="284"/>
      <c r="V51" s="282"/>
      <c r="W51" s="282"/>
      <c r="X51" s="282"/>
      <c r="Y51" s="282"/>
      <c r="Z51" s="282"/>
      <c r="AA51" s="282"/>
      <c r="AB51" s="282"/>
      <c r="AC51" s="282"/>
      <c r="AD51" s="282"/>
      <c r="AE51" s="283"/>
      <c r="AF51" s="283"/>
      <c r="AG51" s="283"/>
      <c r="AH51" s="283"/>
      <c r="AI51" s="283"/>
      <c r="AJ51" s="283"/>
      <c r="AK51" s="283"/>
      <c r="AL51" s="283"/>
      <c r="AM51" s="283"/>
      <c r="AN51" s="283"/>
      <c r="AO51" s="283"/>
      <c r="AP51" s="283"/>
      <c r="AQ51" s="283"/>
      <c r="AR51" s="283"/>
      <c r="AS51" s="283"/>
      <c r="AT51" s="283"/>
      <c r="AU51" s="283"/>
      <c r="AV51" s="283"/>
      <c r="AW51" s="283"/>
      <c r="AX51" s="283"/>
      <c r="AY51" s="283"/>
      <c r="AZ51" s="283"/>
      <c r="BA51" s="283"/>
      <c r="BB51" s="283"/>
    </row>
    <row r="52" spans="1:54" x14ac:dyDescent="0.15">
      <c r="A52" s="265"/>
      <c r="B52" s="283"/>
      <c r="C52" s="283"/>
      <c r="D52" s="283"/>
      <c r="E52" s="283"/>
      <c r="F52" s="283"/>
      <c r="G52" s="252"/>
      <c r="H52" s="275" t="str">
        <f t="shared" si="0"/>
        <v>adulto</v>
      </c>
      <c r="I52" s="283"/>
      <c r="J52" s="283"/>
      <c r="K52" s="279" t="str">
        <f t="shared" si="1"/>
        <v xml:space="preserve">  </v>
      </c>
      <c r="L52" s="280">
        <f t="shared" si="2"/>
        <v>0</v>
      </c>
      <c r="M52" s="281">
        <f t="shared" si="3"/>
        <v>0</v>
      </c>
      <c r="N52" s="282" t="str">
        <f t="shared" si="4"/>
        <v/>
      </c>
      <c r="O52" s="285">
        <f t="shared" si="5"/>
        <v>0</v>
      </c>
      <c r="P52" s="282"/>
      <c r="Q52" s="288"/>
      <c r="R52" s="282"/>
      <c r="S52" s="282"/>
      <c r="T52" s="282"/>
      <c r="U52" s="215"/>
      <c r="V52" s="282"/>
      <c r="W52" s="282"/>
      <c r="X52" s="282"/>
      <c r="Y52" s="282"/>
      <c r="Z52" s="282"/>
      <c r="AA52" s="282"/>
      <c r="AB52" s="282"/>
      <c r="AC52" s="282"/>
      <c r="AD52" s="282"/>
      <c r="AE52" s="283"/>
      <c r="AF52" s="283"/>
      <c r="AG52" s="283"/>
      <c r="AH52" s="283"/>
      <c r="AI52" s="283"/>
      <c r="AJ52" s="283"/>
      <c r="AK52" s="283"/>
      <c r="AL52" s="283"/>
      <c r="AM52" s="283"/>
      <c r="AN52" s="283"/>
      <c r="AO52" s="283"/>
      <c r="AP52" s="283"/>
      <c r="AQ52" s="283"/>
      <c r="AR52" s="283"/>
      <c r="AS52" s="283"/>
      <c r="AT52" s="283"/>
      <c r="AU52" s="283"/>
      <c r="AV52" s="283"/>
      <c r="AW52" s="283"/>
      <c r="AX52" s="283"/>
      <c r="AY52" s="283"/>
      <c r="AZ52" s="283"/>
      <c r="BA52" s="283"/>
      <c r="BB52" s="283"/>
    </row>
    <row r="53" spans="1:54" x14ac:dyDescent="0.15">
      <c r="A53" s="265"/>
      <c r="B53" s="283"/>
      <c r="C53" s="283"/>
      <c r="D53" s="283"/>
      <c r="E53" s="283"/>
      <c r="F53" s="283"/>
      <c r="G53" s="252"/>
      <c r="H53" s="275" t="str">
        <f t="shared" si="0"/>
        <v>adulto</v>
      </c>
      <c r="I53" s="283"/>
      <c r="J53" s="283"/>
      <c r="K53" s="279" t="str">
        <f t="shared" si="1"/>
        <v xml:space="preserve">  </v>
      </c>
      <c r="L53" s="280">
        <f t="shared" si="2"/>
        <v>0</v>
      </c>
      <c r="M53" s="281">
        <f t="shared" si="3"/>
        <v>0</v>
      </c>
      <c r="N53" s="282" t="str">
        <f t="shared" si="4"/>
        <v/>
      </c>
      <c r="O53" s="285">
        <f t="shared" si="5"/>
        <v>0</v>
      </c>
      <c r="P53" s="282"/>
      <c r="Q53" s="288"/>
      <c r="R53" s="282"/>
      <c r="S53" s="282"/>
      <c r="T53" s="282"/>
      <c r="U53" s="284"/>
      <c r="V53" s="282"/>
      <c r="W53" s="282"/>
      <c r="X53" s="282"/>
      <c r="Y53" s="282"/>
      <c r="Z53" s="282"/>
      <c r="AA53" s="282"/>
      <c r="AB53" s="282"/>
      <c r="AC53" s="282"/>
      <c r="AD53" s="282"/>
      <c r="AE53" s="283"/>
      <c r="AF53" s="283"/>
      <c r="AG53" s="283"/>
      <c r="AH53" s="283"/>
      <c r="AI53" s="283"/>
      <c r="AJ53" s="283"/>
      <c r="AK53" s="283"/>
      <c r="AL53" s="283"/>
      <c r="AM53" s="283"/>
      <c r="AN53" s="283"/>
      <c r="AO53" s="283"/>
      <c r="AP53" s="283"/>
      <c r="AQ53" s="283"/>
      <c r="AR53" s="283"/>
      <c r="AS53" s="283"/>
      <c r="AT53" s="283"/>
      <c r="AU53" s="283"/>
      <c r="AV53" s="283"/>
      <c r="AW53" s="283"/>
      <c r="AX53" s="283"/>
      <c r="AY53" s="283"/>
      <c r="AZ53" s="283"/>
      <c r="BA53" s="283"/>
      <c r="BB53" s="283"/>
    </row>
    <row r="54" spans="1:54" x14ac:dyDescent="0.15">
      <c r="A54" s="265"/>
      <c r="B54" s="283"/>
      <c r="C54" s="283"/>
      <c r="D54" s="283"/>
      <c r="E54" s="283"/>
      <c r="F54" s="283"/>
      <c r="G54" s="252"/>
      <c r="H54" s="275" t="str">
        <f t="shared" si="0"/>
        <v>adulto</v>
      </c>
      <c r="I54" s="283"/>
      <c r="J54" s="283"/>
      <c r="K54" s="279" t="str">
        <f t="shared" si="1"/>
        <v xml:space="preserve">  </v>
      </c>
      <c r="L54" s="280">
        <f t="shared" si="2"/>
        <v>0</v>
      </c>
      <c r="M54" s="281">
        <f t="shared" si="3"/>
        <v>0</v>
      </c>
      <c r="N54" s="282" t="str">
        <f t="shared" si="4"/>
        <v/>
      </c>
      <c r="O54" s="285">
        <f t="shared" si="5"/>
        <v>0</v>
      </c>
      <c r="P54" s="282"/>
      <c r="Q54" s="288"/>
      <c r="R54" s="282"/>
      <c r="S54" s="282"/>
      <c r="T54" s="282"/>
      <c r="U54" s="284"/>
      <c r="V54" s="282"/>
      <c r="W54" s="282"/>
      <c r="X54" s="282"/>
      <c r="Y54" s="282"/>
      <c r="Z54" s="282"/>
      <c r="AA54" s="282"/>
      <c r="AB54" s="282"/>
      <c r="AC54" s="282"/>
      <c r="AD54" s="282"/>
      <c r="AE54" s="283"/>
      <c r="AF54" s="283"/>
      <c r="AG54" s="283"/>
      <c r="AH54" s="283"/>
      <c r="AI54" s="283"/>
      <c r="AJ54" s="283"/>
      <c r="AK54" s="283"/>
      <c r="AL54" s="283"/>
      <c r="AM54" s="283"/>
      <c r="AN54" s="283"/>
      <c r="AO54" s="283"/>
      <c r="AP54" s="283"/>
      <c r="AQ54" s="283"/>
      <c r="AR54" s="283"/>
      <c r="AS54" s="283"/>
      <c r="AT54" s="283"/>
      <c r="AU54" s="283"/>
      <c r="AV54" s="283"/>
      <c r="AW54" s="283"/>
      <c r="AX54" s="283"/>
      <c r="AY54" s="283"/>
      <c r="AZ54" s="283"/>
      <c r="BA54" s="283"/>
      <c r="BB54" s="283"/>
    </row>
    <row r="55" spans="1:54" x14ac:dyDescent="0.15">
      <c r="A55" s="265"/>
      <c r="B55" s="283"/>
      <c r="C55" s="283"/>
      <c r="D55" s="283"/>
      <c r="E55" s="283"/>
      <c r="F55" s="283"/>
      <c r="G55" s="252"/>
      <c r="H55" s="275" t="str">
        <f t="shared" si="0"/>
        <v>adulto</v>
      </c>
      <c r="I55" s="283"/>
      <c r="J55" s="283"/>
      <c r="K55" s="279" t="str">
        <f t="shared" si="1"/>
        <v xml:space="preserve">  </v>
      </c>
      <c r="L55" s="280">
        <f t="shared" si="2"/>
        <v>0</v>
      </c>
      <c r="M55" s="281">
        <f t="shared" si="3"/>
        <v>0</v>
      </c>
      <c r="N55" s="282" t="str">
        <f t="shared" si="4"/>
        <v/>
      </c>
      <c r="O55" s="285">
        <f t="shared" si="5"/>
        <v>0</v>
      </c>
      <c r="P55" s="282"/>
      <c r="Q55" s="288"/>
      <c r="R55" s="282"/>
      <c r="S55" s="282"/>
      <c r="T55" s="282"/>
      <c r="U55" s="284"/>
      <c r="V55" s="282"/>
      <c r="W55" s="282"/>
      <c r="X55" s="282"/>
      <c r="Y55" s="282"/>
      <c r="Z55" s="282"/>
      <c r="AA55" s="282"/>
      <c r="AB55" s="282"/>
      <c r="AC55" s="282"/>
      <c r="AD55" s="282"/>
      <c r="AE55" s="283"/>
      <c r="AF55" s="283"/>
      <c r="AG55" s="283"/>
      <c r="AH55" s="283"/>
      <c r="AI55" s="283"/>
      <c r="AJ55" s="283"/>
      <c r="AK55" s="283"/>
      <c r="AL55" s="283"/>
      <c r="AM55" s="283"/>
      <c r="AN55" s="283"/>
      <c r="AO55" s="283"/>
      <c r="AP55" s="283"/>
      <c r="AQ55" s="283"/>
      <c r="AR55" s="283"/>
      <c r="AS55" s="283"/>
      <c r="AT55" s="283"/>
      <c r="AU55" s="283"/>
      <c r="AV55" s="283"/>
      <c r="AW55" s="283"/>
      <c r="AX55" s="283"/>
      <c r="AY55" s="283"/>
      <c r="AZ55" s="283"/>
      <c r="BA55" s="283"/>
      <c r="BB55" s="283"/>
    </row>
    <row r="56" spans="1:54" x14ac:dyDescent="0.15">
      <c r="A56" s="265"/>
      <c r="B56" s="283"/>
      <c r="C56" s="283"/>
      <c r="D56" s="283"/>
      <c r="E56" s="283"/>
      <c r="F56" s="283"/>
      <c r="G56" s="252"/>
      <c r="H56" s="275" t="str">
        <f t="shared" si="0"/>
        <v>adulto</v>
      </c>
      <c r="I56" s="283"/>
      <c r="J56" s="283"/>
      <c r="K56" s="279" t="str">
        <f t="shared" si="1"/>
        <v xml:space="preserve">  </v>
      </c>
      <c r="L56" s="280">
        <f t="shared" si="2"/>
        <v>0</v>
      </c>
      <c r="M56" s="281">
        <f t="shared" si="3"/>
        <v>0</v>
      </c>
      <c r="N56" s="282" t="str">
        <f t="shared" si="4"/>
        <v/>
      </c>
      <c r="O56" s="285">
        <f t="shared" si="5"/>
        <v>0</v>
      </c>
      <c r="P56" s="282"/>
      <c r="Q56" s="288"/>
      <c r="R56" s="282"/>
      <c r="S56" s="282"/>
      <c r="T56" s="282"/>
      <c r="U56" s="284"/>
      <c r="V56" s="282"/>
      <c r="W56" s="282"/>
      <c r="X56" s="282"/>
      <c r="Y56" s="282"/>
      <c r="Z56" s="282"/>
      <c r="AA56" s="282"/>
      <c r="AB56" s="282"/>
      <c r="AC56" s="282"/>
      <c r="AD56" s="282"/>
      <c r="AE56" s="283"/>
      <c r="AF56" s="283"/>
      <c r="AG56" s="283"/>
      <c r="AH56" s="283"/>
      <c r="AI56" s="283"/>
      <c r="AJ56" s="283"/>
      <c r="AK56" s="283"/>
      <c r="AL56" s="283"/>
      <c r="AM56" s="283"/>
      <c r="AN56" s="283"/>
      <c r="AO56" s="283"/>
      <c r="AP56" s="283"/>
      <c r="AQ56" s="283"/>
      <c r="AR56" s="283"/>
      <c r="AS56" s="283"/>
      <c r="AT56" s="283"/>
      <c r="AU56" s="283"/>
      <c r="AV56" s="283"/>
      <c r="AW56" s="283"/>
      <c r="AX56" s="283"/>
      <c r="AY56" s="283"/>
      <c r="AZ56" s="283"/>
      <c r="BA56" s="283"/>
      <c r="BB56" s="283"/>
    </row>
    <row r="57" spans="1:54" x14ac:dyDescent="0.15">
      <c r="A57" s="265"/>
      <c r="B57" s="283"/>
      <c r="C57" s="283"/>
      <c r="D57" s="283"/>
      <c r="E57" s="283"/>
      <c r="F57" s="283"/>
      <c r="G57" s="252"/>
      <c r="H57" s="275" t="str">
        <f t="shared" si="0"/>
        <v>adulto</v>
      </c>
      <c r="I57" s="283"/>
      <c r="J57" s="283"/>
      <c r="K57" s="279" t="str">
        <f t="shared" si="1"/>
        <v xml:space="preserve">  </v>
      </c>
      <c r="L57" s="280">
        <f t="shared" si="2"/>
        <v>0</v>
      </c>
      <c r="M57" s="281">
        <f t="shared" si="3"/>
        <v>0</v>
      </c>
      <c r="N57" s="282" t="str">
        <f t="shared" si="4"/>
        <v/>
      </c>
      <c r="O57" s="285">
        <f t="shared" si="5"/>
        <v>0</v>
      </c>
      <c r="P57" s="282"/>
      <c r="Q57" s="288"/>
      <c r="R57" s="282"/>
      <c r="S57" s="282"/>
      <c r="T57" s="282"/>
      <c r="U57" s="284"/>
      <c r="V57" s="282"/>
      <c r="W57" s="282"/>
      <c r="X57" s="282"/>
      <c r="Y57" s="282"/>
      <c r="Z57" s="282"/>
      <c r="AA57" s="282"/>
      <c r="AB57" s="282"/>
      <c r="AC57" s="282"/>
      <c r="AD57" s="282"/>
      <c r="AE57" s="283"/>
      <c r="AF57" s="283"/>
      <c r="AG57" s="283"/>
      <c r="AH57" s="283"/>
      <c r="AI57" s="283"/>
      <c r="AJ57" s="283"/>
      <c r="AK57" s="283"/>
      <c r="AL57" s="283"/>
      <c r="AM57" s="283"/>
      <c r="AN57" s="283"/>
      <c r="AO57" s="283"/>
      <c r="AP57" s="283"/>
      <c r="AQ57" s="283"/>
      <c r="AR57" s="283"/>
      <c r="AS57" s="283"/>
      <c r="AT57" s="283"/>
      <c r="AU57" s="283"/>
      <c r="AV57" s="283"/>
      <c r="AW57" s="283"/>
      <c r="AX57" s="283"/>
      <c r="AY57" s="283"/>
      <c r="AZ57" s="283"/>
      <c r="BA57" s="283"/>
      <c r="BB57" s="283"/>
    </row>
    <row r="58" spans="1:54" x14ac:dyDescent="0.15">
      <c r="A58" s="265"/>
      <c r="B58" s="283"/>
      <c r="C58" s="283"/>
      <c r="D58" s="283"/>
      <c r="E58" s="283"/>
      <c r="F58" s="283"/>
      <c r="G58" s="252"/>
      <c r="H58" s="275" t="str">
        <f t="shared" si="0"/>
        <v>adulto</v>
      </c>
      <c r="I58" s="283"/>
      <c r="J58" s="283"/>
      <c r="K58" s="279" t="str">
        <f t="shared" si="1"/>
        <v xml:space="preserve">  </v>
      </c>
      <c r="L58" s="280">
        <f t="shared" si="2"/>
        <v>0</v>
      </c>
      <c r="M58" s="281">
        <f t="shared" si="3"/>
        <v>0</v>
      </c>
      <c r="N58" s="282" t="str">
        <f t="shared" si="4"/>
        <v/>
      </c>
      <c r="O58" s="285">
        <f t="shared" si="5"/>
        <v>0</v>
      </c>
      <c r="P58" s="282"/>
      <c r="Q58" s="288"/>
      <c r="R58" s="282"/>
      <c r="S58" s="282"/>
      <c r="T58" s="282"/>
      <c r="U58" s="284"/>
      <c r="V58" s="282"/>
      <c r="W58" s="282"/>
      <c r="X58" s="282"/>
      <c r="Y58" s="282"/>
      <c r="Z58" s="282"/>
      <c r="AA58" s="282"/>
      <c r="AB58" s="282"/>
      <c r="AC58" s="282"/>
      <c r="AD58" s="282"/>
      <c r="AE58" s="283"/>
      <c r="AF58" s="283"/>
      <c r="AG58" s="283"/>
      <c r="AH58" s="283"/>
      <c r="AI58" s="283"/>
      <c r="AJ58" s="283"/>
      <c r="AK58" s="283"/>
      <c r="AL58" s="283"/>
      <c r="AM58" s="283"/>
      <c r="AN58" s="283"/>
      <c r="AO58" s="283"/>
      <c r="AP58" s="283"/>
      <c r="AQ58" s="283"/>
      <c r="AR58" s="283"/>
      <c r="AS58" s="283"/>
      <c r="AT58" s="283"/>
      <c r="AU58" s="283"/>
      <c r="AV58" s="283"/>
      <c r="AW58" s="283"/>
      <c r="AX58" s="283"/>
      <c r="AY58" s="283"/>
      <c r="AZ58" s="283"/>
      <c r="BA58" s="283"/>
      <c r="BB58" s="283"/>
    </row>
    <row r="59" spans="1:54" x14ac:dyDescent="0.15">
      <c r="A59" s="265"/>
      <c r="B59" s="283"/>
      <c r="C59" s="283"/>
      <c r="D59" s="283"/>
      <c r="E59" s="283"/>
      <c r="F59" s="283"/>
      <c r="G59" s="252"/>
      <c r="H59" s="275" t="str">
        <f t="shared" si="0"/>
        <v>adulto</v>
      </c>
      <c r="I59" s="283"/>
      <c r="J59" s="283"/>
      <c r="K59" s="279" t="str">
        <f t="shared" si="1"/>
        <v xml:space="preserve">  </v>
      </c>
      <c r="L59" s="280">
        <f t="shared" si="2"/>
        <v>0</v>
      </c>
      <c r="M59" s="281">
        <f t="shared" si="3"/>
        <v>0</v>
      </c>
      <c r="N59" s="282" t="str">
        <f t="shared" si="4"/>
        <v/>
      </c>
      <c r="O59" s="285">
        <f t="shared" si="5"/>
        <v>0</v>
      </c>
      <c r="P59" s="282"/>
      <c r="Q59" s="288"/>
      <c r="R59" s="282"/>
      <c r="S59" s="282"/>
      <c r="T59" s="282"/>
      <c r="U59" s="284"/>
      <c r="V59" s="282"/>
      <c r="W59" s="282"/>
      <c r="X59" s="282"/>
      <c r="Y59" s="282"/>
      <c r="Z59" s="282"/>
      <c r="AA59" s="282"/>
      <c r="AB59" s="282"/>
      <c r="AC59" s="282"/>
      <c r="AD59" s="282"/>
      <c r="AE59" s="283"/>
      <c r="AF59" s="283"/>
      <c r="AG59" s="283"/>
      <c r="AH59" s="283"/>
      <c r="AI59" s="283"/>
      <c r="AJ59" s="283"/>
      <c r="AK59" s="283"/>
      <c r="AL59" s="283"/>
      <c r="AM59" s="283"/>
      <c r="AN59" s="283"/>
      <c r="AO59" s="283"/>
      <c r="AP59" s="283"/>
      <c r="AQ59" s="283"/>
      <c r="AR59" s="283"/>
      <c r="AS59" s="283"/>
      <c r="AT59" s="283"/>
      <c r="AU59" s="283"/>
      <c r="AV59" s="283"/>
      <c r="AW59" s="283"/>
      <c r="AX59" s="283"/>
      <c r="AY59" s="283"/>
      <c r="AZ59" s="283"/>
      <c r="BA59" s="283"/>
      <c r="BB59" s="283"/>
    </row>
    <row r="60" spans="1:54" x14ac:dyDescent="0.15">
      <c r="A60" s="265"/>
      <c r="B60" s="283"/>
      <c r="C60" s="283"/>
      <c r="D60" s="283"/>
      <c r="E60" s="283"/>
      <c r="F60" s="283"/>
      <c r="G60" s="252"/>
      <c r="H60" s="275" t="str">
        <f t="shared" si="0"/>
        <v>adulto</v>
      </c>
      <c r="I60" s="283"/>
      <c r="J60" s="283"/>
      <c r="K60" s="279" t="str">
        <f t="shared" si="1"/>
        <v xml:space="preserve">  </v>
      </c>
      <c r="L60" s="280">
        <f t="shared" si="2"/>
        <v>0</v>
      </c>
      <c r="M60" s="281">
        <f t="shared" si="3"/>
        <v>0</v>
      </c>
      <c r="N60" s="282" t="str">
        <f t="shared" si="4"/>
        <v/>
      </c>
      <c r="O60" s="285">
        <f t="shared" si="5"/>
        <v>0</v>
      </c>
      <c r="P60" s="282"/>
      <c r="Q60" s="288"/>
      <c r="R60" s="282"/>
      <c r="S60" s="282"/>
      <c r="T60" s="282"/>
      <c r="U60" s="284"/>
      <c r="V60" s="282"/>
      <c r="W60" s="282"/>
      <c r="X60" s="282"/>
      <c r="Y60" s="282"/>
      <c r="Z60" s="282"/>
      <c r="AA60" s="282"/>
      <c r="AB60" s="282"/>
      <c r="AC60" s="282"/>
      <c r="AD60" s="282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3"/>
      <c r="AW60" s="283"/>
      <c r="AX60" s="283"/>
      <c r="AY60" s="283"/>
      <c r="AZ60" s="283"/>
      <c r="BA60" s="283"/>
      <c r="BB60" s="283"/>
    </row>
    <row r="61" spans="1:54" x14ac:dyDescent="0.15">
      <c r="A61" s="265"/>
      <c r="B61" s="283"/>
      <c r="C61" s="283"/>
      <c r="D61" s="283"/>
      <c r="E61" s="283"/>
      <c r="F61" s="283"/>
      <c r="G61" s="252"/>
      <c r="H61" s="275" t="str">
        <f t="shared" si="0"/>
        <v>adulto</v>
      </c>
      <c r="I61" s="283"/>
      <c r="J61" s="283"/>
      <c r="K61" s="279" t="str">
        <f t="shared" si="1"/>
        <v xml:space="preserve">  </v>
      </c>
      <c r="L61" s="280">
        <f t="shared" si="2"/>
        <v>0</v>
      </c>
      <c r="M61" s="281">
        <f t="shared" si="3"/>
        <v>0</v>
      </c>
      <c r="N61" s="282" t="str">
        <f t="shared" si="4"/>
        <v/>
      </c>
      <c r="O61" s="285">
        <f t="shared" si="5"/>
        <v>0</v>
      </c>
      <c r="P61" s="282"/>
      <c r="Q61" s="288"/>
      <c r="R61" s="282"/>
      <c r="S61" s="282"/>
      <c r="T61" s="282"/>
      <c r="U61" s="284"/>
      <c r="V61" s="282"/>
      <c r="W61" s="282"/>
      <c r="X61" s="282"/>
      <c r="Y61" s="282"/>
      <c r="Z61" s="282"/>
      <c r="AA61" s="282"/>
      <c r="AB61" s="282"/>
      <c r="AC61" s="282"/>
      <c r="AD61" s="282"/>
      <c r="AE61" s="283"/>
      <c r="AF61" s="283"/>
      <c r="AG61" s="283"/>
      <c r="AH61" s="283"/>
      <c r="AI61" s="283"/>
      <c r="AJ61" s="283"/>
      <c r="AK61" s="283"/>
      <c r="AL61" s="283"/>
      <c r="AM61" s="283"/>
      <c r="AN61" s="283"/>
      <c r="AO61" s="283"/>
      <c r="AP61" s="283"/>
      <c r="AQ61" s="283"/>
      <c r="AR61" s="283"/>
      <c r="AS61" s="283"/>
      <c r="AT61" s="283"/>
      <c r="AU61" s="283"/>
      <c r="AV61" s="283"/>
      <c r="AW61" s="283"/>
      <c r="AX61" s="283"/>
      <c r="AY61" s="283"/>
      <c r="AZ61" s="283"/>
      <c r="BA61" s="283"/>
      <c r="BB61" s="283"/>
    </row>
    <row r="62" spans="1:54" x14ac:dyDescent="0.15">
      <c r="A62" s="265"/>
      <c r="B62" s="283"/>
      <c r="C62" s="283"/>
      <c r="D62" s="283"/>
      <c r="E62" s="283"/>
      <c r="F62" s="283"/>
      <c r="G62" s="252"/>
      <c r="H62" s="275" t="str">
        <f t="shared" si="0"/>
        <v>adulto</v>
      </c>
      <c r="I62" s="283"/>
      <c r="J62" s="283"/>
      <c r="K62" s="279" t="str">
        <f t="shared" si="1"/>
        <v xml:space="preserve">  </v>
      </c>
      <c r="L62" s="280">
        <f t="shared" si="2"/>
        <v>0</v>
      </c>
      <c r="M62" s="281">
        <f t="shared" si="3"/>
        <v>0</v>
      </c>
      <c r="N62" s="282" t="str">
        <f t="shared" si="4"/>
        <v/>
      </c>
      <c r="O62" s="285">
        <f t="shared" si="5"/>
        <v>0</v>
      </c>
      <c r="P62" s="282"/>
      <c r="Q62" s="288"/>
      <c r="R62" s="282"/>
      <c r="S62" s="282"/>
      <c r="T62" s="282"/>
      <c r="U62" s="284"/>
      <c r="V62" s="282"/>
      <c r="W62" s="282"/>
      <c r="X62" s="282"/>
      <c r="Y62" s="282"/>
      <c r="Z62" s="282"/>
      <c r="AA62" s="282"/>
      <c r="AB62" s="282"/>
      <c r="AC62" s="282"/>
      <c r="AD62" s="282"/>
      <c r="AE62" s="283"/>
      <c r="AF62" s="283"/>
      <c r="AG62" s="283"/>
      <c r="AH62" s="283"/>
      <c r="AI62" s="283"/>
      <c r="AJ62" s="283"/>
      <c r="AK62" s="283"/>
      <c r="AL62" s="283"/>
      <c r="AM62" s="283"/>
      <c r="AN62" s="283"/>
      <c r="AO62" s="283"/>
      <c r="AP62" s="283"/>
      <c r="AQ62" s="283"/>
      <c r="AR62" s="283"/>
      <c r="AS62" s="283"/>
      <c r="AT62" s="283"/>
      <c r="AU62" s="283"/>
      <c r="AV62" s="283"/>
      <c r="AW62" s="283"/>
      <c r="AX62" s="283"/>
      <c r="AY62" s="283"/>
      <c r="AZ62" s="283"/>
      <c r="BA62" s="283"/>
      <c r="BB62" s="283"/>
    </row>
    <row r="63" spans="1:54" x14ac:dyDescent="0.15">
      <c r="A63" s="265"/>
      <c r="B63" s="283"/>
      <c r="C63" s="283"/>
      <c r="D63" s="283"/>
      <c r="E63" s="283"/>
      <c r="F63" s="283"/>
      <c r="G63" s="252"/>
      <c r="H63" s="275" t="str">
        <f t="shared" si="0"/>
        <v>adulto</v>
      </c>
      <c r="I63" s="283"/>
      <c r="J63" s="283"/>
      <c r="K63" s="279" t="str">
        <f t="shared" si="1"/>
        <v xml:space="preserve">  </v>
      </c>
      <c r="L63" s="280">
        <f t="shared" si="2"/>
        <v>0</v>
      </c>
      <c r="M63" s="281">
        <f t="shared" si="3"/>
        <v>0</v>
      </c>
      <c r="N63" s="282" t="str">
        <f t="shared" si="4"/>
        <v/>
      </c>
      <c r="O63" s="285">
        <f t="shared" si="5"/>
        <v>0</v>
      </c>
      <c r="P63" s="282"/>
      <c r="Q63" s="288"/>
      <c r="R63" s="282"/>
      <c r="S63" s="282"/>
      <c r="T63" s="282"/>
      <c r="U63" s="284"/>
      <c r="V63" s="282"/>
      <c r="W63" s="282"/>
      <c r="X63" s="282"/>
      <c r="Y63" s="282"/>
      <c r="Z63" s="282"/>
      <c r="AA63" s="282"/>
      <c r="AB63" s="282"/>
      <c r="AC63" s="282"/>
      <c r="AD63" s="282"/>
      <c r="AE63" s="283"/>
      <c r="AF63" s="283"/>
      <c r="AG63" s="283"/>
      <c r="AH63" s="283"/>
      <c r="AI63" s="283"/>
      <c r="AJ63" s="283"/>
      <c r="AK63" s="283"/>
      <c r="AL63" s="283"/>
      <c r="AM63" s="283"/>
      <c r="AN63" s="283"/>
      <c r="AO63" s="283"/>
      <c r="AP63" s="283"/>
      <c r="AQ63" s="283"/>
      <c r="AR63" s="283"/>
      <c r="AS63" s="283"/>
      <c r="AT63" s="283"/>
      <c r="AU63" s="283"/>
      <c r="AV63" s="283"/>
      <c r="AW63" s="283"/>
      <c r="AX63" s="283"/>
      <c r="AY63" s="283"/>
      <c r="AZ63" s="283"/>
      <c r="BA63" s="283"/>
      <c r="BB63" s="283"/>
    </row>
    <row r="64" spans="1:54" x14ac:dyDescent="0.15">
      <c r="A64" s="265"/>
      <c r="B64" s="283"/>
      <c r="C64" s="283"/>
      <c r="D64" s="283"/>
      <c r="E64" s="283"/>
      <c r="F64" s="283"/>
      <c r="G64" s="252"/>
      <c r="H64" s="275" t="str">
        <f t="shared" si="0"/>
        <v>adulto</v>
      </c>
      <c r="I64" s="283"/>
      <c r="J64" s="283"/>
      <c r="K64" s="279" t="str">
        <f t="shared" si="1"/>
        <v xml:space="preserve">  </v>
      </c>
      <c r="L64" s="280">
        <f t="shared" si="2"/>
        <v>0</v>
      </c>
      <c r="M64" s="281">
        <f t="shared" si="3"/>
        <v>0</v>
      </c>
      <c r="N64" s="282" t="str">
        <f t="shared" si="4"/>
        <v/>
      </c>
      <c r="O64" s="285">
        <f t="shared" si="5"/>
        <v>0</v>
      </c>
      <c r="P64" s="282"/>
      <c r="Q64" s="288"/>
      <c r="R64" s="282"/>
      <c r="S64" s="282"/>
      <c r="T64" s="282"/>
      <c r="U64" s="284"/>
      <c r="V64" s="282"/>
      <c r="W64" s="282"/>
      <c r="X64" s="282"/>
      <c r="Y64" s="282"/>
      <c r="Z64" s="282"/>
      <c r="AA64" s="282"/>
      <c r="AB64" s="282"/>
      <c r="AC64" s="282"/>
      <c r="AD64" s="282"/>
      <c r="AE64" s="283"/>
      <c r="AF64" s="283"/>
      <c r="AG64" s="283"/>
      <c r="AH64" s="283"/>
      <c r="AI64" s="283"/>
      <c r="AJ64" s="283"/>
      <c r="AK64" s="283"/>
      <c r="AL64" s="283"/>
      <c r="AM64" s="283"/>
      <c r="AN64" s="283"/>
      <c r="AO64" s="283"/>
      <c r="AP64" s="283"/>
      <c r="AQ64" s="283"/>
      <c r="AR64" s="283"/>
      <c r="AS64" s="283"/>
      <c r="AT64" s="283"/>
      <c r="AU64" s="283"/>
      <c r="AV64" s="283"/>
      <c r="AW64" s="283"/>
      <c r="AX64" s="283"/>
      <c r="AY64" s="283"/>
      <c r="AZ64" s="283"/>
      <c r="BA64" s="283"/>
      <c r="BB64" s="283"/>
    </row>
    <row r="65" spans="1:54" x14ac:dyDescent="0.15">
      <c r="A65" s="265"/>
      <c r="B65" s="283"/>
      <c r="C65" s="283"/>
      <c r="D65" s="283"/>
      <c r="E65" s="283"/>
      <c r="F65" s="283"/>
      <c r="G65" s="252"/>
      <c r="H65" s="275" t="str">
        <f t="shared" si="0"/>
        <v>adulto</v>
      </c>
      <c r="I65" s="283"/>
      <c r="J65" s="283"/>
      <c r="K65" s="279" t="str">
        <f t="shared" si="1"/>
        <v xml:space="preserve">  </v>
      </c>
      <c r="L65" s="280">
        <f t="shared" si="2"/>
        <v>0</v>
      </c>
      <c r="M65" s="281">
        <f t="shared" si="3"/>
        <v>0</v>
      </c>
      <c r="N65" s="282" t="str">
        <f t="shared" si="4"/>
        <v/>
      </c>
      <c r="O65" s="285">
        <f t="shared" si="5"/>
        <v>0</v>
      </c>
      <c r="P65" s="282"/>
      <c r="Q65" s="288"/>
      <c r="R65" s="282"/>
      <c r="S65" s="282"/>
      <c r="T65" s="282"/>
      <c r="U65" s="284"/>
      <c r="V65" s="282"/>
      <c r="W65" s="282"/>
      <c r="X65" s="282"/>
      <c r="Y65" s="282"/>
      <c r="Z65" s="282"/>
      <c r="AA65" s="282"/>
      <c r="AB65" s="282"/>
      <c r="AC65" s="282"/>
      <c r="AD65" s="282"/>
      <c r="AE65" s="283"/>
      <c r="AF65" s="283"/>
      <c r="AG65" s="283"/>
      <c r="AH65" s="283"/>
      <c r="AI65" s="283"/>
      <c r="AJ65" s="283"/>
      <c r="AK65" s="283"/>
      <c r="AL65" s="283"/>
      <c r="AM65" s="283"/>
      <c r="AN65" s="283"/>
      <c r="AO65" s="283"/>
      <c r="AP65" s="283"/>
      <c r="AQ65" s="283"/>
      <c r="AR65" s="283"/>
      <c r="AS65" s="283"/>
      <c r="AT65" s="283"/>
      <c r="AU65" s="283"/>
      <c r="AV65" s="283"/>
      <c r="AW65" s="283"/>
      <c r="AX65" s="283"/>
      <c r="AY65" s="283"/>
      <c r="AZ65" s="283"/>
      <c r="BA65" s="283"/>
      <c r="BB65" s="283"/>
    </row>
    <row r="66" spans="1:54" x14ac:dyDescent="0.15">
      <c r="A66" s="265"/>
      <c r="B66" s="283"/>
      <c r="C66" s="283"/>
      <c r="D66" s="283"/>
      <c r="E66" s="283"/>
      <c r="F66" s="283"/>
      <c r="G66" s="252"/>
      <c r="H66" s="275" t="str">
        <f t="shared" si="0"/>
        <v>adulto</v>
      </c>
      <c r="I66" s="283"/>
      <c r="J66" s="283"/>
      <c r="K66" s="279" t="str">
        <f t="shared" si="1"/>
        <v xml:space="preserve">  </v>
      </c>
      <c r="L66" s="280">
        <f t="shared" si="2"/>
        <v>0</v>
      </c>
      <c r="M66" s="281">
        <f t="shared" si="3"/>
        <v>0</v>
      </c>
      <c r="N66" s="282" t="str">
        <f t="shared" si="4"/>
        <v/>
      </c>
      <c r="O66" s="285">
        <f t="shared" si="5"/>
        <v>0</v>
      </c>
      <c r="P66" s="282"/>
      <c r="Q66" s="288"/>
      <c r="R66" s="282"/>
      <c r="S66" s="282"/>
      <c r="T66" s="282"/>
      <c r="U66" s="284"/>
      <c r="V66" s="282"/>
      <c r="W66" s="282"/>
      <c r="X66" s="282"/>
      <c r="Y66" s="282"/>
      <c r="Z66" s="282"/>
      <c r="AA66" s="282"/>
      <c r="AB66" s="282"/>
      <c r="AC66" s="282"/>
      <c r="AD66" s="282"/>
      <c r="AE66" s="283"/>
      <c r="AF66" s="283"/>
      <c r="AG66" s="283"/>
      <c r="AH66" s="283"/>
      <c r="AI66" s="283"/>
      <c r="AJ66" s="283"/>
      <c r="AK66" s="283"/>
      <c r="AL66" s="283"/>
      <c r="AM66" s="283"/>
      <c r="AN66" s="283"/>
      <c r="AO66" s="283"/>
      <c r="AP66" s="283"/>
      <c r="AQ66" s="283"/>
      <c r="AR66" s="283"/>
      <c r="AS66" s="283"/>
      <c r="AT66" s="283"/>
      <c r="AU66" s="283"/>
      <c r="AV66" s="283"/>
      <c r="AW66" s="283"/>
      <c r="AX66" s="283"/>
      <c r="AY66" s="283"/>
      <c r="AZ66" s="283"/>
      <c r="BA66" s="283"/>
      <c r="BB66" s="283"/>
    </row>
    <row r="67" spans="1:54" x14ac:dyDescent="0.15">
      <c r="A67" s="265"/>
      <c r="B67" s="283"/>
      <c r="C67" s="283"/>
      <c r="D67" s="283"/>
      <c r="E67" s="283"/>
      <c r="F67" s="283"/>
      <c r="G67" s="252"/>
      <c r="H67" s="275" t="str">
        <f t="shared" ref="H67:H130" si="6">+IF(G67&lt;DATE(2002,1,1),"adulto",IF(G67&lt;DATE(2004,1,1),"u20",IF(G67&lt;DATE(2006,1,1),"u18",IF(G67&lt;DATE(2008,1,1),"u16","-"))))</f>
        <v>adulto</v>
      </c>
      <c r="I67" s="283"/>
      <c r="J67" s="283"/>
      <c r="K67" s="279" t="str">
        <f t="shared" ref="K67:K130" si="7">+_xlfn.CONCAT(D67," ", B67," ",C67)</f>
        <v xml:space="preserve">  </v>
      </c>
      <c r="L67" s="280">
        <f t="shared" ref="L67:L130" si="8">G67</f>
        <v>0</v>
      </c>
      <c r="M67" s="281">
        <f t="shared" ref="M67:M130" si="9">I67</f>
        <v>0</v>
      </c>
      <c r="N67" s="282" t="str">
        <f t="shared" ref="N67:N130" si="10">+SUBSTITUTE(SUBSTITUTE(F67,".",""),"-","")</f>
        <v/>
      </c>
      <c r="O67" s="285">
        <f t="shared" ref="O67:O130" si="11">J67</f>
        <v>0</v>
      </c>
      <c r="P67" s="282"/>
      <c r="Q67" s="288"/>
      <c r="R67" s="282"/>
      <c r="S67" s="282"/>
      <c r="T67" s="282"/>
      <c r="U67" s="284"/>
      <c r="V67" s="282"/>
      <c r="W67" s="282"/>
      <c r="X67" s="282"/>
      <c r="Y67" s="282"/>
      <c r="Z67" s="282"/>
      <c r="AA67" s="282"/>
      <c r="AB67" s="282"/>
      <c r="AC67" s="282"/>
      <c r="AD67" s="282"/>
      <c r="AE67" s="283"/>
      <c r="AF67" s="283"/>
      <c r="AG67" s="283"/>
      <c r="AH67" s="283"/>
      <c r="AI67" s="283"/>
      <c r="AJ67" s="283"/>
      <c r="AK67" s="283"/>
      <c r="AL67" s="283"/>
      <c r="AM67" s="283"/>
      <c r="AN67" s="283"/>
      <c r="AO67" s="283"/>
      <c r="AP67" s="283"/>
      <c r="AQ67" s="283"/>
      <c r="AR67" s="283"/>
      <c r="AS67" s="283"/>
      <c r="AT67" s="283"/>
      <c r="AU67" s="283"/>
      <c r="AV67" s="283"/>
      <c r="AW67" s="283"/>
      <c r="AX67" s="283"/>
      <c r="AY67" s="283"/>
      <c r="AZ67" s="283"/>
      <c r="BA67" s="283"/>
      <c r="BB67" s="283"/>
    </row>
    <row r="68" spans="1:54" x14ac:dyDescent="0.15">
      <c r="A68" s="265"/>
      <c r="B68" s="283"/>
      <c r="C68" s="283"/>
      <c r="D68" s="283"/>
      <c r="E68" s="283"/>
      <c r="F68" s="283"/>
      <c r="G68" s="252"/>
      <c r="H68" s="275" t="str">
        <f t="shared" si="6"/>
        <v>adulto</v>
      </c>
      <c r="I68" s="283"/>
      <c r="J68" s="283"/>
      <c r="K68" s="279" t="str">
        <f t="shared" si="7"/>
        <v xml:space="preserve">  </v>
      </c>
      <c r="L68" s="280">
        <f t="shared" si="8"/>
        <v>0</v>
      </c>
      <c r="M68" s="281">
        <f t="shared" si="9"/>
        <v>0</v>
      </c>
      <c r="N68" s="282" t="str">
        <f t="shared" si="10"/>
        <v/>
      </c>
      <c r="O68" s="285">
        <f t="shared" si="11"/>
        <v>0</v>
      </c>
      <c r="P68" s="282"/>
      <c r="Q68" s="288"/>
      <c r="R68" s="282"/>
      <c r="S68" s="282"/>
      <c r="T68" s="282"/>
      <c r="U68" s="284"/>
      <c r="V68" s="282"/>
      <c r="W68" s="282"/>
      <c r="X68" s="282"/>
      <c r="Y68" s="282"/>
      <c r="Z68" s="282"/>
      <c r="AA68" s="282"/>
      <c r="AB68" s="282"/>
      <c r="AC68" s="282"/>
      <c r="AD68" s="282"/>
      <c r="AE68" s="283"/>
      <c r="AF68" s="283"/>
      <c r="AG68" s="283"/>
      <c r="AH68" s="283"/>
      <c r="AI68" s="283"/>
      <c r="AJ68" s="283"/>
      <c r="AK68" s="283"/>
      <c r="AL68" s="283"/>
      <c r="AM68" s="283"/>
      <c r="AN68" s="283"/>
      <c r="AO68" s="283"/>
      <c r="AP68" s="283"/>
      <c r="AQ68" s="283"/>
      <c r="AR68" s="283"/>
      <c r="AS68" s="283"/>
      <c r="AT68" s="283"/>
      <c r="AU68" s="283"/>
      <c r="AV68" s="283"/>
      <c r="AW68" s="283"/>
      <c r="AX68" s="283"/>
      <c r="AY68" s="283"/>
      <c r="AZ68" s="283"/>
      <c r="BA68" s="283"/>
      <c r="BB68" s="283"/>
    </row>
    <row r="69" spans="1:54" x14ac:dyDescent="0.15">
      <c r="A69" s="265"/>
      <c r="B69" s="283"/>
      <c r="C69" s="283"/>
      <c r="D69" s="283"/>
      <c r="E69" s="283"/>
      <c r="F69" s="283"/>
      <c r="G69" s="252"/>
      <c r="H69" s="275" t="str">
        <f t="shared" si="6"/>
        <v>adulto</v>
      </c>
      <c r="I69" s="283"/>
      <c r="J69" s="283"/>
      <c r="K69" s="279" t="str">
        <f t="shared" si="7"/>
        <v xml:space="preserve">  </v>
      </c>
      <c r="L69" s="280">
        <f t="shared" si="8"/>
        <v>0</v>
      </c>
      <c r="M69" s="281">
        <f t="shared" si="9"/>
        <v>0</v>
      </c>
      <c r="N69" s="282" t="str">
        <f t="shared" si="10"/>
        <v/>
      </c>
      <c r="O69" s="285">
        <f t="shared" si="11"/>
        <v>0</v>
      </c>
      <c r="P69" s="282"/>
      <c r="Q69" s="288"/>
      <c r="R69" s="282"/>
      <c r="S69" s="282"/>
      <c r="T69" s="282"/>
      <c r="U69" s="284"/>
      <c r="V69" s="282"/>
      <c r="W69" s="282"/>
      <c r="X69" s="282"/>
      <c r="Y69" s="282"/>
      <c r="Z69" s="282"/>
      <c r="AA69" s="282"/>
      <c r="AB69" s="282"/>
      <c r="AC69" s="282"/>
      <c r="AD69" s="282"/>
      <c r="AE69" s="283"/>
      <c r="AF69" s="283"/>
      <c r="AG69" s="283"/>
      <c r="AH69" s="283"/>
      <c r="AI69" s="283"/>
      <c r="AJ69" s="283"/>
      <c r="AK69" s="283"/>
      <c r="AL69" s="283"/>
      <c r="AM69" s="283"/>
      <c r="AN69" s="283"/>
      <c r="AO69" s="283"/>
      <c r="AP69" s="283"/>
      <c r="AQ69" s="283"/>
      <c r="AR69" s="283"/>
      <c r="AS69" s="283"/>
      <c r="AT69" s="283"/>
      <c r="AU69" s="283"/>
      <c r="AV69" s="283"/>
      <c r="AW69" s="283"/>
      <c r="AX69" s="283"/>
      <c r="AY69" s="283"/>
      <c r="AZ69" s="283"/>
      <c r="BA69" s="283"/>
      <c r="BB69" s="283"/>
    </row>
    <row r="70" spans="1:54" x14ac:dyDescent="0.15">
      <c r="A70" s="265"/>
      <c r="B70" s="283"/>
      <c r="C70" s="283"/>
      <c r="D70" s="283"/>
      <c r="E70" s="283"/>
      <c r="F70" s="283"/>
      <c r="G70" s="252"/>
      <c r="H70" s="275" t="str">
        <f t="shared" si="6"/>
        <v>adulto</v>
      </c>
      <c r="I70" s="283"/>
      <c r="J70" s="283"/>
      <c r="K70" s="279" t="str">
        <f t="shared" si="7"/>
        <v xml:space="preserve">  </v>
      </c>
      <c r="L70" s="280">
        <f t="shared" si="8"/>
        <v>0</v>
      </c>
      <c r="M70" s="281">
        <f t="shared" si="9"/>
        <v>0</v>
      </c>
      <c r="N70" s="282" t="str">
        <f t="shared" si="10"/>
        <v/>
      </c>
      <c r="O70" s="285">
        <f t="shared" si="11"/>
        <v>0</v>
      </c>
      <c r="P70" s="282"/>
      <c r="Q70" s="288"/>
      <c r="R70" s="282"/>
      <c r="S70" s="282"/>
      <c r="T70" s="282"/>
      <c r="U70" s="284"/>
      <c r="V70" s="282"/>
      <c r="W70" s="282"/>
      <c r="X70" s="282"/>
      <c r="Y70" s="282"/>
      <c r="Z70" s="282"/>
      <c r="AA70" s="282"/>
      <c r="AB70" s="282"/>
      <c r="AC70" s="282"/>
      <c r="AD70" s="282"/>
      <c r="AE70" s="283"/>
      <c r="AF70" s="283"/>
      <c r="AG70" s="283"/>
      <c r="AH70" s="283"/>
      <c r="AI70" s="283"/>
      <c r="AJ70" s="283"/>
      <c r="AK70" s="283"/>
      <c r="AL70" s="283"/>
      <c r="AM70" s="283"/>
      <c r="AN70" s="283"/>
      <c r="AO70" s="283"/>
      <c r="AP70" s="283"/>
      <c r="AQ70" s="283"/>
      <c r="AR70" s="283"/>
      <c r="AS70" s="283"/>
      <c r="AT70" s="283"/>
      <c r="AU70" s="283"/>
      <c r="AV70" s="283"/>
      <c r="AW70" s="283"/>
      <c r="AX70" s="283"/>
      <c r="AY70" s="283"/>
      <c r="AZ70" s="283"/>
      <c r="BA70" s="283"/>
      <c r="BB70" s="283"/>
    </row>
    <row r="71" spans="1:54" x14ac:dyDescent="0.15">
      <c r="A71" s="265"/>
      <c r="B71" s="283"/>
      <c r="C71" s="283"/>
      <c r="D71" s="283"/>
      <c r="E71" s="283"/>
      <c r="F71" s="283"/>
      <c r="G71" s="252"/>
      <c r="H71" s="275" t="str">
        <f t="shared" si="6"/>
        <v>adulto</v>
      </c>
      <c r="I71" s="283"/>
      <c r="J71" s="283"/>
      <c r="K71" s="279" t="str">
        <f t="shared" si="7"/>
        <v xml:space="preserve">  </v>
      </c>
      <c r="L71" s="280">
        <f t="shared" si="8"/>
        <v>0</v>
      </c>
      <c r="M71" s="281">
        <f t="shared" si="9"/>
        <v>0</v>
      </c>
      <c r="N71" s="282" t="str">
        <f t="shared" si="10"/>
        <v/>
      </c>
      <c r="O71" s="285">
        <f t="shared" si="11"/>
        <v>0</v>
      </c>
      <c r="P71" s="282"/>
      <c r="Q71" s="288"/>
      <c r="R71" s="282"/>
      <c r="S71" s="282"/>
      <c r="T71" s="282"/>
      <c r="U71" s="284"/>
      <c r="V71" s="282"/>
      <c r="W71" s="282"/>
      <c r="X71" s="282"/>
      <c r="Y71" s="282"/>
      <c r="Z71" s="282"/>
      <c r="AA71" s="282"/>
      <c r="AB71" s="282"/>
      <c r="AC71" s="282"/>
      <c r="AD71" s="282"/>
      <c r="AE71" s="283"/>
      <c r="AF71" s="283"/>
      <c r="AG71" s="283"/>
      <c r="AH71" s="283"/>
      <c r="AI71" s="283"/>
      <c r="AJ71" s="283"/>
      <c r="AK71" s="283"/>
      <c r="AL71" s="283"/>
      <c r="AM71" s="283"/>
      <c r="AN71" s="283"/>
      <c r="AO71" s="283"/>
      <c r="AP71" s="283"/>
      <c r="AQ71" s="283"/>
      <c r="AR71" s="283"/>
      <c r="AS71" s="283"/>
      <c r="AT71" s="283"/>
      <c r="AU71" s="283"/>
      <c r="AV71" s="283"/>
      <c r="AW71" s="283"/>
      <c r="AX71" s="283"/>
      <c r="AY71" s="283"/>
      <c r="AZ71" s="283"/>
      <c r="BA71" s="283"/>
      <c r="BB71" s="283"/>
    </row>
    <row r="72" spans="1:54" x14ac:dyDescent="0.15">
      <c r="A72" s="265"/>
      <c r="B72" s="283"/>
      <c r="C72" s="283"/>
      <c r="D72" s="283"/>
      <c r="E72" s="283"/>
      <c r="F72" s="283"/>
      <c r="G72" s="252"/>
      <c r="H72" s="275" t="str">
        <f t="shared" si="6"/>
        <v>adulto</v>
      </c>
      <c r="I72" s="283"/>
      <c r="J72" s="283"/>
      <c r="K72" s="279" t="str">
        <f t="shared" si="7"/>
        <v xml:space="preserve">  </v>
      </c>
      <c r="L72" s="280">
        <f t="shared" si="8"/>
        <v>0</v>
      </c>
      <c r="M72" s="281">
        <f t="shared" si="9"/>
        <v>0</v>
      </c>
      <c r="N72" s="282" t="str">
        <f t="shared" si="10"/>
        <v/>
      </c>
      <c r="O72" s="285">
        <f t="shared" si="11"/>
        <v>0</v>
      </c>
      <c r="P72" s="282"/>
      <c r="Q72" s="288"/>
      <c r="R72" s="282"/>
      <c r="S72" s="282"/>
      <c r="T72" s="282"/>
      <c r="U72" s="284"/>
      <c r="V72" s="282"/>
      <c r="W72" s="282"/>
      <c r="X72" s="282"/>
      <c r="Y72" s="282"/>
      <c r="Z72" s="282"/>
      <c r="AA72" s="282"/>
      <c r="AB72" s="282"/>
      <c r="AC72" s="282"/>
      <c r="AD72" s="282"/>
      <c r="AE72" s="283"/>
      <c r="AF72" s="283"/>
      <c r="AG72" s="283"/>
      <c r="AH72" s="283"/>
      <c r="AI72" s="283"/>
      <c r="AJ72" s="283"/>
      <c r="AK72" s="283"/>
      <c r="AL72" s="283"/>
      <c r="AM72" s="283"/>
      <c r="AN72" s="283"/>
      <c r="AO72" s="283"/>
      <c r="AP72" s="283"/>
      <c r="AQ72" s="283"/>
      <c r="AR72" s="283"/>
      <c r="AS72" s="283"/>
      <c r="AT72" s="283"/>
      <c r="AU72" s="283"/>
      <c r="AV72" s="283"/>
      <c r="AW72" s="283"/>
      <c r="AX72" s="283"/>
      <c r="AY72" s="283"/>
      <c r="AZ72" s="283"/>
      <c r="BA72" s="283"/>
      <c r="BB72" s="283"/>
    </row>
    <row r="73" spans="1:54" x14ac:dyDescent="0.15">
      <c r="A73" s="265"/>
      <c r="B73" s="283"/>
      <c r="C73" s="283"/>
      <c r="D73" s="283"/>
      <c r="E73" s="283"/>
      <c r="F73" s="283"/>
      <c r="G73" s="252"/>
      <c r="H73" s="275" t="str">
        <f t="shared" si="6"/>
        <v>adulto</v>
      </c>
      <c r="I73" s="283"/>
      <c r="J73" s="283"/>
      <c r="K73" s="279" t="str">
        <f t="shared" si="7"/>
        <v xml:space="preserve">  </v>
      </c>
      <c r="L73" s="280">
        <f t="shared" si="8"/>
        <v>0</v>
      </c>
      <c r="M73" s="281">
        <f t="shared" si="9"/>
        <v>0</v>
      </c>
      <c r="N73" s="282" t="str">
        <f t="shared" si="10"/>
        <v/>
      </c>
      <c r="O73" s="285">
        <f t="shared" si="11"/>
        <v>0</v>
      </c>
      <c r="P73" s="282"/>
      <c r="Q73" s="288"/>
      <c r="R73" s="282"/>
      <c r="S73" s="282"/>
      <c r="T73" s="282"/>
      <c r="U73" s="284"/>
      <c r="V73" s="282"/>
      <c r="W73" s="282"/>
      <c r="X73" s="282"/>
      <c r="Y73" s="282"/>
      <c r="Z73" s="282"/>
      <c r="AA73" s="282"/>
      <c r="AB73" s="282"/>
      <c r="AC73" s="282"/>
      <c r="AD73" s="282"/>
      <c r="AE73" s="283"/>
      <c r="AF73" s="283"/>
      <c r="AG73" s="283"/>
      <c r="AH73" s="283"/>
      <c r="AI73" s="283"/>
      <c r="AJ73" s="283"/>
      <c r="AK73" s="283"/>
      <c r="AL73" s="283"/>
      <c r="AM73" s="283"/>
      <c r="AN73" s="283"/>
      <c r="AO73" s="283"/>
      <c r="AP73" s="283"/>
      <c r="AQ73" s="283"/>
      <c r="AR73" s="283"/>
      <c r="AS73" s="283"/>
      <c r="AT73" s="283"/>
      <c r="AU73" s="283"/>
      <c r="AV73" s="283"/>
      <c r="AW73" s="283"/>
      <c r="AX73" s="283"/>
      <c r="AY73" s="283"/>
      <c r="AZ73" s="283"/>
      <c r="BA73" s="283"/>
      <c r="BB73" s="283"/>
    </row>
    <row r="74" spans="1:54" x14ac:dyDescent="0.15">
      <c r="A74" s="265"/>
      <c r="B74" s="283"/>
      <c r="C74" s="283"/>
      <c r="D74" s="283"/>
      <c r="E74" s="283"/>
      <c r="F74" s="283"/>
      <c r="G74" s="252"/>
      <c r="H74" s="275" t="str">
        <f t="shared" si="6"/>
        <v>adulto</v>
      </c>
      <c r="I74" s="283"/>
      <c r="J74" s="283"/>
      <c r="K74" s="279" t="str">
        <f t="shared" si="7"/>
        <v xml:space="preserve">  </v>
      </c>
      <c r="L74" s="280">
        <f t="shared" si="8"/>
        <v>0</v>
      </c>
      <c r="M74" s="281">
        <f t="shared" si="9"/>
        <v>0</v>
      </c>
      <c r="N74" s="282" t="str">
        <f t="shared" si="10"/>
        <v/>
      </c>
      <c r="O74" s="285">
        <f t="shared" si="11"/>
        <v>0</v>
      </c>
      <c r="P74" s="282"/>
      <c r="Q74" s="288"/>
      <c r="R74" s="282"/>
      <c r="S74" s="282"/>
      <c r="T74" s="282"/>
      <c r="U74" s="284"/>
      <c r="V74" s="282"/>
      <c r="W74" s="282"/>
      <c r="X74" s="282"/>
      <c r="Y74" s="282"/>
      <c r="Z74" s="282"/>
      <c r="AA74" s="282"/>
      <c r="AB74" s="282"/>
      <c r="AC74" s="282"/>
      <c r="AD74" s="282"/>
      <c r="AE74" s="283"/>
      <c r="AF74" s="283"/>
      <c r="AG74" s="283"/>
      <c r="AH74" s="283"/>
      <c r="AI74" s="283"/>
      <c r="AJ74" s="283"/>
      <c r="AK74" s="283"/>
      <c r="AL74" s="283"/>
      <c r="AM74" s="283"/>
      <c r="AN74" s="283"/>
      <c r="AO74" s="283"/>
      <c r="AP74" s="283"/>
      <c r="AQ74" s="283"/>
      <c r="AR74" s="283"/>
      <c r="AS74" s="283"/>
      <c r="AT74" s="283"/>
      <c r="AU74" s="283"/>
      <c r="AV74" s="283"/>
      <c r="AW74" s="283"/>
      <c r="AX74" s="283"/>
      <c r="AY74" s="283"/>
      <c r="AZ74" s="283"/>
      <c r="BA74" s="283"/>
      <c r="BB74" s="283"/>
    </row>
    <row r="75" spans="1:54" x14ac:dyDescent="0.15">
      <c r="A75" s="265"/>
      <c r="B75" s="283"/>
      <c r="C75" s="283"/>
      <c r="D75" s="283"/>
      <c r="E75" s="283"/>
      <c r="F75" s="283"/>
      <c r="G75" s="252"/>
      <c r="H75" s="275" t="str">
        <f t="shared" si="6"/>
        <v>adulto</v>
      </c>
      <c r="I75" s="283"/>
      <c r="J75" s="283"/>
      <c r="K75" s="279" t="str">
        <f t="shared" si="7"/>
        <v xml:space="preserve">  </v>
      </c>
      <c r="L75" s="280">
        <f t="shared" si="8"/>
        <v>0</v>
      </c>
      <c r="M75" s="281">
        <f t="shared" si="9"/>
        <v>0</v>
      </c>
      <c r="N75" s="282" t="str">
        <f t="shared" si="10"/>
        <v/>
      </c>
      <c r="O75" s="285">
        <f t="shared" si="11"/>
        <v>0</v>
      </c>
      <c r="P75" s="282"/>
      <c r="Q75" s="288"/>
      <c r="R75" s="282"/>
      <c r="S75" s="282"/>
      <c r="T75" s="282"/>
      <c r="U75" s="284"/>
      <c r="V75" s="282"/>
      <c r="W75" s="282"/>
      <c r="X75" s="282"/>
      <c r="Y75" s="282"/>
      <c r="Z75" s="282"/>
      <c r="AA75" s="282"/>
      <c r="AB75" s="282"/>
      <c r="AC75" s="282"/>
      <c r="AD75" s="282"/>
      <c r="AE75" s="283"/>
      <c r="AF75" s="283"/>
      <c r="AG75" s="283"/>
      <c r="AH75" s="283"/>
      <c r="AI75" s="283"/>
      <c r="AJ75" s="283"/>
      <c r="AK75" s="283"/>
      <c r="AL75" s="283"/>
      <c r="AM75" s="283"/>
      <c r="AN75" s="283"/>
      <c r="AO75" s="283"/>
      <c r="AP75" s="283"/>
      <c r="AQ75" s="283"/>
      <c r="AR75" s="283"/>
      <c r="AS75" s="283"/>
      <c r="AT75" s="283"/>
      <c r="AU75" s="283"/>
      <c r="AV75" s="283"/>
      <c r="AW75" s="283"/>
      <c r="AX75" s="283"/>
      <c r="AY75" s="283"/>
      <c r="AZ75" s="283"/>
      <c r="BA75" s="283"/>
      <c r="BB75" s="283"/>
    </row>
    <row r="76" spans="1:54" x14ac:dyDescent="0.15">
      <c r="A76" s="265"/>
      <c r="B76" s="283"/>
      <c r="C76" s="283"/>
      <c r="D76" s="283"/>
      <c r="E76" s="283"/>
      <c r="F76" s="283"/>
      <c r="G76" s="252"/>
      <c r="H76" s="275" t="str">
        <f t="shared" si="6"/>
        <v>adulto</v>
      </c>
      <c r="I76" s="283"/>
      <c r="J76" s="283"/>
      <c r="K76" s="279" t="str">
        <f t="shared" si="7"/>
        <v xml:space="preserve">  </v>
      </c>
      <c r="L76" s="280">
        <f t="shared" si="8"/>
        <v>0</v>
      </c>
      <c r="M76" s="281">
        <f t="shared" si="9"/>
        <v>0</v>
      </c>
      <c r="N76" s="282" t="str">
        <f t="shared" si="10"/>
        <v/>
      </c>
      <c r="O76" s="285">
        <f t="shared" si="11"/>
        <v>0</v>
      </c>
      <c r="P76" s="282"/>
      <c r="Q76" s="288"/>
      <c r="R76" s="282"/>
      <c r="S76" s="282"/>
      <c r="T76" s="282"/>
      <c r="U76" s="284"/>
      <c r="V76" s="282"/>
      <c r="W76" s="282"/>
      <c r="X76" s="282"/>
      <c r="Y76" s="282"/>
      <c r="Z76" s="282"/>
      <c r="AA76" s="282"/>
      <c r="AB76" s="282"/>
      <c r="AC76" s="282"/>
      <c r="AD76" s="282"/>
      <c r="AE76" s="283"/>
      <c r="AF76" s="283"/>
      <c r="AG76" s="283"/>
      <c r="AH76" s="283"/>
      <c r="AI76" s="283"/>
      <c r="AJ76" s="283"/>
      <c r="AK76" s="283"/>
      <c r="AL76" s="283"/>
      <c r="AM76" s="283"/>
      <c r="AN76" s="283"/>
      <c r="AO76" s="283"/>
      <c r="AP76" s="283"/>
      <c r="AQ76" s="283"/>
      <c r="AR76" s="283"/>
      <c r="AS76" s="283"/>
      <c r="AT76" s="283"/>
      <c r="AU76" s="283"/>
      <c r="AV76" s="283"/>
      <c r="AW76" s="283"/>
      <c r="AX76" s="283"/>
      <c r="AY76" s="283"/>
      <c r="AZ76" s="283"/>
      <c r="BA76" s="283"/>
      <c r="BB76" s="283"/>
    </row>
    <row r="77" spans="1:54" x14ac:dyDescent="0.15">
      <c r="A77" s="265"/>
      <c r="B77" s="283"/>
      <c r="C77" s="283"/>
      <c r="D77" s="283"/>
      <c r="E77" s="283"/>
      <c r="F77" s="283"/>
      <c r="G77" s="252"/>
      <c r="H77" s="275" t="str">
        <f t="shared" si="6"/>
        <v>adulto</v>
      </c>
      <c r="I77" s="283"/>
      <c r="J77" s="283"/>
      <c r="K77" s="279" t="str">
        <f t="shared" si="7"/>
        <v xml:space="preserve">  </v>
      </c>
      <c r="L77" s="280">
        <f t="shared" si="8"/>
        <v>0</v>
      </c>
      <c r="M77" s="281">
        <f t="shared" si="9"/>
        <v>0</v>
      </c>
      <c r="N77" s="282" t="str">
        <f t="shared" si="10"/>
        <v/>
      </c>
      <c r="O77" s="285">
        <f t="shared" si="11"/>
        <v>0</v>
      </c>
      <c r="P77" s="282"/>
      <c r="Q77" s="288"/>
      <c r="R77" s="282"/>
      <c r="S77" s="282"/>
      <c r="T77" s="282"/>
      <c r="U77" s="284"/>
      <c r="V77" s="282"/>
      <c r="W77" s="282"/>
      <c r="X77" s="282"/>
      <c r="Y77" s="282"/>
      <c r="Z77" s="282"/>
      <c r="AA77" s="282"/>
      <c r="AB77" s="282"/>
      <c r="AC77" s="282"/>
      <c r="AD77" s="282"/>
      <c r="AE77" s="283"/>
      <c r="AF77" s="283"/>
      <c r="AG77" s="283"/>
      <c r="AH77" s="283"/>
      <c r="AI77" s="283"/>
      <c r="AJ77" s="283"/>
      <c r="AK77" s="283"/>
      <c r="AL77" s="283"/>
      <c r="AM77" s="283"/>
      <c r="AN77" s="283"/>
      <c r="AO77" s="283"/>
      <c r="AP77" s="283"/>
      <c r="AQ77" s="283"/>
      <c r="AR77" s="283"/>
      <c r="AS77" s="283"/>
      <c r="AT77" s="283"/>
      <c r="AU77" s="283"/>
      <c r="AV77" s="283"/>
      <c r="AW77" s="283"/>
      <c r="AX77" s="283"/>
      <c r="AY77" s="283"/>
      <c r="AZ77" s="283"/>
      <c r="BA77" s="283"/>
      <c r="BB77" s="283"/>
    </row>
    <row r="78" spans="1:54" x14ac:dyDescent="0.15">
      <c r="A78" s="265"/>
      <c r="B78" s="283"/>
      <c r="C78" s="283"/>
      <c r="D78" s="283"/>
      <c r="E78" s="283"/>
      <c r="F78" s="283"/>
      <c r="G78" s="252"/>
      <c r="H78" s="275" t="str">
        <f t="shared" si="6"/>
        <v>adulto</v>
      </c>
      <c r="I78" s="283"/>
      <c r="J78" s="283"/>
      <c r="K78" s="279" t="str">
        <f t="shared" si="7"/>
        <v xml:space="preserve">  </v>
      </c>
      <c r="L78" s="280">
        <f t="shared" si="8"/>
        <v>0</v>
      </c>
      <c r="M78" s="281">
        <f t="shared" si="9"/>
        <v>0</v>
      </c>
      <c r="N78" s="282" t="str">
        <f t="shared" si="10"/>
        <v/>
      </c>
      <c r="O78" s="285">
        <f t="shared" si="11"/>
        <v>0</v>
      </c>
      <c r="P78" s="282"/>
      <c r="Q78" s="288"/>
      <c r="R78" s="282"/>
      <c r="S78" s="282"/>
      <c r="T78" s="282"/>
      <c r="U78" s="284"/>
      <c r="V78" s="282"/>
      <c r="W78" s="282"/>
      <c r="X78" s="282"/>
      <c r="Y78" s="282"/>
      <c r="Z78" s="282"/>
      <c r="AA78" s="282"/>
      <c r="AB78" s="282"/>
      <c r="AC78" s="282"/>
      <c r="AD78" s="282"/>
      <c r="AE78" s="283"/>
      <c r="AF78" s="283"/>
      <c r="AG78" s="283"/>
      <c r="AH78" s="283"/>
      <c r="AI78" s="283"/>
      <c r="AJ78" s="283"/>
      <c r="AK78" s="283"/>
      <c r="AL78" s="283"/>
      <c r="AM78" s="283"/>
      <c r="AN78" s="283"/>
      <c r="AO78" s="283"/>
      <c r="AP78" s="283"/>
      <c r="AQ78" s="283"/>
      <c r="AR78" s="283"/>
      <c r="AS78" s="283"/>
      <c r="AT78" s="283"/>
      <c r="AU78" s="283"/>
      <c r="AV78" s="283"/>
      <c r="AW78" s="283"/>
      <c r="AX78" s="283"/>
      <c r="AY78" s="283"/>
      <c r="AZ78" s="283"/>
      <c r="BA78" s="283"/>
      <c r="BB78" s="283"/>
    </row>
    <row r="79" spans="1:54" x14ac:dyDescent="0.15">
      <c r="A79" s="265"/>
      <c r="B79" s="283"/>
      <c r="C79" s="283"/>
      <c r="D79" s="283"/>
      <c r="E79" s="283"/>
      <c r="F79" s="283"/>
      <c r="G79" s="252"/>
      <c r="H79" s="275" t="str">
        <f t="shared" si="6"/>
        <v>adulto</v>
      </c>
      <c r="I79" s="283"/>
      <c r="J79" s="283"/>
      <c r="K79" s="279" t="str">
        <f t="shared" si="7"/>
        <v xml:space="preserve">  </v>
      </c>
      <c r="L79" s="280">
        <f t="shared" si="8"/>
        <v>0</v>
      </c>
      <c r="M79" s="281">
        <f t="shared" si="9"/>
        <v>0</v>
      </c>
      <c r="N79" s="282" t="str">
        <f t="shared" si="10"/>
        <v/>
      </c>
      <c r="O79" s="285">
        <f t="shared" si="11"/>
        <v>0</v>
      </c>
      <c r="P79" s="282"/>
      <c r="Q79" s="288"/>
      <c r="R79" s="282"/>
      <c r="S79" s="282"/>
      <c r="T79" s="282"/>
      <c r="U79" s="284"/>
      <c r="V79" s="282"/>
      <c r="W79" s="282"/>
      <c r="X79" s="282"/>
      <c r="Y79" s="282"/>
      <c r="Z79" s="282"/>
      <c r="AA79" s="282"/>
      <c r="AB79" s="282"/>
      <c r="AC79" s="282"/>
      <c r="AD79" s="282"/>
      <c r="AE79" s="283"/>
      <c r="AF79" s="283"/>
      <c r="AG79" s="283"/>
      <c r="AH79" s="283"/>
      <c r="AI79" s="283"/>
      <c r="AJ79" s="283"/>
      <c r="AK79" s="283"/>
      <c r="AL79" s="283"/>
      <c r="AM79" s="283"/>
      <c r="AN79" s="283"/>
      <c r="AO79" s="283"/>
      <c r="AP79" s="283"/>
      <c r="AQ79" s="283"/>
      <c r="AR79" s="283"/>
      <c r="AS79" s="283"/>
      <c r="AT79" s="283"/>
      <c r="AU79" s="283"/>
      <c r="AV79" s="283"/>
      <c r="AW79" s="283"/>
      <c r="AX79" s="283"/>
      <c r="AY79" s="283"/>
      <c r="AZ79" s="283"/>
      <c r="BA79" s="283"/>
      <c r="BB79" s="283"/>
    </row>
    <row r="80" spans="1:54" x14ac:dyDescent="0.15">
      <c r="A80" s="265"/>
      <c r="B80" s="283"/>
      <c r="C80" s="283"/>
      <c r="D80" s="283"/>
      <c r="E80" s="283"/>
      <c r="F80" s="283"/>
      <c r="G80" s="252"/>
      <c r="H80" s="275" t="str">
        <f t="shared" si="6"/>
        <v>adulto</v>
      </c>
      <c r="I80" s="283"/>
      <c r="J80" s="283"/>
      <c r="K80" s="279" t="str">
        <f t="shared" si="7"/>
        <v xml:space="preserve">  </v>
      </c>
      <c r="L80" s="280">
        <f t="shared" si="8"/>
        <v>0</v>
      </c>
      <c r="M80" s="281">
        <f t="shared" si="9"/>
        <v>0</v>
      </c>
      <c r="N80" s="282" t="str">
        <f t="shared" si="10"/>
        <v/>
      </c>
      <c r="O80" s="285">
        <f t="shared" si="11"/>
        <v>0</v>
      </c>
      <c r="P80" s="282"/>
      <c r="Q80" s="288"/>
      <c r="R80" s="282"/>
      <c r="S80" s="282"/>
      <c r="T80" s="282"/>
      <c r="U80" s="284"/>
      <c r="V80" s="282"/>
      <c r="W80" s="282"/>
      <c r="X80" s="282"/>
      <c r="Y80" s="282"/>
      <c r="Z80" s="282"/>
      <c r="AA80" s="282"/>
      <c r="AB80" s="282"/>
      <c r="AC80" s="282"/>
      <c r="AD80" s="282"/>
      <c r="AE80" s="283"/>
      <c r="AF80" s="283"/>
      <c r="AG80" s="283"/>
      <c r="AH80" s="283"/>
      <c r="AI80" s="283"/>
      <c r="AJ80" s="283"/>
      <c r="AK80" s="283"/>
      <c r="AL80" s="283"/>
      <c r="AM80" s="283"/>
      <c r="AN80" s="283"/>
      <c r="AO80" s="283"/>
      <c r="AP80" s="283"/>
      <c r="AQ80" s="283"/>
      <c r="AR80" s="283"/>
      <c r="AS80" s="283"/>
      <c r="AT80" s="283"/>
      <c r="AU80" s="283"/>
      <c r="AV80" s="283"/>
      <c r="AW80" s="283"/>
      <c r="AX80" s="283"/>
      <c r="AY80" s="283"/>
      <c r="AZ80" s="283"/>
      <c r="BA80" s="283"/>
      <c r="BB80" s="283"/>
    </row>
    <row r="81" spans="1:54" x14ac:dyDescent="0.15">
      <c r="A81" s="265"/>
      <c r="B81" s="283"/>
      <c r="C81" s="283"/>
      <c r="D81" s="283"/>
      <c r="E81" s="283"/>
      <c r="F81" s="283"/>
      <c r="G81" s="252"/>
      <c r="H81" s="275" t="str">
        <f t="shared" si="6"/>
        <v>adulto</v>
      </c>
      <c r="I81" s="283"/>
      <c r="J81" s="283"/>
      <c r="K81" s="279" t="str">
        <f t="shared" si="7"/>
        <v xml:space="preserve">  </v>
      </c>
      <c r="L81" s="280">
        <f t="shared" si="8"/>
        <v>0</v>
      </c>
      <c r="M81" s="281">
        <f t="shared" si="9"/>
        <v>0</v>
      </c>
      <c r="N81" s="282" t="str">
        <f t="shared" si="10"/>
        <v/>
      </c>
      <c r="O81" s="285">
        <f t="shared" si="11"/>
        <v>0</v>
      </c>
      <c r="P81" s="282"/>
      <c r="Q81" s="288"/>
      <c r="R81" s="282"/>
      <c r="S81" s="282"/>
      <c r="T81" s="282"/>
      <c r="U81" s="284"/>
      <c r="V81" s="282"/>
      <c r="W81" s="282"/>
      <c r="X81" s="282"/>
      <c r="Y81" s="282"/>
      <c r="Z81" s="282"/>
      <c r="AA81" s="282"/>
      <c r="AB81" s="282"/>
      <c r="AC81" s="282"/>
      <c r="AD81" s="282"/>
      <c r="AE81" s="283"/>
      <c r="AF81" s="283"/>
      <c r="AG81" s="283"/>
      <c r="AH81" s="283"/>
      <c r="AI81" s="283"/>
      <c r="AJ81" s="283"/>
      <c r="AK81" s="283"/>
      <c r="AL81" s="283"/>
      <c r="AM81" s="283"/>
      <c r="AN81" s="283"/>
      <c r="AO81" s="283"/>
      <c r="AP81" s="283"/>
      <c r="AQ81" s="283"/>
      <c r="AR81" s="283"/>
      <c r="AS81" s="283"/>
      <c r="AT81" s="283"/>
      <c r="AU81" s="283"/>
      <c r="AV81" s="283"/>
      <c r="AW81" s="283"/>
      <c r="AX81" s="283"/>
      <c r="AY81" s="283"/>
      <c r="AZ81" s="283"/>
      <c r="BA81" s="283"/>
      <c r="BB81" s="283"/>
    </row>
    <row r="82" spans="1:54" x14ac:dyDescent="0.15">
      <c r="A82" s="265"/>
      <c r="B82" s="283"/>
      <c r="C82" s="283"/>
      <c r="D82" s="283"/>
      <c r="E82" s="283"/>
      <c r="F82" s="283"/>
      <c r="G82" s="252"/>
      <c r="H82" s="275" t="str">
        <f t="shared" si="6"/>
        <v>adulto</v>
      </c>
      <c r="I82" s="283"/>
      <c r="J82" s="283"/>
      <c r="K82" s="279" t="str">
        <f t="shared" si="7"/>
        <v xml:space="preserve">  </v>
      </c>
      <c r="L82" s="280">
        <f t="shared" si="8"/>
        <v>0</v>
      </c>
      <c r="M82" s="281">
        <f t="shared" si="9"/>
        <v>0</v>
      </c>
      <c r="N82" s="282" t="str">
        <f t="shared" si="10"/>
        <v/>
      </c>
      <c r="O82" s="285">
        <f t="shared" si="11"/>
        <v>0</v>
      </c>
      <c r="P82" s="282"/>
      <c r="Q82" s="288"/>
      <c r="R82" s="282"/>
      <c r="S82" s="282"/>
      <c r="T82" s="282"/>
      <c r="U82" s="284"/>
      <c r="V82" s="282"/>
      <c r="W82" s="282"/>
      <c r="X82" s="282"/>
      <c r="Y82" s="282"/>
      <c r="Z82" s="282"/>
      <c r="AA82" s="282"/>
      <c r="AB82" s="282"/>
      <c r="AC82" s="282"/>
      <c r="AD82" s="282"/>
      <c r="AE82" s="283"/>
      <c r="AF82" s="283"/>
      <c r="AG82" s="283"/>
      <c r="AH82" s="283"/>
      <c r="AI82" s="283"/>
      <c r="AJ82" s="283"/>
      <c r="AK82" s="283"/>
      <c r="AL82" s="283"/>
      <c r="AM82" s="283"/>
      <c r="AN82" s="283"/>
      <c r="AO82" s="283"/>
      <c r="AP82" s="283"/>
      <c r="AQ82" s="283"/>
      <c r="AR82" s="283"/>
      <c r="AS82" s="283"/>
      <c r="AT82" s="283"/>
      <c r="AU82" s="283"/>
      <c r="AV82" s="283"/>
      <c r="AW82" s="283"/>
      <c r="AX82" s="283"/>
      <c r="AY82" s="283"/>
      <c r="AZ82" s="283"/>
      <c r="BA82" s="283"/>
      <c r="BB82" s="283"/>
    </row>
    <row r="83" spans="1:54" x14ac:dyDescent="0.15">
      <c r="A83" s="265"/>
      <c r="B83" s="283"/>
      <c r="C83" s="283"/>
      <c r="D83" s="283"/>
      <c r="E83" s="283"/>
      <c r="F83" s="283"/>
      <c r="G83" s="252"/>
      <c r="H83" s="275" t="str">
        <f t="shared" si="6"/>
        <v>adulto</v>
      </c>
      <c r="I83" s="283"/>
      <c r="J83" s="283"/>
      <c r="K83" s="279" t="str">
        <f t="shared" si="7"/>
        <v xml:space="preserve">  </v>
      </c>
      <c r="L83" s="280">
        <f t="shared" si="8"/>
        <v>0</v>
      </c>
      <c r="M83" s="281">
        <f t="shared" si="9"/>
        <v>0</v>
      </c>
      <c r="N83" s="282" t="str">
        <f t="shared" si="10"/>
        <v/>
      </c>
      <c r="O83" s="285">
        <f t="shared" si="11"/>
        <v>0</v>
      </c>
      <c r="P83" s="282"/>
      <c r="Q83" s="288"/>
      <c r="R83" s="282"/>
      <c r="S83" s="282"/>
      <c r="T83" s="282"/>
      <c r="U83" s="284"/>
      <c r="V83" s="282"/>
      <c r="W83" s="282"/>
      <c r="X83" s="282"/>
      <c r="Y83" s="282"/>
      <c r="Z83" s="282"/>
      <c r="AA83" s="282"/>
      <c r="AB83" s="282"/>
      <c r="AC83" s="282"/>
      <c r="AD83" s="282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283"/>
      <c r="BB83" s="283"/>
    </row>
    <row r="84" spans="1:54" x14ac:dyDescent="0.15">
      <c r="A84" s="265"/>
      <c r="B84" s="283"/>
      <c r="C84" s="283"/>
      <c r="D84" s="283"/>
      <c r="E84" s="283"/>
      <c r="F84" s="283"/>
      <c r="G84" s="252"/>
      <c r="H84" s="275" t="str">
        <f t="shared" si="6"/>
        <v>adulto</v>
      </c>
      <c r="I84" s="283"/>
      <c r="J84" s="283"/>
      <c r="K84" s="279" t="str">
        <f t="shared" si="7"/>
        <v xml:space="preserve">  </v>
      </c>
      <c r="L84" s="280">
        <f t="shared" si="8"/>
        <v>0</v>
      </c>
      <c r="M84" s="281">
        <f t="shared" si="9"/>
        <v>0</v>
      </c>
      <c r="N84" s="282" t="str">
        <f t="shared" si="10"/>
        <v/>
      </c>
      <c r="O84" s="285">
        <f t="shared" si="11"/>
        <v>0</v>
      </c>
      <c r="P84" s="282"/>
      <c r="Q84" s="288"/>
      <c r="R84" s="282"/>
      <c r="S84" s="282"/>
      <c r="T84" s="282"/>
      <c r="U84" s="284"/>
      <c r="V84" s="282"/>
      <c r="W84" s="282"/>
      <c r="X84" s="282"/>
      <c r="Y84" s="282"/>
      <c r="Z84" s="282"/>
      <c r="AA84" s="282"/>
      <c r="AB84" s="282"/>
      <c r="AC84" s="282"/>
      <c r="AD84" s="282"/>
      <c r="AE84" s="283"/>
      <c r="AF84" s="283"/>
      <c r="AG84" s="283"/>
      <c r="AH84" s="283"/>
      <c r="AI84" s="283"/>
      <c r="AJ84" s="283"/>
      <c r="AK84" s="283"/>
      <c r="AL84" s="283"/>
      <c r="AM84" s="283"/>
      <c r="AN84" s="283"/>
      <c r="AO84" s="283"/>
      <c r="AP84" s="283"/>
      <c r="AQ84" s="283"/>
      <c r="AR84" s="283"/>
      <c r="AS84" s="283"/>
      <c r="AT84" s="283"/>
      <c r="AU84" s="283"/>
      <c r="AV84" s="283"/>
      <c r="AW84" s="283"/>
      <c r="AX84" s="283"/>
      <c r="AY84" s="283"/>
      <c r="AZ84" s="283"/>
      <c r="BA84" s="283"/>
      <c r="BB84" s="283"/>
    </row>
    <row r="85" spans="1:54" x14ac:dyDescent="0.15">
      <c r="A85" s="265"/>
      <c r="B85" s="283"/>
      <c r="C85" s="283"/>
      <c r="D85" s="283"/>
      <c r="E85" s="283"/>
      <c r="F85" s="283"/>
      <c r="G85" s="252"/>
      <c r="H85" s="275" t="str">
        <f t="shared" si="6"/>
        <v>adulto</v>
      </c>
      <c r="I85" s="283"/>
      <c r="J85" s="283"/>
      <c r="K85" s="279" t="str">
        <f t="shared" si="7"/>
        <v xml:space="preserve">  </v>
      </c>
      <c r="L85" s="280">
        <f t="shared" si="8"/>
        <v>0</v>
      </c>
      <c r="M85" s="281">
        <f t="shared" si="9"/>
        <v>0</v>
      </c>
      <c r="N85" s="282" t="str">
        <f t="shared" si="10"/>
        <v/>
      </c>
      <c r="O85" s="285">
        <f t="shared" si="11"/>
        <v>0</v>
      </c>
      <c r="P85" s="282"/>
      <c r="Q85" s="288"/>
      <c r="R85" s="282"/>
      <c r="S85" s="282"/>
      <c r="T85" s="282"/>
      <c r="U85" s="284"/>
      <c r="V85" s="282"/>
      <c r="W85" s="282"/>
      <c r="X85" s="282"/>
      <c r="Y85" s="282"/>
      <c r="Z85" s="282"/>
      <c r="AA85" s="282"/>
      <c r="AB85" s="282"/>
      <c r="AC85" s="282"/>
      <c r="AD85" s="282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3"/>
      <c r="AW85" s="283"/>
      <c r="AX85" s="283"/>
      <c r="AY85" s="283"/>
      <c r="AZ85" s="283"/>
      <c r="BA85" s="283"/>
      <c r="BB85" s="283"/>
    </row>
    <row r="86" spans="1:54" x14ac:dyDescent="0.15">
      <c r="A86" s="265"/>
      <c r="B86" s="283"/>
      <c r="C86" s="283"/>
      <c r="D86" s="283"/>
      <c r="E86" s="283"/>
      <c r="F86" s="283"/>
      <c r="G86" s="252"/>
      <c r="H86" s="275" t="str">
        <f t="shared" si="6"/>
        <v>adulto</v>
      </c>
      <c r="I86" s="283"/>
      <c r="J86" s="283"/>
      <c r="K86" s="279" t="str">
        <f t="shared" si="7"/>
        <v xml:space="preserve">  </v>
      </c>
      <c r="L86" s="280">
        <f t="shared" si="8"/>
        <v>0</v>
      </c>
      <c r="M86" s="281">
        <f t="shared" si="9"/>
        <v>0</v>
      </c>
      <c r="N86" s="282" t="str">
        <f t="shared" si="10"/>
        <v/>
      </c>
      <c r="O86" s="285">
        <f t="shared" si="11"/>
        <v>0</v>
      </c>
      <c r="P86" s="282"/>
      <c r="Q86" s="288"/>
      <c r="R86" s="282"/>
      <c r="S86" s="282"/>
      <c r="T86" s="282"/>
      <c r="U86" s="284"/>
      <c r="V86" s="282"/>
      <c r="W86" s="282"/>
      <c r="X86" s="282"/>
      <c r="Y86" s="282"/>
      <c r="Z86" s="282"/>
      <c r="AA86" s="282"/>
      <c r="AB86" s="282"/>
      <c r="AC86" s="282"/>
      <c r="AD86" s="282"/>
      <c r="AE86" s="283"/>
      <c r="AF86" s="283"/>
      <c r="AG86" s="283"/>
      <c r="AH86" s="283"/>
      <c r="AI86" s="283"/>
      <c r="AJ86" s="283"/>
      <c r="AK86" s="283"/>
      <c r="AL86" s="283"/>
      <c r="AM86" s="283"/>
      <c r="AN86" s="283"/>
      <c r="AO86" s="283"/>
      <c r="AP86" s="283"/>
      <c r="AQ86" s="283"/>
      <c r="AR86" s="283"/>
      <c r="AS86" s="283"/>
      <c r="AT86" s="283"/>
      <c r="AU86" s="283"/>
      <c r="AV86" s="283"/>
      <c r="AW86" s="283"/>
      <c r="AX86" s="283"/>
      <c r="AY86" s="283"/>
      <c r="AZ86" s="283"/>
      <c r="BA86" s="283"/>
      <c r="BB86" s="283"/>
    </row>
    <row r="87" spans="1:54" x14ac:dyDescent="0.15">
      <c r="A87" s="265"/>
      <c r="B87" s="283"/>
      <c r="C87" s="283"/>
      <c r="D87" s="283"/>
      <c r="E87" s="283"/>
      <c r="F87" s="283"/>
      <c r="G87" s="252"/>
      <c r="H87" s="275" t="str">
        <f t="shared" si="6"/>
        <v>adulto</v>
      </c>
      <c r="I87" s="283"/>
      <c r="J87" s="283"/>
      <c r="K87" s="279" t="str">
        <f t="shared" si="7"/>
        <v xml:space="preserve">  </v>
      </c>
      <c r="L87" s="280">
        <f t="shared" si="8"/>
        <v>0</v>
      </c>
      <c r="M87" s="281">
        <f t="shared" si="9"/>
        <v>0</v>
      </c>
      <c r="N87" s="282" t="str">
        <f t="shared" si="10"/>
        <v/>
      </c>
      <c r="O87" s="285">
        <f t="shared" si="11"/>
        <v>0</v>
      </c>
      <c r="P87" s="282"/>
      <c r="Q87" s="288"/>
      <c r="R87" s="282"/>
      <c r="S87" s="282"/>
      <c r="T87" s="282"/>
      <c r="U87" s="284"/>
      <c r="V87" s="282"/>
      <c r="W87" s="282"/>
      <c r="X87" s="282"/>
      <c r="Y87" s="282"/>
      <c r="Z87" s="282"/>
      <c r="AA87" s="282"/>
      <c r="AB87" s="282"/>
      <c r="AC87" s="282"/>
      <c r="AD87" s="282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  <c r="AV87" s="283"/>
      <c r="AW87" s="283"/>
      <c r="AX87" s="283"/>
      <c r="AY87" s="283"/>
      <c r="AZ87" s="283"/>
      <c r="BA87" s="283"/>
      <c r="BB87" s="283"/>
    </row>
    <row r="88" spans="1:54" x14ac:dyDescent="0.15">
      <c r="A88" s="265"/>
      <c r="B88" s="283"/>
      <c r="C88" s="283"/>
      <c r="D88" s="283"/>
      <c r="E88" s="283"/>
      <c r="F88" s="283"/>
      <c r="G88" s="252"/>
      <c r="H88" s="275" t="str">
        <f t="shared" si="6"/>
        <v>adulto</v>
      </c>
      <c r="I88" s="283"/>
      <c r="J88" s="283"/>
      <c r="K88" s="279" t="str">
        <f t="shared" si="7"/>
        <v xml:space="preserve">  </v>
      </c>
      <c r="L88" s="280">
        <f t="shared" si="8"/>
        <v>0</v>
      </c>
      <c r="M88" s="281">
        <f t="shared" si="9"/>
        <v>0</v>
      </c>
      <c r="N88" s="282" t="str">
        <f t="shared" si="10"/>
        <v/>
      </c>
      <c r="O88" s="285">
        <f t="shared" si="11"/>
        <v>0</v>
      </c>
      <c r="P88" s="282"/>
      <c r="Q88" s="288"/>
      <c r="R88" s="282"/>
      <c r="S88" s="282"/>
      <c r="T88" s="282"/>
      <c r="U88" s="284"/>
      <c r="V88" s="282"/>
      <c r="W88" s="282"/>
      <c r="X88" s="282"/>
      <c r="Y88" s="282"/>
      <c r="Z88" s="282"/>
      <c r="AA88" s="282"/>
      <c r="AB88" s="282"/>
      <c r="AC88" s="282"/>
      <c r="AD88" s="282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  <c r="AV88" s="283"/>
      <c r="AW88" s="283"/>
      <c r="AX88" s="283"/>
      <c r="AY88" s="283"/>
      <c r="AZ88" s="283"/>
      <c r="BA88" s="283"/>
      <c r="BB88" s="283"/>
    </row>
    <row r="89" spans="1:54" x14ac:dyDescent="0.15">
      <c r="A89" s="265"/>
      <c r="B89" s="283"/>
      <c r="C89" s="283"/>
      <c r="D89" s="283"/>
      <c r="E89" s="283"/>
      <c r="F89" s="283"/>
      <c r="G89" s="252"/>
      <c r="H89" s="275" t="str">
        <f t="shared" si="6"/>
        <v>adulto</v>
      </c>
      <c r="I89" s="283"/>
      <c r="J89" s="283"/>
      <c r="K89" s="279" t="str">
        <f t="shared" si="7"/>
        <v xml:space="preserve">  </v>
      </c>
      <c r="L89" s="280">
        <f t="shared" si="8"/>
        <v>0</v>
      </c>
      <c r="M89" s="281">
        <f t="shared" si="9"/>
        <v>0</v>
      </c>
      <c r="N89" s="282" t="str">
        <f t="shared" si="10"/>
        <v/>
      </c>
      <c r="O89" s="285">
        <f t="shared" si="11"/>
        <v>0</v>
      </c>
      <c r="P89" s="282"/>
      <c r="Q89" s="288"/>
      <c r="R89" s="282"/>
      <c r="S89" s="282"/>
      <c r="T89" s="282"/>
      <c r="U89" s="284"/>
      <c r="V89" s="282"/>
      <c r="W89" s="282"/>
      <c r="X89" s="282"/>
      <c r="Y89" s="282"/>
      <c r="Z89" s="282"/>
      <c r="AA89" s="282"/>
      <c r="AB89" s="282"/>
      <c r="AC89" s="282"/>
      <c r="AD89" s="282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  <c r="AV89" s="283"/>
      <c r="AW89" s="283"/>
      <c r="AX89" s="283"/>
      <c r="AY89" s="283"/>
      <c r="AZ89" s="283"/>
      <c r="BA89" s="283"/>
      <c r="BB89" s="283"/>
    </row>
    <row r="90" spans="1:54" x14ac:dyDescent="0.15">
      <c r="A90" s="265"/>
      <c r="B90" s="283"/>
      <c r="C90" s="283"/>
      <c r="D90" s="283"/>
      <c r="E90" s="283"/>
      <c r="F90" s="283"/>
      <c r="G90" s="252"/>
      <c r="H90" s="275" t="str">
        <f t="shared" si="6"/>
        <v>adulto</v>
      </c>
      <c r="I90" s="283"/>
      <c r="J90" s="283"/>
      <c r="K90" s="279" t="str">
        <f t="shared" si="7"/>
        <v xml:space="preserve">  </v>
      </c>
      <c r="L90" s="280">
        <f t="shared" si="8"/>
        <v>0</v>
      </c>
      <c r="M90" s="281">
        <f t="shared" si="9"/>
        <v>0</v>
      </c>
      <c r="N90" s="282" t="str">
        <f t="shared" si="10"/>
        <v/>
      </c>
      <c r="O90" s="285">
        <f t="shared" si="11"/>
        <v>0</v>
      </c>
      <c r="P90" s="282"/>
      <c r="Q90" s="288"/>
      <c r="R90" s="282"/>
      <c r="S90" s="282"/>
      <c r="T90" s="282"/>
      <c r="U90" s="284"/>
      <c r="V90" s="282"/>
      <c r="W90" s="282"/>
      <c r="X90" s="282"/>
      <c r="Y90" s="282"/>
      <c r="Z90" s="282"/>
      <c r="AA90" s="282"/>
      <c r="AB90" s="282"/>
      <c r="AC90" s="282"/>
      <c r="AD90" s="282"/>
      <c r="AE90" s="283"/>
      <c r="AF90" s="283"/>
      <c r="AG90" s="283"/>
      <c r="AH90" s="283"/>
      <c r="AI90" s="283"/>
      <c r="AJ90" s="283"/>
      <c r="AK90" s="283"/>
      <c r="AL90" s="283"/>
      <c r="AM90" s="283"/>
      <c r="AN90" s="283"/>
      <c r="AO90" s="283"/>
      <c r="AP90" s="283"/>
      <c r="AQ90" s="283"/>
      <c r="AR90" s="283"/>
      <c r="AS90" s="283"/>
      <c r="AT90" s="283"/>
      <c r="AU90" s="283"/>
      <c r="AV90" s="283"/>
      <c r="AW90" s="283"/>
      <c r="AX90" s="283"/>
      <c r="AY90" s="283"/>
      <c r="AZ90" s="283"/>
      <c r="BA90" s="283"/>
      <c r="BB90" s="283"/>
    </row>
    <row r="91" spans="1:54" x14ac:dyDescent="0.15">
      <c r="A91" s="265"/>
      <c r="B91" s="283"/>
      <c r="C91" s="283"/>
      <c r="D91" s="283"/>
      <c r="E91" s="283"/>
      <c r="F91" s="283"/>
      <c r="G91" s="252"/>
      <c r="H91" s="275" t="str">
        <f t="shared" si="6"/>
        <v>adulto</v>
      </c>
      <c r="I91" s="283"/>
      <c r="J91" s="283"/>
      <c r="K91" s="279" t="str">
        <f t="shared" si="7"/>
        <v xml:space="preserve">  </v>
      </c>
      <c r="L91" s="280">
        <f t="shared" si="8"/>
        <v>0</v>
      </c>
      <c r="M91" s="281">
        <f t="shared" si="9"/>
        <v>0</v>
      </c>
      <c r="N91" s="282" t="str">
        <f t="shared" si="10"/>
        <v/>
      </c>
      <c r="O91" s="285">
        <f t="shared" si="11"/>
        <v>0</v>
      </c>
      <c r="P91" s="282"/>
      <c r="Q91" s="288"/>
      <c r="R91" s="282"/>
      <c r="S91" s="282"/>
      <c r="T91" s="282"/>
      <c r="U91" s="284"/>
      <c r="V91" s="282"/>
      <c r="W91" s="282"/>
      <c r="X91" s="282"/>
      <c r="Y91" s="282"/>
      <c r="Z91" s="282"/>
      <c r="AA91" s="282"/>
      <c r="AB91" s="282"/>
      <c r="AC91" s="282"/>
      <c r="AD91" s="282"/>
      <c r="AE91" s="283"/>
      <c r="AF91" s="283"/>
      <c r="AG91" s="283"/>
      <c r="AH91" s="283"/>
      <c r="AI91" s="283"/>
      <c r="AJ91" s="283"/>
      <c r="AK91" s="283"/>
      <c r="AL91" s="283"/>
      <c r="AM91" s="283"/>
      <c r="AN91" s="283"/>
      <c r="AO91" s="283"/>
      <c r="AP91" s="283"/>
      <c r="AQ91" s="283"/>
      <c r="AR91" s="283"/>
      <c r="AS91" s="283"/>
      <c r="AT91" s="283"/>
      <c r="AU91" s="283"/>
      <c r="AV91" s="283"/>
      <c r="AW91" s="283"/>
      <c r="AX91" s="283"/>
      <c r="AY91" s="283"/>
      <c r="AZ91" s="283"/>
      <c r="BA91" s="283"/>
      <c r="BB91" s="283"/>
    </row>
    <row r="92" spans="1:54" x14ac:dyDescent="0.15">
      <c r="A92" s="265"/>
      <c r="B92" s="283"/>
      <c r="C92" s="283"/>
      <c r="D92" s="283"/>
      <c r="E92" s="283"/>
      <c r="F92" s="283"/>
      <c r="G92" s="252"/>
      <c r="H92" s="275" t="str">
        <f t="shared" si="6"/>
        <v>adulto</v>
      </c>
      <c r="I92" s="283"/>
      <c r="J92" s="283"/>
      <c r="K92" s="279" t="str">
        <f t="shared" si="7"/>
        <v xml:space="preserve">  </v>
      </c>
      <c r="L92" s="280">
        <f t="shared" si="8"/>
        <v>0</v>
      </c>
      <c r="M92" s="281">
        <f t="shared" si="9"/>
        <v>0</v>
      </c>
      <c r="N92" s="282" t="str">
        <f t="shared" si="10"/>
        <v/>
      </c>
      <c r="O92" s="285">
        <f t="shared" si="11"/>
        <v>0</v>
      </c>
      <c r="P92" s="282"/>
      <c r="Q92" s="288"/>
      <c r="R92" s="282"/>
      <c r="S92" s="282"/>
      <c r="T92" s="282"/>
      <c r="U92" s="284"/>
      <c r="V92" s="282"/>
      <c r="W92" s="282"/>
      <c r="X92" s="282"/>
      <c r="Y92" s="282"/>
      <c r="Z92" s="282"/>
      <c r="AA92" s="282"/>
      <c r="AB92" s="282"/>
      <c r="AC92" s="282"/>
      <c r="AD92" s="282"/>
      <c r="AE92" s="283"/>
      <c r="AF92" s="283"/>
      <c r="AG92" s="283"/>
      <c r="AH92" s="283"/>
      <c r="AI92" s="283"/>
      <c r="AJ92" s="283"/>
      <c r="AK92" s="283"/>
      <c r="AL92" s="283"/>
      <c r="AM92" s="283"/>
      <c r="AN92" s="283"/>
      <c r="AO92" s="283"/>
      <c r="AP92" s="283"/>
      <c r="AQ92" s="283"/>
      <c r="AR92" s="283"/>
      <c r="AS92" s="283"/>
      <c r="AT92" s="283"/>
      <c r="AU92" s="283"/>
      <c r="AV92" s="283"/>
      <c r="AW92" s="283"/>
      <c r="AX92" s="283"/>
      <c r="AY92" s="283"/>
      <c r="AZ92" s="283"/>
      <c r="BA92" s="283"/>
      <c r="BB92" s="283"/>
    </row>
    <row r="93" spans="1:54" x14ac:dyDescent="0.15">
      <c r="A93" s="265"/>
      <c r="B93" s="283"/>
      <c r="C93" s="283"/>
      <c r="D93" s="283"/>
      <c r="E93" s="283"/>
      <c r="F93" s="283"/>
      <c r="G93" s="252"/>
      <c r="H93" s="275" t="str">
        <f t="shared" si="6"/>
        <v>adulto</v>
      </c>
      <c r="I93" s="283"/>
      <c r="J93" s="283"/>
      <c r="K93" s="279" t="str">
        <f t="shared" si="7"/>
        <v xml:space="preserve">  </v>
      </c>
      <c r="L93" s="280">
        <f t="shared" si="8"/>
        <v>0</v>
      </c>
      <c r="M93" s="281">
        <f t="shared" si="9"/>
        <v>0</v>
      </c>
      <c r="N93" s="282" t="str">
        <f t="shared" si="10"/>
        <v/>
      </c>
      <c r="O93" s="285">
        <f t="shared" si="11"/>
        <v>0</v>
      </c>
      <c r="P93" s="282"/>
      <c r="Q93" s="288"/>
      <c r="R93" s="282"/>
      <c r="S93" s="282"/>
      <c r="T93" s="282"/>
      <c r="U93" s="284"/>
      <c r="V93" s="282"/>
      <c r="W93" s="282"/>
      <c r="X93" s="282"/>
      <c r="Y93" s="282"/>
      <c r="Z93" s="282"/>
      <c r="AA93" s="282"/>
      <c r="AB93" s="282"/>
      <c r="AC93" s="282"/>
      <c r="AD93" s="282"/>
      <c r="AE93" s="283"/>
      <c r="AF93" s="283"/>
      <c r="AG93" s="283"/>
      <c r="AH93" s="283"/>
      <c r="AI93" s="283"/>
      <c r="AJ93" s="283"/>
      <c r="AK93" s="283"/>
      <c r="AL93" s="283"/>
      <c r="AM93" s="283"/>
      <c r="AN93" s="283"/>
      <c r="AO93" s="283"/>
      <c r="AP93" s="283"/>
      <c r="AQ93" s="283"/>
      <c r="AR93" s="283"/>
      <c r="AS93" s="283"/>
      <c r="AT93" s="283"/>
      <c r="AU93" s="283"/>
      <c r="AV93" s="283"/>
      <c r="AW93" s="283"/>
      <c r="AX93" s="283"/>
      <c r="AY93" s="283"/>
      <c r="AZ93" s="283"/>
      <c r="BA93" s="283"/>
      <c r="BB93" s="283"/>
    </row>
    <row r="94" spans="1:54" x14ac:dyDescent="0.15">
      <c r="A94" s="265"/>
      <c r="B94" s="283"/>
      <c r="C94" s="283"/>
      <c r="D94" s="283"/>
      <c r="E94" s="283"/>
      <c r="F94" s="283"/>
      <c r="G94" s="252"/>
      <c r="H94" s="275" t="str">
        <f t="shared" si="6"/>
        <v>adulto</v>
      </c>
      <c r="I94" s="283"/>
      <c r="J94" s="283"/>
      <c r="K94" s="279" t="str">
        <f t="shared" si="7"/>
        <v xml:space="preserve">  </v>
      </c>
      <c r="L94" s="280">
        <f t="shared" si="8"/>
        <v>0</v>
      </c>
      <c r="M94" s="281">
        <f t="shared" si="9"/>
        <v>0</v>
      </c>
      <c r="N94" s="282" t="str">
        <f t="shared" si="10"/>
        <v/>
      </c>
      <c r="O94" s="285">
        <f t="shared" si="11"/>
        <v>0</v>
      </c>
      <c r="P94" s="282"/>
      <c r="Q94" s="288"/>
      <c r="R94" s="282"/>
      <c r="S94" s="282"/>
      <c r="T94" s="282"/>
      <c r="U94" s="284"/>
      <c r="V94" s="282"/>
      <c r="W94" s="282"/>
      <c r="X94" s="282"/>
      <c r="Y94" s="282"/>
      <c r="Z94" s="282"/>
      <c r="AA94" s="282"/>
      <c r="AB94" s="282"/>
      <c r="AC94" s="282"/>
      <c r="AD94" s="282"/>
      <c r="AE94" s="283"/>
      <c r="AF94" s="283"/>
      <c r="AG94" s="283"/>
      <c r="AH94" s="283"/>
      <c r="AI94" s="283"/>
      <c r="AJ94" s="283"/>
      <c r="AK94" s="283"/>
      <c r="AL94" s="283"/>
      <c r="AM94" s="283"/>
      <c r="AN94" s="283"/>
      <c r="AO94" s="283"/>
      <c r="AP94" s="283"/>
      <c r="AQ94" s="283"/>
      <c r="AR94" s="283"/>
      <c r="AS94" s="283"/>
      <c r="AT94" s="283"/>
      <c r="AU94" s="283"/>
      <c r="AV94" s="283"/>
      <c r="AW94" s="283"/>
      <c r="AX94" s="283"/>
      <c r="AY94" s="283"/>
      <c r="AZ94" s="283"/>
      <c r="BA94" s="283"/>
      <c r="BB94" s="283"/>
    </row>
    <row r="95" spans="1:54" x14ac:dyDescent="0.15">
      <c r="A95" s="265"/>
      <c r="B95" s="283"/>
      <c r="C95" s="283"/>
      <c r="D95" s="283"/>
      <c r="E95" s="283"/>
      <c r="F95" s="283"/>
      <c r="G95" s="252"/>
      <c r="H95" s="275" t="str">
        <f t="shared" si="6"/>
        <v>adulto</v>
      </c>
      <c r="I95" s="283"/>
      <c r="J95" s="283"/>
      <c r="K95" s="279" t="str">
        <f t="shared" si="7"/>
        <v xml:space="preserve">  </v>
      </c>
      <c r="L95" s="280">
        <f t="shared" si="8"/>
        <v>0</v>
      </c>
      <c r="M95" s="281">
        <f t="shared" si="9"/>
        <v>0</v>
      </c>
      <c r="N95" s="282" t="str">
        <f t="shared" si="10"/>
        <v/>
      </c>
      <c r="O95" s="285">
        <f t="shared" si="11"/>
        <v>0</v>
      </c>
      <c r="P95" s="282"/>
      <c r="Q95" s="288"/>
      <c r="R95" s="282"/>
      <c r="S95" s="282"/>
      <c r="T95" s="282"/>
      <c r="U95" s="284"/>
      <c r="V95" s="282"/>
      <c r="W95" s="282"/>
      <c r="X95" s="282"/>
      <c r="Y95" s="282"/>
      <c r="Z95" s="282"/>
      <c r="AA95" s="282"/>
      <c r="AB95" s="282"/>
      <c r="AC95" s="282"/>
      <c r="AD95" s="282"/>
      <c r="AE95" s="283"/>
      <c r="AF95" s="283"/>
      <c r="AG95" s="283"/>
      <c r="AH95" s="283"/>
      <c r="AI95" s="283"/>
      <c r="AJ95" s="283"/>
      <c r="AK95" s="283"/>
      <c r="AL95" s="283"/>
      <c r="AM95" s="283"/>
      <c r="AN95" s="283"/>
      <c r="AO95" s="283"/>
      <c r="AP95" s="283"/>
      <c r="AQ95" s="283"/>
      <c r="AR95" s="283"/>
      <c r="AS95" s="283"/>
      <c r="AT95" s="283"/>
      <c r="AU95" s="283"/>
      <c r="AV95" s="283"/>
      <c r="AW95" s="283"/>
      <c r="AX95" s="283"/>
      <c r="AY95" s="283"/>
      <c r="AZ95" s="283"/>
      <c r="BA95" s="283"/>
      <c r="BB95" s="283"/>
    </row>
    <row r="96" spans="1:54" x14ac:dyDescent="0.15">
      <c r="A96" s="265"/>
      <c r="B96" s="283"/>
      <c r="C96" s="283"/>
      <c r="D96" s="283"/>
      <c r="E96" s="283"/>
      <c r="F96" s="283"/>
      <c r="G96" s="252"/>
      <c r="H96" s="275" t="str">
        <f t="shared" si="6"/>
        <v>adulto</v>
      </c>
      <c r="I96" s="283"/>
      <c r="J96" s="283"/>
      <c r="K96" s="279" t="str">
        <f t="shared" si="7"/>
        <v xml:space="preserve">  </v>
      </c>
      <c r="L96" s="280">
        <f t="shared" si="8"/>
        <v>0</v>
      </c>
      <c r="M96" s="281">
        <f t="shared" si="9"/>
        <v>0</v>
      </c>
      <c r="N96" s="282" t="str">
        <f t="shared" si="10"/>
        <v/>
      </c>
      <c r="O96" s="285">
        <f t="shared" si="11"/>
        <v>0</v>
      </c>
      <c r="P96" s="282"/>
      <c r="Q96" s="288"/>
      <c r="R96" s="282"/>
      <c r="S96" s="282"/>
      <c r="T96" s="282"/>
      <c r="U96" s="284"/>
      <c r="V96" s="282"/>
      <c r="W96" s="282"/>
      <c r="X96" s="282"/>
      <c r="Y96" s="282"/>
      <c r="Z96" s="282"/>
      <c r="AA96" s="282"/>
      <c r="AB96" s="282"/>
      <c r="AC96" s="282"/>
      <c r="AD96" s="282"/>
      <c r="AE96" s="283"/>
      <c r="AF96" s="283"/>
      <c r="AG96" s="283"/>
      <c r="AH96" s="283"/>
      <c r="AI96" s="283"/>
      <c r="AJ96" s="283"/>
      <c r="AK96" s="283"/>
      <c r="AL96" s="283"/>
      <c r="AM96" s="283"/>
      <c r="AN96" s="283"/>
      <c r="AO96" s="283"/>
      <c r="AP96" s="283"/>
      <c r="AQ96" s="283"/>
      <c r="AR96" s="283"/>
      <c r="AS96" s="283"/>
      <c r="AT96" s="283"/>
      <c r="AU96" s="283"/>
      <c r="AV96" s="283"/>
      <c r="AW96" s="283"/>
      <c r="AX96" s="283"/>
      <c r="AY96" s="283"/>
      <c r="AZ96" s="283"/>
      <c r="BA96" s="283"/>
      <c r="BB96" s="283"/>
    </row>
    <row r="97" spans="1:54" x14ac:dyDescent="0.15">
      <c r="A97" s="265"/>
      <c r="B97" s="283"/>
      <c r="C97" s="283"/>
      <c r="D97" s="283"/>
      <c r="E97" s="283"/>
      <c r="F97" s="283"/>
      <c r="G97" s="252"/>
      <c r="H97" s="275" t="str">
        <f t="shared" si="6"/>
        <v>adulto</v>
      </c>
      <c r="I97" s="283"/>
      <c r="J97" s="283"/>
      <c r="K97" s="279" t="str">
        <f t="shared" si="7"/>
        <v xml:space="preserve">  </v>
      </c>
      <c r="L97" s="280">
        <f t="shared" si="8"/>
        <v>0</v>
      </c>
      <c r="M97" s="281">
        <f t="shared" si="9"/>
        <v>0</v>
      </c>
      <c r="N97" s="282" t="str">
        <f t="shared" si="10"/>
        <v/>
      </c>
      <c r="O97" s="285">
        <f t="shared" si="11"/>
        <v>0</v>
      </c>
      <c r="P97" s="282"/>
      <c r="Q97" s="288"/>
      <c r="R97" s="282"/>
      <c r="S97" s="282"/>
      <c r="T97" s="282"/>
      <c r="U97" s="284"/>
      <c r="V97" s="282"/>
      <c r="W97" s="282"/>
      <c r="X97" s="282"/>
      <c r="Y97" s="282"/>
      <c r="Z97" s="282"/>
      <c r="AA97" s="282"/>
      <c r="AB97" s="282"/>
      <c r="AC97" s="282"/>
      <c r="AD97" s="282"/>
      <c r="AE97" s="283"/>
      <c r="AF97" s="283"/>
      <c r="AG97" s="283"/>
      <c r="AH97" s="283"/>
      <c r="AI97" s="283"/>
      <c r="AJ97" s="283"/>
      <c r="AK97" s="283"/>
      <c r="AL97" s="283"/>
      <c r="AM97" s="283"/>
      <c r="AN97" s="283"/>
      <c r="AO97" s="283"/>
      <c r="AP97" s="283"/>
      <c r="AQ97" s="283"/>
      <c r="AR97" s="283"/>
      <c r="AS97" s="283"/>
      <c r="AT97" s="283"/>
      <c r="AU97" s="283"/>
      <c r="AV97" s="283"/>
      <c r="AW97" s="283"/>
      <c r="AX97" s="283"/>
      <c r="AY97" s="283"/>
      <c r="AZ97" s="283"/>
      <c r="BA97" s="283"/>
      <c r="BB97" s="283"/>
    </row>
    <row r="98" spans="1:54" x14ac:dyDescent="0.15">
      <c r="A98" s="265"/>
      <c r="B98" s="283"/>
      <c r="C98" s="283"/>
      <c r="D98" s="283"/>
      <c r="E98" s="283"/>
      <c r="F98" s="283"/>
      <c r="G98" s="252"/>
      <c r="H98" s="275" t="str">
        <f t="shared" si="6"/>
        <v>adulto</v>
      </c>
      <c r="I98" s="283"/>
      <c r="J98" s="283"/>
      <c r="K98" s="279" t="str">
        <f t="shared" si="7"/>
        <v xml:space="preserve">  </v>
      </c>
      <c r="L98" s="280">
        <f t="shared" si="8"/>
        <v>0</v>
      </c>
      <c r="M98" s="281">
        <f t="shared" si="9"/>
        <v>0</v>
      </c>
      <c r="N98" s="282" t="str">
        <f t="shared" si="10"/>
        <v/>
      </c>
      <c r="O98" s="285">
        <f t="shared" si="11"/>
        <v>0</v>
      </c>
      <c r="P98" s="282"/>
      <c r="Q98" s="288"/>
      <c r="R98" s="282"/>
      <c r="S98" s="282"/>
      <c r="T98" s="282"/>
      <c r="U98" s="284"/>
      <c r="V98" s="282"/>
      <c r="W98" s="282"/>
      <c r="X98" s="282"/>
      <c r="Y98" s="282"/>
      <c r="Z98" s="282"/>
      <c r="AA98" s="282"/>
      <c r="AB98" s="282"/>
      <c r="AC98" s="282"/>
      <c r="AD98" s="282"/>
      <c r="AE98" s="283"/>
      <c r="AF98" s="283"/>
      <c r="AG98" s="283"/>
      <c r="AH98" s="283"/>
      <c r="AI98" s="283"/>
      <c r="AJ98" s="283"/>
      <c r="AK98" s="283"/>
      <c r="AL98" s="283"/>
      <c r="AM98" s="283"/>
      <c r="AN98" s="283"/>
      <c r="AO98" s="283"/>
      <c r="AP98" s="283"/>
      <c r="AQ98" s="283"/>
      <c r="AR98" s="283"/>
      <c r="AS98" s="283"/>
      <c r="AT98" s="283"/>
      <c r="AU98" s="283"/>
      <c r="AV98" s="283"/>
      <c r="AW98" s="283"/>
      <c r="AX98" s="283"/>
      <c r="AY98" s="283"/>
      <c r="AZ98" s="283"/>
      <c r="BA98" s="283"/>
      <c r="BB98" s="283"/>
    </row>
    <row r="99" spans="1:54" x14ac:dyDescent="0.15">
      <c r="A99" s="265"/>
      <c r="B99" s="283"/>
      <c r="C99" s="283"/>
      <c r="D99" s="283"/>
      <c r="E99" s="283"/>
      <c r="F99" s="283"/>
      <c r="G99" s="252"/>
      <c r="H99" s="275" t="str">
        <f t="shared" si="6"/>
        <v>adulto</v>
      </c>
      <c r="I99" s="283"/>
      <c r="J99" s="283"/>
      <c r="K99" s="279" t="str">
        <f t="shared" si="7"/>
        <v xml:space="preserve">  </v>
      </c>
      <c r="L99" s="280">
        <f t="shared" si="8"/>
        <v>0</v>
      </c>
      <c r="M99" s="281">
        <f t="shared" si="9"/>
        <v>0</v>
      </c>
      <c r="N99" s="282" t="str">
        <f t="shared" si="10"/>
        <v/>
      </c>
      <c r="O99" s="285">
        <f t="shared" si="11"/>
        <v>0</v>
      </c>
      <c r="P99" s="282"/>
      <c r="Q99" s="288"/>
      <c r="R99" s="282"/>
      <c r="S99" s="282"/>
      <c r="T99" s="282"/>
      <c r="U99" s="284"/>
      <c r="V99" s="282"/>
      <c r="W99" s="282"/>
      <c r="X99" s="282"/>
      <c r="Y99" s="282"/>
      <c r="Z99" s="282"/>
      <c r="AA99" s="282"/>
      <c r="AB99" s="282"/>
      <c r="AC99" s="282"/>
      <c r="AD99" s="282"/>
      <c r="AE99" s="283"/>
      <c r="AF99" s="283"/>
      <c r="AG99" s="283"/>
      <c r="AH99" s="283"/>
      <c r="AI99" s="283"/>
      <c r="AJ99" s="283"/>
      <c r="AK99" s="283"/>
      <c r="AL99" s="283"/>
      <c r="AM99" s="283"/>
      <c r="AN99" s="283"/>
      <c r="AO99" s="283"/>
      <c r="AP99" s="283"/>
      <c r="AQ99" s="283"/>
      <c r="AR99" s="283"/>
      <c r="AS99" s="283"/>
      <c r="AT99" s="283"/>
      <c r="AU99" s="283"/>
      <c r="AV99" s="283"/>
      <c r="AW99" s="283"/>
      <c r="AX99" s="283"/>
      <c r="AY99" s="283"/>
      <c r="AZ99" s="283"/>
      <c r="BA99" s="283"/>
      <c r="BB99" s="283"/>
    </row>
    <row r="100" spans="1:54" x14ac:dyDescent="0.15">
      <c r="A100" s="265"/>
      <c r="B100" s="283"/>
      <c r="C100" s="283"/>
      <c r="D100" s="283"/>
      <c r="E100" s="283"/>
      <c r="F100" s="283"/>
      <c r="G100" s="252"/>
      <c r="H100" s="275" t="str">
        <f t="shared" si="6"/>
        <v>adulto</v>
      </c>
      <c r="I100" s="283"/>
      <c r="J100" s="283"/>
      <c r="K100" s="279" t="str">
        <f t="shared" si="7"/>
        <v xml:space="preserve">  </v>
      </c>
      <c r="L100" s="280">
        <f t="shared" si="8"/>
        <v>0</v>
      </c>
      <c r="M100" s="281">
        <f t="shared" si="9"/>
        <v>0</v>
      </c>
      <c r="N100" s="282" t="str">
        <f t="shared" si="10"/>
        <v/>
      </c>
      <c r="O100" s="285">
        <f t="shared" si="11"/>
        <v>0</v>
      </c>
      <c r="P100" s="282"/>
      <c r="Q100" s="288"/>
      <c r="R100" s="282"/>
      <c r="S100" s="282"/>
      <c r="T100" s="282"/>
      <c r="U100" s="284"/>
      <c r="V100" s="282"/>
      <c r="W100" s="282"/>
      <c r="X100" s="282"/>
      <c r="Y100" s="282"/>
      <c r="Z100" s="282"/>
      <c r="AA100" s="282"/>
      <c r="AB100" s="282"/>
      <c r="AC100" s="282"/>
      <c r="AD100" s="282"/>
      <c r="AE100" s="283"/>
      <c r="AF100" s="283"/>
      <c r="AG100" s="283"/>
      <c r="AH100" s="283"/>
      <c r="AI100" s="283"/>
      <c r="AJ100" s="283"/>
      <c r="AK100" s="283"/>
      <c r="AL100" s="283"/>
      <c r="AM100" s="283"/>
      <c r="AN100" s="283"/>
      <c r="AO100" s="283"/>
      <c r="AP100" s="283"/>
      <c r="AQ100" s="283"/>
      <c r="AR100" s="283"/>
      <c r="AS100" s="283"/>
      <c r="AT100" s="283"/>
      <c r="AU100" s="283"/>
      <c r="AV100" s="283"/>
      <c r="AW100" s="283"/>
      <c r="AX100" s="283"/>
      <c r="AY100" s="283"/>
      <c r="AZ100" s="283"/>
      <c r="BA100" s="283"/>
      <c r="BB100" s="283"/>
    </row>
    <row r="101" spans="1:54" x14ac:dyDescent="0.15">
      <c r="A101" s="265"/>
      <c r="B101" s="283"/>
      <c r="C101" s="283"/>
      <c r="D101" s="283"/>
      <c r="E101" s="283"/>
      <c r="F101" s="283"/>
      <c r="G101" s="252"/>
      <c r="H101" s="275" t="str">
        <f t="shared" si="6"/>
        <v>adulto</v>
      </c>
      <c r="I101" s="283"/>
      <c r="J101" s="283"/>
      <c r="K101" s="279" t="str">
        <f t="shared" si="7"/>
        <v xml:space="preserve">  </v>
      </c>
      <c r="L101" s="280">
        <f t="shared" si="8"/>
        <v>0</v>
      </c>
      <c r="M101" s="281">
        <f t="shared" si="9"/>
        <v>0</v>
      </c>
      <c r="N101" s="282" t="str">
        <f t="shared" si="10"/>
        <v/>
      </c>
      <c r="O101" s="285">
        <f t="shared" si="11"/>
        <v>0</v>
      </c>
      <c r="P101" s="282"/>
      <c r="Q101" s="282"/>
      <c r="R101" s="282"/>
      <c r="S101" s="282"/>
      <c r="T101" s="282"/>
      <c r="U101" s="282"/>
      <c r="V101" s="282"/>
      <c r="W101" s="282"/>
      <c r="X101" s="282"/>
      <c r="Y101" s="282"/>
      <c r="Z101" s="282"/>
      <c r="AA101" s="282"/>
      <c r="AB101" s="282"/>
      <c r="AC101" s="282"/>
      <c r="AD101" s="282"/>
      <c r="AE101" s="283"/>
      <c r="AF101" s="283"/>
      <c r="AG101" s="283"/>
      <c r="AH101" s="283"/>
      <c r="AI101" s="283"/>
      <c r="AJ101" s="283"/>
      <c r="AK101" s="283"/>
      <c r="AL101" s="283"/>
      <c r="AM101" s="283"/>
      <c r="AN101" s="283"/>
      <c r="AO101" s="283"/>
      <c r="AP101" s="283"/>
      <c r="AQ101" s="283"/>
      <c r="AR101" s="283"/>
      <c r="AS101" s="283"/>
      <c r="AT101" s="283"/>
      <c r="AU101" s="283"/>
      <c r="AV101" s="283"/>
      <c r="AW101" s="283"/>
      <c r="AX101" s="283"/>
      <c r="AY101" s="283"/>
      <c r="AZ101" s="283"/>
      <c r="BA101" s="283"/>
      <c r="BB101" s="283"/>
    </row>
    <row r="102" spans="1:54" x14ac:dyDescent="0.15">
      <c r="A102" s="265"/>
      <c r="B102" s="283"/>
      <c r="C102" s="283"/>
      <c r="D102" s="283"/>
      <c r="E102" s="283"/>
      <c r="F102" s="283"/>
      <c r="G102" s="252"/>
      <c r="H102" s="275" t="str">
        <f t="shared" si="6"/>
        <v>adulto</v>
      </c>
      <c r="I102" s="283"/>
      <c r="J102" s="283"/>
      <c r="K102" s="279" t="str">
        <f t="shared" si="7"/>
        <v xml:space="preserve">  </v>
      </c>
      <c r="L102" s="280">
        <f t="shared" si="8"/>
        <v>0</v>
      </c>
      <c r="M102" s="281">
        <f t="shared" si="9"/>
        <v>0</v>
      </c>
      <c r="N102" s="282" t="str">
        <f t="shared" si="10"/>
        <v/>
      </c>
      <c r="O102" s="285">
        <f t="shared" si="11"/>
        <v>0</v>
      </c>
      <c r="P102" s="282"/>
      <c r="Q102" s="282"/>
      <c r="R102" s="282"/>
      <c r="S102" s="282"/>
      <c r="T102" s="282"/>
      <c r="U102" s="282"/>
      <c r="V102" s="282"/>
      <c r="W102" s="282"/>
      <c r="X102" s="282"/>
      <c r="Y102" s="282"/>
      <c r="Z102" s="282"/>
      <c r="AA102" s="282"/>
      <c r="AB102" s="282"/>
      <c r="AC102" s="282"/>
      <c r="AD102" s="282"/>
      <c r="AE102" s="283"/>
      <c r="AF102" s="283"/>
      <c r="AG102" s="283"/>
      <c r="AH102" s="283"/>
      <c r="AI102" s="283"/>
      <c r="AJ102" s="283"/>
      <c r="AK102" s="283"/>
      <c r="AL102" s="283"/>
      <c r="AM102" s="283"/>
      <c r="AN102" s="283"/>
      <c r="AO102" s="283"/>
      <c r="AP102" s="283"/>
      <c r="AQ102" s="283"/>
      <c r="AR102" s="283"/>
      <c r="AS102" s="283"/>
      <c r="AT102" s="283"/>
      <c r="AU102" s="283"/>
      <c r="AV102" s="283"/>
      <c r="AW102" s="283"/>
      <c r="AX102" s="283"/>
      <c r="AY102" s="283"/>
      <c r="AZ102" s="283"/>
      <c r="BA102" s="283"/>
      <c r="BB102" s="283"/>
    </row>
    <row r="103" spans="1:54" x14ac:dyDescent="0.15">
      <c r="A103" s="265"/>
      <c r="B103" s="283"/>
      <c r="C103" s="283"/>
      <c r="D103" s="283"/>
      <c r="E103" s="283"/>
      <c r="F103" s="283"/>
      <c r="G103" s="252"/>
      <c r="H103" s="275" t="str">
        <f t="shared" si="6"/>
        <v>adulto</v>
      </c>
      <c r="I103" s="283"/>
      <c r="J103" s="283"/>
      <c r="K103" s="279" t="str">
        <f t="shared" si="7"/>
        <v xml:space="preserve">  </v>
      </c>
      <c r="L103" s="280">
        <f t="shared" si="8"/>
        <v>0</v>
      </c>
      <c r="M103" s="281">
        <f t="shared" si="9"/>
        <v>0</v>
      </c>
      <c r="N103" s="282" t="str">
        <f t="shared" si="10"/>
        <v/>
      </c>
      <c r="O103" s="285">
        <f t="shared" si="11"/>
        <v>0</v>
      </c>
      <c r="P103" s="282"/>
      <c r="Q103" s="282"/>
      <c r="R103" s="282"/>
      <c r="S103" s="282"/>
      <c r="T103" s="282"/>
      <c r="U103" s="282"/>
      <c r="V103" s="282"/>
      <c r="W103" s="282"/>
      <c r="X103" s="282"/>
      <c r="Y103" s="282"/>
      <c r="Z103" s="282"/>
      <c r="AA103" s="282"/>
      <c r="AB103" s="282"/>
      <c r="AC103" s="282"/>
      <c r="AD103" s="282"/>
      <c r="AE103" s="283"/>
      <c r="AF103" s="283"/>
      <c r="AG103" s="283"/>
      <c r="AH103" s="283"/>
      <c r="AI103" s="283"/>
      <c r="AJ103" s="283"/>
      <c r="AK103" s="283"/>
      <c r="AL103" s="283"/>
      <c r="AM103" s="283"/>
      <c r="AN103" s="283"/>
      <c r="AO103" s="283"/>
      <c r="AP103" s="283"/>
      <c r="AQ103" s="283"/>
      <c r="AR103" s="283"/>
      <c r="AS103" s="283"/>
      <c r="AT103" s="283"/>
      <c r="AU103" s="283"/>
      <c r="AV103" s="283"/>
      <c r="AW103" s="283"/>
      <c r="AX103" s="283"/>
      <c r="AY103" s="283"/>
      <c r="AZ103" s="283"/>
      <c r="BA103" s="283"/>
      <c r="BB103" s="283"/>
    </row>
    <row r="104" spans="1:54" x14ac:dyDescent="0.15">
      <c r="A104" s="265"/>
      <c r="B104" s="283"/>
      <c r="C104" s="283"/>
      <c r="D104" s="283"/>
      <c r="E104" s="283"/>
      <c r="F104" s="283"/>
      <c r="G104" s="252"/>
      <c r="H104" s="275" t="str">
        <f t="shared" si="6"/>
        <v>adulto</v>
      </c>
      <c r="I104" s="283"/>
      <c r="J104" s="283"/>
      <c r="K104" s="279" t="str">
        <f t="shared" si="7"/>
        <v xml:space="preserve">  </v>
      </c>
      <c r="L104" s="280">
        <f t="shared" si="8"/>
        <v>0</v>
      </c>
      <c r="M104" s="281">
        <f t="shared" si="9"/>
        <v>0</v>
      </c>
      <c r="N104" s="282" t="str">
        <f t="shared" si="10"/>
        <v/>
      </c>
      <c r="O104" s="285">
        <f t="shared" si="11"/>
        <v>0</v>
      </c>
      <c r="P104" s="282"/>
      <c r="Q104" s="282"/>
      <c r="R104" s="282"/>
      <c r="S104" s="282"/>
      <c r="T104" s="282"/>
      <c r="U104" s="282"/>
      <c r="V104" s="282"/>
      <c r="W104" s="282"/>
      <c r="X104" s="282"/>
      <c r="Y104" s="282"/>
      <c r="Z104" s="282"/>
      <c r="AA104" s="282"/>
      <c r="AB104" s="282"/>
      <c r="AC104" s="282"/>
      <c r="AD104" s="282"/>
      <c r="AE104" s="283"/>
      <c r="AF104" s="283"/>
      <c r="AG104" s="283"/>
      <c r="AH104" s="283"/>
      <c r="AI104" s="283"/>
      <c r="AJ104" s="283"/>
      <c r="AK104" s="283"/>
      <c r="AL104" s="283"/>
      <c r="AM104" s="283"/>
      <c r="AN104" s="283"/>
      <c r="AO104" s="283"/>
      <c r="AP104" s="283"/>
      <c r="AQ104" s="283"/>
      <c r="AR104" s="283"/>
      <c r="AS104" s="283"/>
      <c r="AT104" s="283"/>
      <c r="AU104" s="283"/>
      <c r="AV104" s="283"/>
      <c r="AW104" s="283"/>
      <c r="AX104" s="283"/>
      <c r="AY104" s="283"/>
      <c r="AZ104" s="283"/>
      <c r="BA104" s="283"/>
      <c r="BB104" s="283"/>
    </row>
    <row r="105" spans="1:54" x14ac:dyDescent="0.15">
      <c r="A105" s="265"/>
      <c r="B105" s="283"/>
      <c r="C105" s="283"/>
      <c r="D105" s="283"/>
      <c r="E105" s="283"/>
      <c r="F105" s="283"/>
      <c r="G105" s="252"/>
      <c r="H105" s="275" t="str">
        <f t="shared" si="6"/>
        <v>adulto</v>
      </c>
      <c r="I105" s="283"/>
      <c r="J105" s="283"/>
      <c r="K105" s="279" t="str">
        <f t="shared" si="7"/>
        <v xml:space="preserve">  </v>
      </c>
      <c r="L105" s="280">
        <f t="shared" si="8"/>
        <v>0</v>
      </c>
      <c r="M105" s="281">
        <f t="shared" si="9"/>
        <v>0</v>
      </c>
      <c r="N105" s="282" t="str">
        <f t="shared" si="10"/>
        <v/>
      </c>
      <c r="O105" s="285">
        <f t="shared" si="11"/>
        <v>0</v>
      </c>
      <c r="P105" s="282"/>
      <c r="Q105" s="282"/>
      <c r="R105" s="282"/>
      <c r="S105" s="282"/>
      <c r="T105" s="282"/>
      <c r="U105" s="282"/>
      <c r="V105" s="282"/>
      <c r="W105" s="282"/>
      <c r="X105" s="282"/>
      <c r="Y105" s="282"/>
      <c r="Z105" s="282"/>
      <c r="AA105" s="282"/>
      <c r="AB105" s="282"/>
      <c r="AC105" s="282"/>
      <c r="AD105" s="282"/>
      <c r="AE105" s="283"/>
      <c r="AF105" s="283"/>
      <c r="AG105" s="283"/>
      <c r="AH105" s="283"/>
      <c r="AI105" s="283"/>
      <c r="AJ105" s="283"/>
      <c r="AK105" s="283"/>
      <c r="AL105" s="283"/>
      <c r="AM105" s="283"/>
      <c r="AN105" s="283"/>
      <c r="AO105" s="283"/>
      <c r="AP105" s="283"/>
      <c r="AQ105" s="283"/>
      <c r="AR105" s="283"/>
      <c r="AS105" s="283"/>
      <c r="AT105" s="283"/>
      <c r="AU105" s="283"/>
      <c r="AV105" s="283"/>
      <c r="AW105" s="283"/>
      <c r="AX105" s="283"/>
      <c r="AY105" s="283"/>
      <c r="AZ105" s="283"/>
      <c r="BA105" s="283"/>
      <c r="BB105" s="283"/>
    </row>
    <row r="106" spans="1:54" x14ac:dyDescent="0.15">
      <c r="A106" s="265"/>
      <c r="B106" s="283"/>
      <c r="C106" s="283"/>
      <c r="D106" s="283"/>
      <c r="E106" s="283"/>
      <c r="F106" s="283"/>
      <c r="G106" s="252"/>
      <c r="H106" s="275" t="str">
        <f t="shared" si="6"/>
        <v>adulto</v>
      </c>
      <c r="I106" s="283"/>
      <c r="J106" s="283"/>
      <c r="K106" s="279" t="str">
        <f t="shared" si="7"/>
        <v xml:space="preserve">  </v>
      </c>
      <c r="L106" s="280">
        <f t="shared" si="8"/>
        <v>0</v>
      </c>
      <c r="M106" s="281">
        <f t="shared" si="9"/>
        <v>0</v>
      </c>
      <c r="N106" s="282" t="str">
        <f t="shared" si="10"/>
        <v/>
      </c>
      <c r="O106" s="285">
        <f t="shared" si="11"/>
        <v>0</v>
      </c>
      <c r="P106" s="282"/>
      <c r="Q106" s="282"/>
      <c r="R106" s="282"/>
      <c r="S106" s="282"/>
      <c r="T106" s="282"/>
      <c r="U106" s="282"/>
      <c r="V106" s="282"/>
      <c r="W106" s="282"/>
      <c r="X106" s="282"/>
      <c r="Y106" s="282"/>
      <c r="Z106" s="282"/>
      <c r="AA106" s="282"/>
      <c r="AB106" s="282"/>
      <c r="AC106" s="282"/>
      <c r="AD106" s="282"/>
      <c r="AE106" s="283"/>
      <c r="AF106" s="283"/>
      <c r="AG106" s="283"/>
      <c r="AH106" s="283"/>
      <c r="AI106" s="283"/>
      <c r="AJ106" s="283"/>
      <c r="AK106" s="283"/>
      <c r="AL106" s="283"/>
      <c r="AM106" s="283"/>
      <c r="AN106" s="283"/>
      <c r="AO106" s="283"/>
      <c r="AP106" s="283"/>
      <c r="AQ106" s="283"/>
      <c r="AR106" s="283"/>
      <c r="AS106" s="283"/>
      <c r="AT106" s="283"/>
      <c r="AU106" s="283"/>
      <c r="AV106" s="283"/>
      <c r="AW106" s="283"/>
      <c r="AX106" s="283"/>
      <c r="AY106" s="283"/>
      <c r="AZ106" s="283"/>
      <c r="BA106" s="283"/>
      <c r="BB106" s="283"/>
    </row>
    <row r="107" spans="1:54" x14ac:dyDescent="0.15">
      <c r="A107" s="265"/>
      <c r="B107" s="283"/>
      <c r="C107" s="283"/>
      <c r="D107" s="283"/>
      <c r="E107" s="283"/>
      <c r="F107" s="283"/>
      <c r="G107" s="252"/>
      <c r="H107" s="275" t="str">
        <f t="shared" si="6"/>
        <v>adulto</v>
      </c>
      <c r="I107" s="283"/>
      <c r="J107" s="283"/>
      <c r="K107" s="279" t="str">
        <f t="shared" si="7"/>
        <v xml:space="preserve">  </v>
      </c>
      <c r="L107" s="280">
        <f t="shared" si="8"/>
        <v>0</v>
      </c>
      <c r="M107" s="281">
        <f t="shared" si="9"/>
        <v>0</v>
      </c>
      <c r="N107" s="282" t="str">
        <f t="shared" si="10"/>
        <v/>
      </c>
      <c r="O107" s="285">
        <f t="shared" si="11"/>
        <v>0</v>
      </c>
      <c r="P107" s="282"/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  <c r="AD107" s="282"/>
      <c r="AE107" s="283"/>
      <c r="AF107" s="283"/>
      <c r="AG107" s="283"/>
      <c r="AH107" s="283"/>
      <c r="AI107" s="283"/>
      <c r="AJ107" s="283"/>
      <c r="AK107" s="283"/>
      <c r="AL107" s="283"/>
      <c r="AM107" s="283"/>
      <c r="AN107" s="283"/>
      <c r="AO107" s="283"/>
      <c r="AP107" s="283"/>
      <c r="AQ107" s="283"/>
      <c r="AR107" s="283"/>
      <c r="AS107" s="283"/>
      <c r="AT107" s="283"/>
      <c r="AU107" s="283"/>
      <c r="AV107" s="283"/>
      <c r="AW107" s="283"/>
      <c r="AX107" s="283"/>
      <c r="AY107" s="283"/>
      <c r="AZ107" s="283"/>
      <c r="BA107" s="283"/>
      <c r="BB107" s="283"/>
    </row>
    <row r="108" spans="1:54" x14ac:dyDescent="0.15">
      <c r="A108" s="265"/>
      <c r="B108" s="283"/>
      <c r="C108" s="283"/>
      <c r="D108" s="283"/>
      <c r="E108" s="283"/>
      <c r="F108" s="283"/>
      <c r="G108" s="252"/>
      <c r="H108" s="275" t="str">
        <f t="shared" si="6"/>
        <v>adulto</v>
      </c>
      <c r="I108" s="283"/>
      <c r="J108" s="283"/>
      <c r="K108" s="279" t="str">
        <f t="shared" si="7"/>
        <v xml:space="preserve">  </v>
      </c>
      <c r="L108" s="280">
        <f t="shared" si="8"/>
        <v>0</v>
      </c>
      <c r="M108" s="281">
        <f t="shared" si="9"/>
        <v>0</v>
      </c>
      <c r="N108" s="282" t="str">
        <f t="shared" si="10"/>
        <v/>
      </c>
      <c r="O108" s="285">
        <f t="shared" si="11"/>
        <v>0</v>
      </c>
      <c r="P108" s="282"/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  <c r="AC108" s="282"/>
      <c r="AD108" s="282"/>
      <c r="AE108" s="283"/>
      <c r="AF108" s="283"/>
      <c r="AG108" s="283"/>
      <c r="AH108" s="283"/>
      <c r="AI108" s="283"/>
      <c r="AJ108" s="283"/>
      <c r="AK108" s="283"/>
      <c r="AL108" s="283"/>
      <c r="AM108" s="283"/>
      <c r="AN108" s="283"/>
      <c r="AO108" s="283"/>
      <c r="AP108" s="283"/>
      <c r="AQ108" s="283"/>
      <c r="AR108" s="283"/>
      <c r="AS108" s="283"/>
      <c r="AT108" s="283"/>
      <c r="AU108" s="283"/>
      <c r="AV108" s="283"/>
      <c r="AW108" s="283"/>
      <c r="AX108" s="283"/>
      <c r="AY108" s="283"/>
      <c r="AZ108" s="283"/>
      <c r="BA108" s="283"/>
      <c r="BB108" s="283"/>
    </row>
    <row r="109" spans="1:54" x14ac:dyDescent="0.15">
      <c r="A109" s="265"/>
      <c r="B109" s="283"/>
      <c r="C109" s="283"/>
      <c r="D109" s="283"/>
      <c r="E109" s="283"/>
      <c r="F109" s="283"/>
      <c r="G109" s="252"/>
      <c r="H109" s="275" t="str">
        <f t="shared" si="6"/>
        <v>adulto</v>
      </c>
      <c r="I109" s="283"/>
      <c r="J109" s="283"/>
      <c r="K109" s="279" t="str">
        <f t="shared" si="7"/>
        <v xml:space="preserve">  </v>
      </c>
      <c r="L109" s="280">
        <f t="shared" si="8"/>
        <v>0</v>
      </c>
      <c r="M109" s="281">
        <f t="shared" si="9"/>
        <v>0</v>
      </c>
      <c r="N109" s="282" t="str">
        <f t="shared" si="10"/>
        <v/>
      </c>
      <c r="O109" s="285">
        <f t="shared" si="11"/>
        <v>0</v>
      </c>
      <c r="P109" s="282"/>
      <c r="Q109" s="282"/>
      <c r="R109" s="282"/>
      <c r="S109" s="282"/>
      <c r="T109" s="282"/>
      <c r="U109" s="282"/>
      <c r="V109" s="282"/>
      <c r="W109" s="282"/>
      <c r="X109" s="282"/>
      <c r="Y109" s="282"/>
      <c r="Z109" s="282"/>
      <c r="AA109" s="282"/>
      <c r="AB109" s="282"/>
      <c r="AC109" s="282"/>
      <c r="AD109" s="282"/>
      <c r="AE109" s="283"/>
      <c r="AF109" s="283"/>
      <c r="AG109" s="283"/>
      <c r="AH109" s="283"/>
      <c r="AI109" s="283"/>
      <c r="AJ109" s="283"/>
      <c r="AK109" s="283"/>
      <c r="AL109" s="283"/>
      <c r="AM109" s="283"/>
      <c r="AN109" s="283"/>
      <c r="AO109" s="283"/>
      <c r="AP109" s="283"/>
      <c r="AQ109" s="283"/>
      <c r="AR109" s="283"/>
      <c r="AS109" s="283"/>
      <c r="AT109" s="283"/>
      <c r="AU109" s="283"/>
      <c r="AV109" s="283"/>
      <c r="AW109" s="283"/>
      <c r="AX109" s="283"/>
      <c r="AY109" s="283"/>
      <c r="AZ109" s="283"/>
      <c r="BA109" s="283"/>
      <c r="BB109" s="283"/>
    </row>
    <row r="110" spans="1:54" x14ac:dyDescent="0.15">
      <c r="A110" s="265"/>
      <c r="B110" s="283"/>
      <c r="C110" s="283"/>
      <c r="D110" s="283"/>
      <c r="E110" s="283"/>
      <c r="F110" s="283"/>
      <c r="G110" s="252"/>
      <c r="H110" s="275" t="str">
        <f t="shared" si="6"/>
        <v>adulto</v>
      </c>
      <c r="I110" s="283"/>
      <c r="J110" s="283"/>
      <c r="K110" s="279" t="str">
        <f t="shared" si="7"/>
        <v xml:space="preserve">  </v>
      </c>
      <c r="L110" s="280">
        <f t="shared" si="8"/>
        <v>0</v>
      </c>
      <c r="M110" s="281">
        <f t="shared" si="9"/>
        <v>0</v>
      </c>
      <c r="N110" s="282" t="str">
        <f t="shared" si="10"/>
        <v/>
      </c>
      <c r="O110" s="285">
        <f t="shared" si="11"/>
        <v>0</v>
      </c>
      <c r="P110" s="282"/>
      <c r="Q110" s="282"/>
      <c r="R110" s="282"/>
      <c r="S110" s="282"/>
      <c r="T110" s="282"/>
      <c r="U110" s="282"/>
      <c r="V110" s="282"/>
      <c r="W110" s="282"/>
      <c r="X110" s="282"/>
      <c r="Y110" s="282"/>
      <c r="Z110" s="282"/>
      <c r="AA110" s="282"/>
      <c r="AB110" s="282"/>
      <c r="AC110" s="282"/>
      <c r="AD110" s="282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3"/>
      <c r="AW110" s="283"/>
      <c r="AX110" s="283"/>
      <c r="AY110" s="283"/>
      <c r="AZ110" s="283"/>
      <c r="BA110" s="283"/>
      <c r="BB110" s="283"/>
    </row>
    <row r="111" spans="1:54" x14ac:dyDescent="0.15">
      <c r="A111" s="265"/>
      <c r="B111" s="283"/>
      <c r="C111" s="283"/>
      <c r="D111" s="283"/>
      <c r="E111" s="283"/>
      <c r="F111" s="283"/>
      <c r="G111" s="252"/>
      <c r="H111" s="275" t="str">
        <f t="shared" si="6"/>
        <v>adulto</v>
      </c>
      <c r="I111" s="283"/>
      <c r="J111" s="283"/>
      <c r="K111" s="279" t="str">
        <f t="shared" si="7"/>
        <v xml:space="preserve">  </v>
      </c>
      <c r="L111" s="280">
        <f t="shared" si="8"/>
        <v>0</v>
      </c>
      <c r="M111" s="281">
        <f t="shared" si="9"/>
        <v>0</v>
      </c>
      <c r="N111" s="282" t="str">
        <f t="shared" si="10"/>
        <v/>
      </c>
      <c r="O111" s="285">
        <f t="shared" si="11"/>
        <v>0</v>
      </c>
      <c r="P111" s="282"/>
      <c r="Q111" s="282"/>
      <c r="R111" s="282"/>
      <c r="S111" s="282"/>
      <c r="T111" s="282"/>
      <c r="U111" s="282"/>
      <c r="V111" s="282"/>
      <c r="W111" s="282"/>
      <c r="X111" s="282"/>
      <c r="Y111" s="282"/>
      <c r="Z111" s="282"/>
      <c r="AA111" s="282"/>
      <c r="AB111" s="282"/>
      <c r="AC111" s="282"/>
      <c r="AD111" s="282"/>
      <c r="AE111" s="283"/>
      <c r="AF111" s="283"/>
      <c r="AG111" s="283"/>
      <c r="AH111" s="283"/>
      <c r="AI111" s="283"/>
      <c r="AJ111" s="283"/>
      <c r="AK111" s="283"/>
      <c r="AL111" s="283"/>
      <c r="AM111" s="283"/>
      <c r="AN111" s="283"/>
      <c r="AO111" s="283"/>
      <c r="AP111" s="283"/>
      <c r="AQ111" s="283"/>
      <c r="AR111" s="283"/>
      <c r="AS111" s="283"/>
      <c r="AT111" s="283"/>
      <c r="AU111" s="283"/>
      <c r="AV111" s="283"/>
      <c r="AW111" s="283"/>
      <c r="AX111" s="283"/>
      <c r="AY111" s="283"/>
      <c r="AZ111" s="283"/>
      <c r="BA111" s="283"/>
      <c r="BB111" s="283"/>
    </row>
    <row r="112" spans="1:54" x14ac:dyDescent="0.15">
      <c r="A112" s="265"/>
      <c r="B112" s="283"/>
      <c r="C112" s="283"/>
      <c r="D112" s="283"/>
      <c r="E112" s="283"/>
      <c r="F112" s="283"/>
      <c r="G112" s="252"/>
      <c r="H112" s="275" t="str">
        <f t="shared" si="6"/>
        <v>adulto</v>
      </c>
      <c r="I112" s="283"/>
      <c r="J112" s="283"/>
      <c r="K112" s="279" t="str">
        <f t="shared" si="7"/>
        <v xml:space="preserve">  </v>
      </c>
      <c r="L112" s="280">
        <f t="shared" si="8"/>
        <v>0</v>
      </c>
      <c r="M112" s="281">
        <f t="shared" si="9"/>
        <v>0</v>
      </c>
      <c r="N112" s="282" t="str">
        <f t="shared" si="10"/>
        <v/>
      </c>
      <c r="O112" s="285">
        <f t="shared" si="11"/>
        <v>0</v>
      </c>
      <c r="P112" s="282"/>
      <c r="Q112" s="282"/>
      <c r="R112" s="282"/>
      <c r="S112" s="282"/>
      <c r="T112" s="282"/>
      <c r="U112" s="282"/>
      <c r="V112" s="282"/>
      <c r="W112" s="282"/>
      <c r="X112" s="282"/>
      <c r="Y112" s="282"/>
      <c r="Z112" s="282"/>
      <c r="AA112" s="282"/>
      <c r="AB112" s="282"/>
      <c r="AC112" s="282"/>
      <c r="AD112" s="282"/>
      <c r="AE112" s="283"/>
      <c r="AF112" s="283"/>
      <c r="AG112" s="283"/>
      <c r="AH112" s="283"/>
      <c r="AI112" s="283"/>
      <c r="AJ112" s="283"/>
      <c r="AK112" s="283"/>
      <c r="AL112" s="283"/>
      <c r="AM112" s="283"/>
      <c r="AN112" s="283"/>
      <c r="AO112" s="283"/>
      <c r="AP112" s="283"/>
      <c r="AQ112" s="283"/>
      <c r="AR112" s="283"/>
      <c r="AS112" s="283"/>
      <c r="AT112" s="283"/>
      <c r="AU112" s="283"/>
      <c r="AV112" s="283"/>
      <c r="AW112" s="283"/>
      <c r="AX112" s="283"/>
      <c r="AY112" s="283"/>
      <c r="AZ112" s="283"/>
      <c r="BA112" s="283"/>
      <c r="BB112" s="283"/>
    </row>
    <row r="113" spans="1:54" x14ac:dyDescent="0.15">
      <c r="A113" s="265"/>
      <c r="B113" s="283"/>
      <c r="C113" s="283"/>
      <c r="D113" s="283"/>
      <c r="E113" s="283"/>
      <c r="F113" s="283"/>
      <c r="G113" s="252"/>
      <c r="H113" s="275" t="str">
        <f t="shared" si="6"/>
        <v>adulto</v>
      </c>
      <c r="I113" s="283"/>
      <c r="J113" s="283"/>
      <c r="K113" s="279" t="str">
        <f t="shared" si="7"/>
        <v xml:space="preserve">  </v>
      </c>
      <c r="L113" s="280">
        <f t="shared" si="8"/>
        <v>0</v>
      </c>
      <c r="M113" s="281">
        <f t="shared" si="9"/>
        <v>0</v>
      </c>
      <c r="N113" s="282" t="str">
        <f t="shared" si="10"/>
        <v/>
      </c>
      <c r="O113" s="285">
        <f t="shared" si="11"/>
        <v>0</v>
      </c>
      <c r="P113" s="282"/>
      <c r="Q113" s="282"/>
      <c r="R113" s="282"/>
      <c r="S113" s="282"/>
      <c r="T113" s="282"/>
      <c r="U113" s="282"/>
      <c r="V113" s="282"/>
      <c r="W113" s="282"/>
      <c r="X113" s="282"/>
      <c r="Y113" s="282"/>
      <c r="Z113" s="282"/>
      <c r="AA113" s="282"/>
      <c r="AB113" s="282"/>
      <c r="AC113" s="282"/>
      <c r="AD113" s="282"/>
      <c r="AE113" s="283"/>
      <c r="AF113" s="283"/>
      <c r="AG113" s="283"/>
      <c r="AH113" s="283"/>
      <c r="AI113" s="283"/>
      <c r="AJ113" s="283"/>
      <c r="AK113" s="283"/>
      <c r="AL113" s="283"/>
      <c r="AM113" s="283"/>
      <c r="AN113" s="283"/>
      <c r="AO113" s="283"/>
      <c r="AP113" s="283"/>
      <c r="AQ113" s="283"/>
      <c r="AR113" s="283"/>
      <c r="AS113" s="283"/>
      <c r="AT113" s="283"/>
      <c r="AU113" s="283"/>
      <c r="AV113" s="283"/>
      <c r="AW113" s="283"/>
      <c r="AX113" s="283"/>
      <c r="AY113" s="283"/>
      <c r="AZ113" s="283"/>
      <c r="BA113" s="283"/>
      <c r="BB113" s="283"/>
    </row>
    <row r="114" spans="1:54" x14ac:dyDescent="0.15">
      <c r="A114" s="265"/>
      <c r="B114" s="283"/>
      <c r="C114" s="283"/>
      <c r="D114" s="283"/>
      <c r="E114" s="283"/>
      <c r="F114" s="283"/>
      <c r="G114" s="252"/>
      <c r="H114" s="275" t="str">
        <f t="shared" si="6"/>
        <v>adulto</v>
      </c>
      <c r="I114" s="283"/>
      <c r="J114" s="283"/>
      <c r="K114" s="279" t="str">
        <f t="shared" si="7"/>
        <v xml:space="preserve">  </v>
      </c>
      <c r="L114" s="280">
        <f t="shared" si="8"/>
        <v>0</v>
      </c>
      <c r="M114" s="281">
        <f t="shared" si="9"/>
        <v>0</v>
      </c>
      <c r="N114" s="282" t="str">
        <f t="shared" si="10"/>
        <v/>
      </c>
      <c r="O114" s="285">
        <f t="shared" si="11"/>
        <v>0</v>
      </c>
      <c r="P114" s="282"/>
      <c r="Q114" s="282"/>
      <c r="R114" s="282"/>
      <c r="S114" s="282"/>
      <c r="T114" s="282"/>
      <c r="U114" s="282"/>
      <c r="V114" s="282"/>
      <c r="W114" s="282"/>
      <c r="X114" s="282"/>
      <c r="Y114" s="282"/>
      <c r="Z114" s="282"/>
      <c r="AA114" s="282"/>
      <c r="AB114" s="282"/>
      <c r="AC114" s="282"/>
      <c r="AD114" s="282"/>
      <c r="AE114" s="283"/>
      <c r="AF114" s="283"/>
      <c r="AG114" s="283"/>
      <c r="AH114" s="283"/>
      <c r="AI114" s="283"/>
      <c r="AJ114" s="283"/>
      <c r="AK114" s="283"/>
      <c r="AL114" s="283"/>
      <c r="AM114" s="283"/>
      <c r="AN114" s="283"/>
      <c r="AO114" s="283"/>
      <c r="AP114" s="283"/>
      <c r="AQ114" s="283"/>
      <c r="AR114" s="283"/>
      <c r="AS114" s="283"/>
      <c r="AT114" s="283"/>
      <c r="AU114" s="283"/>
      <c r="AV114" s="283"/>
      <c r="AW114" s="283"/>
      <c r="AX114" s="283"/>
      <c r="AY114" s="283"/>
      <c r="AZ114" s="283"/>
      <c r="BA114" s="283"/>
      <c r="BB114" s="283"/>
    </row>
    <row r="115" spans="1:54" x14ac:dyDescent="0.15">
      <c r="A115" s="265"/>
      <c r="B115" s="283"/>
      <c r="C115" s="283"/>
      <c r="D115" s="283"/>
      <c r="E115" s="283"/>
      <c r="F115" s="283"/>
      <c r="G115" s="252"/>
      <c r="H115" s="275" t="str">
        <f t="shared" si="6"/>
        <v>adulto</v>
      </c>
      <c r="I115" s="283"/>
      <c r="J115" s="283"/>
      <c r="K115" s="279" t="str">
        <f t="shared" si="7"/>
        <v xml:space="preserve">  </v>
      </c>
      <c r="L115" s="280">
        <f t="shared" si="8"/>
        <v>0</v>
      </c>
      <c r="M115" s="281">
        <f t="shared" si="9"/>
        <v>0</v>
      </c>
      <c r="N115" s="282" t="str">
        <f t="shared" si="10"/>
        <v/>
      </c>
      <c r="O115" s="285">
        <f t="shared" si="11"/>
        <v>0</v>
      </c>
      <c r="P115" s="282"/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  <c r="AC115" s="282"/>
      <c r="AD115" s="282"/>
      <c r="AE115" s="283"/>
      <c r="AF115" s="283"/>
      <c r="AG115" s="283"/>
      <c r="AH115" s="283"/>
      <c r="AI115" s="283"/>
      <c r="AJ115" s="283"/>
      <c r="AK115" s="283"/>
      <c r="AL115" s="283"/>
      <c r="AM115" s="283"/>
      <c r="AN115" s="283"/>
      <c r="AO115" s="283"/>
      <c r="AP115" s="283"/>
      <c r="AQ115" s="283"/>
      <c r="AR115" s="283"/>
      <c r="AS115" s="283"/>
      <c r="AT115" s="283"/>
      <c r="AU115" s="283"/>
      <c r="AV115" s="283"/>
      <c r="AW115" s="283"/>
      <c r="AX115" s="283"/>
      <c r="AY115" s="283"/>
      <c r="AZ115" s="283"/>
      <c r="BA115" s="283"/>
      <c r="BB115" s="283"/>
    </row>
    <row r="116" spans="1:54" x14ac:dyDescent="0.15">
      <c r="A116" s="265"/>
      <c r="B116" s="283"/>
      <c r="C116" s="283"/>
      <c r="D116" s="283"/>
      <c r="E116" s="283"/>
      <c r="F116" s="283"/>
      <c r="G116" s="252"/>
      <c r="H116" s="275" t="str">
        <f t="shared" si="6"/>
        <v>adulto</v>
      </c>
      <c r="I116" s="283"/>
      <c r="J116" s="283"/>
      <c r="K116" s="279" t="str">
        <f t="shared" si="7"/>
        <v xml:space="preserve">  </v>
      </c>
      <c r="L116" s="280">
        <f t="shared" si="8"/>
        <v>0</v>
      </c>
      <c r="M116" s="281">
        <f t="shared" si="9"/>
        <v>0</v>
      </c>
      <c r="N116" s="282" t="str">
        <f t="shared" si="10"/>
        <v/>
      </c>
      <c r="O116" s="285">
        <f t="shared" si="11"/>
        <v>0</v>
      </c>
      <c r="P116" s="282"/>
      <c r="Q116" s="282"/>
      <c r="R116" s="282"/>
      <c r="S116" s="282"/>
      <c r="T116" s="282"/>
      <c r="U116" s="282"/>
      <c r="V116" s="282"/>
      <c r="W116" s="282"/>
      <c r="X116" s="282"/>
      <c r="Y116" s="282"/>
      <c r="Z116" s="282"/>
      <c r="AA116" s="282"/>
      <c r="AB116" s="282"/>
      <c r="AC116" s="282"/>
      <c r="AD116" s="282"/>
      <c r="AE116" s="283"/>
      <c r="AF116" s="283"/>
      <c r="AG116" s="283"/>
      <c r="AH116" s="283"/>
      <c r="AI116" s="283"/>
      <c r="AJ116" s="283"/>
      <c r="AK116" s="283"/>
      <c r="AL116" s="283"/>
      <c r="AM116" s="283"/>
      <c r="AN116" s="283"/>
      <c r="AO116" s="283"/>
      <c r="AP116" s="283"/>
      <c r="AQ116" s="283"/>
      <c r="AR116" s="283"/>
      <c r="AS116" s="283"/>
      <c r="AT116" s="283"/>
      <c r="AU116" s="283"/>
      <c r="AV116" s="283"/>
      <c r="AW116" s="283"/>
      <c r="AX116" s="283"/>
      <c r="AY116" s="283"/>
      <c r="AZ116" s="283"/>
      <c r="BA116" s="283"/>
      <c r="BB116" s="283"/>
    </row>
    <row r="117" spans="1:54" x14ac:dyDescent="0.15">
      <c r="A117" s="265"/>
      <c r="B117" s="283"/>
      <c r="C117" s="283"/>
      <c r="D117" s="283"/>
      <c r="E117" s="283"/>
      <c r="F117" s="283"/>
      <c r="G117" s="252"/>
      <c r="H117" s="275" t="str">
        <f t="shared" si="6"/>
        <v>adulto</v>
      </c>
      <c r="I117" s="283"/>
      <c r="J117" s="283"/>
      <c r="K117" s="279" t="str">
        <f t="shared" si="7"/>
        <v xml:space="preserve">  </v>
      </c>
      <c r="L117" s="280">
        <f t="shared" si="8"/>
        <v>0</v>
      </c>
      <c r="M117" s="281">
        <f t="shared" si="9"/>
        <v>0</v>
      </c>
      <c r="N117" s="282" t="str">
        <f t="shared" si="10"/>
        <v/>
      </c>
      <c r="O117" s="285">
        <f t="shared" si="11"/>
        <v>0</v>
      </c>
      <c r="P117" s="282"/>
      <c r="Q117" s="282"/>
      <c r="R117" s="282"/>
      <c r="S117" s="282"/>
      <c r="T117" s="282"/>
      <c r="U117" s="282"/>
      <c r="V117" s="282"/>
      <c r="W117" s="282"/>
      <c r="X117" s="282"/>
      <c r="Y117" s="282"/>
      <c r="Z117" s="282"/>
      <c r="AA117" s="282"/>
      <c r="AB117" s="282"/>
      <c r="AC117" s="282"/>
      <c r="AD117" s="282"/>
      <c r="AE117" s="283"/>
      <c r="AF117" s="283"/>
      <c r="AG117" s="283"/>
      <c r="AH117" s="283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</row>
    <row r="118" spans="1:54" x14ac:dyDescent="0.15">
      <c r="A118" s="265"/>
      <c r="B118" s="283"/>
      <c r="C118" s="283"/>
      <c r="D118" s="283"/>
      <c r="E118" s="283"/>
      <c r="F118" s="283"/>
      <c r="G118" s="252"/>
      <c r="H118" s="275" t="str">
        <f t="shared" si="6"/>
        <v>adulto</v>
      </c>
      <c r="I118" s="283"/>
      <c r="J118" s="283"/>
      <c r="K118" s="279" t="str">
        <f t="shared" si="7"/>
        <v xml:space="preserve">  </v>
      </c>
      <c r="L118" s="280">
        <f t="shared" si="8"/>
        <v>0</v>
      </c>
      <c r="M118" s="281">
        <f t="shared" si="9"/>
        <v>0</v>
      </c>
      <c r="N118" s="282" t="str">
        <f t="shared" si="10"/>
        <v/>
      </c>
      <c r="O118" s="285">
        <f t="shared" si="11"/>
        <v>0</v>
      </c>
      <c r="P118" s="282"/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  <c r="AC118" s="282"/>
      <c r="AD118" s="282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</row>
    <row r="119" spans="1:54" x14ac:dyDescent="0.15">
      <c r="A119" s="265"/>
      <c r="B119" s="283"/>
      <c r="C119" s="283"/>
      <c r="D119" s="283"/>
      <c r="E119" s="283"/>
      <c r="F119" s="283"/>
      <c r="G119" s="252"/>
      <c r="H119" s="275" t="str">
        <f t="shared" si="6"/>
        <v>adulto</v>
      </c>
      <c r="I119" s="283"/>
      <c r="J119" s="283"/>
      <c r="K119" s="279" t="str">
        <f t="shared" si="7"/>
        <v xml:space="preserve">  </v>
      </c>
      <c r="L119" s="280">
        <f t="shared" si="8"/>
        <v>0</v>
      </c>
      <c r="M119" s="281">
        <f t="shared" si="9"/>
        <v>0</v>
      </c>
      <c r="N119" s="282" t="str">
        <f t="shared" si="10"/>
        <v/>
      </c>
      <c r="O119" s="285">
        <f t="shared" si="11"/>
        <v>0</v>
      </c>
      <c r="P119" s="282"/>
      <c r="Q119" s="282"/>
      <c r="R119" s="282"/>
      <c r="S119" s="282"/>
      <c r="T119" s="282"/>
      <c r="U119" s="282"/>
      <c r="V119" s="282"/>
      <c r="W119" s="282"/>
      <c r="X119" s="282"/>
      <c r="Y119" s="282"/>
      <c r="Z119" s="282"/>
      <c r="AA119" s="282"/>
      <c r="AB119" s="282"/>
      <c r="AC119" s="282"/>
      <c r="AD119" s="282"/>
      <c r="AE119" s="283"/>
      <c r="AF119" s="283"/>
      <c r="AG119" s="283"/>
      <c r="AH119" s="283"/>
      <c r="AI119" s="283"/>
      <c r="AJ119" s="283"/>
      <c r="AK119" s="283"/>
      <c r="AL119" s="283"/>
      <c r="AM119" s="283"/>
      <c r="AN119" s="283"/>
      <c r="AO119" s="283"/>
      <c r="AP119" s="283"/>
      <c r="AQ119" s="283"/>
      <c r="AR119" s="283"/>
      <c r="AS119" s="283"/>
      <c r="AT119" s="283"/>
      <c r="AU119" s="283"/>
      <c r="AV119" s="283"/>
      <c r="AW119" s="283"/>
      <c r="AX119" s="283"/>
      <c r="AY119" s="283"/>
      <c r="AZ119" s="283"/>
      <c r="BA119" s="283"/>
      <c r="BB119" s="283"/>
    </row>
    <row r="120" spans="1:54" x14ac:dyDescent="0.15">
      <c r="A120" s="265"/>
      <c r="B120" s="283"/>
      <c r="C120" s="283"/>
      <c r="D120" s="283"/>
      <c r="E120" s="283"/>
      <c r="F120" s="283"/>
      <c r="G120" s="252"/>
      <c r="H120" s="275" t="str">
        <f t="shared" si="6"/>
        <v>adulto</v>
      </c>
      <c r="I120" s="283"/>
      <c r="J120" s="283"/>
      <c r="K120" s="279" t="str">
        <f t="shared" si="7"/>
        <v xml:space="preserve">  </v>
      </c>
      <c r="L120" s="280">
        <f t="shared" si="8"/>
        <v>0</v>
      </c>
      <c r="M120" s="281">
        <f t="shared" si="9"/>
        <v>0</v>
      </c>
      <c r="N120" s="282" t="str">
        <f t="shared" si="10"/>
        <v/>
      </c>
      <c r="O120" s="285">
        <f t="shared" si="11"/>
        <v>0</v>
      </c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3"/>
      <c r="AF120" s="283"/>
      <c r="AG120" s="283"/>
      <c r="AH120" s="283"/>
      <c r="AI120" s="283"/>
      <c r="AJ120" s="283"/>
      <c r="AK120" s="283"/>
      <c r="AL120" s="283"/>
      <c r="AM120" s="283"/>
      <c r="AN120" s="283"/>
      <c r="AO120" s="283"/>
      <c r="AP120" s="283"/>
      <c r="AQ120" s="283"/>
      <c r="AR120" s="283"/>
      <c r="AS120" s="283"/>
      <c r="AT120" s="283"/>
      <c r="AU120" s="283"/>
      <c r="AV120" s="283"/>
      <c r="AW120" s="283"/>
      <c r="AX120" s="283"/>
      <c r="AY120" s="283"/>
      <c r="AZ120" s="283"/>
      <c r="BA120" s="283"/>
      <c r="BB120" s="283"/>
    </row>
    <row r="121" spans="1:54" x14ac:dyDescent="0.15">
      <c r="A121" s="265"/>
      <c r="B121" s="283"/>
      <c r="C121" s="283"/>
      <c r="D121" s="283"/>
      <c r="E121" s="283"/>
      <c r="F121" s="283"/>
      <c r="G121" s="252"/>
      <c r="H121" s="275" t="str">
        <f t="shared" si="6"/>
        <v>adulto</v>
      </c>
      <c r="I121" s="283"/>
      <c r="J121" s="283"/>
      <c r="K121" s="279" t="str">
        <f t="shared" si="7"/>
        <v xml:space="preserve">  </v>
      </c>
      <c r="L121" s="280">
        <f t="shared" si="8"/>
        <v>0</v>
      </c>
      <c r="M121" s="281">
        <f t="shared" si="9"/>
        <v>0</v>
      </c>
      <c r="N121" s="282" t="str">
        <f t="shared" si="10"/>
        <v/>
      </c>
      <c r="O121" s="285">
        <f t="shared" si="11"/>
        <v>0</v>
      </c>
      <c r="P121" s="282"/>
      <c r="Q121" s="282"/>
      <c r="R121" s="282"/>
      <c r="S121" s="282"/>
      <c r="T121" s="282"/>
      <c r="U121" s="282"/>
      <c r="V121" s="282"/>
      <c r="W121" s="282"/>
      <c r="X121" s="282"/>
      <c r="Y121" s="282"/>
      <c r="Z121" s="282"/>
      <c r="AA121" s="282"/>
      <c r="AB121" s="282"/>
      <c r="AC121" s="282"/>
      <c r="AD121" s="282"/>
      <c r="AE121" s="283"/>
      <c r="AF121" s="283"/>
      <c r="AG121" s="283"/>
      <c r="AH121" s="283"/>
      <c r="AI121" s="283"/>
      <c r="AJ121" s="283"/>
      <c r="AK121" s="283"/>
      <c r="AL121" s="283"/>
      <c r="AM121" s="283"/>
      <c r="AN121" s="283"/>
      <c r="AO121" s="283"/>
      <c r="AP121" s="283"/>
      <c r="AQ121" s="283"/>
      <c r="AR121" s="283"/>
      <c r="AS121" s="283"/>
      <c r="AT121" s="283"/>
      <c r="AU121" s="283"/>
      <c r="AV121" s="283"/>
      <c r="AW121" s="283"/>
      <c r="AX121" s="283"/>
      <c r="AY121" s="283"/>
      <c r="AZ121" s="283"/>
      <c r="BA121" s="283"/>
      <c r="BB121" s="283"/>
    </row>
    <row r="122" spans="1:54" x14ac:dyDescent="0.15">
      <c r="A122" s="265"/>
      <c r="B122" s="283"/>
      <c r="C122" s="283"/>
      <c r="D122" s="283"/>
      <c r="E122" s="283"/>
      <c r="F122" s="283"/>
      <c r="G122" s="252"/>
      <c r="H122" s="275" t="str">
        <f t="shared" si="6"/>
        <v>adulto</v>
      </c>
      <c r="I122" s="283"/>
      <c r="J122" s="283"/>
      <c r="K122" s="279" t="str">
        <f t="shared" si="7"/>
        <v xml:space="preserve">  </v>
      </c>
      <c r="L122" s="280">
        <f t="shared" si="8"/>
        <v>0</v>
      </c>
      <c r="M122" s="281">
        <f t="shared" si="9"/>
        <v>0</v>
      </c>
      <c r="N122" s="282" t="str">
        <f t="shared" si="10"/>
        <v/>
      </c>
      <c r="O122" s="285">
        <f t="shared" si="11"/>
        <v>0</v>
      </c>
      <c r="P122" s="282"/>
      <c r="Q122" s="282"/>
      <c r="R122" s="282"/>
      <c r="S122" s="282"/>
      <c r="T122" s="282"/>
      <c r="U122" s="282"/>
      <c r="V122" s="282"/>
      <c r="W122" s="282"/>
      <c r="X122" s="282"/>
      <c r="Y122" s="282"/>
      <c r="Z122" s="282"/>
      <c r="AA122" s="282"/>
      <c r="AB122" s="282"/>
      <c r="AC122" s="282"/>
      <c r="AD122" s="282"/>
      <c r="AE122" s="283"/>
      <c r="AF122" s="283"/>
      <c r="AG122" s="283"/>
      <c r="AH122" s="283"/>
      <c r="AI122" s="283"/>
      <c r="AJ122" s="283"/>
      <c r="AK122" s="283"/>
      <c r="AL122" s="283"/>
      <c r="AM122" s="283"/>
      <c r="AN122" s="283"/>
      <c r="AO122" s="283"/>
      <c r="AP122" s="283"/>
      <c r="AQ122" s="283"/>
      <c r="AR122" s="283"/>
      <c r="AS122" s="283"/>
      <c r="AT122" s="283"/>
      <c r="AU122" s="283"/>
      <c r="AV122" s="283"/>
      <c r="AW122" s="283"/>
      <c r="AX122" s="283"/>
      <c r="AY122" s="283"/>
      <c r="AZ122" s="283"/>
      <c r="BA122" s="283"/>
      <c r="BB122" s="283"/>
    </row>
    <row r="123" spans="1:54" x14ac:dyDescent="0.15">
      <c r="A123" s="265"/>
      <c r="B123" s="283"/>
      <c r="C123" s="283"/>
      <c r="D123" s="283"/>
      <c r="E123" s="283"/>
      <c r="F123" s="283"/>
      <c r="G123" s="252"/>
      <c r="H123" s="275" t="str">
        <f t="shared" si="6"/>
        <v>adulto</v>
      </c>
      <c r="I123" s="283"/>
      <c r="J123" s="283"/>
      <c r="K123" s="279" t="str">
        <f t="shared" si="7"/>
        <v xml:space="preserve">  </v>
      </c>
      <c r="L123" s="280">
        <f t="shared" si="8"/>
        <v>0</v>
      </c>
      <c r="M123" s="281">
        <f t="shared" si="9"/>
        <v>0</v>
      </c>
      <c r="N123" s="282" t="str">
        <f t="shared" si="10"/>
        <v/>
      </c>
      <c r="O123" s="285">
        <f t="shared" si="11"/>
        <v>0</v>
      </c>
      <c r="P123" s="282"/>
      <c r="Q123" s="282"/>
      <c r="R123" s="282"/>
      <c r="S123" s="282"/>
      <c r="T123" s="282"/>
      <c r="U123" s="282"/>
      <c r="V123" s="282"/>
      <c r="W123" s="282"/>
      <c r="X123" s="282"/>
      <c r="Y123" s="282"/>
      <c r="Z123" s="282"/>
      <c r="AA123" s="282"/>
      <c r="AB123" s="282"/>
      <c r="AC123" s="282"/>
      <c r="AD123" s="282"/>
      <c r="AE123" s="283"/>
      <c r="AF123" s="283"/>
      <c r="AG123" s="283"/>
      <c r="AH123" s="283"/>
      <c r="AI123" s="283"/>
      <c r="AJ123" s="283"/>
      <c r="AK123" s="283"/>
      <c r="AL123" s="283"/>
      <c r="AM123" s="283"/>
      <c r="AN123" s="283"/>
      <c r="AO123" s="283"/>
      <c r="AP123" s="283"/>
      <c r="AQ123" s="283"/>
      <c r="AR123" s="283"/>
      <c r="AS123" s="283"/>
      <c r="AT123" s="283"/>
      <c r="AU123" s="283"/>
      <c r="AV123" s="283"/>
      <c r="AW123" s="283"/>
      <c r="AX123" s="283"/>
      <c r="AY123" s="283"/>
      <c r="AZ123" s="283"/>
      <c r="BA123" s="283"/>
      <c r="BB123" s="283"/>
    </row>
    <row r="124" spans="1:54" x14ac:dyDescent="0.15">
      <c r="A124" s="265"/>
      <c r="B124" s="283"/>
      <c r="C124" s="283"/>
      <c r="D124" s="283"/>
      <c r="E124" s="283"/>
      <c r="F124" s="283"/>
      <c r="G124" s="252"/>
      <c r="H124" s="275" t="str">
        <f t="shared" si="6"/>
        <v>adulto</v>
      </c>
      <c r="I124" s="283"/>
      <c r="J124" s="283"/>
      <c r="K124" s="279" t="str">
        <f t="shared" si="7"/>
        <v xml:space="preserve">  </v>
      </c>
      <c r="L124" s="280">
        <f t="shared" si="8"/>
        <v>0</v>
      </c>
      <c r="M124" s="281">
        <f t="shared" si="9"/>
        <v>0</v>
      </c>
      <c r="N124" s="282" t="str">
        <f t="shared" si="10"/>
        <v/>
      </c>
      <c r="O124" s="285">
        <f t="shared" si="11"/>
        <v>0</v>
      </c>
      <c r="P124" s="282"/>
      <c r="Q124" s="282"/>
      <c r="R124" s="282"/>
      <c r="S124" s="282"/>
      <c r="T124" s="282"/>
      <c r="U124" s="282"/>
      <c r="V124" s="282"/>
      <c r="W124" s="282"/>
      <c r="X124" s="282"/>
      <c r="Y124" s="282"/>
      <c r="Z124" s="282"/>
      <c r="AA124" s="282"/>
      <c r="AB124" s="282"/>
      <c r="AC124" s="282"/>
      <c r="AD124" s="282"/>
      <c r="AE124" s="283"/>
      <c r="AF124" s="283"/>
      <c r="AG124" s="283"/>
      <c r="AH124" s="283"/>
      <c r="AI124" s="283"/>
      <c r="AJ124" s="283"/>
      <c r="AK124" s="283"/>
      <c r="AL124" s="283"/>
      <c r="AM124" s="283"/>
      <c r="AN124" s="283"/>
      <c r="AO124" s="283"/>
      <c r="AP124" s="283"/>
      <c r="AQ124" s="283"/>
      <c r="AR124" s="283"/>
      <c r="AS124" s="283"/>
      <c r="AT124" s="283"/>
      <c r="AU124" s="283"/>
      <c r="AV124" s="283"/>
      <c r="AW124" s="283"/>
      <c r="AX124" s="283"/>
      <c r="AY124" s="283"/>
      <c r="AZ124" s="283"/>
      <c r="BA124" s="283"/>
      <c r="BB124" s="283"/>
    </row>
    <row r="125" spans="1:54" x14ac:dyDescent="0.15">
      <c r="A125" s="265"/>
      <c r="B125" s="283"/>
      <c r="C125" s="283"/>
      <c r="D125" s="283"/>
      <c r="E125" s="283"/>
      <c r="F125" s="283"/>
      <c r="G125" s="252"/>
      <c r="H125" s="275" t="str">
        <f t="shared" si="6"/>
        <v>adulto</v>
      </c>
      <c r="I125" s="283"/>
      <c r="J125" s="283"/>
      <c r="K125" s="279" t="str">
        <f t="shared" si="7"/>
        <v xml:space="preserve">  </v>
      </c>
      <c r="L125" s="280">
        <f t="shared" si="8"/>
        <v>0</v>
      </c>
      <c r="M125" s="281">
        <f t="shared" si="9"/>
        <v>0</v>
      </c>
      <c r="N125" s="282" t="str">
        <f t="shared" si="10"/>
        <v/>
      </c>
      <c r="O125" s="285">
        <f t="shared" si="11"/>
        <v>0</v>
      </c>
      <c r="P125" s="282"/>
      <c r="Q125" s="282"/>
      <c r="R125" s="282"/>
      <c r="S125" s="282"/>
      <c r="T125" s="282"/>
      <c r="U125" s="282"/>
      <c r="V125" s="282"/>
      <c r="W125" s="282"/>
      <c r="X125" s="282"/>
      <c r="Y125" s="282"/>
      <c r="Z125" s="282"/>
      <c r="AA125" s="282"/>
      <c r="AB125" s="282"/>
      <c r="AC125" s="282"/>
      <c r="AD125" s="282"/>
      <c r="AE125" s="283"/>
      <c r="AF125" s="283"/>
      <c r="AG125" s="283"/>
      <c r="AH125" s="283"/>
      <c r="AI125" s="283"/>
      <c r="AJ125" s="283"/>
      <c r="AK125" s="283"/>
      <c r="AL125" s="283"/>
      <c r="AM125" s="283"/>
      <c r="AN125" s="283"/>
      <c r="AO125" s="283"/>
      <c r="AP125" s="283"/>
      <c r="AQ125" s="283"/>
      <c r="AR125" s="283"/>
      <c r="AS125" s="283"/>
      <c r="AT125" s="283"/>
      <c r="AU125" s="283"/>
      <c r="AV125" s="283"/>
      <c r="AW125" s="283"/>
      <c r="AX125" s="283"/>
      <c r="AY125" s="283"/>
      <c r="AZ125" s="283"/>
      <c r="BA125" s="283"/>
      <c r="BB125" s="283"/>
    </row>
    <row r="126" spans="1:54" x14ac:dyDescent="0.15">
      <c r="A126" s="265"/>
      <c r="B126" s="283"/>
      <c r="C126" s="283"/>
      <c r="D126" s="283"/>
      <c r="E126" s="283"/>
      <c r="F126" s="283"/>
      <c r="G126" s="252"/>
      <c r="H126" s="275" t="str">
        <f t="shared" si="6"/>
        <v>adulto</v>
      </c>
      <c r="I126" s="283"/>
      <c r="J126" s="283"/>
      <c r="K126" s="279" t="str">
        <f t="shared" si="7"/>
        <v xml:space="preserve">  </v>
      </c>
      <c r="L126" s="280">
        <f t="shared" si="8"/>
        <v>0</v>
      </c>
      <c r="M126" s="281">
        <f t="shared" si="9"/>
        <v>0</v>
      </c>
      <c r="N126" s="282" t="str">
        <f t="shared" si="10"/>
        <v/>
      </c>
      <c r="O126" s="285">
        <f t="shared" si="11"/>
        <v>0</v>
      </c>
      <c r="P126" s="282"/>
      <c r="Q126" s="282"/>
      <c r="R126" s="282"/>
      <c r="S126" s="282"/>
      <c r="T126" s="282"/>
      <c r="U126" s="282"/>
      <c r="V126" s="282"/>
      <c r="W126" s="282"/>
      <c r="X126" s="282"/>
      <c r="Y126" s="282"/>
      <c r="Z126" s="282"/>
      <c r="AA126" s="282"/>
      <c r="AB126" s="282"/>
      <c r="AC126" s="282"/>
      <c r="AD126" s="282"/>
      <c r="AE126" s="283"/>
      <c r="AF126" s="283"/>
      <c r="AG126" s="283"/>
      <c r="AH126" s="283"/>
      <c r="AI126" s="283"/>
      <c r="AJ126" s="283"/>
      <c r="AK126" s="283"/>
      <c r="AL126" s="283"/>
      <c r="AM126" s="283"/>
      <c r="AN126" s="283"/>
      <c r="AO126" s="283"/>
      <c r="AP126" s="283"/>
      <c r="AQ126" s="283"/>
      <c r="AR126" s="283"/>
      <c r="AS126" s="283"/>
      <c r="AT126" s="283"/>
      <c r="AU126" s="283"/>
      <c r="AV126" s="283"/>
      <c r="AW126" s="283"/>
      <c r="AX126" s="283"/>
      <c r="AY126" s="283"/>
      <c r="AZ126" s="283"/>
      <c r="BA126" s="283"/>
      <c r="BB126" s="283"/>
    </row>
    <row r="127" spans="1:54" x14ac:dyDescent="0.15">
      <c r="A127" s="265"/>
      <c r="B127" s="283"/>
      <c r="C127" s="283"/>
      <c r="D127" s="283"/>
      <c r="E127" s="283"/>
      <c r="F127" s="283"/>
      <c r="G127" s="252"/>
      <c r="H127" s="275" t="str">
        <f t="shared" si="6"/>
        <v>adulto</v>
      </c>
      <c r="I127" s="283"/>
      <c r="J127" s="283"/>
      <c r="K127" s="279" t="str">
        <f t="shared" si="7"/>
        <v xml:space="preserve">  </v>
      </c>
      <c r="L127" s="280">
        <f t="shared" si="8"/>
        <v>0</v>
      </c>
      <c r="M127" s="281">
        <f t="shared" si="9"/>
        <v>0</v>
      </c>
      <c r="N127" s="282" t="str">
        <f t="shared" si="10"/>
        <v/>
      </c>
      <c r="O127" s="285">
        <f t="shared" si="11"/>
        <v>0</v>
      </c>
      <c r="P127" s="282"/>
      <c r="Q127" s="282"/>
      <c r="R127" s="282"/>
      <c r="S127" s="282"/>
      <c r="T127" s="282"/>
      <c r="U127" s="282"/>
      <c r="V127" s="282"/>
      <c r="W127" s="282"/>
      <c r="X127" s="282"/>
      <c r="Y127" s="282"/>
      <c r="Z127" s="282"/>
      <c r="AA127" s="282"/>
      <c r="AB127" s="282"/>
      <c r="AC127" s="282"/>
      <c r="AD127" s="282"/>
      <c r="AE127" s="283"/>
      <c r="AF127" s="283"/>
      <c r="AG127" s="283"/>
      <c r="AH127" s="283"/>
      <c r="AI127" s="283"/>
      <c r="AJ127" s="283"/>
      <c r="AK127" s="283"/>
      <c r="AL127" s="283"/>
      <c r="AM127" s="283"/>
      <c r="AN127" s="283"/>
      <c r="AO127" s="283"/>
      <c r="AP127" s="283"/>
      <c r="AQ127" s="283"/>
      <c r="AR127" s="283"/>
      <c r="AS127" s="283"/>
      <c r="AT127" s="283"/>
      <c r="AU127" s="283"/>
      <c r="AV127" s="283"/>
      <c r="AW127" s="283"/>
      <c r="AX127" s="283"/>
      <c r="AY127" s="283"/>
      <c r="AZ127" s="283"/>
      <c r="BA127" s="283"/>
      <c r="BB127" s="283"/>
    </row>
    <row r="128" spans="1:54" x14ac:dyDescent="0.15">
      <c r="A128" s="265"/>
      <c r="B128" s="283"/>
      <c r="C128" s="283"/>
      <c r="D128" s="283"/>
      <c r="E128" s="283"/>
      <c r="F128" s="283"/>
      <c r="G128" s="252"/>
      <c r="H128" s="275" t="str">
        <f t="shared" si="6"/>
        <v>adulto</v>
      </c>
      <c r="I128" s="283"/>
      <c r="J128" s="283"/>
      <c r="K128" s="279" t="str">
        <f t="shared" si="7"/>
        <v xml:space="preserve">  </v>
      </c>
      <c r="L128" s="280">
        <f t="shared" si="8"/>
        <v>0</v>
      </c>
      <c r="M128" s="281">
        <f t="shared" si="9"/>
        <v>0</v>
      </c>
      <c r="N128" s="282" t="str">
        <f t="shared" si="10"/>
        <v/>
      </c>
      <c r="O128" s="285">
        <f t="shared" si="11"/>
        <v>0</v>
      </c>
      <c r="P128" s="282"/>
      <c r="Q128" s="282"/>
      <c r="R128" s="282"/>
      <c r="S128" s="282"/>
      <c r="T128" s="282"/>
      <c r="U128" s="282"/>
      <c r="V128" s="282"/>
      <c r="W128" s="282"/>
      <c r="X128" s="282"/>
      <c r="Y128" s="282"/>
      <c r="Z128" s="282"/>
      <c r="AA128" s="282"/>
      <c r="AB128" s="282"/>
      <c r="AC128" s="282"/>
      <c r="AD128" s="282"/>
      <c r="AE128" s="283"/>
      <c r="AF128" s="283"/>
      <c r="AG128" s="283"/>
      <c r="AH128" s="283"/>
      <c r="AI128" s="283"/>
      <c r="AJ128" s="283"/>
      <c r="AK128" s="283"/>
      <c r="AL128" s="283"/>
      <c r="AM128" s="283"/>
      <c r="AN128" s="283"/>
      <c r="AO128" s="283"/>
      <c r="AP128" s="283"/>
      <c r="AQ128" s="283"/>
      <c r="AR128" s="283"/>
      <c r="AS128" s="283"/>
      <c r="AT128" s="283"/>
      <c r="AU128" s="283"/>
      <c r="AV128" s="283"/>
      <c r="AW128" s="283"/>
      <c r="AX128" s="283"/>
      <c r="AY128" s="283"/>
      <c r="AZ128" s="283"/>
      <c r="BA128" s="283"/>
      <c r="BB128" s="283"/>
    </row>
    <row r="129" spans="1:54" x14ac:dyDescent="0.15">
      <c r="A129" s="265"/>
      <c r="B129" s="283"/>
      <c r="C129" s="283"/>
      <c r="D129" s="283"/>
      <c r="E129" s="283"/>
      <c r="F129" s="283"/>
      <c r="G129" s="252"/>
      <c r="H129" s="275" t="str">
        <f t="shared" si="6"/>
        <v>adulto</v>
      </c>
      <c r="I129" s="283"/>
      <c r="J129" s="283"/>
      <c r="K129" s="279" t="str">
        <f t="shared" si="7"/>
        <v xml:space="preserve">  </v>
      </c>
      <c r="L129" s="280">
        <f t="shared" si="8"/>
        <v>0</v>
      </c>
      <c r="M129" s="281">
        <f t="shared" si="9"/>
        <v>0</v>
      </c>
      <c r="N129" s="282" t="str">
        <f t="shared" si="10"/>
        <v/>
      </c>
      <c r="O129" s="285">
        <f t="shared" si="11"/>
        <v>0</v>
      </c>
      <c r="P129" s="282"/>
      <c r="Q129" s="282"/>
      <c r="R129" s="282"/>
      <c r="S129" s="282"/>
      <c r="T129" s="282"/>
      <c r="U129" s="282"/>
      <c r="V129" s="282"/>
      <c r="W129" s="282"/>
      <c r="X129" s="282"/>
      <c r="Y129" s="282"/>
      <c r="Z129" s="282"/>
      <c r="AA129" s="282"/>
      <c r="AB129" s="282"/>
      <c r="AC129" s="282"/>
      <c r="AD129" s="282"/>
      <c r="AE129" s="283"/>
      <c r="AF129" s="283"/>
      <c r="AG129" s="283"/>
      <c r="AH129" s="283"/>
      <c r="AI129" s="283"/>
      <c r="AJ129" s="283"/>
      <c r="AK129" s="283"/>
      <c r="AL129" s="283"/>
      <c r="AM129" s="283"/>
      <c r="AN129" s="283"/>
      <c r="AO129" s="283"/>
      <c r="AP129" s="283"/>
      <c r="AQ129" s="283"/>
      <c r="AR129" s="283"/>
      <c r="AS129" s="283"/>
      <c r="AT129" s="283"/>
      <c r="AU129" s="283"/>
      <c r="AV129" s="283"/>
      <c r="AW129" s="283"/>
      <c r="AX129" s="283"/>
      <c r="AY129" s="283"/>
      <c r="AZ129" s="283"/>
      <c r="BA129" s="283"/>
      <c r="BB129" s="283"/>
    </row>
    <row r="130" spans="1:54" x14ac:dyDescent="0.15">
      <c r="A130" s="265"/>
      <c r="B130" s="283"/>
      <c r="C130" s="283"/>
      <c r="D130" s="283"/>
      <c r="E130" s="283"/>
      <c r="F130" s="283"/>
      <c r="G130" s="252"/>
      <c r="H130" s="275" t="str">
        <f t="shared" si="6"/>
        <v>adulto</v>
      </c>
      <c r="I130" s="283"/>
      <c r="J130" s="283"/>
      <c r="K130" s="279" t="str">
        <f t="shared" si="7"/>
        <v xml:space="preserve">  </v>
      </c>
      <c r="L130" s="280">
        <f t="shared" si="8"/>
        <v>0</v>
      </c>
      <c r="M130" s="281">
        <f t="shared" si="9"/>
        <v>0</v>
      </c>
      <c r="N130" s="282" t="str">
        <f t="shared" si="10"/>
        <v/>
      </c>
      <c r="O130" s="285">
        <f t="shared" si="11"/>
        <v>0</v>
      </c>
      <c r="P130" s="282"/>
      <c r="Q130" s="282"/>
      <c r="R130" s="282"/>
      <c r="S130" s="282"/>
      <c r="T130" s="282"/>
      <c r="U130" s="282"/>
      <c r="V130" s="282"/>
      <c r="W130" s="282"/>
      <c r="X130" s="282"/>
      <c r="Y130" s="282"/>
      <c r="Z130" s="282"/>
      <c r="AA130" s="282"/>
      <c r="AB130" s="282"/>
      <c r="AC130" s="282"/>
      <c r="AD130" s="282"/>
      <c r="AE130" s="283"/>
      <c r="AF130" s="283"/>
      <c r="AG130" s="283"/>
      <c r="AH130" s="283"/>
      <c r="AI130" s="283"/>
      <c r="AJ130" s="283"/>
      <c r="AK130" s="283"/>
      <c r="AL130" s="283"/>
      <c r="AM130" s="283"/>
      <c r="AN130" s="283"/>
      <c r="AO130" s="283"/>
      <c r="AP130" s="283"/>
      <c r="AQ130" s="283"/>
      <c r="AR130" s="283"/>
      <c r="AS130" s="283"/>
      <c r="AT130" s="283"/>
      <c r="AU130" s="283"/>
      <c r="AV130" s="283"/>
      <c r="AW130" s="283"/>
      <c r="AX130" s="283"/>
      <c r="AY130" s="283"/>
      <c r="AZ130" s="283"/>
      <c r="BA130" s="283"/>
      <c r="BB130" s="283"/>
    </row>
    <row r="131" spans="1:54" x14ac:dyDescent="0.15">
      <c r="A131" s="265"/>
      <c r="B131" s="283"/>
      <c r="C131" s="283"/>
      <c r="D131" s="283"/>
      <c r="E131" s="283"/>
      <c r="F131" s="283"/>
      <c r="G131" s="252"/>
      <c r="H131" s="275" t="str">
        <f t="shared" ref="H131:H137" si="12">+IF(G131&lt;DATE(2002,1,1),"adulto",IF(G131&lt;DATE(2004,1,1),"u20",IF(G131&lt;DATE(2006,1,1),"u18",IF(G131&lt;DATE(2008,1,1),"u16","-"))))</f>
        <v>adulto</v>
      </c>
      <c r="I131" s="283"/>
      <c r="J131" s="283"/>
      <c r="K131" s="279" t="str">
        <f t="shared" ref="K131:K137" si="13">+_xlfn.CONCAT(D131," ", B131," ",C131)</f>
        <v xml:space="preserve">  </v>
      </c>
      <c r="L131" s="280">
        <f t="shared" ref="L131:L137" si="14">G131</f>
        <v>0</v>
      </c>
      <c r="M131" s="281">
        <f t="shared" ref="M131:M137" si="15">I131</f>
        <v>0</v>
      </c>
      <c r="N131" s="282" t="str">
        <f t="shared" ref="N131:N137" si="16">+SUBSTITUTE(SUBSTITUTE(F131,".",""),"-","")</f>
        <v/>
      </c>
      <c r="O131" s="285">
        <f t="shared" ref="O131:O137" si="17">J131</f>
        <v>0</v>
      </c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  <c r="AC131" s="282"/>
      <c r="AD131" s="282"/>
      <c r="AE131" s="283"/>
      <c r="AF131" s="283"/>
      <c r="AG131" s="283"/>
      <c r="AH131" s="283"/>
      <c r="AI131" s="283"/>
      <c r="AJ131" s="283"/>
      <c r="AK131" s="283"/>
      <c r="AL131" s="283"/>
      <c r="AM131" s="283"/>
      <c r="AN131" s="283"/>
      <c r="AO131" s="283"/>
      <c r="AP131" s="283"/>
      <c r="AQ131" s="283"/>
      <c r="AR131" s="283"/>
      <c r="AS131" s="283"/>
      <c r="AT131" s="283"/>
      <c r="AU131" s="283"/>
      <c r="AV131" s="283"/>
      <c r="AW131" s="283"/>
      <c r="AX131" s="283"/>
      <c r="AY131" s="283"/>
      <c r="AZ131" s="283"/>
      <c r="BA131" s="283"/>
      <c r="BB131" s="283"/>
    </row>
    <row r="132" spans="1:54" x14ac:dyDescent="0.15">
      <c r="A132" s="265"/>
      <c r="B132" s="283"/>
      <c r="C132" s="283"/>
      <c r="D132" s="283"/>
      <c r="E132" s="283"/>
      <c r="F132" s="283"/>
      <c r="G132" s="252"/>
      <c r="H132" s="275" t="str">
        <f t="shared" si="12"/>
        <v>adulto</v>
      </c>
      <c r="I132" s="283"/>
      <c r="J132" s="283"/>
      <c r="K132" s="279" t="str">
        <f t="shared" si="13"/>
        <v xml:space="preserve">  </v>
      </c>
      <c r="L132" s="280">
        <f t="shared" si="14"/>
        <v>0</v>
      </c>
      <c r="M132" s="281">
        <f t="shared" si="15"/>
        <v>0</v>
      </c>
      <c r="N132" s="282" t="str">
        <f t="shared" si="16"/>
        <v/>
      </c>
      <c r="O132" s="285">
        <f t="shared" si="17"/>
        <v>0</v>
      </c>
      <c r="P132" s="282"/>
      <c r="Q132" s="282"/>
      <c r="R132" s="282"/>
      <c r="S132" s="282"/>
      <c r="T132" s="282"/>
      <c r="U132" s="282"/>
      <c r="V132" s="282"/>
      <c r="W132" s="282"/>
      <c r="X132" s="282"/>
      <c r="Y132" s="282"/>
      <c r="Z132" s="282"/>
      <c r="AA132" s="282"/>
      <c r="AB132" s="282"/>
      <c r="AC132" s="282"/>
      <c r="AD132" s="282"/>
      <c r="AE132" s="283"/>
      <c r="AF132" s="283"/>
      <c r="AG132" s="283"/>
      <c r="AH132" s="283"/>
      <c r="AI132" s="283"/>
      <c r="AJ132" s="283"/>
      <c r="AK132" s="283"/>
      <c r="AL132" s="283"/>
      <c r="AM132" s="283"/>
      <c r="AN132" s="283"/>
      <c r="AO132" s="283"/>
      <c r="AP132" s="283"/>
      <c r="AQ132" s="283"/>
      <c r="AR132" s="283"/>
      <c r="AS132" s="283"/>
      <c r="AT132" s="283"/>
      <c r="AU132" s="283"/>
      <c r="AV132" s="283"/>
      <c r="AW132" s="283"/>
      <c r="AX132" s="283"/>
      <c r="AY132" s="283"/>
      <c r="AZ132" s="283"/>
      <c r="BA132" s="283"/>
      <c r="BB132" s="283"/>
    </row>
    <row r="133" spans="1:54" x14ac:dyDescent="0.15">
      <c r="A133" s="265"/>
      <c r="B133" s="283"/>
      <c r="C133" s="283"/>
      <c r="D133" s="283"/>
      <c r="E133" s="283"/>
      <c r="F133" s="283"/>
      <c r="G133" s="252"/>
      <c r="H133" s="275" t="str">
        <f t="shared" si="12"/>
        <v>adulto</v>
      </c>
      <c r="I133" s="283"/>
      <c r="J133" s="283"/>
      <c r="K133" s="279" t="str">
        <f t="shared" si="13"/>
        <v xml:space="preserve">  </v>
      </c>
      <c r="L133" s="280">
        <f t="shared" si="14"/>
        <v>0</v>
      </c>
      <c r="M133" s="281">
        <f t="shared" si="15"/>
        <v>0</v>
      </c>
      <c r="N133" s="282" t="str">
        <f t="shared" si="16"/>
        <v/>
      </c>
      <c r="O133" s="285">
        <f t="shared" si="17"/>
        <v>0</v>
      </c>
      <c r="P133" s="282"/>
      <c r="Q133" s="282"/>
      <c r="R133" s="282"/>
      <c r="S133" s="282"/>
      <c r="T133" s="282"/>
      <c r="U133" s="282"/>
      <c r="V133" s="282"/>
      <c r="W133" s="282"/>
      <c r="X133" s="282"/>
      <c r="Y133" s="282"/>
      <c r="Z133" s="282"/>
      <c r="AA133" s="282"/>
      <c r="AB133" s="282"/>
      <c r="AC133" s="282"/>
      <c r="AD133" s="282"/>
      <c r="AE133" s="283"/>
      <c r="AF133" s="283"/>
      <c r="AG133" s="283"/>
      <c r="AH133" s="283"/>
      <c r="AI133" s="283"/>
      <c r="AJ133" s="283"/>
      <c r="AK133" s="283"/>
      <c r="AL133" s="283"/>
      <c r="AM133" s="283"/>
      <c r="AN133" s="283"/>
      <c r="AO133" s="283"/>
      <c r="AP133" s="283"/>
      <c r="AQ133" s="283"/>
      <c r="AR133" s="283"/>
      <c r="AS133" s="283"/>
      <c r="AT133" s="283"/>
      <c r="AU133" s="283"/>
      <c r="AV133" s="283"/>
      <c r="AW133" s="283"/>
      <c r="AX133" s="283"/>
      <c r="AY133" s="283"/>
      <c r="AZ133" s="283"/>
      <c r="BA133" s="283"/>
      <c r="BB133" s="283"/>
    </row>
    <row r="134" spans="1:54" x14ac:dyDescent="0.15">
      <c r="A134" s="265"/>
      <c r="B134" s="283"/>
      <c r="C134" s="283"/>
      <c r="D134" s="283"/>
      <c r="E134" s="283"/>
      <c r="F134" s="283"/>
      <c r="G134" s="252"/>
      <c r="H134" s="275" t="str">
        <f t="shared" si="12"/>
        <v>adulto</v>
      </c>
      <c r="I134" s="283"/>
      <c r="J134" s="283"/>
      <c r="K134" s="279" t="str">
        <f t="shared" si="13"/>
        <v xml:space="preserve">  </v>
      </c>
      <c r="L134" s="280">
        <f t="shared" si="14"/>
        <v>0</v>
      </c>
      <c r="M134" s="281">
        <f t="shared" si="15"/>
        <v>0</v>
      </c>
      <c r="N134" s="282" t="str">
        <f t="shared" si="16"/>
        <v/>
      </c>
      <c r="O134" s="285">
        <f t="shared" si="17"/>
        <v>0</v>
      </c>
      <c r="P134" s="282"/>
      <c r="Q134" s="282"/>
      <c r="R134" s="282"/>
      <c r="S134" s="282"/>
      <c r="T134" s="282"/>
      <c r="U134" s="282"/>
      <c r="V134" s="282"/>
      <c r="W134" s="282"/>
      <c r="X134" s="282"/>
      <c r="Y134" s="282"/>
      <c r="Z134" s="282"/>
      <c r="AA134" s="282"/>
      <c r="AB134" s="282"/>
      <c r="AC134" s="282"/>
      <c r="AD134" s="282"/>
      <c r="AE134" s="283"/>
      <c r="AF134" s="283"/>
      <c r="AG134" s="283"/>
      <c r="AH134" s="283"/>
      <c r="AI134" s="283"/>
      <c r="AJ134" s="283"/>
      <c r="AK134" s="283"/>
      <c r="AL134" s="283"/>
      <c r="AM134" s="283"/>
      <c r="AN134" s="283"/>
      <c r="AO134" s="283"/>
      <c r="AP134" s="283"/>
      <c r="AQ134" s="283"/>
      <c r="AR134" s="283"/>
      <c r="AS134" s="283"/>
      <c r="AT134" s="283"/>
      <c r="AU134" s="283"/>
      <c r="AV134" s="283"/>
      <c r="AW134" s="283"/>
      <c r="AX134" s="283"/>
      <c r="AY134" s="283"/>
      <c r="AZ134" s="283"/>
      <c r="BA134" s="283"/>
      <c r="BB134" s="283"/>
    </row>
    <row r="135" spans="1:54" x14ac:dyDescent="0.15">
      <c r="A135" s="265"/>
      <c r="B135" s="283"/>
      <c r="C135" s="283"/>
      <c r="D135" s="283"/>
      <c r="E135" s="283"/>
      <c r="F135" s="283"/>
      <c r="G135" s="252"/>
      <c r="H135" s="275" t="str">
        <f t="shared" si="12"/>
        <v>adulto</v>
      </c>
      <c r="I135" s="283"/>
      <c r="J135" s="283"/>
      <c r="K135" s="279" t="str">
        <f t="shared" si="13"/>
        <v xml:space="preserve">  </v>
      </c>
      <c r="L135" s="280">
        <f t="shared" si="14"/>
        <v>0</v>
      </c>
      <c r="M135" s="281">
        <f t="shared" si="15"/>
        <v>0</v>
      </c>
      <c r="N135" s="282" t="str">
        <f t="shared" si="16"/>
        <v/>
      </c>
      <c r="O135" s="285">
        <f t="shared" si="17"/>
        <v>0</v>
      </c>
      <c r="P135" s="282"/>
      <c r="Q135" s="282"/>
      <c r="R135" s="282"/>
      <c r="S135" s="282"/>
      <c r="T135" s="282"/>
      <c r="U135" s="282"/>
      <c r="V135" s="282"/>
      <c r="W135" s="282"/>
      <c r="X135" s="282"/>
      <c r="Y135" s="282"/>
      <c r="Z135" s="282"/>
      <c r="AA135" s="282"/>
      <c r="AB135" s="282"/>
      <c r="AC135" s="282"/>
      <c r="AD135" s="282"/>
      <c r="AE135" s="283"/>
      <c r="AF135" s="283"/>
      <c r="AG135" s="283"/>
      <c r="AH135" s="283"/>
      <c r="AI135" s="283"/>
      <c r="AJ135" s="283"/>
      <c r="AK135" s="283"/>
      <c r="AL135" s="283"/>
      <c r="AM135" s="283"/>
      <c r="AN135" s="283"/>
      <c r="AO135" s="283"/>
      <c r="AP135" s="283"/>
      <c r="AQ135" s="283"/>
      <c r="AR135" s="283"/>
      <c r="AS135" s="283"/>
      <c r="AT135" s="283"/>
      <c r="AU135" s="283"/>
      <c r="AV135" s="283"/>
      <c r="AW135" s="283"/>
      <c r="AX135" s="283"/>
      <c r="AY135" s="283"/>
      <c r="AZ135" s="283"/>
      <c r="BA135" s="283"/>
      <c r="BB135" s="283"/>
    </row>
    <row r="136" spans="1:54" x14ac:dyDescent="0.15">
      <c r="A136" s="265"/>
      <c r="B136" s="283"/>
      <c r="C136" s="283"/>
      <c r="D136" s="283"/>
      <c r="E136" s="283"/>
      <c r="F136" s="283"/>
      <c r="G136" s="252"/>
      <c r="H136" s="275" t="str">
        <f t="shared" si="12"/>
        <v>adulto</v>
      </c>
      <c r="I136" s="283"/>
      <c r="J136" s="283"/>
      <c r="K136" s="279" t="str">
        <f t="shared" si="13"/>
        <v xml:space="preserve">  </v>
      </c>
      <c r="L136" s="280">
        <f t="shared" si="14"/>
        <v>0</v>
      </c>
      <c r="M136" s="281">
        <f t="shared" si="15"/>
        <v>0</v>
      </c>
      <c r="N136" s="282" t="str">
        <f t="shared" si="16"/>
        <v/>
      </c>
      <c r="O136" s="285">
        <f t="shared" si="17"/>
        <v>0</v>
      </c>
      <c r="P136" s="282"/>
      <c r="Q136" s="282"/>
      <c r="R136" s="282"/>
      <c r="S136" s="282"/>
      <c r="T136" s="282"/>
      <c r="U136" s="282"/>
      <c r="V136" s="282"/>
      <c r="W136" s="282"/>
      <c r="X136" s="282"/>
      <c r="Y136" s="282"/>
      <c r="Z136" s="282"/>
      <c r="AA136" s="282"/>
      <c r="AB136" s="282"/>
      <c r="AC136" s="282"/>
      <c r="AD136" s="282"/>
      <c r="AE136" s="283"/>
      <c r="AF136" s="283"/>
      <c r="AG136" s="283"/>
      <c r="AH136" s="283"/>
      <c r="AI136" s="283"/>
      <c r="AJ136" s="283"/>
      <c r="AK136" s="283"/>
      <c r="AL136" s="283"/>
      <c r="AM136" s="283"/>
      <c r="AN136" s="283"/>
      <c r="AO136" s="283"/>
      <c r="AP136" s="283"/>
      <c r="AQ136" s="283"/>
      <c r="AR136" s="283"/>
      <c r="AS136" s="283"/>
      <c r="AT136" s="283"/>
      <c r="AU136" s="283"/>
      <c r="AV136" s="283"/>
      <c r="AW136" s="283"/>
      <c r="AX136" s="283"/>
      <c r="AY136" s="283"/>
      <c r="AZ136" s="283"/>
      <c r="BA136" s="283"/>
      <c r="BB136" s="283"/>
    </row>
    <row r="137" spans="1:54" x14ac:dyDescent="0.15">
      <c r="A137" s="265"/>
      <c r="B137" s="283"/>
      <c r="C137" s="283"/>
      <c r="D137" s="283"/>
      <c r="E137" s="283"/>
      <c r="F137" s="283"/>
      <c r="G137" s="252"/>
      <c r="H137" s="275" t="str">
        <f t="shared" si="12"/>
        <v>adulto</v>
      </c>
      <c r="I137" s="283"/>
      <c r="J137" s="283"/>
      <c r="K137" s="279" t="str">
        <f t="shared" si="13"/>
        <v xml:space="preserve">  </v>
      </c>
      <c r="L137" s="280">
        <f t="shared" si="14"/>
        <v>0</v>
      </c>
      <c r="M137" s="281">
        <f t="shared" si="15"/>
        <v>0</v>
      </c>
      <c r="N137" s="282" t="str">
        <f t="shared" si="16"/>
        <v/>
      </c>
      <c r="O137" s="285">
        <f t="shared" si="17"/>
        <v>0</v>
      </c>
      <c r="P137" s="282"/>
      <c r="Q137" s="282"/>
      <c r="R137" s="282"/>
      <c r="S137" s="282"/>
      <c r="T137" s="282"/>
      <c r="U137" s="282"/>
      <c r="V137" s="282"/>
      <c r="W137" s="282"/>
      <c r="X137" s="282"/>
      <c r="Y137" s="282"/>
      <c r="Z137" s="282"/>
      <c r="AA137" s="282"/>
      <c r="AB137" s="282"/>
      <c r="AC137" s="282"/>
      <c r="AD137" s="282"/>
      <c r="AE137" s="283"/>
      <c r="AF137" s="283"/>
      <c r="AG137" s="283"/>
      <c r="AH137" s="283"/>
      <c r="AI137" s="283"/>
      <c r="AJ137" s="283"/>
      <c r="AK137" s="283"/>
      <c r="AL137" s="283"/>
      <c r="AM137" s="283"/>
      <c r="AN137" s="283"/>
      <c r="AO137" s="283"/>
      <c r="AP137" s="283"/>
      <c r="AQ137" s="283"/>
      <c r="AR137" s="283"/>
      <c r="AS137" s="283"/>
      <c r="AT137" s="283"/>
      <c r="AU137" s="283"/>
      <c r="AV137" s="283"/>
      <c r="AW137" s="283"/>
      <c r="AX137" s="283"/>
      <c r="AY137" s="283"/>
      <c r="AZ137" s="283"/>
      <c r="BA137" s="283"/>
      <c r="BB137" s="283"/>
    </row>
    <row r="138" spans="1:54" x14ac:dyDescent="0.15">
      <c r="A138" s="265"/>
      <c r="B138" s="283"/>
      <c r="C138" s="283"/>
      <c r="D138" s="283"/>
      <c r="E138" s="283"/>
      <c r="F138" s="283"/>
      <c r="G138" s="283"/>
      <c r="H138" s="283"/>
      <c r="I138" s="283"/>
      <c r="J138" s="283"/>
      <c r="K138" s="283"/>
      <c r="L138" s="283"/>
      <c r="M138" s="283"/>
      <c r="N138" s="282"/>
      <c r="O138" s="283"/>
      <c r="P138" s="282"/>
      <c r="Q138" s="282"/>
      <c r="R138" s="282"/>
      <c r="S138" s="282"/>
      <c r="T138" s="282"/>
      <c r="U138" s="282"/>
      <c r="V138" s="282"/>
      <c r="W138" s="282"/>
      <c r="X138" s="282"/>
      <c r="Y138" s="282"/>
      <c r="Z138" s="282"/>
      <c r="AA138" s="282"/>
      <c r="AB138" s="282"/>
      <c r="AC138" s="282"/>
      <c r="AD138" s="282"/>
      <c r="AE138" s="283"/>
      <c r="AF138" s="283"/>
      <c r="AG138" s="283"/>
      <c r="AH138" s="283"/>
      <c r="AI138" s="283"/>
      <c r="AJ138" s="283"/>
      <c r="AK138" s="283"/>
      <c r="AL138" s="283"/>
      <c r="AM138" s="283"/>
      <c r="AN138" s="283"/>
      <c r="AO138" s="283"/>
      <c r="AP138" s="283"/>
      <c r="AQ138" s="283"/>
      <c r="AR138" s="283"/>
      <c r="AS138" s="283"/>
      <c r="AT138" s="283"/>
      <c r="AU138" s="283"/>
      <c r="AV138" s="283"/>
      <c r="AW138" s="283"/>
      <c r="AX138" s="283"/>
      <c r="AY138" s="283"/>
      <c r="AZ138" s="283"/>
      <c r="BA138" s="283"/>
      <c r="BB138" s="283"/>
    </row>
    <row r="139" spans="1:54" x14ac:dyDescent="0.15">
      <c r="A139" s="265"/>
      <c r="B139" s="283"/>
      <c r="C139" s="283"/>
      <c r="D139" s="283"/>
      <c r="E139" s="283"/>
      <c r="F139" s="283"/>
      <c r="G139" s="283"/>
      <c r="H139" s="283"/>
      <c r="I139" s="283"/>
      <c r="J139" s="283"/>
      <c r="K139" s="283"/>
      <c r="L139" s="283"/>
      <c r="M139" s="283"/>
      <c r="N139" s="282"/>
      <c r="O139" s="283"/>
      <c r="P139" s="282"/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  <c r="AA139" s="282"/>
      <c r="AB139" s="282"/>
      <c r="AC139" s="282"/>
      <c r="AD139" s="282"/>
      <c r="AE139" s="283"/>
      <c r="AF139" s="283"/>
      <c r="AG139" s="283"/>
      <c r="AH139" s="283"/>
      <c r="AI139" s="283"/>
      <c r="AJ139" s="283"/>
      <c r="AK139" s="283"/>
      <c r="AL139" s="283"/>
      <c r="AM139" s="283"/>
      <c r="AN139" s="283"/>
      <c r="AO139" s="283"/>
      <c r="AP139" s="283"/>
      <c r="AQ139" s="283"/>
      <c r="AR139" s="283"/>
      <c r="AS139" s="283"/>
      <c r="AT139" s="283"/>
      <c r="AU139" s="283"/>
      <c r="AV139" s="283"/>
      <c r="AW139" s="283"/>
      <c r="AX139" s="283"/>
      <c r="AY139" s="283"/>
      <c r="AZ139" s="283"/>
      <c r="BA139" s="283"/>
      <c r="BB139" s="283"/>
    </row>
    <row r="140" spans="1:54" x14ac:dyDescent="0.15">
      <c r="A140" s="265"/>
      <c r="B140" s="283"/>
      <c r="C140" s="283"/>
      <c r="D140" s="283"/>
      <c r="E140" s="283"/>
      <c r="F140" s="283"/>
      <c r="G140" s="283"/>
      <c r="H140" s="283"/>
      <c r="I140" s="283"/>
      <c r="J140" s="283"/>
      <c r="K140" s="283"/>
      <c r="L140" s="283"/>
      <c r="M140" s="283"/>
      <c r="N140" s="282"/>
      <c r="O140" s="283"/>
      <c r="P140" s="282"/>
      <c r="Q140" s="282"/>
      <c r="R140" s="282"/>
      <c r="S140" s="282"/>
      <c r="T140" s="282"/>
      <c r="U140" s="282"/>
      <c r="V140" s="282"/>
      <c r="W140" s="282"/>
      <c r="X140" s="282"/>
      <c r="Y140" s="282"/>
      <c r="Z140" s="282"/>
      <c r="AA140" s="282"/>
      <c r="AB140" s="282"/>
      <c r="AC140" s="282"/>
      <c r="AD140" s="282"/>
      <c r="AE140" s="283"/>
      <c r="AF140" s="283"/>
      <c r="AG140" s="283"/>
      <c r="AH140" s="283"/>
      <c r="AI140" s="283"/>
      <c r="AJ140" s="283"/>
      <c r="AK140" s="283"/>
      <c r="AL140" s="283"/>
      <c r="AM140" s="283"/>
      <c r="AN140" s="283"/>
      <c r="AO140" s="283"/>
      <c r="AP140" s="283"/>
      <c r="AQ140" s="283"/>
      <c r="AR140" s="283"/>
      <c r="AS140" s="283"/>
      <c r="AT140" s="283"/>
      <c r="AU140" s="283"/>
      <c r="AV140" s="283"/>
      <c r="AW140" s="283"/>
      <c r="AX140" s="283"/>
      <c r="AY140" s="283"/>
      <c r="AZ140" s="283"/>
      <c r="BA140" s="283"/>
      <c r="BB140" s="283"/>
    </row>
    <row r="141" spans="1:54" x14ac:dyDescent="0.15">
      <c r="A141" s="265"/>
      <c r="B141" s="283"/>
      <c r="C141" s="283"/>
      <c r="D141" s="283"/>
      <c r="E141" s="283"/>
      <c r="F141" s="283"/>
      <c r="G141" s="283"/>
      <c r="H141" s="283"/>
      <c r="I141" s="283"/>
      <c r="J141" s="283"/>
      <c r="K141" s="283"/>
      <c r="L141" s="283"/>
      <c r="M141" s="283"/>
      <c r="N141" s="282"/>
      <c r="O141" s="283"/>
      <c r="P141" s="282"/>
      <c r="Q141" s="282"/>
      <c r="R141" s="282"/>
      <c r="S141" s="282"/>
      <c r="T141" s="282"/>
      <c r="U141" s="282"/>
      <c r="V141" s="282"/>
      <c r="W141" s="282"/>
      <c r="X141" s="282"/>
      <c r="Y141" s="282"/>
      <c r="Z141" s="282"/>
      <c r="AA141" s="282"/>
      <c r="AB141" s="282"/>
      <c r="AC141" s="282"/>
      <c r="AD141" s="282"/>
      <c r="AE141" s="283"/>
      <c r="AF141" s="283"/>
      <c r="AG141" s="283"/>
      <c r="AH141" s="283"/>
      <c r="AI141" s="283"/>
      <c r="AJ141" s="283"/>
      <c r="AK141" s="283"/>
      <c r="AL141" s="283"/>
      <c r="AM141" s="283"/>
      <c r="AN141" s="283"/>
      <c r="AO141" s="283"/>
      <c r="AP141" s="283"/>
      <c r="AQ141" s="283"/>
      <c r="AR141" s="283"/>
      <c r="AS141" s="283"/>
      <c r="AT141" s="283"/>
      <c r="AU141" s="283"/>
      <c r="AV141" s="283"/>
      <c r="AW141" s="283"/>
      <c r="AX141" s="283"/>
      <c r="AY141" s="283"/>
      <c r="AZ141" s="283"/>
      <c r="BA141" s="283"/>
      <c r="BB141" s="283"/>
    </row>
    <row r="142" spans="1:54" x14ac:dyDescent="0.15">
      <c r="A142" s="265"/>
      <c r="B142" s="283"/>
      <c r="C142" s="283"/>
      <c r="D142" s="283"/>
      <c r="E142" s="283"/>
      <c r="F142" s="283"/>
      <c r="G142" s="283"/>
      <c r="H142" s="283"/>
      <c r="I142" s="283"/>
      <c r="J142" s="283"/>
      <c r="K142" s="283"/>
      <c r="L142" s="283"/>
      <c r="M142" s="283"/>
      <c r="N142" s="282"/>
      <c r="O142" s="283"/>
      <c r="P142" s="282"/>
      <c r="Q142" s="282"/>
      <c r="R142" s="282"/>
      <c r="S142" s="282"/>
      <c r="T142" s="282"/>
      <c r="U142" s="282"/>
      <c r="V142" s="282"/>
      <c r="W142" s="282"/>
      <c r="X142" s="282"/>
      <c r="Y142" s="282"/>
      <c r="Z142" s="282"/>
      <c r="AA142" s="282"/>
      <c r="AB142" s="282"/>
      <c r="AC142" s="282"/>
      <c r="AD142" s="282"/>
      <c r="AE142" s="283"/>
      <c r="AF142" s="283"/>
      <c r="AG142" s="283"/>
      <c r="AH142" s="283"/>
      <c r="AI142" s="283"/>
      <c r="AJ142" s="283"/>
      <c r="AK142" s="283"/>
      <c r="AL142" s="283"/>
      <c r="AM142" s="283"/>
      <c r="AN142" s="283"/>
      <c r="AO142" s="283"/>
      <c r="AP142" s="283"/>
      <c r="AQ142" s="283"/>
      <c r="AR142" s="283"/>
      <c r="AS142" s="283"/>
      <c r="AT142" s="283"/>
      <c r="AU142" s="283"/>
      <c r="AV142" s="283"/>
      <c r="AW142" s="283"/>
      <c r="AX142" s="283"/>
      <c r="AY142" s="283"/>
      <c r="AZ142" s="283"/>
      <c r="BA142" s="283"/>
      <c r="BB142" s="283"/>
    </row>
    <row r="143" spans="1:54" x14ac:dyDescent="0.15">
      <c r="A143" s="265"/>
      <c r="B143" s="283"/>
      <c r="C143" s="283"/>
      <c r="D143" s="283"/>
      <c r="E143" s="283"/>
      <c r="F143" s="283"/>
      <c r="G143" s="283"/>
      <c r="H143" s="283"/>
      <c r="I143" s="283"/>
      <c r="J143" s="283"/>
      <c r="K143" s="283"/>
      <c r="L143" s="283"/>
      <c r="M143" s="283"/>
      <c r="N143" s="282"/>
      <c r="O143" s="283"/>
      <c r="P143" s="282"/>
      <c r="Q143" s="282"/>
      <c r="R143" s="282"/>
      <c r="S143" s="282"/>
      <c r="T143" s="282"/>
      <c r="U143" s="282"/>
      <c r="V143" s="282"/>
      <c r="W143" s="282"/>
      <c r="X143" s="282"/>
      <c r="Y143" s="282"/>
      <c r="Z143" s="282"/>
      <c r="AA143" s="282"/>
      <c r="AB143" s="282"/>
      <c r="AC143" s="282"/>
      <c r="AD143" s="282"/>
      <c r="AE143" s="283"/>
      <c r="AF143" s="283"/>
      <c r="AG143" s="283"/>
      <c r="AH143" s="283"/>
      <c r="AI143" s="283"/>
      <c r="AJ143" s="283"/>
      <c r="AK143" s="283"/>
      <c r="AL143" s="283"/>
      <c r="AM143" s="283"/>
      <c r="AN143" s="283"/>
      <c r="AO143" s="283"/>
      <c r="AP143" s="283"/>
      <c r="AQ143" s="283"/>
      <c r="AR143" s="283"/>
      <c r="AS143" s="283"/>
      <c r="AT143" s="283"/>
      <c r="AU143" s="283"/>
      <c r="AV143" s="283"/>
      <c r="AW143" s="283"/>
      <c r="AX143" s="283"/>
      <c r="AY143" s="283"/>
      <c r="AZ143" s="283"/>
      <c r="BA143" s="283"/>
      <c r="BB143" s="283"/>
    </row>
    <row r="144" spans="1:54" x14ac:dyDescent="0.15">
      <c r="A144" s="265"/>
      <c r="B144" s="283"/>
      <c r="C144" s="283"/>
      <c r="D144" s="283"/>
      <c r="E144" s="283"/>
      <c r="F144" s="283"/>
      <c r="G144" s="283"/>
      <c r="H144" s="283"/>
      <c r="I144" s="283"/>
      <c r="J144" s="283"/>
      <c r="K144" s="283"/>
      <c r="L144" s="283"/>
      <c r="M144" s="283"/>
      <c r="N144" s="282"/>
      <c r="O144" s="283"/>
      <c r="P144" s="282"/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  <c r="AA144" s="282"/>
      <c r="AB144" s="282"/>
      <c r="AC144" s="282"/>
      <c r="AD144" s="282"/>
      <c r="AE144" s="283"/>
      <c r="AF144" s="283"/>
      <c r="AG144" s="283"/>
      <c r="AH144" s="283"/>
      <c r="AI144" s="283"/>
      <c r="AJ144" s="283"/>
      <c r="AK144" s="283"/>
      <c r="AL144" s="283"/>
      <c r="AM144" s="283"/>
      <c r="AN144" s="283"/>
      <c r="AO144" s="283"/>
      <c r="AP144" s="283"/>
      <c r="AQ144" s="283"/>
      <c r="AR144" s="283"/>
      <c r="AS144" s="283"/>
      <c r="AT144" s="283"/>
      <c r="AU144" s="283"/>
      <c r="AV144" s="283"/>
      <c r="AW144" s="283"/>
      <c r="AX144" s="283"/>
      <c r="AY144" s="283"/>
      <c r="AZ144" s="283"/>
      <c r="BA144" s="283"/>
      <c r="BB144" s="283"/>
    </row>
    <row r="145" spans="1:54" x14ac:dyDescent="0.15">
      <c r="A145" s="265"/>
      <c r="B145" s="283"/>
      <c r="C145" s="283"/>
      <c r="D145" s="283"/>
      <c r="E145" s="283"/>
      <c r="F145" s="283"/>
      <c r="G145" s="283"/>
      <c r="H145" s="283"/>
      <c r="I145" s="283"/>
      <c r="J145" s="283"/>
      <c r="K145" s="283"/>
      <c r="L145" s="283"/>
      <c r="M145" s="283"/>
      <c r="N145" s="282"/>
      <c r="O145" s="283"/>
      <c r="P145" s="282"/>
      <c r="Q145" s="282"/>
      <c r="R145" s="282"/>
      <c r="S145" s="282"/>
      <c r="T145" s="282"/>
      <c r="U145" s="282"/>
      <c r="V145" s="282"/>
      <c r="W145" s="282"/>
      <c r="X145" s="282"/>
      <c r="Y145" s="282"/>
      <c r="Z145" s="282"/>
      <c r="AA145" s="282"/>
      <c r="AB145" s="282"/>
      <c r="AC145" s="282"/>
      <c r="AD145" s="282"/>
      <c r="AE145" s="283"/>
      <c r="AF145" s="283"/>
      <c r="AG145" s="283"/>
      <c r="AH145" s="283"/>
      <c r="AI145" s="283"/>
      <c r="AJ145" s="283"/>
      <c r="AK145" s="283"/>
      <c r="AL145" s="283"/>
      <c r="AM145" s="283"/>
      <c r="AN145" s="283"/>
      <c r="AO145" s="283"/>
      <c r="AP145" s="283"/>
      <c r="AQ145" s="283"/>
      <c r="AR145" s="283"/>
      <c r="AS145" s="283"/>
      <c r="AT145" s="283"/>
      <c r="AU145" s="283"/>
      <c r="AV145" s="283"/>
      <c r="AW145" s="283"/>
      <c r="AX145" s="283"/>
      <c r="AY145" s="283"/>
      <c r="AZ145" s="283"/>
      <c r="BA145" s="283"/>
      <c r="BB145" s="283"/>
    </row>
    <row r="146" spans="1:54" x14ac:dyDescent="0.15">
      <c r="A146" s="265"/>
      <c r="B146" s="283"/>
      <c r="C146" s="283"/>
      <c r="D146" s="283"/>
      <c r="E146" s="283"/>
      <c r="F146" s="283"/>
      <c r="G146" s="283"/>
      <c r="H146" s="283"/>
      <c r="I146" s="283"/>
      <c r="J146" s="283"/>
      <c r="K146" s="283"/>
      <c r="L146" s="283"/>
      <c r="M146" s="283"/>
      <c r="N146" s="282"/>
      <c r="O146" s="283"/>
      <c r="P146" s="282"/>
      <c r="Q146" s="282"/>
      <c r="R146" s="282"/>
      <c r="S146" s="282"/>
      <c r="T146" s="282"/>
      <c r="U146" s="282"/>
      <c r="V146" s="282"/>
      <c r="W146" s="282"/>
      <c r="X146" s="282"/>
      <c r="Y146" s="282"/>
      <c r="Z146" s="282"/>
      <c r="AA146" s="282"/>
      <c r="AB146" s="282"/>
      <c r="AC146" s="282"/>
      <c r="AD146" s="282"/>
      <c r="AE146" s="283"/>
      <c r="AF146" s="283"/>
      <c r="AG146" s="283"/>
      <c r="AH146" s="283"/>
      <c r="AI146" s="283"/>
      <c r="AJ146" s="283"/>
      <c r="AK146" s="283"/>
      <c r="AL146" s="283"/>
      <c r="AM146" s="283"/>
      <c r="AN146" s="283"/>
      <c r="AO146" s="283"/>
      <c r="AP146" s="283"/>
      <c r="AQ146" s="283"/>
      <c r="AR146" s="283"/>
      <c r="AS146" s="283"/>
      <c r="AT146" s="283"/>
      <c r="AU146" s="283"/>
      <c r="AV146" s="283"/>
      <c r="AW146" s="283"/>
      <c r="AX146" s="283"/>
      <c r="AY146" s="283"/>
      <c r="AZ146" s="283"/>
      <c r="BA146" s="283"/>
      <c r="BB146" s="283"/>
    </row>
    <row r="147" spans="1:54" x14ac:dyDescent="0.15">
      <c r="A147" s="265"/>
      <c r="B147" s="283"/>
      <c r="C147" s="283"/>
      <c r="D147" s="283"/>
      <c r="E147" s="283"/>
      <c r="F147" s="283"/>
      <c r="G147" s="283"/>
      <c r="H147" s="283"/>
      <c r="I147" s="283"/>
      <c r="J147" s="283"/>
      <c r="K147" s="283"/>
      <c r="L147" s="283"/>
      <c r="M147" s="283"/>
      <c r="N147" s="282"/>
      <c r="O147" s="283"/>
      <c r="P147" s="282"/>
      <c r="Q147" s="282"/>
      <c r="R147" s="282"/>
      <c r="S147" s="282"/>
      <c r="T147" s="282"/>
      <c r="U147" s="282"/>
      <c r="V147" s="282"/>
      <c r="W147" s="282"/>
      <c r="X147" s="282"/>
      <c r="Y147" s="282"/>
      <c r="Z147" s="282"/>
      <c r="AA147" s="282"/>
      <c r="AB147" s="282"/>
      <c r="AC147" s="282"/>
      <c r="AD147" s="282"/>
      <c r="AE147" s="283"/>
      <c r="AF147" s="283"/>
      <c r="AG147" s="283"/>
      <c r="AH147" s="283"/>
      <c r="AI147" s="283"/>
      <c r="AJ147" s="283"/>
      <c r="AK147" s="283"/>
      <c r="AL147" s="283"/>
      <c r="AM147" s="283"/>
      <c r="AN147" s="283"/>
      <c r="AO147" s="283"/>
      <c r="AP147" s="283"/>
      <c r="AQ147" s="283"/>
      <c r="AR147" s="283"/>
      <c r="AS147" s="283"/>
      <c r="AT147" s="283"/>
      <c r="AU147" s="283"/>
      <c r="AV147" s="283"/>
      <c r="AW147" s="283"/>
      <c r="AX147" s="283"/>
      <c r="AY147" s="283"/>
      <c r="AZ147" s="283"/>
      <c r="BA147" s="283"/>
      <c r="BB147" s="283"/>
    </row>
    <row r="148" spans="1:54" x14ac:dyDescent="0.15">
      <c r="A148" s="265"/>
      <c r="B148" s="283"/>
      <c r="C148" s="283"/>
      <c r="D148" s="283"/>
      <c r="E148" s="283"/>
      <c r="F148" s="283"/>
      <c r="G148" s="283"/>
      <c r="H148" s="283"/>
      <c r="I148" s="283"/>
      <c r="J148" s="283"/>
      <c r="K148" s="283"/>
      <c r="L148" s="283"/>
      <c r="M148" s="283"/>
      <c r="N148" s="282"/>
      <c r="O148" s="283"/>
      <c r="P148" s="282"/>
      <c r="Q148" s="282"/>
      <c r="R148" s="282"/>
      <c r="S148" s="282"/>
      <c r="T148" s="282"/>
      <c r="U148" s="282"/>
      <c r="V148" s="282"/>
      <c r="W148" s="282"/>
      <c r="X148" s="282"/>
      <c r="Y148" s="282"/>
      <c r="Z148" s="282"/>
      <c r="AA148" s="282"/>
      <c r="AB148" s="282"/>
      <c r="AC148" s="282"/>
      <c r="AD148" s="282"/>
      <c r="AE148" s="283"/>
      <c r="AF148" s="283"/>
      <c r="AG148" s="283"/>
      <c r="AH148" s="283"/>
      <c r="AI148" s="283"/>
      <c r="AJ148" s="283"/>
      <c r="AK148" s="283"/>
      <c r="AL148" s="283"/>
      <c r="AM148" s="283"/>
      <c r="AN148" s="283"/>
      <c r="AO148" s="283"/>
      <c r="AP148" s="283"/>
      <c r="AQ148" s="283"/>
      <c r="AR148" s="283"/>
      <c r="AS148" s="283"/>
      <c r="AT148" s="283"/>
      <c r="AU148" s="283"/>
      <c r="AV148" s="283"/>
      <c r="AW148" s="283"/>
      <c r="AX148" s="283"/>
      <c r="AY148" s="283"/>
      <c r="AZ148" s="283"/>
      <c r="BA148" s="283"/>
      <c r="BB148" s="283"/>
    </row>
    <row r="149" spans="1:54" x14ac:dyDescent="0.15">
      <c r="A149" s="265"/>
      <c r="B149" s="283"/>
      <c r="C149" s="283"/>
      <c r="D149" s="283"/>
      <c r="E149" s="283"/>
      <c r="F149" s="283"/>
      <c r="G149" s="283"/>
      <c r="H149" s="283"/>
      <c r="I149" s="283"/>
      <c r="J149" s="283"/>
      <c r="K149" s="283"/>
      <c r="L149" s="283"/>
      <c r="M149" s="283"/>
      <c r="N149" s="282"/>
      <c r="O149" s="283"/>
      <c r="P149" s="282"/>
      <c r="Q149" s="282"/>
      <c r="R149" s="282"/>
      <c r="S149" s="282"/>
      <c r="T149" s="282"/>
      <c r="U149" s="282"/>
      <c r="V149" s="282"/>
      <c r="W149" s="282"/>
      <c r="X149" s="282"/>
      <c r="Y149" s="282"/>
      <c r="Z149" s="282"/>
      <c r="AA149" s="282"/>
      <c r="AB149" s="282"/>
      <c r="AC149" s="282"/>
      <c r="AD149" s="282"/>
      <c r="AE149" s="283"/>
      <c r="AF149" s="283"/>
      <c r="AG149" s="283"/>
      <c r="AH149" s="283"/>
      <c r="AI149" s="283"/>
      <c r="AJ149" s="283"/>
      <c r="AK149" s="283"/>
      <c r="AL149" s="283"/>
      <c r="AM149" s="283"/>
      <c r="AN149" s="283"/>
      <c r="AO149" s="283"/>
      <c r="AP149" s="283"/>
      <c r="AQ149" s="283"/>
      <c r="AR149" s="283"/>
      <c r="AS149" s="283"/>
      <c r="AT149" s="283"/>
      <c r="AU149" s="283"/>
      <c r="AV149" s="283"/>
      <c r="AW149" s="283"/>
      <c r="AX149" s="283"/>
      <c r="AY149" s="283"/>
      <c r="AZ149" s="283"/>
      <c r="BA149" s="283"/>
      <c r="BB149" s="283"/>
    </row>
    <row r="150" spans="1:54" x14ac:dyDescent="0.15">
      <c r="A150" s="265"/>
      <c r="B150" s="283"/>
      <c r="C150" s="283"/>
      <c r="D150" s="283"/>
      <c r="E150" s="283"/>
      <c r="F150" s="283"/>
      <c r="G150" s="283"/>
      <c r="H150" s="283"/>
      <c r="I150" s="283"/>
      <c r="J150" s="283"/>
      <c r="K150" s="283"/>
      <c r="L150" s="283"/>
      <c r="M150" s="283"/>
      <c r="N150" s="282"/>
      <c r="O150" s="283"/>
      <c r="P150" s="282"/>
      <c r="Q150" s="282"/>
      <c r="R150" s="282"/>
      <c r="S150" s="282"/>
      <c r="T150" s="282"/>
      <c r="U150" s="282"/>
      <c r="V150" s="282"/>
      <c r="W150" s="282"/>
      <c r="X150" s="282"/>
      <c r="Y150" s="282"/>
      <c r="Z150" s="282"/>
      <c r="AA150" s="282"/>
      <c r="AB150" s="282"/>
      <c r="AC150" s="282"/>
      <c r="AD150" s="282"/>
      <c r="AE150" s="283"/>
      <c r="AF150" s="283"/>
      <c r="AG150" s="283"/>
      <c r="AH150" s="283"/>
      <c r="AI150" s="283"/>
      <c r="AJ150" s="283"/>
      <c r="AK150" s="283"/>
      <c r="AL150" s="283"/>
      <c r="AM150" s="283"/>
      <c r="AN150" s="283"/>
      <c r="AO150" s="283"/>
      <c r="AP150" s="283"/>
      <c r="AQ150" s="283"/>
      <c r="AR150" s="283"/>
      <c r="AS150" s="283"/>
      <c r="AT150" s="283"/>
      <c r="AU150" s="283"/>
      <c r="AV150" s="283"/>
      <c r="AW150" s="283"/>
      <c r="AX150" s="283"/>
      <c r="AY150" s="283"/>
      <c r="AZ150" s="283"/>
      <c r="BA150" s="283"/>
      <c r="BB150" s="283"/>
    </row>
    <row r="151" spans="1:54" x14ac:dyDescent="0.15">
      <c r="A151" s="265"/>
      <c r="B151" s="283"/>
      <c r="C151" s="283"/>
      <c r="D151" s="283"/>
      <c r="E151" s="283"/>
      <c r="F151" s="283"/>
      <c r="G151" s="283"/>
      <c r="H151" s="283"/>
      <c r="I151" s="283"/>
      <c r="J151" s="283"/>
      <c r="K151" s="283"/>
      <c r="L151" s="283"/>
      <c r="M151" s="283"/>
      <c r="N151" s="282"/>
      <c r="O151" s="283"/>
      <c r="P151" s="282"/>
      <c r="Q151" s="282"/>
      <c r="R151" s="282"/>
      <c r="S151" s="282"/>
      <c r="T151" s="282"/>
      <c r="U151" s="282"/>
      <c r="V151" s="282"/>
      <c r="W151" s="282"/>
      <c r="X151" s="282"/>
      <c r="Y151" s="282"/>
      <c r="Z151" s="282"/>
      <c r="AA151" s="282"/>
      <c r="AB151" s="282"/>
      <c r="AC151" s="282"/>
      <c r="AD151" s="282"/>
      <c r="AE151" s="283"/>
      <c r="AF151" s="283"/>
      <c r="AG151" s="283"/>
      <c r="AH151" s="283"/>
      <c r="AI151" s="283"/>
      <c r="AJ151" s="283"/>
      <c r="AK151" s="283"/>
      <c r="AL151" s="283"/>
      <c r="AM151" s="283"/>
      <c r="AN151" s="283"/>
      <c r="AO151" s="283"/>
      <c r="AP151" s="283"/>
      <c r="AQ151" s="283"/>
      <c r="AR151" s="283"/>
      <c r="AS151" s="283"/>
      <c r="AT151" s="283"/>
      <c r="AU151" s="283"/>
      <c r="AV151" s="283"/>
      <c r="AW151" s="283"/>
      <c r="AX151" s="283"/>
      <c r="AY151" s="283"/>
      <c r="AZ151" s="283"/>
      <c r="BA151" s="283"/>
      <c r="BB151" s="283"/>
    </row>
    <row r="152" spans="1:54" x14ac:dyDescent="0.15">
      <c r="A152" s="265"/>
      <c r="B152" s="283"/>
      <c r="C152" s="283"/>
      <c r="D152" s="283"/>
      <c r="E152" s="283"/>
      <c r="F152" s="283"/>
      <c r="G152" s="283"/>
      <c r="H152" s="283"/>
      <c r="I152" s="283"/>
      <c r="J152" s="283"/>
      <c r="K152" s="283"/>
      <c r="L152" s="283"/>
      <c r="M152" s="283"/>
      <c r="N152" s="282"/>
      <c r="O152" s="283"/>
      <c r="P152" s="282"/>
      <c r="Q152" s="282"/>
      <c r="R152" s="282"/>
      <c r="S152" s="282"/>
      <c r="T152" s="282"/>
      <c r="U152" s="282"/>
      <c r="V152" s="282"/>
      <c r="W152" s="282"/>
      <c r="X152" s="282"/>
      <c r="Y152" s="282"/>
      <c r="Z152" s="282"/>
      <c r="AA152" s="282"/>
      <c r="AB152" s="282"/>
      <c r="AC152" s="282"/>
      <c r="AD152" s="282"/>
      <c r="AE152" s="283"/>
      <c r="AF152" s="283"/>
      <c r="AG152" s="283"/>
      <c r="AH152" s="283"/>
      <c r="AI152" s="283"/>
      <c r="AJ152" s="283"/>
      <c r="AK152" s="283"/>
      <c r="AL152" s="283"/>
      <c r="AM152" s="283"/>
      <c r="AN152" s="283"/>
      <c r="AO152" s="283"/>
      <c r="AP152" s="283"/>
      <c r="AQ152" s="283"/>
      <c r="AR152" s="283"/>
      <c r="AS152" s="283"/>
      <c r="AT152" s="283"/>
      <c r="AU152" s="283"/>
      <c r="AV152" s="283"/>
      <c r="AW152" s="283"/>
      <c r="AX152" s="283"/>
      <c r="AY152" s="283"/>
      <c r="AZ152" s="283"/>
      <c r="BA152" s="283"/>
      <c r="BB152" s="283"/>
    </row>
    <row r="153" spans="1:54" x14ac:dyDescent="0.15">
      <c r="A153" s="265"/>
      <c r="B153" s="283"/>
      <c r="C153" s="283"/>
      <c r="D153" s="283"/>
      <c r="E153" s="283"/>
      <c r="F153" s="283"/>
      <c r="G153" s="283"/>
      <c r="H153" s="283"/>
      <c r="I153" s="283"/>
      <c r="J153" s="283"/>
      <c r="K153" s="283"/>
      <c r="L153" s="283"/>
      <c r="M153" s="283"/>
      <c r="N153" s="282"/>
      <c r="O153" s="283"/>
      <c r="P153" s="282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  <c r="AC153" s="282"/>
      <c r="AD153" s="282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283"/>
      <c r="BB153" s="283"/>
    </row>
    <row r="154" spans="1:54" x14ac:dyDescent="0.15">
      <c r="A154" s="265"/>
      <c r="B154" s="283"/>
      <c r="C154" s="283"/>
      <c r="D154" s="283"/>
      <c r="E154" s="283"/>
      <c r="F154" s="283"/>
      <c r="G154" s="283"/>
      <c r="H154" s="283"/>
      <c r="I154" s="283"/>
      <c r="J154" s="283"/>
      <c r="K154" s="283"/>
      <c r="L154" s="283"/>
      <c r="M154" s="283"/>
      <c r="N154" s="282"/>
      <c r="O154" s="283"/>
      <c r="P154" s="282"/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  <c r="AC154" s="282"/>
      <c r="AD154" s="282"/>
      <c r="AE154" s="283"/>
      <c r="AF154" s="283"/>
      <c r="AG154" s="283"/>
      <c r="AH154" s="283"/>
      <c r="AI154" s="283"/>
      <c r="AJ154" s="283"/>
      <c r="AK154" s="283"/>
      <c r="AL154" s="283"/>
      <c r="AM154" s="283"/>
      <c r="AN154" s="283"/>
      <c r="AO154" s="283"/>
      <c r="AP154" s="283"/>
      <c r="AQ154" s="283"/>
      <c r="AR154" s="283"/>
      <c r="AS154" s="283"/>
      <c r="AT154" s="283"/>
      <c r="AU154" s="283"/>
      <c r="AV154" s="283"/>
      <c r="AW154" s="283"/>
      <c r="AX154" s="283"/>
      <c r="AY154" s="283"/>
      <c r="AZ154" s="283"/>
      <c r="BA154" s="283"/>
      <c r="BB154" s="283"/>
    </row>
    <row r="155" spans="1:54" x14ac:dyDescent="0.15">
      <c r="A155" s="265"/>
      <c r="B155" s="283"/>
      <c r="C155" s="283"/>
      <c r="D155" s="283"/>
      <c r="E155" s="283"/>
      <c r="F155" s="283"/>
      <c r="G155" s="283"/>
      <c r="H155" s="283"/>
      <c r="I155" s="283"/>
      <c r="J155" s="283"/>
      <c r="K155" s="283"/>
      <c r="L155" s="283"/>
      <c r="M155" s="283"/>
      <c r="N155" s="282"/>
      <c r="O155" s="283"/>
      <c r="P155" s="282"/>
      <c r="Q155" s="282"/>
      <c r="R155" s="282"/>
      <c r="S155" s="282"/>
      <c r="T155" s="282"/>
      <c r="U155" s="282"/>
      <c r="V155" s="282"/>
      <c r="W155" s="282"/>
      <c r="X155" s="282"/>
      <c r="Y155" s="282"/>
      <c r="Z155" s="282"/>
      <c r="AA155" s="282"/>
      <c r="AB155" s="282"/>
      <c r="AC155" s="282"/>
      <c r="AD155" s="282"/>
      <c r="AE155" s="283"/>
      <c r="AF155" s="283"/>
      <c r="AG155" s="283"/>
      <c r="AH155" s="283"/>
      <c r="AI155" s="283"/>
      <c r="AJ155" s="283"/>
      <c r="AK155" s="283"/>
      <c r="AL155" s="283"/>
      <c r="AM155" s="283"/>
      <c r="AN155" s="283"/>
      <c r="AO155" s="283"/>
      <c r="AP155" s="283"/>
      <c r="AQ155" s="283"/>
      <c r="AR155" s="283"/>
      <c r="AS155" s="283"/>
      <c r="AT155" s="283"/>
      <c r="AU155" s="283"/>
      <c r="AV155" s="283"/>
      <c r="AW155" s="283"/>
      <c r="AX155" s="283"/>
      <c r="AY155" s="283"/>
      <c r="AZ155" s="283"/>
      <c r="BA155" s="283"/>
      <c r="BB155" s="283"/>
    </row>
    <row r="156" spans="1:54" x14ac:dyDescent="0.15">
      <c r="A156" s="265"/>
      <c r="B156" s="283"/>
      <c r="C156" s="283"/>
      <c r="D156" s="283"/>
      <c r="E156" s="283"/>
      <c r="F156" s="283"/>
      <c r="G156" s="283"/>
      <c r="H156" s="283"/>
      <c r="I156" s="283"/>
      <c r="J156" s="283"/>
      <c r="K156" s="283"/>
      <c r="L156" s="283"/>
      <c r="M156" s="283"/>
      <c r="N156" s="282"/>
      <c r="O156" s="283"/>
      <c r="P156" s="282"/>
      <c r="Q156" s="282"/>
      <c r="R156" s="282"/>
      <c r="S156" s="282"/>
      <c r="T156" s="282"/>
      <c r="U156" s="282"/>
      <c r="V156" s="282"/>
      <c r="W156" s="282"/>
      <c r="X156" s="282"/>
      <c r="Y156" s="282"/>
      <c r="Z156" s="282"/>
      <c r="AA156" s="282"/>
      <c r="AB156" s="282"/>
      <c r="AC156" s="282"/>
      <c r="AD156" s="282"/>
      <c r="AE156" s="283"/>
      <c r="AF156" s="283"/>
      <c r="AG156" s="283"/>
      <c r="AH156" s="283"/>
      <c r="AI156" s="283"/>
      <c r="AJ156" s="283"/>
      <c r="AK156" s="283"/>
      <c r="AL156" s="283"/>
      <c r="AM156" s="283"/>
      <c r="AN156" s="283"/>
      <c r="AO156" s="283"/>
      <c r="AP156" s="283"/>
      <c r="AQ156" s="283"/>
      <c r="AR156" s="283"/>
      <c r="AS156" s="283"/>
      <c r="AT156" s="283"/>
      <c r="AU156" s="283"/>
      <c r="AV156" s="283"/>
      <c r="AW156" s="283"/>
      <c r="AX156" s="283"/>
      <c r="AY156" s="283"/>
      <c r="AZ156" s="283"/>
      <c r="BA156" s="283"/>
      <c r="BB156" s="283"/>
    </row>
    <row r="157" spans="1:54" x14ac:dyDescent="0.15">
      <c r="A157" s="265"/>
      <c r="B157" s="283"/>
      <c r="C157" s="283"/>
      <c r="D157" s="283"/>
      <c r="E157" s="283"/>
      <c r="F157" s="283"/>
      <c r="G157" s="283"/>
      <c r="H157" s="283"/>
      <c r="I157" s="283"/>
      <c r="J157" s="283"/>
      <c r="K157" s="283"/>
      <c r="L157" s="283"/>
      <c r="M157" s="283"/>
      <c r="N157" s="282"/>
      <c r="O157" s="283"/>
      <c r="P157" s="282"/>
      <c r="Q157" s="282"/>
      <c r="R157" s="282"/>
      <c r="S157" s="282"/>
      <c r="T157" s="282"/>
      <c r="U157" s="282"/>
      <c r="V157" s="282"/>
      <c r="W157" s="282"/>
      <c r="X157" s="282"/>
      <c r="Y157" s="282"/>
      <c r="Z157" s="282"/>
      <c r="AA157" s="282"/>
      <c r="AB157" s="282"/>
      <c r="AC157" s="282"/>
      <c r="AD157" s="282"/>
      <c r="AE157" s="283"/>
      <c r="AF157" s="283"/>
      <c r="AG157" s="283"/>
      <c r="AH157" s="283"/>
      <c r="AI157" s="283"/>
      <c r="AJ157" s="283"/>
      <c r="AK157" s="283"/>
      <c r="AL157" s="283"/>
      <c r="AM157" s="283"/>
      <c r="AN157" s="283"/>
      <c r="AO157" s="283"/>
      <c r="AP157" s="283"/>
      <c r="AQ157" s="283"/>
      <c r="AR157" s="283"/>
      <c r="AS157" s="283"/>
      <c r="AT157" s="283"/>
      <c r="AU157" s="283"/>
      <c r="AV157" s="283"/>
      <c r="AW157" s="283"/>
      <c r="AX157" s="283"/>
      <c r="AY157" s="283"/>
      <c r="AZ157" s="283"/>
      <c r="BA157" s="283"/>
      <c r="BB157" s="283"/>
    </row>
    <row r="158" spans="1:54" x14ac:dyDescent="0.15">
      <c r="A158" s="265"/>
      <c r="B158" s="283"/>
      <c r="C158" s="283"/>
      <c r="D158" s="283"/>
      <c r="E158" s="283"/>
      <c r="F158" s="283"/>
      <c r="G158" s="283"/>
      <c r="H158" s="283"/>
      <c r="I158" s="283"/>
      <c r="J158" s="283"/>
      <c r="K158" s="283"/>
      <c r="L158" s="283"/>
      <c r="M158" s="283"/>
      <c r="N158" s="282"/>
      <c r="O158" s="283"/>
      <c r="P158" s="282"/>
      <c r="Q158" s="282"/>
      <c r="R158" s="282"/>
      <c r="S158" s="282"/>
      <c r="T158" s="282"/>
      <c r="U158" s="282"/>
      <c r="V158" s="282"/>
      <c r="W158" s="282"/>
      <c r="X158" s="282"/>
      <c r="Y158" s="282"/>
      <c r="Z158" s="282"/>
      <c r="AA158" s="282"/>
      <c r="AB158" s="282"/>
      <c r="AC158" s="282"/>
      <c r="AD158" s="282"/>
      <c r="AE158" s="283"/>
      <c r="AF158" s="283"/>
      <c r="AG158" s="283"/>
      <c r="AH158" s="283"/>
      <c r="AI158" s="283"/>
      <c r="AJ158" s="283"/>
      <c r="AK158" s="283"/>
      <c r="AL158" s="283"/>
      <c r="AM158" s="283"/>
      <c r="AN158" s="283"/>
      <c r="AO158" s="283"/>
      <c r="AP158" s="283"/>
      <c r="AQ158" s="283"/>
      <c r="AR158" s="283"/>
      <c r="AS158" s="283"/>
      <c r="AT158" s="283"/>
      <c r="AU158" s="283"/>
      <c r="AV158" s="283"/>
      <c r="AW158" s="283"/>
      <c r="AX158" s="283"/>
      <c r="AY158" s="283"/>
      <c r="AZ158" s="283"/>
      <c r="BA158" s="283"/>
      <c r="BB158" s="283"/>
    </row>
    <row r="159" spans="1:54" x14ac:dyDescent="0.15">
      <c r="A159" s="265"/>
      <c r="B159" s="283"/>
      <c r="C159" s="283"/>
      <c r="D159" s="283"/>
      <c r="E159" s="283"/>
      <c r="F159" s="283"/>
      <c r="G159" s="283"/>
      <c r="H159" s="283"/>
      <c r="I159" s="283"/>
      <c r="J159" s="283"/>
      <c r="K159" s="283"/>
      <c r="L159" s="283"/>
      <c r="M159" s="283"/>
      <c r="N159" s="282"/>
      <c r="O159" s="283"/>
      <c r="P159" s="282"/>
      <c r="Q159" s="282"/>
      <c r="R159" s="282"/>
      <c r="S159" s="282"/>
      <c r="T159" s="282"/>
      <c r="U159" s="282"/>
      <c r="V159" s="282"/>
      <c r="W159" s="282"/>
      <c r="X159" s="282"/>
      <c r="Y159" s="282"/>
      <c r="Z159" s="282"/>
      <c r="AA159" s="282"/>
      <c r="AB159" s="282"/>
      <c r="AC159" s="282"/>
      <c r="AD159" s="282"/>
      <c r="AE159" s="283"/>
      <c r="AF159" s="283"/>
      <c r="AG159" s="283"/>
      <c r="AH159" s="283"/>
      <c r="AI159" s="283"/>
      <c r="AJ159" s="283"/>
      <c r="AK159" s="283"/>
      <c r="AL159" s="283"/>
      <c r="AM159" s="283"/>
      <c r="AN159" s="283"/>
      <c r="AO159" s="283"/>
      <c r="AP159" s="283"/>
      <c r="AQ159" s="283"/>
      <c r="AR159" s="283"/>
      <c r="AS159" s="283"/>
      <c r="AT159" s="283"/>
      <c r="AU159" s="283"/>
      <c r="AV159" s="283"/>
      <c r="AW159" s="283"/>
      <c r="AX159" s="283"/>
      <c r="AY159" s="283"/>
      <c r="AZ159" s="283"/>
      <c r="BA159" s="283"/>
      <c r="BB159" s="283"/>
    </row>
    <row r="160" spans="1:54" x14ac:dyDescent="0.15">
      <c r="A160" s="265"/>
      <c r="B160" s="283"/>
      <c r="C160" s="283"/>
      <c r="D160" s="283"/>
      <c r="E160" s="283"/>
      <c r="F160" s="283"/>
      <c r="G160" s="283"/>
      <c r="H160" s="283"/>
      <c r="I160" s="283"/>
      <c r="J160" s="283"/>
      <c r="K160" s="283"/>
      <c r="L160" s="283"/>
      <c r="M160" s="283"/>
      <c r="N160" s="282"/>
      <c r="O160" s="283"/>
      <c r="P160" s="282"/>
      <c r="Q160" s="282"/>
      <c r="R160" s="282"/>
      <c r="S160" s="282"/>
      <c r="T160" s="282"/>
      <c r="U160" s="282"/>
      <c r="V160" s="282"/>
      <c r="W160" s="282"/>
      <c r="X160" s="282"/>
      <c r="Y160" s="282"/>
      <c r="Z160" s="282"/>
      <c r="AA160" s="282"/>
      <c r="AB160" s="282"/>
      <c r="AC160" s="282"/>
      <c r="AD160" s="282"/>
      <c r="AE160" s="283"/>
      <c r="AF160" s="283"/>
      <c r="AG160" s="283"/>
      <c r="AH160" s="283"/>
      <c r="AI160" s="283"/>
      <c r="AJ160" s="283"/>
      <c r="AK160" s="283"/>
      <c r="AL160" s="283"/>
      <c r="AM160" s="283"/>
      <c r="AN160" s="283"/>
      <c r="AO160" s="283"/>
      <c r="AP160" s="283"/>
      <c r="AQ160" s="283"/>
      <c r="AR160" s="283"/>
      <c r="AS160" s="283"/>
      <c r="AT160" s="283"/>
      <c r="AU160" s="283"/>
      <c r="AV160" s="283"/>
      <c r="AW160" s="283"/>
      <c r="AX160" s="283"/>
      <c r="AY160" s="283"/>
      <c r="AZ160" s="283"/>
      <c r="BA160" s="283"/>
      <c r="BB160" s="283"/>
    </row>
    <row r="161" spans="1:54" x14ac:dyDescent="0.15">
      <c r="A161" s="265"/>
      <c r="B161" s="283"/>
      <c r="C161" s="283"/>
      <c r="D161" s="283"/>
      <c r="E161" s="283"/>
      <c r="F161" s="283"/>
      <c r="G161" s="283"/>
      <c r="H161" s="283"/>
      <c r="I161" s="283"/>
      <c r="J161" s="283"/>
      <c r="K161" s="283"/>
      <c r="L161" s="283"/>
      <c r="M161" s="283"/>
      <c r="N161" s="282"/>
      <c r="O161" s="283"/>
      <c r="P161" s="282"/>
      <c r="Q161" s="282"/>
      <c r="R161" s="282"/>
      <c r="S161" s="282"/>
      <c r="T161" s="282"/>
      <c r="U161" s="282"/>
      <c r="V161" s="282"/>
      <c r="W161" s="282"/>
      <c r="X161" s="282"/>
      <c r="Y161" s="282"/>
      <c r="Z161" s="282"/>
      <c r="AA161" s="282"/>
      <c r="AB161" s="282"/>
      <c r="AC161" s="282"/>
      <c r="AD161" s="282"/>
      <c r="AE161" s="283"/>
      <c r="AF161" s="283"/>
      <c r="AG161" s="283"/>
      <c r="AH161" s="283"/>
      <c r="AI161" s="283"/>
      <c r="AJ161" s="283"/>
      <c r="AK161" s="283"/>
      <c r="AL161" s="283"/>
      <c r="AM161" s="283"/>
      <c r="AN161" s="283"/>
      <c r="AO161" s="283"/>
      <c r="AP161" s="283"/>
      <c r="AQ161" s="283"/>
      <c r="AR161" s="283"/>
      <c r="AS161" s="283"/>
      <c r="AT161" s="283"/>
      <c r="AU161" s="283"/>
      <c r="AV161" s="283"/>
      <c r="AW161" s="283"/>
      <c r="AX161" s="283"/>
      <c r="AY161" s="283"/>
      <c r="AZ161" s="283"/>
      <c r="BA161" s="283"/>
      <c r="BB161" s="283"/>
    </row>
    <row r="162" spans="1:54" x14ac:dyDescent="0.15">
      <c r="A162" s="265"/>
      <c r="B162" s="283"/>
      <c r="C162" s="283"/>
      <c r="D162" s="283"/>
      <c r="E162" s="283"/>
      <c r="F162" s="283"/>
      <c r="G162" s="283"/>
      <c r="H162" s="283"/>
      <c r="I162" s="283"/>
      <c r="J162" s="283"/>
      <c r="K162" s="283"/>
      <c r="L162" s="283"/>
      <c r="M162" s="283"/>
      <c r="N162" s="282"/>
      <c r="O162" s="283"/>
      <c r="P162" s="282"/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  <c r="AD162" s="282"/>
      <c r="AE162" s="283"/>
      <c r="AF162" s="283"/>
      <c r="AG162" s="283"/>
      <c r="AH162" s="283"/>
      <c r="AI162" s="283"/>
      <c r="AJ162" s="283"/>
      <c r="AK162" s="283"/>
      <c r="AL162" s="283"/>
      <c r="AM162" s="283"/>
      <c r="AN162" s="283"/>
      <c r="AO162" s="283"/>
      <c r="AP162" s="283"/>
      <c r="AQ162" s="283"/>
      <c r="AR162" s="283"/>
      <c r="AS162" s="283"/>
      <c r="AT162" s="283"/>
      <c r="AU162" s="283"/>
      <c r="AV162" s="283"/>
      <c r="AW162" s="283"/>
      <c r="AX162" s="283"/>
      <c r="AY162" s="283"/>
      <c r="AZ162" s="283"/>
      <c r="BA162" s="283"/>
      <c r="BB162" s="283"/>
    </row>
    <row r="163" spans="1:54" x14ac:dyDescent="0.15">
      <c r="A163" s="265"/>
      <c r="B163" s="283"/>
      <c r="C163" s="283"/>
      <c r="D163" s="283"/>
      <c r="E163" s="283"/>
      <c r="F163" s="283"/>
      <c r="G163" s="283"/>
      <c r="H163" s="283"/>
      <c r="I163" s="283"/>
      <c r="J163" s="283"/>
      <c r="K163" s="283"/>
      <c r="L163" s="283"/>
      <c r="M163" s="283"/>
      <c r="N163" s="282"/>
      <c r="O163" s="283"/>
      <c r="P163" s="282"/>
      <c r="Q163" s="282"/>
      <c r="R163" s="282"/>
      <c r="S163" s="282"/>
      <c r="T163" s="282"/>
      <c r="U163" s="282"/>
      <c r="V163" s="282"/>
      <c r="W163" s="282"/>
      <c r="X163" s="282"/>
      <c r="Y163" s="282"/>
      <c r="Z163" s="282"/>
      <c r="AA163" s="282"/>
      <c r="AB163" s="282"/>
      <c r="AC163" s="282"/>
      <c r="AD163" s="282"/>
      <c r="AE163" s="283"/>
      <c r="AF163" s="283"/>
      <c r="AG163" s="283"/>
      <c r="AH163" s="283"/>
      <c r="AI163" s="283"/>
      <c r="AJ163" s="283"/>
      <c r="AK163" s="283"/>
      <c r="AL163" s="283"/>
      <c r="AM163" s="283"/>
      <c r="AN163" s="283"/>
      <c r="AO163" s="283"/>
      <c r="AP163" s="283"/>
      <c r="AQ163" s="283"/>
      <c r="AR163" s="283"/>
      <c r="AS163" s="283"/>
      <c r="AT163" s="283"/>
      <c r="AU163" s="283"/>
      <c r="AV163" s="283"/>
      <c r="AW163" s="283"/>
      <c r="AX163" s="283"/>
      <c r="AY163" s="283"/>
      <c r="AZ163" s="283"/>
      <c r="BA163" s="283"/>
      <c r="BB163" s="283"/>
    </row>
    <row r="164" spans="1:54" x14ac:dyDescent="0.15">
      <c r="A164" s="265"/>
      <c r="B164" s="283"/>
      <c r="C164" s="283"/>
      <c r="D164" s="283"/>
      <c r="E164" s="283"/>
      <c r="F164" s="283"/>
      <c r="G164" s="283"/>
      <c r="H164" s="283"/>
      <c r="I164" s="283"/>
      <c r="J164" s="283"/>
      <c r="K164" s="283"/>
      <c r="L164" s="283"/>
      <c r="M164" s="283"/>
      <c r="N164" s="282"/>
      <c r="O164" s="283"/>
      <c r="P164" s="282"/>
      <c r="Q164" s="282"/>
      <c r="R164" s="282"/>
      <c r="S164" s="282"/>
      <c r="T164" s="282"/>
      <c r="U164" s="282"/>
      <c r="V164" s="282"/>
      <c r="W164" s="282"/>
      <c r="X164" s="282"/>
      <c r="Y164" s="282"/>
      <c r="Z164" s="282"/>
      <c r="AA164" s="282"/>
      <c r="AB164" s="282"/>
      <c r="AC164" s="282"/>
      <c r="AD164" s="282"/>
      <c r="AE164" s="283"/>
      <c r="AF164" s="283"/>
      <c r="AG164" s="283"/>
      <c r="AH164" s="283"/>
      <c r="AI164" s="283"/>
      <c r="AJ164" s="283"/>
      <c r="AK164" s="283"/>
      <c r="AL164" s="283"/>
      <c r="AM164" s="283"/>
      <c r="AN164" s="283"/>
      <c r="AO164" s="283"/>
      <c r="AP164" s="283"/>
      <c r="AQ164" s="283"/>
      <c r="AR164" s="283"/>
      <c r="AS164" s="283"/>
      <c r="AT164" s="283"/>
      <c r="AU164" s="283"/>
      <c r="AV164" s="283"/>
      <c r="AW164" s="283"/>
      <c r="AX164" s="283"/>
      <c r="AY164" s="283"/>
      <c r="AZ164" s="283"/>
      <c r="BA164" s="283"/>
      <c r="BB164" s="283"/>
    </row>
    <row r="165" spans="1:54" x14ac:dyDescent="0.15">
      <c r="A165" s="265"/>
      <c r="B165" s="283"/>
      <c r="C165" s="283"/>
      <c r="D165" s="283"/>
      <c r="E165" s="283"/>
      <c r="F165" s="283"/>
      <c r="G165" s="283"/>
      <c r="H165" s="283"/>
      <c r="I165" s="283"/>
      <c r="J165" s="283"/>
      <c r="K165" s="283"/>
      <c r="L165" s="283"/>
      <c r="M165" s="283"/>
      <c r="N165" s="282"/>
      <c r="O165" s="283"/>
      <c r="P165" s="282"/>
      <c r="Q165" s="282"/>
      <c r="R165" s="282"/>
      <c r="S165" s="282"/>
      <c r="T165" s="282"/>
      <c r="U165" s="282"/>
      <c r="V165" s="282"/>
      <c r="W165" s="282"/>
      <c r="X165" s="282"/>
      <c r="Y165" s="282"/>
      <c r="Z165" s="282"/>
      <c r="AA165" s="282"/>
      <c r="AB165" s="282"/>
      <c r="AC165" s="282"/>
      <c r="AD165" s="282"/>
      <c r="AE165" s="283"/>
      <c r="AF165" s="283"/>
      <c r="AG165" s="283"/>
      <c r="AH165" s="283"/>
      <c r="AI165" s="283"/>
      <c r="AJ165" s="283"/>
      <c r="AK165" s="283"/>
      <c r="AL165" s="283"/>
      <c r="AM165" s="283"/>
      <c r="AN165" s="283"/>
      <c r="AO165" s="283"/>
      <c r="AP165" s="283"/>
      <c r="AQ165" s="283"/>
      <c r="AR165" s="283"/>
      <c r="AS165" s="283"/>
      <c r="AT165" s="283"/>
      <c r="AU165" s="283"/>
      <c r="AV165" s="283"/>
      <c r="AW165" s="283"/>
      <c r="AX165" s="283"/>
      <c r="AY165" s="283"/>
      <c r="AZ165" s="283"/>
      <c r="BA165" s="283"/>
      <c r="BB165" s="283"/>
    </row>
    <row r="166" spans="1:54" x14ac:dyDescent="0.15">
      <c r="A166" s="265"/>
      <c r="B166" s="283"/>
      <c r="C166" s="283"/>
      <c r="D166" s="283"/>
      <c r="E166" s="283"/>
      <c r="F166" s="283"/>
      <c r="G166" s="283"/>
      <c r="H166" s="283"/>
      <c r="I166" s="283"/>
      <c r="J166" s="283"/>
      <c r="K166" s="283"/>
      <c r="L166" s="283"/>
      <c r="M166" s="283"/>
      <c r="N166" s="282"/>
      <c r="O166" s="283"/>
      <c r="P166" s="282"/>
      <c r="Q166" s="282"/>
      <c r="R166" s="282"/>
      <c r="S166" s="282"/>
      <c r="T166" s="282"/>
      <c r="U166" s="282"/>
      <c r="V166" s="282"/>
      <c r="W166" s="282"/>
      <c r="X166" s="282"/>
      <c r="Y166" s="282"/>
      <c r="Z166" s="282"/>
      <c r="AA166" s="282"/>
      <c r="AB166" s="282"/>
      <c r="AC166" s="282"/>
      <c r="AD166" s="282"/>
      <c r="AE166" s="283"/>
      <c r="AF166" s="283"/>
      <c r="AG166" s="283"/>
      <c r="AH166" s="283"/>
      <c r="AI166" s="283"/>
      <c r="AJ166" s="283"/>
      <c r="AK166" s="283"/>
      <c r="AL166" s="283"/>
      <c r="AM166" s="283"/>
      <c r="AN166" s="283"/>
      <c r="AO166" s="283"/>
      <c r="AP166" s="283"/>
      <c r="AQ166" s="283"/>
      <c r="AR166" s="283"/>
      <c r="AS166" s="283"/>
      <c r="AT166" s="283"/>
      <c r="AU166" s="283"/>
      <c r="AV166" s="283"/>
      <c r="AW166" s="283"/>
      <c r="AX166" s="283"/>
      <c r="AY166" s="283"/>
      <c r="AZ166" s="283"/>
      <c r="BA166" s="283"/>
      <c r="BB166" s="283"/>
    </row>
    <row r="167" spans="1:54" x14ac:dyDescent="0.15">
      <c r="A167" s="265"/>
      <c r="B167" s="283"/>
      <c r="C167" s="283"/>
      <c r="D167" s="283"/>
      <c r="E167" s="283"/>
      <c r="F167" s="283"/>
      <c r="G167" s="283"/>
      <c r="H167" s="283"/>
      <c r="I167" s="283"/>
      <c r="J167" s="283"/>
      <c r="K167" s="283"/>
      <c r="L167" s="283"/>
      <c r="M167" s="283"/>
      <c r="N167" s="282"/>
      <c r="O167" s="283"/>
      <c r="P167" s="282"/>
      <c r="Q167" s="282"/>
      <c r="R167" s="282"/>
      <c r="S167" s="282"/>
      <c r="T167" s="282"/>
      <c r="U167" s="282"/>
      <c r="V167" s="282"/>
      <c r="W167" s="282"/>
      <c r="X167" s="282"/>
      <c r="Y167" s="282"/>
      <c r="Z167" s="282"/>
      <c r="AA167" s="282"/>
      <c r="AB167" s="282"/>
      <c r="AC167" s="282"/>
      <c r="AD167" s="282"/>
      <c r="AE167" s="283"/>
      <c r="AF167" s="283"/>
      <c r="AG167" s="283"/>
      <c r="AH167" s="283"/>
      <c r="AI167" s="283"/>
      <c r="AJ167" s="283"/>
      <c r="AK167" s="283"/>
      <c r="AL167" s="283"/>
      <c r="AM167" s="283"/>
      <c r="AN167" s="283"/>
      <c r="AO167" s="283"/>
      <c r="AP167" s="283"/>
      <c r="AQ167" s="283"/>
      <c r="AR167" s="283"/>
      <c r="AS167" s="283"/>
      <c r="AT167" s="283"/>
      <c r="AU167" s="283"/>
      <c r="AV167" s="283"/>
      <c r="AW167" s="283"/>
      <c r="AX167" s="283"/>
      <c r="AY167" s="283"/>
      <c r="AZ167" s="283"/>
      <c r="BA167" s="283"/>
      <c r="BB167" s="283"/>
    </row>
    <row r="168" spans="1:54" x14ac:dyDescent="0.15">
      <c r="A168" s="265"/>
      <c r="B168" s="283"/>
      <c r="C168" s="283"/>
      <c r="D168" s="283"/>
      <c r="E168" s="283"/>
      <c r="F168" s="283"/>
      <c r="G168" s="283"/>
      <c r="H168" s="283"/>
      <c r="I168" s="283"/>
      <c r="J168" s="283"/>
      <c r="K168" s="283"/>
      <c r="L168" s="283"/>
      <c r="M168" s="283"/>
      <c r="N168" s="282"/>
      <c r="O168" s="283"/>
      <c r="P168" s="282"/>
      <c r="Q168" s="282"/>
      <c r="R168" s="282"/>
      <c r="S168" s="282"/>
      <c r="T168" s="282"/>
      <c r="U168" s="282"/>
      <c r="V168" s="282"/>
      <c r="W168" s="282"/>
      <c r="X168" s="282"/>
      <c r="Y168" s="282"/>
      <c r="Z168" s="282"/>
      <c r="AA168" s="282"/>
      <c r="AB168" s="282"/>
      <c r="AC168" s="282"/>
      <c r="AD168" s="282"/>
      <c r="AE168" s="283"/>
      <c r="AF168" s="283"/>
      <c r="AG168" s="283"/>
      <c r="AH168" s="283"/>
      <c r="AI168" s="283"/>
      <c r="AJ168" s="283"/>
      <c r="AK168" s="283"/>
      <c r="AL168" s="283"/>
      <c r="AM168" s="283"/>
      <c r="AN168" s="283"/>
      <c r="AO168" s="283"/>
      <c r="AP168" s="283"/>
      <c r="AQ168" s="283"/>
      <c r="AR168" s="283"/>
      <c r="AS168" s="283"/>
      <c r="AT168" s="283"/>
      <c r="AU168" s="283"/>
      <c r="AV168" s="283"/>
      <c r="AW168" s="283"/>
      <c r="AX168" s="283"/>
      <c r="AY168" s="283"/>
      <c r="AZ168" s="283"/>
      <c r="BA168" s="283"/>
      <c r="BB168" s="283"/>
    </row>
    <row r="169" spans="1:54" x14ac:dyDescent="0.15">
      <c r="A169" s="265"/>
      <c r="B169" s="283"/>
      <c r="C169" s="283"/>
      <c r="D169" s="283"/>
      <c r="E169" s="283"/>
      <c r="F169" s="283"/>
      <c r="G169" s="283"/>
      <c r="H169" s="283"/>
      <c r="I169" s="283"/>
      <c r="J169" s="283"/>
      <c r="K169" s="283"/>
      <c r="L169" s="283"/>
      <c r="M169" s="283"/>
      <c r="N169" s="282"/>
      <c r="O169" s="283"/>
      <c r="P169" s="282"/>
      <c r="Q169" s="282"/>
      <c r="R169" s="282"/>
      <c r="S169" s="282"/>
      <c r="T169" s="282"/>
      <c r="U169" s="282"/>
      <c r="V169" s="282"/>
      <c r="W169" s="282"/>
      <c r="X169" s="282"/>
      <c r="Y169" s="282"/>
      <c r="Z169" s="282"/>
      <c r="AA169" s="282"/>
      <c r="AB169" s="282"/>
      <c r="AC169" s="282"/>
      <c r="AD169" s="282"/>
      <c r="AE169" s="283"/>
      <c r="AF169" s="283"/>
      <c r="AG169" s="283"/>
      <c r="AH169" s="283"/>
      <c r="AI169" s="283"/>
      <c r="AJ169" s="283"/>
      <c r="AK169" s="283"/>
      <c r="AL169" s="283"/>
      <c r="AM169" s="283"/>
      <c r="AN169" s="283"/>
      <c r="AO169" s="283"/>
      <c r="AP169" s="283"/>
      <c r="AQ169" s="283"/>
      <c r="AR169" s="283"/>
      <c r="AS169" s="283"/>
      <c r="AT169" s="283"/>
      <c r="AU169" s="283"/>
      <c r="AV169" s="283"/>
      <c r="AW169" s="283"/>
      <c r="AX169" s="283"/>
      <c r="AY169" s="283"/>
      <c r="AZ169" s="283"/>
      <c r="BA169" s="283"/>
      <c r="BB169" s="283"/>
    </row>
    <row r="170" spans="1:54" x14ac:dyDescent="0.15">
      <c r="A170" s="265"/>
      <c r="B170" s="283"/>
      <c r="C170" s="283"/>
      <c r="D170" s="283"/>
      <c r="E170" s="283"/>
      <c r="F170" s="283"/>
      <c r="G170" s="283"/>
      <c r="H170" s="283"/>
      <c r="I170" s="283"/>
      <c r="J170" s="283"/>
      <c r="K170" s="283"/>
      <c r="L170" s="283"/>
      <c r="M170" s="283"/>
      <c r="N170" s="282"/>
      <c r="O170" s="283"/>
      <c r="P170" s="282"/>
      <c r="Q170" s="282"/>
      <c r="R170" s="282"/>
      <c r="S170" s="282"/>
      <c r="T170" s="282"/>
      <c r="U170" s="282"/>
      <c r="V170" s="282"/>
      <c r="W170" s="282"/>
      <c r="X170" s="282"/>
      <c r="Y170" s="282"/>
      <c r="Z170" s="282"/>
      <c r="AA170" s="282"/>
      <c r="AB170" s="282"/>
      <c r="AC170" s="282"/>
      <c r="AD170" s="282"/>
      <c r="AE170" s="283"/>
      <c r="AF170" s="283"/>
      <c r="AG170" s="283"/>
      <c r="AH170" s="283"/>
      <c r="AI170" s="283"/>
      <c r="AJ170" s="283"/>
      <c r="AK170" s="283"/>
      <c r="AL170" s="283"/>
      <c r="AM170" s="283"/>
      <c r="AN170" s="283"/>
      <c r="AO170" s="283"/>
      <c r="AP170" s="283"/>
      <c r="AQ170" s="283"/>
      <c r="AR170" s="283"/>
      <c r="AS170" s="283"/>
      <c r="AT170" s="283"/>
      <c r="AU170" s="283"/>
      <c r="AV170" s="283"/>
      <c r="AW170" s="283"/>
      <c r="AX170" s="283"/>
      <c r="AY170" s="283"/>
      <c r="AZ170" s="283"/>
      <c r="BA170" s="283"/>
      <c r="BB170" s="283"/>
    </row>
    <row r="171" spans="1:54" x14ac:dyDescent="0.15">
      <c r="A171" s="265"/>
      <c r="B171" s="283"/>
      <c r="C171" s="283"/>
      <c r="D171" s="283"/>
      <c r="E171" s="283"/>
      <c r="F171" s="283"/>
      <c r="G171" s="283"/>
      <c r="H171" s="283"/>
      <c r="I171" s="283"/>
      <c r="J171" s="283"/>
      <c r="K171" s="283"/>
      <c r="L171" s="283"/>
      <c r="M171" s="283"/>
      <c r="N171" s="282"/>
      <c r="O171" s="283"/>
      <c r="P171" s="282"/>
      <c r="Q171" s="282"/>
      <c r="R171" s="282"/>
      <c r="S171" s="282"/>
      <c r="T171" s="282"/>
      <c r="U171" s="282"/>
      <c r="V171" s="282"/>
      <c r="W171" s="282"/>
      <c r="X171" s="282"/>
      <c r="Y171" s="282"/>
      <c r="Z171" s="282"/>
      <c r="AA171" s="282"/>
      <c r="AB171" s="282"/>
      <c r="AC171" s="282"/>
      <c r="AD171" s="282"/>
      <c r="AE171" s="283"/>
      <c r="AF171" s="283"/>
      <c r="AG171" s="283"/>
      <c r="AH171" s="283"/>
      <c r="AI171" s="283"/>
      <c r="AJ171" s="283"/>
      <c r="AK171" s="283"/>
      <c r="AL171" s="283"/>
      <c r="AM171" s="283"/>
      <c r="AN171" s="283"/>
      <c r="AO171" s="283"/>
      <c r="AP171" s="283"/>
      <c r="AQ171" s="283"/>
      <c r="AR171" s="283"/>
      <c r="AS171" s="283"/>
      <c r="AT171" s="283"/>
      <c r="AU171" s="283"/>
      <c r="AV171" s="283"/>
      <c r="AW171" s="283"/>
      <c r="AX171" s="283"/>
      <c r="AY171" s="283"/>
      <c r="AZ171" s="283"/>
      <c r="BA171" s="283"/>
      <c r="BB171" s="283"/>
    </row>
    <row r="172" spans="1:54" x14ac:dyDescent="0.15">
      <c r="A172" s="265"/>
      <c r="B172" s="283"/>
      <c r="C172" s="283"/>
      <c r="D172" s="283"/>
      <c r="E172" s="283"/>
      <c r="F172" s="283"/>
      <c r="G172" s="283"/>
      <c r="H172" s="283"/>
      <c r="I172" s="283"/>
      <c r="J172" s="283"/>
      <c r="K172" s="283"/>
      <c r="L172" s="283"/>
      <c r="M172" s="283"/>
      <c r="N172" s="282"/>
      <c r="O172" s="283"/>
      <c r="P172" s="282"/>
      <c r="Q172" s="282"/>
      <c r="R172" s="282"/>
      <c r="S172" s="282"/>
      <c r="T172" s="282"/>
      <c r="U172" s="282"/>
      <c r="V172" s="282"/>
      <c r="W172" s="282"/>
      <c r="X172" s="282"/>
      <c r="Y172" s="282"/>
      <c r="Z172" s="282"/>
      <c r="AA172" s="282"/>
      <c r="AB172" s="282"/>
      <c r="AC172" s="282"/>
      <c r="AD172" s="282"/>
      <c r="AE172" s="283"/>
      <c r="AF172" s="283"/>
      <c r="AG172" s="283"/>
      <c r="AH172" s="283"/>
      <c r="AI172" s="283"/>
      <c r="AJ172" s="283"/>
      <c r="AK172" s="283"/>
      <c r="AL172" s="283"/>
      <c r="AM172" s="283"/>
      <c r="AN172" s="283"/>
      <c r="AO172" s="283"/>
      <c r="AP172" s="283"/>
      <c r="AQ172" s="283"/>
      <c r="AR172" s="283"/>
      <c r="AS172" s="283"/>
      <c r="AT172" s="283"/>
      <c r="AU172" s="283"/>
      <c r="AV172" s="283"/>
      <c r="AW172" s="283"/>
      <c r="AX172" s="283"/>
      <c r="AY172" s="283"/>
      <c r="AZ172" s="283"/>
      <c r="BA172" s="283"/>
      <c r="BB172" s="283"/>
    </row>
    <row r="173" spans="1:54" x14ac:dyDescent="0.15">
      <c r="A173" s="265"/>
      <c r="B173" s="283"/>
      <c r="C173" s="283"/>
      <c r="D173" s="283"/>
      <c r="E173" s="283"/>
      <c r="F173" s="283"/>
      <c r="G173" s="283"/>
      <c r="H173" s="283"/>
      <c r="I173" s="283"/>
      <c r="J173" s="283"/>
      <c r="K173" s="283"/>
      <c r="L173" s="283"/>
      <c r="M173" s="283"/>
      <c r="N173" s="282"/>
      <c r="O173" s="283"/>
      <c r="P173" s="282"/>
      <c r="Q173" s="282"/>
      <c r="R173" s="282"/>
      <c r="S173" s="282"/>
      <c r="T173" s="282"/>
      <c r="U173" s="282"/>
      <c r="V173" s="282"/>
      <c r="W173" s="282"/>
      <c r="X173" s="282"/>
      <c r="Y173" s="282"/>
      <c r="Z173" s="282"/>
      <c r="AA173" s="282"/>
      <c r="AB173" s="282"/>
      <c r="AC173" s="282"/>
      <c r="AD173" s="282"/>
      <c r="AE173" s="283"/>
      <c r="AF173" s="283"/>
      <c r="AG173" s="283"/>
      <c r="AH173" s="283"/>
      <c r="AI173" s="283"/>
      <c r="AJ173" s="283"/>
      <c r="AK173" s="283"/>
      <c r="AL173" s="283"/>
      <c r="AM173" s="283"/>
      <c r="AN173" s="283"/>
      <c r="AO173" s="283"/>
      <c r="AP173" s="283"/>
      <c r="AQ173" s="283"/>
      <c r="AR173" s="283"/>
      <c r="AS173" s="283"/>
      <c r="AT173" s="283"/>
      <c r="AU173" s="283"/>
      <c r="AV173" s="283"/>
      <c r="AW173" s="283"/>
      <c r="AX173" s="283"/>
      <c r="AY173" s="283"/>
      <c r="AZ173" s="283"/>
      <c r="BA173" s="283"/>
      <c r="BB173" s="283"/>
    </row>
    <row r="174" spans="1:54" x14ac:dyDescent="0.15">
      <c r="A174" s="265"/>
      <c r="B174" s="283"/>
      <c r="C174" s="283"/>
      <c r="D174" s="283"/>
      <c r="E174" s="283"/>
      <c r="F174" s="283"/>
      <c r="G174" s="283"/>
      <c r="H174" s="283"/>
      <c r="I174" s="283"/>
      <c r="J174" s="283"/>
      <c r="K174" s="283"/>
      <c r="L174" s="283"/>
      <c r="M174" s="283"/>
      <c r="N174" s="282"/>
      <c r="O174" s="283"/>
      <c r="P174" s="282"/>
      <c r="Q174" s="282"/>
      <c r="R174" s="282"/>
      <c r="S174" s="282"/>
      <c r="T174" s="282"/>
      <c r="U174" s="282"/>
      <c r="V174" s="282"/>
      <c r="W174" s="282"/>
      <c r="X174" s="282"/>
      <c r="Y174" s="282"/>
      <c r="Z174" s="282"/>
      <c r="AA174" s="282"/>
      <c r="AB174" s="282"/>
      <c r="AC174" s="282"/>
      <c r="AD174" s="282"/>
      <c r="AE174" s="283"/>
      <c r="AF174" s="283"/>
      <c r="AG174" s="283"/>
      <c r="AH174" s="283"/>
      <c r="AI174" s="283"/>
      <c r="AJ174" s="283"/>
      <c r="AK174" s="283"/>
      <c r="AL174" s="283"/>
      <c r="AM174" s="283"/>
      <c r="AN174" s="283"/>
      <c r="AO174" s="283"/>
      <c r="AP174" s="283"/>
      <c r="AQ174" s="283"/>
      <c r="AR174" s="283"/>
      <c r="AS174" s="283"/>
      <c r="AT174" s="283"/>
      <c r="AU174" s="283"/>
      <c r="AV174" s="283"/>
      <c r="AW174" s="283"/>
      <c r="AX174" s="283"/>
      <c r="AY174" s="283"/>
      <c r="AZ174" s="283"/>
      <c r="BA174" s="283"/>
      <c r="BB174" s="283"/>
    </row>
    <row r="175" spans="1:54" x14ac:dyDescent="0.15">
      <c r="A175" s="265"/>
      <c r="B175" s="283"/>
      <c r="C175" s="283"/>
      <c r="D175" s="283"/>
      <c r="E175" s="283"/>
      <c r="F175" s="283"/>
      <c r="G175" s="283"/>
      <c r="H175" s="283"/>
      <c r="I175" s="283"/>
      <c r="J175" s="283"/>
      <c r="K175" s="283"/>
      <c r="L175" s="283"/>
      <c r="M175" s="283"/>
      <c r="N175" s="282"/>
      <c r="O175" s="283"/>
      <c r="P175" s="282"/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  <c r="AA175" s="282"/>
      <c r="AB175" s="282"/>
      <c r="AC175" s="282"/>
      <c r="AD175" s="282"/>
      <c r="AE175" s="283"/>
      <c r="AF175" s="283"/>
      <c r="AG175" s="283"/>
      <c r="AH175" s="283"/>
      <c r="AI175" s="283"/>
      <c r="AJ175" s="283"/>
      <c r="AK175" s="283"/>
      <c r="AL175" s="283"/>
      <c r="AM175" s="283"/>
      <c r="AN175" s="283"/>
      <c r="AO175" s="283"/>
      <c r="AP175" s="283"/>
      <c r="AQ175" s="283"/>
      <c r="AR175" s="283"/>
      <c r="AS175" s="283"/>
      <c r="AT175" s="283"/>
      <c r="AU175" s="283"/>
      <c r="AV175" s="283"/>
      <c r="AW175" s="283"/>
      <c r="AX175" s="283"/>
      <c r="AY175" s="283"/>
      <c r="AZ175" s="283"/>
      <c r="BA175" s="283"/>
      <c r="BB175" s="283"/>
    </row>
    <row r="176" spans="1:54" x14ac:dyDescent="0.15">
      <c r="A176" s="265"/>
      <c r="B176" s="283"/>
      <c r="C176" s="283"/>
      <c r="D176" s="283"/>
      <c r="E176" s="283"/>
      <c r="F176" s="283"/>
      <c r="G176" s="283"/>
      <c r="H176" s="283"/>
      <c r="I176" s="283"/>
      <c r="J176" s="283"/>
      <c r="K176" s="283"/>
      <c r="L176" s="283"/>
      <c r="M176" s="283"/>
      <c r="N176" s="282"/>
      <c r="O176" s="283"/>
      <c r="P176" s="282"/>
      <c r="Q176" s="282"/>
      <c r="R176" s="282"/>
      <c r="S176" s="282"/>
      <c r="T176" s="282"/>
      <c r="U176" s="282"/>
      <c r="V176" s="282"/>
      <c r="W176" s="282"/>
      <c r="X176" s="282"/>
      <c r="Y176" s="282"/>
      <c r="Z176" s="282"/>
      <c r="AA176" s="282"/>
      <c r="AB176" s="282"/>
      <c r="AC176" s="282"/>
      <c r="AD176" s="282"/>
      <c r="AE176" s="283"/>
      <c r="AF176" s="283"/>
      <c r="AG176" s="283"/>
      <c r="AH176" s="283"/>
      <c r="AI176" s="283"/>
      <c r="AJ176" s="283"/>
      <c r="AK176" s="283"/>
      <c r="AL176" s="283"/>
      <c r="AM176" s="283"/>
      <c r="AN176" s="283"/>
      <c r="AO176" s="283"/>
      <c r="AP176" s="283"/>
      <c r="AQ176" s="283"/>
      <c r="AR176" s="283"/>
      <c r="AS176" s="283"/>
      <c r="AT176" s="283"/>
      <c r="AU176" s="283"/>
      <c r="AV176" s="283"/>
      <c r="AW176" s="283"/>
      <c r="AX176" s="283"/>
      <c r="AY176" s="283"/>
      <c r="AZ176" s="283"/>
      <c r="BA176" s="283"/>
      <c r="BB176" s="283"/>
    </row>
    <row r="177" spans="1:54" x14ac:dyDescent="0.15">
      <c r="A177" s="265"/>
      <c r="B177" s="283"/>
      <c r="C177" s="283"/>
      <c r="D177" s="283"/>
      <c r="E177" s="283"/>
      <c r="F177" s="283"/>
      <c r="G177" s="283"/>
      <c r="H177" s="283"/>
      <c r="I177" s="283"/>
      <c r="J177" s="283"/>
      <c r="K177" s="283"/>
      <c r="L177" s="283"/>
      <c r="M177" s="283"/>
      <c r="N177" s="282"/>
      <c r="O177" s="283"/>
      <c r="P177" s="282"/>
      <c r="Q177" s="282"/>
      <c r="R177" s="282"/>
      <c r="S177" s="282"/>
      <c r="T177" s="282"/>
      <c r="U177" s="282"/>
      <c r="V177" s="282"/>
      <c r="W177" s="282"/>
      <c r="X177" s="282"/>
      <c r="Y177" s="282"/>
      <c r="Z177" s="282"/>
      <c r="AA177" s="282"/>
      <c r="AB177" s="282"/>
      <c r="AC177" s="282"/>
      <c r="AD177" s="282"/>
      <c r="AE177" s="283"/>
      <c r="AF177" s="283"/>
      <c r="AG177" s="283"/>
      <c r="AH177" s="283"/>
      <c r="AI177" s="283"/>
      <c r="AJ177" s="283"/>
      <c r="AK177" s="283"/>
      <c r="AL177" s="283"/>
      <c r="AM177" s="283"/>
      <c r="AN177" s="283"/>
      <c r="AO177" s="283"/>
      <c r="AP177" s="283"/>
      <c r="AQ177" s="283"/>
      <c r="AR177" s="283"/>
      <c r="AS177" s="283"/>
      <c r="AT177" s="283"/>
      <c r="AU177" s="283"/>
      <c r="AV177" s="283"/>
      <c r="AW177" s="283"/>
      <c r="AX177" s="283"/>
      <c r="AY177" s="283"/>
      <c r="AZ177" s="283"/>
      <c r="BA177" s="283"/>
      <c r="BB177" s="283"/>
    </row>
    <row r="178" spans="1:54" x14ac:dyDescent="0.15">
      <c r="A178" s="265"/>
      <c r="B178" s="283"/>
      <c r="C178" s="283"/>
      <c r="D178" s="283"/>
      <c r="E178" s="283"/>
      <c r="F178" s="283"/>
      <c r="G178" s="283"/>
      <c r="H178" s="283"/>
      <c r="I178" s="283"/>
      <c r="J178" s="283"/>
      <c r="K178" s="283"/>
      <c r="L178" s="283"/>
      <c r="M178" s="283"/>
      <c r="N178" s="282"/>
      <c r="O178" s="283"/>
      <c r="P178" s="282"/>
      <c r="Q178" s="282"/>
      <c r="R178" s="282"/>
      <c r="S178" s="282"/>
      <c r="T178" s="282"/>
      <c r="U178" s="282"/>
      <c r="V178" s="282"/>
      <c r="W178" s="282"/>
      <c r="X178" s="282"/>
      <c r="Y178" s="282"/>
      <c r="Z178" s="282"/>
      <c r="AA178" s="282"/>
      <c r="AB178" s="282"/>
      <c r="AC178" s="282"/>
      <c r="AD178" s="282"/>
      <c r="AE178" s="283"/>
      <c r="AF178" s="283"/>
      <c r="AG178" s="283"/>
      <c r="AH178" s="283"/>
      <c r="AI178" s="283"/>
      <c r="AJ178" s="283"/>
      <c r="AK178" s="283"/>
      <c r="AL178" s="283"/>
      <c r="AM178" s="283"/>
      <c r="AN178" s="283"/>
      <c r="AO178" s="283"/>
      <c r="AP178" s="283"/>
      <c r="AQ178" s="283"/>
      <c r="AR178" s="283"/>
      <c r="AS178" s="283"/>
      <c r="AT178" s="283"/>
      <c r="AU178" s="283"/>
      <c r="AV178" s="283"/>
      <c r="AW178" s="283"/>
      <c r="AX178" s="283"/>
      <c r="AY178" s="283"/>
      <c r="AZ178" s="283"/>
      <c r="BA178" s="283"/>
      <c r="BB178" s="283"/>
    </row>
    <row r="179" spans="1:54" x14ac:dyDescent="0.15">
      <c r="A179" s="265"/>
      <c r="B179" s="283"/>
      <c r="C179" s="283"/>
      <c r="D179" s="283"/>
      <c r="E179" s="283"/>
      <c r="F179" s="283"/>
      <c r="G179" s="283"/>
      <c r="H179" s="283"/>
      <c r="I179" s="283"/>
      <c r="J179" s="283"/>
      <c r="K179" s="283"/>
      <c r="L179" s="283"/>
      <c r="M179" s="283"/>
      <c r="N179" s="282"/>
      <c r="O179" s="283"/>
      <c r="P179" s="282"/>
      <c r="Q179" s="282"/>
      <c r="R179" s="282"/>
      <c r="S179" s="282"/>
      <c r="T179" s="282"/>
      <c r="U179" s="282"/>
      <c r="V179" s="282"/>
      <c r="W179" s="282"/>
      <c r="X179" s="282"/>
      <c r="Y179" s="282"/>
      <c r="Z179" s="282"/>
      <c r="AA179" s="282"/>
      <c r="AB179" s="282"/>
      <c r="AC179" s="282"/>
      <c r="AD179" s="282"/>
      <c r="AE179" s="283"/>
      <c r="AF179" s="283"/>
      <c r="AG179" s="283"/>
      <c r="AH179" s="283"/>
      <c r="AI179" s="283"/>
      <c r="AJ179" s="283"/>
      <c r="AK179" s="283"/>
      <c r="AL179" s="283"/>
      <c r="AM179" s="283"/>
      <c r="AN179" s="283"/>
      <c r="AO179" s="283"/>
      <c r="AP179" s="283"/>
      <c r="AQ179" s="283"/>
      <c r="AR179" s="283"/>
      <c r="AS179" s="283"/>
      <c r="AT179" s="283"/>
      <c r="AU179" s="283"/>
      <c r="AV179" s="283"/>
      <c r="AW179" s="283"/>
      <c r="AX179" s="283"/>
      <c r="AY179" s="283"/>
      <c r="AZ179" s="283"/>
      <c r="BA179" s="283"/>
      <c r="BB179" s="283"/>
    </row>
    <row r="180" spans="1:54" x14ac:dyDescent="0.15">
      <c r="A180" s="265"/>
      <c r="B180" s="283"/>
      <c r="C180" s="283"/>
      <c r="D180" s="283"/>
      <c r="E180" s="283"/>
      <c r="F180" s="283"/>
      <c r="G180" s="283"/>
      <c r="H180" s="283"/>
      <c r="I180" s="283"/>
      <c r="J180" s="283"/>
      <c r="K180" s="283"/>
      <c r="L180" s="283"/>
      <c r="M180" s="283"/>
      <c r="N180" s="282"/>
      <c r="O180" s="283"/>
      <c r="P180" s="282"/>
      <c r="Q180" s="282"/>
      <c r="R180" s="282"/>
      <c r="S180" s="282"/>
      <c r="T180" s="282"/>
      <c r="U180" s="282"/>
      <c r="V180" s="282"/>
      <c r="W180" s="282"/>
      <c r="X180" s="282"/>
      <c r="Y180" s="282"/>
      <c r="Z180" s="282"/>
      <c r="AA180" s="282"/>
      <c r="AB180" s="282"/>
      <c r="AC180" s="282"/>
      <c r="AD180" s="282"/>
      <c r="AE180" s="283"/>
      <c r="AF180" s="283"/>
      <c r="AG180" s="283"/>
      <c r="AH180" s="283"/>
      <c r="AI180" s="283"/>
      <c r="AJ180" s="283"/>
      <c r="AK180" s="283"/>
      <c r="AL180" s="283"/>
      <c r="AM180" s="283"/>
      <c r="AN180" s="283"/>
      <c r="AO180" s="283"/>
      <c r="AP180" s="283"/>
      <c r="AQ180" s="283"/>
      <c r="AR180" s="283"/>
      <c r="AS180" s="283"/>
      <c r="AT180" s="283"/>
      <c r="AU180" s="283"/>
      <c r="AV180" s="283"/>
      <c r="AW180" s="283"/>
      <c r="AX180" s="283"/>
      <c r="AY180" s="283"/>
      <c r="AZ180" s="283"/>
      <c r="BA180" s="283"/>
      <c r="BB180" s="283"/>
    </row>
    <row r="181" spans="1:54" x14ac:dyDescent="0.15">
      <c r="A181" s="265"/>
      <c r="B181" s="283"/>
      <c r="C181" s="283"/>
      <c r="D181" s="283"/>
      <c r="E181" s="283"/>
      <c r="F181" s="283"/>
      <c r="G181" s="283"/>
      <c r="H181" s="283"/>
      <c r="I181" s="283"/>
      <c r="J181" s="283"/>
      <c r="K181" s="283"/>
      <c r="L181" s="283"/>
      <c r="M181" s="283"/>
      <c r="N181" s="282"/>
      <c r="O181" s="283"/>
      <c r="P181" s="282"/>
      <c r="Q181" s="282"/>
      <c r="R181" s="282"/>
      <c r="S181" s="282"/>
      <c r="T181" s="282"/>
      <c r="U181" s="282"/>
      <c r="V181" s="282"/>
      <c r="W181" s="282"/>
      <c r="X181" s="282"/>
      <c r="Y181" s="282"/>
      <c r="Z181" s="282"/>
      <c r="AA181" s="282"/>
      <c r="AB181" s="282"/>
      <c r="AC181" s="282"/>
      <c r="AD181" s="282"/>
      <c r="AE181" s="283"/>
      <c r="AF181" s="283"/>
      <c r="AG181" s="283"/>
      <c r="AH181" s="283"/>
      <c r="AI181" s="283"/>
      <c r="AJ181" s="283"/>
      <c r="AK181" s="283"/>
      <c r="AL181" s="283"/>
      <c r="AM181" s="283"/>
      <c r="AN181" s="283"/>
      <c r="AO181" s="283"/>
      <c r="AP181" s="283"/>
      <c r="AQ181" s="283"/>
      <c r="AR181" s="283"/>
      <c r="AS181" s="283"/>
      <c r="AT181" s="283"/>
      <c r="AU181" s="283"/>
      <c r="AV181" s="283"/>
      <c r="AW181" s="283"/>
      <c r="AX181" s="283"/>
      <c r="AY181" s="283"/>
      <c r="AZ181" s="283"/>
      <c r="BA181" s="283"/>
      <c r="BB181" s="283"/>
    </row>
    <row r="182" spans="1:54" x14ac:dyDescent="0.15">
      <c r="A182" s="265"/>
      <c r="B182" s="283"/>
      <c r="C182" s="283"/>
      <c r="D182" s="283"/>
      <c r="E182" s="283"/>
      <c r="F182" s="283"/>
      <c r="G182" s="283"/>
      <c r="H182" s="283"/>
      <c r="I182" s="283"/>
      <c r="J182" s="283"/>
      <c r="K182" s="283"/>
      <c r="L182" s="283"/>
      <c r="M182" s="283"/>
      <c r="N182" s="282"/>
      <c r="O182" s="283"/>
      <c r="P182" s="282"/>
      <c r="Q182" s="282"/>
      <c r="R182" s="282"/>
      <c r="S182" s="282"/>
      <c r="T182" s="282"/>
      <c r="U182" s="282"/>
      <c r="V182" s="282"/>
      <c r="W182" s="282"/>
      <c r="X182" s="282"/>
      <c r="Y182" s="282"/>
      <c r="Z182" s="282"/>
      <c r="AA182" s="282"/>
      <c r="AB182" s="282"/>
      <c r="AC182" s="282"/>
      <c r="AD182" s="282"/>
      <c r="AE182" s="283"/>
      <c r="AF182" s="283"/>
      <c r="AG182" s="283"/>
      <c r="AH182" s="283"/>
      <c r="AI182" s="283"/>
      <c r="AJ182" s="283"/>
      <c r="AK182" s="283"/>
      <c r="AL182" s="283"/>
      <c r="AM182" s="283"/>
      <c r="AN182" s="283"/>
      <c r="AO182" s="283"/>
      <c r="AP182" s="283"/>
      <c r="AQ182" s="283"/>
      <c r="AR182" s="283"/>
      <c r="AS182" s="283"/>
      <c r="AT182" s="283"/>
      <c r="AU182" s="283"/>
      <c r="AV182" s="283"/>
      <c r="AW182" s="283"/>
      <c r="AX182" s="283"/>
      <c r="AY182" s="283"/>
      <c r="AZ182" s="283"/>
      <c r="BA182" s="283"/>
      <c r="BB182" s="283"/>
    </row>
    <row r="183" spans="1:54" x14ac:dyDescent="0.15">
      <c r="A183" s="265"/>
      <c r="B183" s="283"/>
      <c r="C183" s="283"/>
      <c r="D183" s="283"/>
      <c r="E183" s="283"/>
      <c r="F183" s="283"/>
      <c r="G183" s="283"/>
      <c r="H183" s="283"/>
      <c r="I183" s="283"/>
      <c r="J183" s="283"/>
      <c r="K183" s="283"/>
      <c r="L183" s="283"/>
      <c r="M183" s="283"/>
      <c r="N183" s="282"/>
      <c r="O183" s="283"/>
      <c r="P183" s="282"/>
      <c r="Q183" s="282"/>
      <c r="R183" s="282"/>
      <c r="S183" s="282"/>
      <c r="T183" s="282"/>
      <c r="U183" s="282"/>
      <c r="V183" s="282"/>
      <c r="W183" s="282"/>
      <c r="X183" s="282"/>
      <c r="Y183" s="282"/>
      <c r="Z183" s="282"/>
      <c r="AA183" s="282"/>
      <c r="AB183" s="282"/>
      <c r="AC183" s="282"/>
      <c r="AD183" s="282"/>
      <c r="AE183" s="283"/>
      <c r="AF183" s="283"/>
      <c r="AG183" s="283"/>
      <c r="AH183" s="283"/>
      <c r="AI183" s="283"/>
      <c r="AJ183" s="283"/>
      <c r="AK183" s="283"/>
      <c r="AL183" s="283"/>
      <c r="AM183" s="283"/>
      <c r="AN183" s="283"/>
      <c r="AO183" s="283"/>
      <c r="AP183" s="283"/>
      <c r="AQ183" s="283"/>
      <c r="AR183" s="283"/>
      <c r="AS183" s="283"/>
      <c r="AT183" s="283"/>
      <c r="AU183" s="283"/>
      <c r="AV183" s="283"/>
      <c r="AW183" s="283"/>
      <c r="AX183" s="283"/>
      <c r="AY183" s="283"/>
      <c r="AZ183" s="283"/>
      <c r="BA183" s="283"/>
      <c r="BB183" s="283"/>
    </row>
    <row r="184" spans="1:54" x14ac:dyDescent="0.15">
      <c r="A184" s="265"/>
      <c r="B184" s="283"/>
      <c r="C184" s="283"/>
      <c r="D184" s="283"/>
      <c r="E184" s="283"/>
      <c r="F184" s="283"/>
      <c r="G184" s="283"/>
      <c r="H184" s="283"/>
      <c r="I184" s="283"/>
      <c r="J184" s="283"/>
      <c r="K184" s="283"/>
      <c r="L184" s="283"/>
      <c r="M184" s="283"/>
      <c r="N184" s="282"/>
      <c r="O184" s="283"/>
      <c r="P184" s="282"/>
      <c r="Q184" s="282"/>
      <c r="R184" s="282"/>
      <c r="S184" s="282"/>
      <c r="T184" s="282"/>
      <c r="U184" s="282"/>
      <c r="V184" s="282"/>
      <c r="W184" s="282"/>
      <c r="X184" s="282"/>
      <c r="Y184" s="282"/>
      <c r="Z184" s="282"/>
      <c r="AA184" s="282"/>
      <c r="AB184" s="282"/>
      <c r="AC184" s="282"/>
      <c r="AD184" s="282"/>
      <c r="AE184" s="283"/>
      <c r="AF184" s="283"/>
      <c r="AG184" s="283"/>
      <c r="AH184" s="283"/>
      <c r="AI184" s="283"/>
      <c r="AJ184" s="283"/>
      <c r="AK184" s="283"/>
      <c r="AL184" s="283"/>
      <c r="AM184" s="283"/>
      <c r="AN184" s="283"/>
      <c r="AO184" s="283"/>
      <c r="AP184" s="283"/>
      <c r="AQ184" s="283"/>
      <c r="AR184" s="283"/>
      <c r="AS184" s="283"/>
      <c r="AT184" s="283"/>
      <c r="AU184" s="283"/>
      <c r="AV184" s="283"/>
      <c r="AW184" s="283"/>
      <c r="AX184" s="283"/>
      <c r="AY184" s="283"/>
      <c r="AZ184" s="283"/>
      <c r="BA184" s="283"/>
      <c r="BB184" s="283"/>
    </row>
    <row r="185" spans="1:54" x14ac:dyDescent="0.15">
      <c r="A185" s="265"/>
      <c r="B185" s="283"/>
      <c r="C185" s="283"/>
      <c r="D185" s="283"/>
      <c r="E185" s="283"/>
      <c r="F185" s="283"/>
      <c r="G185" s="283"/>
      <c r="H185" s="283"/>
      <c r="I185" s="283"/>
      <c r="J185" s="283"/>
      <c r="K185" s="283"/>
      <c r="L185" s="283"/>
      <c r="M185" s="283"/>
      <c r="N185" s="282"/>
      <c r="O185" s="283"/>
      <c r="P185" s="282"/>
      <c r="Q185" s="282"/>
      <c r="R185" s="282"/>
      <c r="S185" s="282"/>
      <c r="T185" s="282"/>
      <c r="U185" s="282"/>
      <c r="V185" s="282"/>
      <c r="W185" s="282"/>
      <c r="X185" s="282"/>
      <c r="Y185" s="282"/>
      <c r="Z185" s="282"/>
      <c r="AA185" s="282"/>
      <c r="AB185" s="282"/>
      <c r="AC185" s="282"/>
      <c r="AD185" s="282"/>
      <c r="AE185" s="283"/>
      <c r="AF185" s="283"/>
      <c r="AG185" s="283"/>
      <c r="AH185" s="283"/>
      <c r="AI185" s="283"/>
      <c r="AJ185" s="283"/>
      <c r="AK185" s="283"/>
      <c r="AL185" s="283"/>
      <c r="AM185" s="283"/>
      <c r="AN185" s="283"/>
      <c r="AO185" s="283"/>
      <c r="AP185" s="283"/>
      <c r="AQ185" s="283"/>
      <c r="AR185" s="283"/>
      <c r="AS185" s="283"/>
      <c r="AT185" s="283"/>
      <c r="AU185" s="283"/>
      <c r="AV185" s="283"/>
      <c r="AW185" s="283"/>
      <c r="AX185" s="283"/>
      <c r="AY185" s="283"/>
      <c r="AZ185" s="283"/>
      <c r="BA185" s="283"/>
      <c r="BB185" s="283"/>
    </row>
    <row r="186" spans="1:54" x14ac:dyDescent="0.15">
      <c r="A186" s="265"/>
      <c r="B186" s="283"/>
      <c r="C186" s="283"/>
      <c r="D186" s="283"/>
      <c r="E186" s="283"/>
      <c r="F186" s="283"/>
      <c r="G186" s="283"/>
      <c r="H186" s="283"/>
      <c r="I186" s="283"/>
      <c r="J186" s="283"/>
      <c r="K186" s="283"/>
      <c r="L186" s="283"/>
      <c r="M186" s="283"/>
      <c r="N186" s="282"/>
      <c r="O186" s="283"/>
      <c r="P186" s="282"/>
      <c r="Q186" s="282"/>
      <c r="R186" s="282"/>
      <c r="S186" s="282"/>
      <c r="T186" s="282"/>
      <c r="U186" s="282"/>
      <c r="V186" s="282"/>
      <c r="W186" s="282"/>
      <c r="X186" s="282"/>
      <c r="Y186" s="282"/>
      <c r="Z186" s="282"/>
      <c r="AA186" s="282"/>
      <c r="AB186" s="282"/>
      <c r="AC186" s="282"/>
      <c r="AD186" s="282"/>
      <c r="AE186" s="283"/>
      <c r="AF186" s="283"/>
      <c r="AG186" s="283"/>
      <c r="AH186" s="283"/>
      <c r="AI186" s="283"/>
      <c r="AJ186" s="283"/>
      <c r="AK186" s="283"/>
      <c r="AL186" s="283"/>
      <c r="AM186" s="283"/>
      <c r="AN186" s="283"/>
      <c r="AO186" s="283"/>
      <c r="AP186" s="283"/>
      <c r="AQ186" s="283"/>
      <c r="AR186" s="283"/>
      <c r="AS186" s="283"/>
      <c r="AT186" s="283"/>
      <c r="AU186" s="283"/>
      <c r="AV186" s="283"/>
      <c r="AW186" s="283"/>
      <c r="AX186" s="283"/>
      <c r="AY186" s="283"/>
      <c r="AZ186" s="283"/>
      <c r="BA186" s="283"/>
      <c r="BB186" s="283"/>
    </row>
    <row r="187" spans="1:54" x14ac:dyDescent="0.15">
      <c r="A187" s="265"/>
      <c r="B187" s="283"/>
      <c r="C187" s="283"/>
      <c r="D187" s="283"/>
      <c r="E187" s="283"/>
      <c r="F187" s="283"/>
      <c r="G187" s="283"/>
      <c r="H187" s="283"/>
      <c r="I187" s="283"/>
      <c r="J187" s="283"/>
      <c r="K187" s="283"/>
      <c r="L187" s="283"/>
      <c r="M187" s="283"/>
      <c r="N187" s="282"/>
      <c r="O187" s="283"/>
      <c r="P187" s="282"/>
      <c r="Q187" s="282"/>
      <c r="R187" s="282"/>
      <c r="S187" s="282"/>
      <c r="T187" s="282"/>
      <c r="U187" s="282"/>
      <c r="V187" s="282"/>
      <c r="W187" s="282"/>
      <c r="X187" s="282"/>
      <c r="Y187" s="282"/>
      <c r="Z187" s="282"/>
      <c r="AA187" s="282"/>
      <c r="AB187" s="282"/>
      <c r="AC187" s="282"/>
      <c r="AD187" s="282"/>
      <c r="AE187" s="283"/>
      <c r="AF187" s="283"/>
      <c r="AG187" s="283"/>
      <c r="AH187" s="283"/>
      <c r="AI187" s="283"/>
      <c r="AJ187" s="283"/>
      <c r="AK187" s="283"/>
      <c r="AL187" s="283"/>
      <c r="AM187" s="283"/>
      <c r="AN187" s="283"/>
      <c r="AO187" s="283"/>
      <c r="AP187" s="283"/>
      <c r="AQ187" s="283"/>
      <c r="AR187" s="283"/>
      <c r="AS187" s="283"/>
      <c r="AT187" s="283"/>
      <c r="AU187" s="283"/>
      <c r="AV187" s="283"/>
      <c r="AW187" s="283"/>
      <c r="AX187" s="283"/>
      <c r="AY187" s="283"/>
      <c r="AZ187" s="283"/>
      <c r="BA187" s="283"/>
      <c r="BB187" s="283"/>
    </row>
    <row r="188" spans="1:54" x14ac:dyDescent="0.15">
      <c r="A188" s="265"/>
      <c r="B188" s="283"/>
      <c r="C188" s="283"/>
      <c r="D188" s="283"/>
      <c r="E188" s="283"/>
      <c r="F188" s="283"/>
      <c r="G188" s="283"/>
      <c r="H188" s="283"/>
      <c r="I188" s="283"/>
      <c r="J188" s="283"/>
      <c r="K188" s="283"/>
      <c r="L188" s="283"/>
      <c r="M188" s="283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283"/>
      <c r="BB188" s="283"/>
    </row>
    <row r="189" spans="1:54" x14ac:dyDescent="0.15">
      <c r="A189" s="265"/>
      <c r="B189" s="283"/>
      <c r="C189" s="283"/>
      <c r="D189" s="283"/>
      <c r="E189" s="283"/>
      <c r="F189" s="283"/>
      <c r="G189" s="283"/>
      <c r="H189" s="283"/>
      <c r="I189" s="283"/>
      <c r="J189" s="283"/>
      <c r="K189" s="283"/>
      <c r="L189" s="283"/>
      <c r="M189" s="283"/>
      <c r="N189" s="282"/>
      <c r="O189" s="283"/>
      <c r="P189" s="283"/>
      <c r="Q189" s="283"/>
      <c r="R189" s="283"/>
      <c r="S189" s="283"/>
      <c r="T189" s="283"/>
      <c r="U189" s="283"/>
      <c r="V189" s="283"/>
      <c r="W189" s="283"/>
      <c r="X189" s="283"/>
      <c r="Y189" s="283"/>
      <c r="Z189" s="283"/>
      <c r="AA189" s="283"/>
      <c r="AB189" s="283"/>
      <c r="AC189" s="283"/>
      <c r="AD189" s="283"/>
      <c r="AE189" s="283"/>
      <c r="AF189" s="283"/>
      <c r="AG189" s="283"/>
      <c r="AH189" s="283"/>
      <c r="AI189" s="283"/>
      <c r="AJ189" s="283"/>
      <c r="AK189" s="283"/>
      <c r="AL189" s="283"/>
      <c r="AM189" s="283"/>
      <c r="AN189" s="283"/>
      <c r="AO189" s="283"/>
      <c r="AP189" s="283"/>
      <c r="AQ189" s="283"/>
      <c r="AR189" s="283"/>
      <c r="AS189" s="283"/>
      <c r="AT189" s="283"/>
      <c r="AU189" s="283"/>
      <c r="AV189" s="283"/>
      <c r="AW189" s="283"/>
      <c r="AX189" s="283"/>
      <c r="AY189" s="283"/>
      <c r="AZ189" s="283"/>
      <c r="BA189" s="283"/>
      <c r="BB189" s="283"/>
    </row>
    <row r="190" spans="1:54" x14ac:dyDescent="0.15">
      <c r="A190" s="265"/>
      <c r="B190" s="283"/>
      <c r="C190" s="283"/>
      <c r="D190" s="283"/>
      <c r="E190" s="283"/>
      <c r="F190" s="283"/>
      <c r="G190" s="283"/>
      <c r="H190" s="283"/>
      <c r="I190" s="283"/>
      <c r="J190" s="283"/>
      <c r="K190" s="283"/>
      <c r="L190" s="283"/>
      <c r="M190" s="283"/>
      <c r="N190" s="282"/>
      <c r="O190" s="283"/>
      <c r="P190" s="283"/>
      <c r="Q190" s="283"/>
      <c r="R190" s="283"/>
      <c r="S190" s="283"/>
      <c r="T190" s="283"/>
      <c r="U190" s="283"/>
      <c r="V190" s="283"/>
      <c r="W190" s="283"/>
      <c r="X190" s="283"/>
      <c r="Y190" s="283"/>
      <c r="Z190" s="283"/>
      <c r="AA190" s="283"/>
      <c r="AB190" s="283"/>
      <c r="AC190" s="283"/>
      <c r="AD190" s="283"/>
      <c r="AE190" s="283"/>
      <c r="AF190" s="283"/>
      <c r="AG190" s="283"/>
      <c r="AH190" s="283"/>
      <c r="AI190" s="283"/>
      <c r="AJ190" s="283"/>
      <c r="AK190" s="283"/>
      <c r="AL190" s="283"/>
      <c r="AM190" s="283"/>
      <c r="AN190" s="283"/>
      <c r="AO190" s="283"/>
      <c r="AP190" s="283"/>
      <c r="AQ190" s="283"/>
      <c r="AR190" s="283"/>
      <c r="AS190" s="283"/>
      <c r="AT190" s="283"/>
      <c r="AU190" s="283"/>
      <c r="AV190" s="283"/>
      <c r="AW190" s="283"/>
      <c r="AX190" s="283"/>
      <c r="AY190" s="283"/>
      <c r="AZ190" s="283"/>
      <c r="BA190" s="283"/>
      <c r="BB190" s="283"/>
    </row>
    <row r="191" spans="1:54" x14ac:dyDescent="0.15">
      <c r="A191" s="265"/>
      <c r="B191" s="283"/>
      <c r="C191" s="283"/>
      <c r="D191" s="283"/>
      <c r="E191" s="283"/>
      <c r="F191" s="283"/>
      <c r="G191" s="283"/>
      <c r="H191" s="283"/>
      <c r="I191" s="283"/>
      <c r="J191" s="283"/>
      <c r="K191" s="283"/>
      <c r="L191" s="283"/>
      <c r="M191" s="283"/>
      <c r="N191" s="282"/>
      <c r="O191" s="283"/>
      <c r="P191" s="283"/>
      <c r="Q191" s="283"/>
      <c r="R191" s="283"/>
      <c r="S191" s="283"/>
      <c r="T191" s="283"/>
      <c r="U191" s="283"/>
      <c r="V191" s="283"/>
      <c r="W191" s="283"/>
      <c r="X191" s="283"/>
      <c r="Y191" s="283"/>
      <c r="Z191" s="283"/>
      <c r="AA191" s="283"/>
      <c r="AB191" s="283"/>
      <c r="AC191" s="283"/>
      <c r="AD191" s="283"/>
      <c r="AE191" s="283"/>
      <c r="AF191" s="283"/>
      <c r="AG191" s="283"/>
      <c r="AH191" s="283"/>
      <c r="AI191" s="283"/>
      <c r="AJ191" s="283"/>
      <c r="AK191" s="283"/>
      <c r="AL191" s="283"/>
      <c r="AM191" s="283"/>
      <c r="AN191" s="283"/>
      <c r="AO191" s="283"/>
      <c r="AP191" s="283"/>
      <c r="AQ191" s="283"/>
      <c r="AR191" s="283"/>
      <c r="AS191" s="283"/>
      <c r="AT191" s="283"/>
      <c r="AU191" s="283"/>
      <c r="AV191" s="283"/>
      <c r="AW191" s="283"/>
      <c r="AX191" s="283"/>
      <c r="AY191" s="283"/>
      <c r="AZ191" s="283"/>
      <c r="BA191" s="283"/>
      <c r="BB191" s="283"/>
    </row>
    <row r="192" spans="1:54" x14ac:dyDescent="0.15">
      <c r="A192" s="265"/>
      <c r="B192" s="283"/>
      <c r="C192" s="283"/>
      <c r="D192" s="283"/>
      <c r="E192" s="283"/>
      <c r="F192" s="283"/>
      <c r="G192" s="283"/>
      <c r="H192" s="283"/>
      <c r="I192" s="283"/>
      <c r="J192" s="283"/>
      <c r="K192" s="283"/>
      <c r="L192" s="283"/>
      <c r="M192" s="283"/>
      <c r="N192" s="282"/>
      <c r="O192" s="283"/>
      <c r="P192" s="283"/>
      <c r="Q192" s="283"/>
      <c r="R192" s="283"/>
      <c r="S192" s="283"/>
      <c r="T192" s="283"/>
      <c r="U192" s="283"/>
      <c r="V192" s="283"/>
      <c r="W192" s="283"/>
      <c r="X192" s="283"/>
      <c r="Y192" s="283"/>
      <c r="Z192" s="283"/>
      <c r="AA192" s="283"/>
      <c r="AB192" s="283"/>
      <c r="AC192" s="283"/>
      <c r="AD192" s="283"/>
      <c r="AE192" s="283"/>
      <c r="AF192" s="283"/>
      <c r="AG192" s="283"/>
      <c r="AH192" s="283"/>
      <c r="AI192" s="283"/>
      <c r="AJ192" s="283"/>
      <c r="AK192" s="283"/>
      <c r="AL192" s="283"/>
      <c r="AM192" s="283"/>
      <c r="AN192" s="283"/>
      <c r="AO192" s="283"/>
      <c r="AP192" s="283"/>
      <c r="AQ192" s="283"/>
      <c r="AR192" s="283"/>
      <c r="AS192" s="283"/>
      <c r="AT192" s="283"/>
      <c r="AU192" s="283"/>
      <c r="AV192" s="283"/>
      <c r="AW192" s="283"/>
      <c r="AX192" s="283"/>
      <c r="AY192" s="283"/>
      <c r="AZ192" s="283"/>
      <c r="BA192" s="283"/>
      <c r="BB192" s="283"/>
    </row>
    <row r="193" spans="1:54" x14ac:dyDescent="0.15">
      <c r="A193" s="265"/>
      <c r="B193" s="283"/>
      <c r="C193" s="283"/>
      <c r="D193" s="283"/>
      <c r="E193" s="283"/>
      <c r="F193" s="283"/>
      <c r="G193" s="283"/>
      <c r="H193" s="283"/>
      <c r="I193" s="283"/>
      <c r="J193" s="283"/>
      <c r="K193" s="283"/>
      <c r="L193" s="283"/>
      <c r="M193" s="283"/>
      <c r="N193" s="282"/>
      <c r="O193" s="283"/>
      <c r="P193" s="283"/>
      <c r="Q193" s="283"/>
      <c r="R193" s="283"/>
      <c r="S193" s="283"/>
      <c r="T193" s="283"/>
      <c r="U193" s="283"/>
      <c r="V193" s="283"/>
      <c r="W193" s="283"/>
      <c r="X193" s="283"/>
      <c r="Y193" s="283"/>
      <c r="Z193" s="283"/>
      <c r="AA193" s="283"/>
      <c r="AB193" s="283"/>
      <c r="AC193" s="283"/>
      <c r="AD193" s="283"/>
      <c r="AE193" s="283"/>
      <c r="AF193" s="283"/>
      <c r="AG193" s="283"/>
      <c r="AH193" s="283"/>
      <c r="AI193" s="283"/>
      <c r="AJ193" s="283"/>
      <c r="AK193" s="283"/>
      <c r="AL193" s="283"/>
      <c r="AM193" s="283"/>
      <c r="AN193" s="283"/>
      <c r="AO193" s="283"/>
      <c r="AP193" s="283"/>
      <c r="AQ193" s="283"/>
      <c r="AR193" s="283"/>
      <c r="AS193" s="283"/>
      <c r="AT193" s="283"/>
      <c r="AU193" s="283"/>
      <c r="AV193" s="283"/>
      <c r="AW193" s="283"/>
      <c r="AX193" s="283"/>
      <c r="AY193" s="283"/>
      <c r="AZ193" s="283"/>
      <c r="BA193" s="283"/>
      <c r="BB193" s="283"/>
    </row>
    <row r="194" spans="1:54" x14ac:dyDescent="0.15">
      <c r="A194" s="265"/>
      <c r="B194" s="283"/>
      <c r="C194" s="283"/>
      <c r="D194" s="283"/>
      <c r="E194" s="283"/>
      <c r="F194" s="283"/>
      <c r="G194" s="283"/>
      <c r="H194" s="283"/>
      <c r="I194" s="283"/>
      <c r="J194" s="283"/>
      <c r="K194" s="283"/>
      <c r="L194" s="283"/>
      <c r="M194" s="283"/>
      <c r="N194" s="282"/>
      <c r="O194" s="283"/>
      <c r="P194" s="283"/>
      <c r="Q194" s="283"/>
      <c r="R194" s="283"/>
      <c r="S194" s="283"/>
      <c r="T194" s="283"/>
      <c r="U194" s="283"/>
      <c r="V194" s="283"/>
      <c r="W194" s="283"/>
      <c r="X194" s="283"/>
      <c r="Y194" s="283"/>
      <c r="Z194" s="283"/>
      <c r="AA194" s="283"/>
      <c r="AB194" s="283"/>
      <c r="AC194" s="283"/>
      <c r="AD194" s="283"/>
      <c r="AE194" s="283"/>
      <c r="AF194" s="283"/>
      <c r="AG194" s="283"/>
      <c r="AH194" s="283"/>
      <c r="AI194" s="283"/>
      <c r="AJ194" s="283"/>
      <c r="AK194" s="283"/>
      <c r="AL194" s="283"/>
      <c r="AM194" s="283"/>
      <c r="AN194" s="283"/>
      <c r="AO194" s="283"/>
      <c r="AP194" s="283"/>
      <c r="AQ194" s="283"/>
      <c r="AR194" s="283"/>
      <c r="AS194" s="283"/>
      <c r="AT194" s="283"/>
      <c r="AU194" s="283"/>
      <c r="AV194" s="283"/>
      <c r="AW194" s="283"/>
      <c r="AX194" s="283"/>
      <c r="AY194" s="283"/>
      <c r="AZ194" s="283"/>
      <c r="BA194" s="283"/>
      <c r="BB194" s="283"/>
    </row>
    <row r="195" spans="1:54" x14ac:dyDescent="0.15">
      <c r="A195" s="265"/>
      <c r="B195" s="283"/>
      <c r="C195" s="283"/>
      <c r="D195" s="283"/>
      <c r="E195" s="283"/>
      <c r="F195" s="283"/>
      <c r="G195" s="283"/>
      <c r="H195" s="283"/>
      <c r="I195" s="283"/>
      <c r="J195" s="283"/>
      <c r="K195" s="283"/>
      <c r="L195" s="283"/>
      <c r="M195" s="283"/>
      <c r="N195" s="282"/>
      <c r="O195" s="283"/>
      <c r="P195" s="283"/>
      <c r="Q195" s="283"/>
      <c r="R195" s="283"/>
      <c r="S195" s="283"/>
      <c r="T195" s="283"/>
      <c r="U195" s="283"/>
      <c r="V195" s="283"/>
      <c r="W195" s="283"/>
      <c r="X195" s="283"/>
      <c r="Y195" s="283"/>
      <c r="Z195" s="283"/>
      <c r="AA195" s="283"/>
      <c r="AB195" s="283"/>
      <c r="AC195" s="283"/>
      <c r="AD195" s="283"/>
      <c r="AE195" s="283"/>
      <c r="AF195" s="283"/>
      <c r="AG195" s="283"/>
      <c r="AH195" s="283"/>
      <c r="AI195" s="283"/>
      <c r="AJ195" s="283"/>
      <c r="AK195" s="283"/>
      <c r="AL195" s="283"/>
      <c r="AM195" s="283"/>
      <c r="AN195" s="283"/>
      <c r="AO195" s="283"/>
      <c r="AP195" s="283"/>
      <c r="AQ195" s="283"/>
      <c r="AR195" s="283"/>
      <c r="AS195" s="283"/>
      <c r="AT195" s="283"/>
      <c r="AU195" s="283"/>
      <c r="AV195" s="283"/>
      <c r="AW195" s="283"/>
      <c r="AX195" s="283"/>
      <c r="AY195" s="283"/>
      <c r="AZ195" s="283"/>
      <c r="BA195" s="283"/>
      <c r="BB195" s="283"/>
    </row>
    <row r="196" spans="1:54" x14ac:dyDescent="0.15">
      <c r="A196" s="265"/>
      <c r="B196" s="283"/>
      <c r="C196" s="283"/>
      <c r="D196" s="283"/>
      <c r="E196" s="283"/>
      <c r="F196" s="283"/>
      <c r="G196" s="283"/>
      <c r="H196" s="283"/>
      <c r="I196" s="283"/>
      <c r="J196" s="283"/>
      <c r="K196" s="283"/>
      <c r="L196" s="283"/>
      <c r="M196" s="283"/>
      <c r="N196" s="282"/>
      <c r="O196" s="283"/>
      <c r="P196" s="283"/>
      <c r="Q196" s="283"/>
      <c r="R196" s="283"/>
      <c r="S196" s="283"/>
      <c r="T196" s="283"/>
      <c r="U196" s="283"/>
      <c r="V196" s="283"/>
      <c r="W196" s="283"/>
      <c r="X196" s="283"/>
      <c r="Y196" s="283"/>
      <c r="Z196" s="283"/>
      <c r="AA196" s="283"/>
      <c r="AB196" s="283"/>
      <c r="AC196" s="283"/>
      <c r="AD196" s="283"/>
      <c r="AE196" s="283"/>
      <c r="AF196" s="283"/>
      <c r="AG196" s="283"/>
      <c r="AH196" s="283"/>
      <c r="AI196" s="283"/>
      <c r="AJ196" s="283"/>
      <c r="AK196" s="283"/>
      <c r="AL196" s="283"/>
      <c r="AM196" s="283"/>
      <c r="AN196" s="283"/>
      <c r="AO196" s="283"/>
      <c r="AP196" s="283"/>
      <c r="AQ196" s="283"/>
      <c r="AR196" s="283"/>
      <c r="AS196" s="283"/>
      <c r="AT196" s="283"/>
      <c r="AU196" s="283"/>
      <c r="AV196" s="283"/>
      <c r="AW196" s="283"/>
      <c r="AX196" s="283"/>
      <c r="AY196" s="283"/>
      <c r="AZ196" s="283"/>
      <c r="BA196" s="283"/>
      <c r="BB196" s="283"/>
    </row>
    <row r="197" spans="1:54" x14ac:dyDescent="0.15">
      <c r="A197" s="265"/>
      <c r="B197" s="283"/>
      <c r="C197" s="283"/>
      <c r="D197" s="283"/>
      <c r="E197" s="283"/>
      <c r="F197" s="283"/>
      <c r="G197" s="283"/>
      <c r="H197" s="283"/>
      <c r="I197" s="283"/>
      <c r="J197" s="283"/>
      <c r="K197" s="283"/>
      <c r="L197" s="283"/>
      <c r="M197" s="283"/>
      <c r="N197" s="282"/>
      <c r="O197" s="283"/>
      <c r="P197" s="283"/>
      <c r="Q197" s="283"/>
      <c r="R197" s="283"/>
      <c r="S197" s="283"/>
      <c r="T197" s="283"/>
      <c r="U197" s="283"/>
      <c r="V197" s="283"/>
      <c r="W197" s="283"/>
      <c r="X197" s="283"/>
      <c r="Y197" s="283"/>
      <c r="Z197" s="283"/>
      <c r="AA197" s="283"/>
      <c r="AB197" s="283"/>
      <c r="AC197" s="283"/>
      <c r="AD197" s="283"/>
      <c r="AE197" s="283"/>
      <c r="AF197" s="283"/>
      <c r="AG197" s="283"/>
      <c r="AH197" s="283"/>
      <c r="AI197" s="283"/>
      <c r="AJ197" s="283"/>
      <c r="AK197" s="283"/>
      <c r="AL197" s="283"/>
      <c r="AM197" s="283"/>
      <c r="AN197" s="283"/>
      <c r="AO197" s="283"/>
      <c r="AP197" s="283"/>
      <c r="AQ197" s="283"/>
      <c r="AR197" s="283"/>
      <c r="AS197" s="283"/>
      <c r="AT197" s="283"/>
      <c r="AU197" s="283"/>
      <c r="AV197" s="283"/>
      <c r="AW197" s="283"/>
      <c r="AX197" s="283"/>
      <c r="AY197" s="283"/>
      <c r="AZ197" s="283"/>
      <c r="BA197" s="283"/>
      <c r="BB197" s="283"/>
    </row>
    <row r="198" spans="1:54" x14ac:dyDescent="0.15">
      <c r="A198" s="265"/>
      <c r="B198" s="283"/>
      <c r="C198" s="283"/>
      <c r="D198" s="283"/>
      <c r="E198" s="283"/>
      <c r="F198" s="283"/>
      <c r="G198" s="283"/>
      <c r="H198" s="283"/>
      <c r="I198" s="283"/>
      <c r="J198" s="283"/>
      <c r="K198" s="283"/>
      <c r="L198" s="283"/>
      <c r="M198" s="283"/>
      <c r="N198" s="282"/>
      <c r="O198" s="283"/>
      <c r="P198" s="283"/>
      <c r="Q198" s="283"/>
      <c r="R198" s="283"/>
      <c r="S198" s="283"/>
      <c r="T198" s="283"/>
      <c r="U198" s="283"/>
      <c r="V198" s="283"/>
      <c r="W198" s="283"/>
      <c r="X198" s="283"/>
      <c r="Y198" s="283"/>
      <c r="Z198" s="283"/>
      <c r="AA198" s="283"/>
      <c r="AB198" s="283"/>
      <c r="AC198" s="283"/>
      <c r="AD198" s="283"/>
      <c r="AE198" s="283"/>
      <c r="AF198" s="283"/>
      <c r="AG198" s="283"/>
      <c r="AH198" s="283"/>
      <c r="AI198" s="283"/>
      <c r="AJ198" s="283"/>
      <c r="AK198" s="283"/>
      <c r="AL198" s="283"/>
      <c r="AM198" s="283"/>
      <c r="AN198" s="283"/>
      <c r="AO198" s="283"/>
      <c r="AP198" s="283"/>
      <c r="AQ198" s="283"/>
      <c r="AR198" s="283"/>
      <c r="AS198" s="283"/>
      <c r="AT198" s="283"/>
      <c r="AU198" s="283"/>
      <c r="AV198" s="283"/>
      <c r="AW198" s="283"/>
      <c r="AX198" s="283"/>
      <c r="AY198" s="283"/>
      <c r="AZ198" s="283"/>
      <c r="BA198" s="283"/>
      <c r="BB198" s="283"/>
    </row>
    <row r="199" spans="1:54" x14ac:dyDescent="0.15">
      <c r="A199" s="265"/>
      <c r="B199" s="283"/>
      <c r="C199" s="283"/>
      <c r="D199" s="283"/>
      <c r="E199" s="283"/>
      <c r="F199" s="283"/>
      <c r="G199" s="283"/>
      <c r="H199" s="283"/>
      <c r="I199" s="283"/>
      <c r="J199" s="283"/>
      <c r="K199" s="283"/>
      <c r="L199" s="283"/>
      <c r="M199" s="283"/>
      <c r="N199" s="282"/>
      <c r="O199" s="283"/>
      <c r="P199" s="283"/>
      <c r="Q199" s="283"/>
      <c r="R199" s="283"/>
      <c r="S199" s="283"/>
      <c r="T199" s="283"/>
      <c r="U199" s="283"/>
      <c r="V199" s="283"/>
      <c r="W199" s="283"/>
      <c r="X199" s="283"/>
      <c r="Y199" s="283"/>
      <c r="Z199" s="283"/>
      <c r="AA199" s="283"/>
      <c r="AB199" s="283"/>
      <c r="AC199" s="283"/>
      <c r="AD199" s="283"/>
      <c r="AE199" s="283"/>
      <c r="AF199" s="283"/>
      <c r="AG199" s="283"/>
      <c r="AH199" s="283"/>
      <c r="AI199" s="283"/>
      <c r="AJ199" s="283"/>
      <c r="AK199" s="283"/>
      <c r="AL199" s="283"/>
      <c r="AM199" s="283"/>
      <c r="AN199" s="283"/>
      <c r="AO199" s="283"/>
      <c r="AP199" s="283"/>
      <c r="AQ199" s="283"/>
      <c r="AR199" s="283"/>
      <c r="AS199" s="283"/>
      <c r="AT199" s="283"/>
      <c r="AU199" s="283"/>
      <c r="AV199" s="283"/>
      <c r="AW199" s="283"/>
      <c r="AX199" s="283"/>
      <c r="AY199" s="283"/>
      <c r="AZ199" s="283"/>
      <c r="BA199" s="283"/>
      <c r="BB199" s="283"/>
    </row>
    <row r="200" spans="1:54" x14ac:dyDescent="0.15">
      <c r="A200" s="265"/>
      <c r="B200" s="283"/>
      <c r="C200" s="283"/>
      <c r="D200" s="283"/>
      <c r="E200" s="283"/>
      <c r="F200" s="283"/>
      <c r="G200" s="283"/>
      <c r="H200" s="283"/>
      <c r="I200" s="283"/>
      <c r="J200" s="283"/>
      <c r="K200" s="283"/>
      <c r="L200" s="283"/>
      <c r="M200" s="283"/>
      <c r="N200" s="282"/>
      <c r="O200" s="283"/>
      <c r="P200" s="283"/>
      <c r="Q200" s="283"/>
      <c r="R200" s="283"/>
      <c r="S200" s="283"/>
      <c r="T200" s="283"/>
      <c r="U200" s="283"/>
      <c r="V200" s="283"/>
      <c r="W200" s="283"/>
      <c r="X200" s="283"/>
      <c r="Y200" s="283"/>
      <c r="Z200" s="283"/>
      <c r="AA200" s="283"/>
      <c r="AB200" s="283"/>
      <c r="AC200" s="283"/>
      <c r="AD200" s="283"/>
      <c r="AE200" s="283"/>
      <c r="AF200" s="283"/>
      <c r="AG200" s="283"/>
      <c r="AH200" s="283"/>
      <c r="AI200" s="283"/>
      <c r="AJ200" s="283"/>
      <c r="AK200" s="283"/>
      <c r="AL200" s="283"/>
      <c r="AM200" s="283"/>
      <c r="AN200" s="283"/>
      <c r="AO200" s="283"/>
      <c r="AP200" s="283"/>
      <c r="AQ200" s="283"/>
      <c r="AR200" s="283"/>
      <c r="AS200" s="283"/>
      <c r="AT200" s="283"/>
      <c r="AU200" s="283"/>
      <c r="AV200" s="283"/>
      <c r="AW200" s="283"/>
      <c r="AX200" s="283"/>
      <c r="AY200" s="283"/>
      <c r="AZ200" s="283"/>
      <c r="BA200" s="283"/>
      <c r="BB200" s="283"/>
    </row>
    <row r="201" spans="1:54" x14ac:dyDescent="0.15">
      <c r="A201" s="265"/>
      <c r="B201" s="283"/>
      <c r="C201" s="283"/>
      <c r="D201" s="283"/>
      <c r="E201" s="283"/>
      <c r="F201" s="283"/>
      <c r="G201" s="283"/>
      <c r="H201" s="283"/>
      <c r="I201" s="283"/>
      <c r="J201" s="283"/>
      <c r="K201" s="283"/>
      <c r="L201" s="283"/>
      <c r="M201" s="283"/>
      <c r="N201" s="282"/>
      <c r="O201" s="283"/>
      <c r="P201" s="283"/>
      <c r="Q201" s="283"/>
      <c r="R201" s="283"/>
      <c r="S201" s="283"/>
      <c r="T201" s="283"/>
      <c r="U201" s="283"/>
      <c r="V201" s="283"/>
      <c r="W201" s="283"/>
      <c r="X201" s="283"/>
      <c r="Y201" s="283"/>
      <c r="Z201" s="283"/>
      <c r="AA201" s="283"/>
      <c r="AB201" s="283"/>
      <c r="AC201" s="283"/>
      <c r="AD201" s="283"/>
      <c r="AE201" s="283"/>
      <c r="AF201" s="283"/>
      <c r="AG201" s="283"/>
      <c r="AH201" s="283"/>
      <c r="AI201" s="283"/>
      <c r="AJ201" s="283"/>
      <c r="AK201" s="283"/>
      <c r="AL201" s="283"/>
      <c r="AM201" s="283"/>
      <c r="AN201" s="283"/>
      <c r="AO201" s="283"/>
      <c r="AP201" s="283"/>
      <c r="AQ201" s="283"/>
      <c r="AR201" s="283"/>
      <c r="AS201" s="283"/>
      <c r="AT201" s="283"/>
      <c r="AU201" s="283"/>
      <c r="AV201" s="283"/>
      <c r="AW201" s="283"/>
      <c r="AX201" s="283"/>
      <c r="AY201" s="283"/>
      <c r="AZ201" s="283"/>
      <c r="BA201" s="283"/>
      <c r="BB201" s="283"/>
    </row>
  </sheetData>
  <autoFilter ref="A1:AD1" xr:uid="{411DDAC8-CA81-4AA5-9985-3E710445D6C7}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1D55-328A-46F3-97D6-F3FE8E74FF95}">
  <dimension ref="A1:Q51"/>
  <sheetViews>
    <sheetView showOutlineSymbols="0" zoomScaleNormal="100" workbookViewId="0">
      <pane ySplit="1" topLeftCell="A2" activePane="bottomLeft" state="frozen"/>
      <selection activeCell="BB6" sqref="BB6"/>
      <selection pane="bottomLeft" activeCell="BB6" sqref="BB6"/>
    </sheetView>
  </sheetViews>
  <sheetFormatPr baseColWidth="10" defaultColWidth="8.83203125" defaultRowHeight="13" x14ac:dyDescent="0.15"/>
  <cols>
    <col min="1" max="1" width="8.83203125" style="296"/>
    <col min="2" max="2" width="10.6640625" style="296" bestFit="1" customWidth="1"/>
    <col min="3" max="3" width="13.33203125" style="296" bestFit="1" customWidth="1"/>
    <col min="4" max="4" width="8.83203125" style="296"/>
    <col min="5" max="5" width="5" style="311" customWidth="1"/>
    <col min="6" max="6" width="11.6640625" style="311" bestFit="1" customWidth="1"/>
    <col min="7" max="7" width="13" style="311" bestFit="1" customWidth="1"/>
    <col min="8" max="8" width="10.1640625" style="296" customWidth="1"/>
    <col min="9" max="9" width="23.6640625" style="296" bestFit="1" customWidth="1"/>
    <col min="10" max="10" width="9" style="296" bestFit="1" customWidth="1"/>
    <col min="11" max="11" width="6.1640625" style="296" bestFit="1" customWidth="1"/>
    <col min="12" max="12" width="15.1640625" style="296" bestFit="1" customWidth="1"/>
    <col min="13" max="13" width="31.5" style="296" hidden="1" customWidth="1"/>
    <col min="14" max="14" width="10.5" style="296" hidden="1" customWidth="1"/>
    <col min="15" max="15" width="9.5" style="296" hidden="1" customWidth="1"/>
    <col min="16" max="16" width="11.33203125" style="296" hidden="1" customWidth="1"/>
    <col min="17" max="17" width="10" style="296" hidden="1" customWidth="1"/>
    <col min="18" max="16384" width="8.83203125" style="296"/>
  </cols>
  <sheetData>
    <row r="1" spans="1:17" s="301" customFormat="1" ht="28" x14ac:dyDescent="0.2">
      <c r="A1" s="297" t="s">
        <v>1741</v>
      </c>
      <c r="B1" s="297" t="s">
        <v>1</v>
      </c>
      <c r="C1" s="297" t="s">
        <v>2</v>
      </c>
      <c r="D1" s="297" t="s">
        <v>3</v>
      </c>
      <c r="E1" s="297" t="s">
        <v>32</v>
      </c>
      <c r="F1" s="298" t="s">
        <v>4</v>
      </c>
      <c r="G1" s="298" t="s">
        <v>6</v>
      </c>
      <c r="H1" s="299" t="s">
        <v>1685</v>
      </c>
      <c r="I1" s="298" t="s">
        <v>1687</v>
      </c>
      <c r="J1" s="297" t="s">
        <v>1688</v>
      </c>
      <c r="K1" s="310" t="s">
        <v>38</v>
      </c>
      <c r="L1" s="310" t="s">
        <v>39</v>
      </c>
      <c r="M1" s="300" t="s">
        <v>40</v>
      </c>
      <c r="N1" s="300" t="s">
        <v>41</v>
      </c>
      <c r="O1" s="300" t="s">
        <v>42</v>
      </c>
      <c r="P1" s="300" t="s">
        <v>43</v>
      </c>
      <c r="Q1" s="301" t="s">
        <v>44</v>
      </c>
    </row>
    <row r="2" spans="1:17" x14ac:dyDescent="0.15">
      <c r="A2" s="292" t="s">
        <v>1742</v>
      </c>
      <c r="B2" s="242" t="s">
        <v>640</v>
      </c>
      <c r="C2" s="242" t="s">
        <v>723</v>
      </c>
      <c r="D2" s="242" t="s">
        <v>1817</v>
      </c>
      <c r="E2" s="243" t="s">
        <v>45</v>
      </c>
      <c r="F2" s="243" t="s">
        <v>1818</v>
      </c>
      <c r="G2" s="252">
        <v>25641</v>
      </c>
      <c r="H2" s="302" t="str">
        <f>+IF(G2&lt;DATE(2002,1,1),"adulto",IF(G2&lt;DATE(2004,1,1),"u20",IF(G2&lt;DATE(2006,1,1),"u18",IF(G2&lt;DATE(2008,1,1),"u16","-"))))</f>
        <v>adulto</v>
      </c>
      <c r="I2" s="293" t="s">
        <v>1816</v>
      </c>
      <c r="J2" s="294">
        <v>8</v>
      </c>
      <c r="K2" s="295">
        <v>1</v>
      </c>
      <c r="L2" s="303" t="s">
        <v>1743</v>
      </c>
      <c r="M2" s="304" t="str">
        <f>+_xlfn.CONCAT(D2," ",B2," ",C2)</f>
        <v>FRANCISCA CASTILLO RIQUELME</v>
      </c>
      <c r="N2" s="305">
        <f>G2</f>
        <v>25641</v>
      </c>
      <c r="O2" s="306" t="str">
        <f>I2</f>
        <v>club x</v>
      </c>
      <c r="P2" s="307">
        <f>J2</f>
        <v>8</v>
      </c>
      <c r="Q2" s="292" t="str">
        <f>+SUBSTITUTE(SUBSTITUTE(F2,".",""),"-","")</f>
        <v>112223334</v>
      </c>
    </row>
    <row r="3" spans="1:17" x14ac:dyDescent="0.15">
      <c r="A3" s="292" t="s">
        <v>1744</v>
      </c>
      <c r="B3" s="292"/>
      <c r="C3" s="292"/>
      <c r="D3" s="292"/>
      <c r="E3" s="295" t="s">
        <v>45</v>
      </c>
      <c r="F3" s="295"/>
      <c r="G3" s="295"/>
      <c r="H3" s="302" t="str">
        <f t="shared" ref="H3:H51" si="0">+IF(G3&lt;DATE(2002,1,1),"adulto",IF(G3&lt;DATE(2004,1,1),"u20",IF(G3&lt;DATE(2006,1,1),"u18",IF(G3&lt;DATE(2008,1,1),"u16","-"))))</f>
        <v>adulto</v>
      </c>
      <c r="I3" s="292"/>
      <c r="J3" s="295"/>
      <c r="K3" s="295">
        <v>2</v>
      </c>
      <c r="L3" s="303" t="s">
        <v>1745</v>
      </c>
      <c r="M3" s="304" t="str">
        <f t="shared" ref="M3:M50" si="1">+_xlfn.CONCAT(D3," ",B3," ",C3)</f>
        <v xml:space="preserve">  </v>
      </c>
      <c r="N3" s="305">
        <f t="shared" ref="N3:N50" si="2">G3</f>
        <v>0</v>
      </c>
      <c r="O3" s="306">
        <f t="shared" ref="O3:O50" si="3">I3</f>
        <v>0</v>
      </c>
      <c r="P3" s="307">
        <f t="shared" ref="P3:P50" si="4">J3</f>
        <v>0</v>
      </c>
      <c r="Q3" s="292" t="str">
        <f t="shared" ref="Q3:Q50" si="5">+SUBSTITUTE(SUBSTITUTE(F3,".",""),"-","")</f>
        <v/>
      </c>
    </row>
    <row r="4" spans="1:17" x14ac:dyDescent="0.15">
      <c r="A4" s="292"/>
      <c r="B4" s="292"/>
      <c r="C4" s="292"/>
      <c r="D4" s="292"/>
      <c r="E4" s="295"/>
      <c r="F4" s="295"/>
      <c r="G4" s="295"/>
      <c r="H4" s="302" t="str">
        <f t="shared" si="0"/>
        <v>adulto</v>
      </c>
      <c r="I4" s="292"/>
      <c r="J4" s="295"/>
      <c r="K4" s="295">
        <v>3</v>
      </c>
      <c r="L4" s="303" t="s">
        <v>1746</v>
      </c>
      <c r="M4" s="304" t="str">
        <f t="shared" si="1"/>
        <v xml:space="preserve">  </v>
      </c>
      <c r="N4" s="305">
        <f t="shared" si="2"/>
        <v>0</v>
      </c>
      <c r="O4" s="306">
        <f t="shared" si="3"/>
        <v>0</v>
      </c>
      <c r="P4" s="307">
        <f t="shared" si="4"/>
        <v>0</v>
      </c>
      <c r="Q4" s="292" t="str">
        <f t="shared" si="5"/>
        <v/>
      </c>
    </row>
    <row r="5" spans="1:17" x14ac:dyDescent="0.15">
      <c r="A5" s="292"/>
      <c r="B5" s="292"/>
      <c r="C5" s="292"/>
      <c r="D5" s="292"/>
      <c r="E5" s="295"/>
      <c r="F5" s="295"/>
      <c r="G5" s="295"/>
      <c r="H5" s="302" t="str">
        <f t="shared" si="0"/>
        <v>adulto</v>
      </c>
      <c r="I5" s="292"/>
      <c r="J5" s="295"/>
      <c r="K5" s="295">
        <v>4</v>
      </c>
      <c r="L5" s="303" t="s">
        <v>1747</v>
      </c>
      <c r="M5" s="304" t="str">
        <f t="shared" si="1"/>
        <v xml:space="preserve">  </v>
      </c>
      <c r="N5" s="305">
        <f t="shared" si="2"/>
        <v>0</v>
      </c>
      <c r="O5" s="306">
        <f t="shared" si="3"/>
        <v>0</v>
      </c>
      <c r="P5" s="307">
        <f t="shared" si="4"/>
        <v>0</v>
      </c>
      <c r="Q5" s="292" t="str">
        <f t="shared" si="5"/>
        <v/>
      </c>
    </row>
    <row r="6" spans="1:17" x14ac:dyDescent="0.15">
      <c r="A6" s="292"/>
      <c r="B6" s="292"/>
      <c r="C6" s="292"/>
      <c r="D6" s="292"/>
      <c r="E6" s="295"/>
      <c r="F6" s="295"/>
      <c r="G6" s="295"/>
      <c r="H6" s="302" t="str">
        <f t="shared" si="0"/>
        <v>adulto</v>
      </c>
      <c r="I6" s="292"/>
      <c r="J6" s="295"/>
      <c r="K6" s="295"/>
      <c r="L6" s="295"/>
      <c r="M6" s="304" t="str">
        <f t="shared" si="1"/>
        <v xml:space="preserve">  </v>
      </c>
      <c r="N6" s="305">
        <f t="shared" si="2"/>
        <v>0</v>
      </c>
      <c r="O6" s="306">
        <f t="shared" si="3"/>
        <v>0</v>
      </c>
      <c r="P6" s="307">
        <f t="shared" si="4"/>
        <v>0</v>
      </c>
      <c r="Q6" s="292" t="str">
        <f t="shared" si="5"/>
        <v/>
      </c>
    </row>
    <row r="7" spans="1:17" x14ac:dyDescent="0.15">
      <c r="A7" s="292"/>
      <c r="B7" s="292"/>
      <c r="C7" s="292"/>
      <c r="D7" s="292"/>
      <c r="E7" s="295"/>
      <c r="F7" s="295"/>
      <c r="G7" s="295"/>
      <c r="H7" s="302" t="str">
        <f t="shared" si="0"/>
        <v>adulto</v>
      </c>
      <c r="I7" s="292"/>
      <c r="J7" s="295"/>
      <c r="K7" s="295"/>
      <c r="L7" s="295"/>
      <c r="M7" s="304" t="str">
        <f t="shared" si="1"/>
        <v xml:space="preserve">  </v>
      </c>
      <c r="N7" s="305">
        <f t="shared" si="2"/>
        <v>0</v>
      </c>
      <c r="O7" s="306">
        <f t="shared" si="3"/>
        <v>0</v>
      </c>
      <c r="P7" s="307">
        <f t="shared" si="4"/>
        <v>0</v>
      </c>
      <c r="Q7" s="292" t="str">
        <f t="shared" si="5"/>
        <v/>
      </c>
    </row>
    <row r="8" spans="1:17" x14ac:dyDescent="0.15">
      <c r="A8" s="292"/>
      <c r="B8" s="292"/>
      <c r="C8" s="292"/>
      <c r="D8" s="292"/>
      <c r="E8" s="295"/>
      <c r="F8" s="295"/>
      <c r="G8" s="295"/>
      <c r="H8" s="302" t="str">
        <f t="shared" si="0"/>
        <v>adulto</v>
      </c>
      <c r="I8" s="292"/>
      <c r="J8" s="295"/>
      <c r="K8" s="295"/>
      <c r="L8" s="295"/>
      <c r="M8" s="304" t="str">
        <f t="shared" si="1"/>
        <v xml:space="preserve">  </v>
      </c>
      <c r="N8" s="305">
        <f t="shared" si="2"/>
        <v>0</v>
      </c>
      <c r="O8" s="306">
        <f t="shared" si="3"/>
        <v>0</v>
      </c>
      <c r="P8" s="307">
        <f t="shared" si="4"/>
        <v>0</v>
      </c>
      <c r="Q8" s="292" t="str">
        <f t="shared" si="5"/>
        <v/>
      </c>
    </row>
    <row r="9" spans="1:17" x14ac:dyDescent="0.15">
      <c r="A9" s="292"/>
      <c r="B9" s="292"/>
      <c r="C9" s="292"/>
      <c r="D9" s="292"/>
      <c r="E9" s="295"/>
      <c r="F9" s="295"/>
      <c r="G9" s="295"/>
      <c r="H9" s="302" t="str">
        <f t="shared" si="0"/>
        <v>adulto</v>
      </c>
      <c r="I9" s="292"/>
      <c r="J9" s="295"/>
      <c r="K9" s="295"/>
      <c r="L9" s="295"/>
      <c r="M9" s="304" t="str">
        <f t="shared" si="1"/>
        <v xml:space="preserve">  </v>
      </c>
      <c r="N9" s="305">
        <f t="shared" si="2"/>
        <v>0</v>
      </c>
      <c r="O9" s="306">
        <f t="shared" si="3"/>
        <v>0</v>
      </c>
      <c r="P9" s="307">
        <f t="shared" si="4"/>
        <v>0</v>
      </c>
      <c r="Q9" s="292" t="str">
        <f t="shared" si="5"/>
        <v/>
      </c>
    </row>
    <row r="10" spans="1:17" x14ac:dyDescent="0.15">
      <c r="A10" s="292"/>
      <c r="B10" s="292"/>
      <c r="C10" s="292"/>
      <c r="D10" s="292"/>
      <c r="E10" s="295"/>
      <c r="F10" s="295"/>
      <c r="G10" s="295"/>
      <c r="H10" s="302" t="str">
        <f t="shared" si="0"/>
        <v>adulto</v>
      </c>
      <c r="I10" s="292"/>
      <c r="J10" s="295"/>
      <c r="K10" s="295"/>
      <c r="L10" s="295"/>
      <c r="M10" s="304" t="str">
        <f t="shared" si="1"/>
        <v xml:space="preserve">  </v>
      </c>
      <c r="N10" s="305">
        <f t="shared" si="2"/>
        <v>0</v>
      </c>
      <c r="O10" s="306">
        <f t="shared" si="3"/>
        <v>0</v>
      </c>
      <c r="P10" s="307">
        <f t="shared" si="4"/>
        <v>0</v>
      </c>
      <c r="Q10" s="292" t="str">
        <f t="shared" si="5"/>
        <v/>
      </c>
    </row>
    <row r="11" spans="1:17" x14ac:dyDescent="0.15">
      <c r="A11" s="292"/>
      <c r="B11" s="242"/>
      <c r="C11" s="242"/>
      <c r="D11" s="242"/>
      <c r="E11" s="243"/>
      <c r="F11" s="243"/>
      <c r="G11" s="252"/>
      <c r="H11" s="302" t="str">
        <f t="shared" si="0"/>
        <v>adulto</v>
      </c>
      <c r="I11" s="292"/>
      <c r="J11" s="295"/>
      <c r="K11" s="295"/>
      <c r="L11" s="295"/>
      <c r="M11" s="304" t="str">
        <f t="shared" si="1"/>
        <v xml:space="preserve">  </v>
      </c>
      <c r="N11" s="305">
        <f t="shared" si="2"/>
        <v>0</v>
      </c>
      <c r="O11" s="306">
        <f t="shared" si="3"/>
        <v>0</v>
      </c>
      <c r="P11" s="307">
        <f t="shared" si="4"/>
        <v>0</v>
      </c>
      <c r="Q11" s="292" t="str">
        <f t="shared" si="5"/>
        <v/>
      </c>
    </row>
    <row r="12" spans="1:17" x14ac:dyDescent="0.15">
      <c r="A12" s="292"/>
      <c r="B12" s="292"/>
      <c r="C12" s="292"/>
      <c r="D12" s="292"/>
      <c r="E12" s="295"/>
      <c r="F12" s="295"/>
      <c r="G12" s="252"/>
      <c r="H12" s="302" t="str">
        <f t="shared" si="0"/>
        <v>adulto</v>
      </c>
      <c r="I12" s="292"/>
      <c r="J12" s="295"/>
      <c r="K12" s="295"/>
      <c r="L12" s="295"/>
      <c r="M12" s="304" t="str">
        <f t="shared" si="1"/>
        <v xml:space="preserve">  </v>
      </c>
      <c r="N12" s="305">
        <f t="shared" si="2"/>
        <v>0</v>
      </c>
      <c r="O12" s="306">
        <f t="shared" si="3"/>
        <v>0</v>
      </c>
      <c r="P12" s="307">
        <f t="shared" si="4"/>
        <v>0</v>
      </c>
      <c r="Q12" s="292" t="str">
        <f t="shared" si="5"/>
        <v/>
      </c>
    </row>
    <row r="13" spans="1:17" x14ac:dyDescent="0.15">
      <c r="A13" s="292"/>
      <c r="B13" s="292"/>
      <c r="C13" s="292"/>
      <c r="D13" s="292"/>
      <c r="E13" s="295"/>
      <c r="F13" s="295"/>
      <c r="G13" s="252"/>
      <c r="H13" s="302" t="str">
        <f t="shared" si="0"/>
        <v>adulto</v>
      </c>
      <c r="I13" s="292"/>
      <c r="J13" s="295"/>
      <c r="K13" s="295"/>
      <c r="L13" s="295"/>
      <c r="M13" s="304" t="str">
        <f t="shared" si="1"/>
        <v xml:space="preserve">  </v>
      </c>
      <c r="N13" s="305">
        <f t="shared" si="2"/>
        <v>0</v>
      </c>
      <c r="O13" s="306">
        <f t="shared" si="3"/>
        <v>0</v>
      </c>
      <c r="P13" s="307">
        <f t="shared" si="4"/>
        <v>0</v>
      </c>
      <c r="Q13" s="292" t="str">
        <f t="shared" si="5"/>
        <v/>
      </c>
    </row>
    <row r="14" spans="1:17" x14ac:dyDescent="0.15">
      <c r="A14" s="292"/>
      <c r="B14" s="292"/>
      <c r="C14" s="292"/>
      <c r="D14" s="292"/>
      <c r="E14" s="295"/>
      <c r="F14" s="295"/>
      <c r="G14" s="252"/>
      <c r="H14" s="302" t="str">
        <f t="shared" si="0"/>
        <v>adulto</v>
      </c>
      <c r="I14" s="292"/>
      <c r="J14" s="295"/>
      <c r="K14" s="295"/>
      <c r="L14" s="295"/>
      <c r="M14" s="304" t="str">
        <f t="shared" si="1"/>
        <v xml:space="preserve">  </v>
      </c>
      <c r="N14" s="305">
        <f t="shared" si="2"/>
        <v>0</v>
      </c>
      <c r="O14" s="306">
        <f t="shared" si="3"/>
        <v>0</v>
      </c>
      <c r="P14" s="307">
        <f t="shared" si="4"/>
        <v>0</v>
      </c>
      <c r="Q14" s="292" t="str">
        <f t="shared" si="5"/>
        <v/>
      </c>
    </row>
    <row r="15" spans="1:17" x14ac:dyDescent="0.15">
      <c r="A15" s="292"/>
      <c r="B15" s="292"/>
      <c r="C15" s="292"/>
      <c r="D15" s="292"/>
      <c r="E15" s="295"/>
      <c r="F15" s="295"/>
      <c r="G15" s="252"/>
      <c r="H15" s="302" t="str">
        <f t="shared" si="0"/>
        <v>adulto</v>
      </c>
      <c r="I15" s="292"/>
      <c r="J15" s="295"/>
      <c r="K15" s="295"/>
      <c r="L15" s="295"/>
      <c r="M15" s="304" t="str">
        <f t="shared" si="1"/>
        <v xml:space="preserve">  </v>
      </c>
      <c r="N15" s="305">
        <f t="shared" si="2"/>
        <v>0</v>
      </c>
      <c r="O15" s="306">
        <f t="shared" si="3"/>
        <v>0</v>
      </c>
      <c r="P15" s="307">
        <f t="shared" si="4"/>
        <v>0</v>
      </c>
      <c r="Q15" s="292" t="str">
        <f t="shared" si="5"/>
        <v/>
      </c>
    </row>
    <row r="16" spans="1:17" x14ac:dyDescent="0.15">
      <c r="A16" s="292"/>
      <c r="B16" s="292"/>
      <c r="C16" s="292"/>
      <c r="D16" s="292"/>
      <c r="E16" s="295"/>
      <c r="F16" s="295"/>
      <c r="G16" s="252"/>
      <c r="H16" s="302" t="str">
        <f t="shared" si="0"/>
        <v>adulto</v>
      </c>
      <c r="I16" s="292"/>
      <c r="J16" s="295"/>
      <c r="K16" s="295"/>
      <c r="L16" s="295"/>
      <c r="M16" s="304" t="str">
        <f t="shared" si="1"/>
        <v xml:space="preserve">  </v>
      </c>
      <c r="N16" s="305">
        <f t="shared" si="2"/>
        <v>0</v>
      </c>
      <c r="O16" s="306">
        <f t="shared" si="3"/>
        <v>0</v>
      </c>
      <c r="P16" s="307">
        <f t="shared" si="4"/>
        <v>0</v>
      </c>
      <c r="Q16" s="292" t="str">
        <f t="shared" si="5"/>
        <v/>
      </c>
    </row>
    <row r="17" spans="1:17" x14ac:dyDescent="0.15">
      <c r="A17" s="292"/>
      <c r="B17" s="292"/>
      <c r="C17" s="292"/>
      <c r="D17" s="292"/>
      <c r="E17" s="295"/>
      <c r="F17" s="295"/>
      <c r="G17" s="252"/>
      <c r="H17" s="302" t="str">
        <f t="shared" si="0"/>
        <v>adulto</v>
      </c>
      <c r="I17" s="292"/>
      <c r="J17" s="295"/>
      <c r="K17" s="295"/>
      <c r="L17" s="295"/>
      <c r="M17" s="304" t="str">
        <f t="shared" si="1"/>
        <v xml:space="preserve">  </v>
      </c>
      <c r="N17" s="305">
        <f t="shared" si="2"/>
        <v>0</v>
      </c>
      <c r="O17" s="306">
        <f t="shared" si="3"/>
        <v>0</v>
      </c>
      <c r="P17" s="307">
        <f t="shared" si="4"/>
        <v>0</v>
      </c>
      <c r="Q17" s="292" t="str">
        <f t="shared" si="5"/>
        <v/>
      </c>
    </row>
    <row r="18" spans="1:17" x14ac:dyDescent="0.15">
      <c r="A18" s="292"/>
      <c r="B18" s="292"/>
      <c r="C18" s="292"/>
      <c r="D18" s="292"/>
      <c r="E18" s="295"/>
      <c r="F18" s="295"/>
      <c r="G18" s="252"/>
      <c r="H18" s="302" t="str">
        <f t="shared" si="0"/>
        <v>adulto</v>
      </c>
      <c r="I18" s="292"/>
      <c r="J18" s="295"/>
      <c r="K18" s="295"/>
      <c r="L18" s="295"/>
      <c r="M18" s="304" t="str">
        <f t="shared" si="1"/>
        <v xml:space="preserve">  </v>
      </c>
      <c r="N18" s="305">
        <f t="shared" si="2"/>
        <v>0</v>
      </c>
      <c r="O18" s="306">
        <f t="shared" si="3"/>
        <v>0</v>
      </c>
      <c r="P18" s="307">
        <f t="shared" si="4"/>
        <v>0</v>
      </c>
      <c r="Q18" s="292" t="str">
        <f t="shared" si="5"/>
        <v/>
      </c>
    </row>
    <row r="19" spans="1:17" x14ac:dyDescent="0.15">
      <c r="A19" s="292"/>
      <c r="B19" s="292"/>
      <c r="C19" s="292"/>
      <c r="D19" s="292"/>
      <c r="E19" s="295"/>
      <c r="F19" s="295"/>
      <c r="G19" s="252"/>
      <c r="H19" s="302" t="str">
        <f t="shared" si="0"/>
        <v>adulto</v>
      </c>
      <c r="I19" s="292"/>
      <c r="J19" s="295"/>
      <c r="K19" s="295"/>
      <c r="L19" s="295"/>
      <c r="M19" s="304" t="str">
        <f t="shared" si="1"/>
        <v xml:space="preserve">  </v>
      </c>
      <c r="N19" s="305">
        <f t="shared" si="2"/>
        <v>0</v>
      </c>
      <c r="O19" s="306">
        <f t="shared" si="3"/>
        <v>0</v>
      </c>
      <c r="P19" s="307">
        <f t="shared" si="4"/>
        <v>0</v>
      </c>
      <c r="Q19" s="292" t="str">
        <f t="shared" si="5"/>
        <v/>
      </c>
    </row>
    <row r="20" spans="1:17" x14ac:dyDescent="0.15">
      <c r="A20" s="292"/>
      <c r="B20" s="292"/>
      <c r="C20" s="292"/>
      <c r="D20" s="292"/>
      <c r="E20" s="295"/>
      <c r="F20" s="295"/>
      <c r="G20" s="252"/>
      <c r="H20" s="302" t="str">
        <f t="shared" si="0"/>
        <v>adulto</v>
      </c>
      <c r="I20" s="292"/>
      <c r="J20" s="295"/>
      <c r="K20" s="295"/>
      <c r="L20" s="295"/>
      <c r="M20" s="304" t="str">
        <f t="shared" si="1"/>
        <v xml:space="preserve">  </v>
      </c>
      <c r="N20" s="305">
        <f t="shared" si="2"/>
        <v>0</v>
      </c>
      <c r="O20" s="306">
        <f t="shared" si="3"/>
        <v>0</v>
      </c>
      <c r="P20" s="307">
        <f t="shared" si="4"/>
        <v>0</v>
      </c>
      <c r="Q20" s="292" t="str">
        <f t="shared" si="5"/>
        <v/>
      </c>
    </row>
    <row r="21" spans="1:17" x14ac:dyDescent="0.15">
      <c r="A21" s="292"/>
      <c r="B21" s="292"/>
      <c r="C21" s="292"/>
      <c r="D21" s="292"/>
      <c r="E21" s="295"/>
      <c r="F21" s="295"/>
      <c r="G21" s="252"/>
      <c r="H21" s="302" t="str">
        <f t="shared" si="0"/>
        <v>adulto</v>
      </c>
      <c r="I21" s="292"/>
      <c r="J21" s="295"/>
      <c r="K21" s="295"/>
      <c r="L21" s="295"/>
      <c r="M21" s="304" t="str">
        <f t="shared" si="1"/>
        <v xml:space="preserve">  </v>
      </c>
      <c r="N21" s="305">
        <f t="shared" si="2"/>
        <v>0</v>
      </c>
      <c r="O21" s="306">
        <f t="shared" si="3"/>
        <v>0</v>
      </c>
      <c r="P21" s="307">
        <f t="shared" si="4"/>
        <v>0</v>
      </c>
      <c r="Q21" s="292" t="str">
        <f t="shared" si="5"/>
        <v/>
      </c>
    </row>
    <row r="22" spans="1:17" x14ac:dyDescent="0.15">
      <c r="A22" s="292"/>
      <c r="B22" s="292"/>
      <c r="C22" s="292"/>
      <c r="D22" s="292"/>
      <c r="E22" s="295"/>
      <c r="F22" s="295"/>
      <c r="G22" s="252"/>
      <c r="H22" s="302" t="str">
        <f t="shared" si="0"/>
        <v>adulto</v>
      </c>
      <c r="I22" s="292"/>
      <c r="J22" s="295"/>
      <c r="K22" s="295"/>
      <c r="L22" s="295"/>
      <c r="M22" s="304" t="str">
        <f t="shared" si="1"/>
        <v xml:space="preserve">  </v>
      </c>
      <c r="N22" s="305">
        <f t="shared" si="2"/>
        <v>0</v>
      </c>
      <c r="O22" s="306">
        <f t="shared" si="3"/>
        <v>0</v>
      </c>
      <c r="P22" s="307">
        <f t="shared" si="4"/>
        <v>0</v>
      </c>
      <c r="Q22" s="292" t="str">
        <f t="shared" si="5"/>
        <v/>
      </c>
    </row>
    <row r="23" spans="1:17" x14ac:dyDescent="0.15">
      <c r="A23" s="292"/>
      <c r="B23" s="292"/>
      <c r="C23" s="292"/>
      <c r="D23" s="292"/>
      <c r="E23" s="295"/>
      <c r="F23" s="295"/>
      <c r="G23" s="252"/>
      <c r="H23" s="302" t="str">
        <f t="shared" si="0"/>
        <v>adulto</v>
      </c>
      <c r="I23" s="292"/>
      <c r="J23" s="295"/>
      <c r="K23" s="295"/>
      <c r="L23" s="295"/>
      <c r="M23" s="304" t="str">
        <f t="shared" si="1"/>
        <v xml:space="preserve">  </v>
      </c>
      <c r="N23" s="305">
        <f t="shared" si="2"/>
        <v>0</v>
      </c>
      <c r="O23" s="306">
        <f t="shared" si="3"/>
        <v>0</v>
      </c>
      <c r="P23" s="307">
        <f t="shared" si="4"/>
        <v>0</v>
      </c>
      <c r="Q23" s="292" t="str">
        <f t="shared" si="5"/>
        <v/>
      </c>
    </row>
    <row r="24" spans="1:17" x14ac:dyDescent="0.15">
      <c r="A24" s="292"/>
      <c r="B24" s="292"/>
      <c r="C24" s="292"/>
      <c r="D24" s="292"/>
      <c r="E24" s="295"/>
      <c r="F24" s="295"/>
      <c r="G24" s="252"/>
      <c r="H24" s="302" t="str">
        <f t="shared" si="0"/>
        <v>adulto</v>
      </c>
      <c r="I24" s="292"/>
      <c r="J24" s="295"/>
      <c r="K24" s="295"/>
      <c r="L24" s="295"/>
      <c r="M24" s="304" t="str">
        <f t="shared" si="1"/>
        <v xml:space="preserve">  </v>
      </c>
      <c r="N24" s="305">
        <f t="shared" si="2"/>
        <v>0</v>
      </c>
      <c r="O24" s="306">
        <f t="shared" si="3"/>
        <v>0</v>
      </c>
      <c r="P24" s="307">
        <f t="shared" si="4"/>
        <v>0</v>
      </c>
      <c r="Q24" s="292" t="str">
        <f t="shared" si="5"/>
        <v/>
      </c>
    </row>
    <row r="25" spans="1:17" x14ac:dyDescent="0.15">
      <c r="A25" s="292"/>
      <c r="B25" s="292"/>
      <c r="C25" s="292"/>
      <c r="D25" s="292"/>
      <c r="E25" s="295"/>
      <c r="F25" s="295"/>
      <c r="G25" s="252"/>
      <c r="H25" s="302" t="str">
        <f t="shared" si="0"/>
        <v>adulto</v>
      </c>
      <c r="I25" s="292"/>
      <c r="J25" s="295"/>
      <c r="K25" s="295"/>
      <c r="L25" s="295"/>
      <c r="M25" s="304" t="str">
        <f t="shared" si="1"/>
        <v xml:space="preserve">  </v>
      </c>
      <c r="N25" s="305">
        <f t="shared" si="2"/>
        <v>0</v>
      </c>
      <c r="O25" s="306">
        <f t="shared" si="3"/>
        <v>0</v>
      </c>
      <c r="P25" s="307">
        <f t="shared" si="4"/>
        <v>0</v>
      </c>
      <c r="Q25" s="292" t="str">
        <f t="shared" si="5"/>
        <v/>
      </c>
    </row>
    <row r="26" spans="1:17" x14ac:dyDescent="0.15">
      <c r="A26" s="292"/>
      <c r="B26" s="292"/>
      <c r="C26" s="292"/>
      <c r="D26" s="292"/>
      <c r="E26" s="295"/>
      <c r="F26" s="295"/>
      <c r="G26" s="252"/>
      <c r="H26" s="302" t="str">
        <f t="shared" si="0"/>
        <v>adulto</v>
      </c>
      <c r="I26" s="292"/>
      <c r="J26" s="295"/>
      <c r="K26" s="295"/>
      <c r="L26" s="295"/>
      <c r="M26" s="304" t="str">
        <f t="shared" si="1"/>
        <v xml:space="preserve">  </v>
      </c>
      <c r="N26" s="305">
        <f t="shared" si="2"/>
        <v>0</v>
      </c>
      <c r="O26" s="306">
        <f t="shared" si="3"/>
        <v>0</v>
      </c>
      <c r="P26" s="307">
        <f t="shared" si="4"/>
        <v>0</v>
      </c>
      <c r="Q26" s="292" t="str">
        <f t="shared" si="5"/>
        <v/>
      </c>
    </row>
    <row r="27" spans="1:17" x14ac:dyDescent="0.15">
      <c r="A27" s="292"/>
      <c r="B27" s="292"/>
      <c r="C27" s="292"/>
      <c r="D27" s="292"/>
      <c r="E27" s="295"/>
      <c r="F27" s="295"/>
      <c r="G27" s="252"/>
      <c r="H27" s="302" t="str">
        <f t="shared" si="0"/>
        <v>adulto</v>
      </c>
      <c r="I27" s="292"/>
      <c r="J27" s="295"/>
      <c r="K27" s="295"/>
      <c r="L27" s="295"/>
      <c r="M27" s="304" t="str">
        <f t="shared" si="1"/>
        <v xml:space="preserve">  </v>
      </c>
      <c r="N27" s="305">
        <f t="shared" si="2"/>
        <v>0</v>
      </c>
      <c r="O27" s="306">
        <f t="shared" si="3"/>
        <v>0</v>
      </c>
      <c r="P27" s="307">
        <f t="shared" si="4"/>
        <v>0</v>
      </c>
      <c r="Q27" s="292" t="str">
        <f t="shared" si="5"/>
        <v/>
      </c>
    </row>
    <row r="28" spans="1:17" x14ac:dyDescent="0.15">
      <c r="A28" s="292"/>
      <c r="B28" s="292"/>
      <c r="C28" s="292"/>
      <c r="D28" s="292"/>
      <c r="E28" s="295"/>
      <c r="F28" s="295"/>
      <c r="G28" s="252"/>
      <c r="H28" s="302" t="str">
        <f t="shared" si="0"/>
        <v>adulto</v>
      </c>
      <c r="I28" s="292"/>
      <c r="J28" s="295"/>
      <c r="K28" s="295"/>
      <c r="L28" s="295"/>
      <c r="M28" s="304" t="str">
        <f t="shared" si="1"/>
        <v xml:space="preserve">  </v>
      </c>
      <c r="N28" s="305">
        <f t="shared" si="2"/>
        <v>0</v>
      </c>
      <c r="O28" s="306">
        <f t="shared" si="3"/>
        <v>0</v>
      </c>
      <c r="P28" s="307">
        <f t="shared" si="4"/>
        <v>0</v>
      </c>
      <c r="Q28" s="292" t="str">
        <f t="shared" si="5"/>
        <v/>
      </c>
    </row>
    <row r="29" spans="1:17" x14ac:dyDescent="0.15">
      <c r="A29" s="292"/>
      <c r="B29" s="292"/>
      <c r="C29" s="292"/>
      <c r="D29" s="292"/>
      <c r="E29" s="295"/>
      <c r="F29" s="295"/>
      <c r="G29" s="252"/>
      <c r="H29" s="302" t="str">
        <f t="shared" si="0"/>
        <v>adulto</v>
      </c>
      <c r="I29" s="292"/>
      <c r="J29" s="295"/>
      <c r="K29" s="295"/>
      <c r="L29" s="295"/>
      <c r="M29" s="304" t="str">
        <f t="shared" si="1"/>
        <v xml:space="preserve">  </v>
      </c>
      <c r="N29" s="305">
        <f t="shared" si="2"/>
        <v>0</v>
      </c>
      <c r="O29" s="306">
        <f t="shared" si="3"/>
        <v>0</v>
      </c>
      <c r="P29" s="307">
        <f t="shared" si="4"/>
        <v>0</v>
      </c>
      <c r="Q29" s="292" t="str">
        <f t="shared" si="5"/>
        <v/>
      </c>
    </row>
    <row r="30" spans="1:17" x14ac:dyDescent="0.15">
      <c r="A30" s="292"/>
      <c r="B30" s="292"/>
      <c r="C30" s="292"/>
      <c r="D30" s="292"/>
      <c r="E30" s="295"/>
      <c r="F30" s="295"/>
      <c r="G30" s="252"/>
      <c r="H30" s="302" t="str">
        <f t="shared" si="0"/>
        <v>adulto</v>
      </c>
      <c r="I30" s="292"/>
      <c r="J30" s="295"/>
      <c r="K30" s="295"/>
      <c r="L30" s="295"/>
      <c r="M30" s="304" t="str">
        <f t="shared" si="1"/>
        <v xml:space="preserve">  </v>
      </c>
      <c r="N30" s="305">
        <f t="shared" si="2"/>
        <v>0</v>
      </c>
      <c r="O30" s="306">
        <f t="shared" si="3"/>
        <v>0</v>
      </c>
      <c r="P30" s="307">
        <f t="shared" si="4"/>
        <v>0</v>
      </c>
      <c r="Q30" s="292" t="str">
        <f t="shared" si="5"/>
        <v/>
      </c>
    </row>
    <row r="31" spans="1:17" x14ac:dyDescent="0.15">
      <c r="A31" s="292"/>
      <c r="B31" s="292"/>
      <c r="C31" s="292"/>
      <c r="D31" s="292"/>
      <c r="E31" s="295"/>
      <c r="F31" s="295"/>
      <c r="G31" s="252"/>
      <c r="H31" s="302" t="str">
        <f t="shared" si="0"/>
        <v>adulto</v>
      </c>
      <c r="I31" s="292"/>
      <c r="J31" s="295"/>
      <c r="K31" s="295"/>
      <c r="L31" s="295"/>
      <c r="M31" s="304" t="str">
        <f t="shared" si="1"/>
        <v xml:space="preserve">  </v>
      </c>
      <c r="N31" s="305">
        <f t="shared" si="2"/>
        <v>0</v>
      </c>
      <c r="O31" s="306">
        <f t="shared" si="3"/>
        <v>0</v>
      </c>
      <c r="P31" s="307">
        <f t="shared" si="4"/>
        <v>0</v>
      </c>
      <c r="Q31" s="292" t="str">
        <f t="shared" si="5"/>
        <v/>
      </c>
    </row>
    <row r="32" spans="1:17" x14ac:dyDescent="0.15">
      <c r="A32" s="292"/>
      <c r="B32" s="292"/>
      <c r="C32" s="292"/>
      <c r="D32" s="292"/>
      <c r="E32" s="295"/>
      <c r="F32" s="295"/>
      <c r="G32" s="252"/>
      <c r="H32" s="302" t="str">
        <f t="shared" si="0"/>
        <v>adulto</v>
      </c>
      <c r="I32" s="292"/>
      <c r="J32" s="295"/>
      <c r="K32" s="295"/>
      <c r="L32" s="295"/>
      <c r="M32" s="304" t="str">
        <f t="shared" si="1"/>
        <v xml:space="preserve">  </v>
      </c>
      <c r="N32" s="305">
        <f t="shared" si="2"/>
        <v>0</v>
      </c>
      <c r="O32" s="306">
        <f t="shared" si="3"/>
        <v>0</v>
      </c>
      <c r="P32" s="307">
        <f t="shared" si="4"/>
        <v>0</v>
      </c>
      <c r="Q32" s="292" t="str">
        <f t="shared" si="5"/>
        <v/>
      </c>
    </row>
    <row r="33" spans="1:17" x14ac:dyDescent="0.15">
      <c r="A33" s="292"/>
      <c r="B33" s="292"/>
      <c r="C33" s="292"/>
      <c r="D33" s="292"/>
      <c r="E33" s="295"/>
      <c r="F33" s="295"/>
      <c r="G33" s="252"/>
      <c r="H33" s="302" t="str">
        <f t="shared" si="0"/>
        <v>adulto</v>
      </c>
      <c r="I33" s="292"/>
      <c r="J33" s="295"/>
      <c r="K33" s="295"/>
      <c r="L33" s="295"/>
      <c r="M33" s="304" t="str">
        <f t="shared" si="1"/>
        <v xml:space="preserve">  </v>
      </c>
      <c r="N33" s="305">
        <f t="shared" si="2"/>
        <v>0</v>
      </c>
      <c r="O33" s="306">
        <f t="shared" si="3"/>
        <v>0</v>
      </c>
      <c r="P33" s="307">
        <f t="shared" si="4"/>
        <v>0</v>
      </c>
      <c r="Q33" s="292" t="str">
        <f t="shared" si="5"/>
        <v/>
      </c>
    </row>
    <row r="34" spans="1:17" x14ac:dyDescent="0.15">
      <c r="A34" s="292"/>
      <c r="B34" s="292"/>
      <c r="C34" s="292"/>
      <c r="D34" s="292"/>
      <c r="E34" s="295"/>
      <c r="F34" s="295"/>
      <c r="G34" s="252"/>
      <c r="H34" s="302" t="str">
        <f t="shared" si="0"/>
        <v>adulto</v>
      </c>
      <c r="I34" s="292"/>
      <c r="J34" s="295"/>
      <c r="K34" s="295"/>
      <c r="L34" s="295"/>
      <c r="M34" s="304" t="str">
        <f t="shared" si="1"/>
        <v xml:space="preserve">  </v>
      </c>
      <c r="N34" s="305">
        <f t="shared" si="2"/>
        <v>0</v>
      </c>
      <c r="O34" s="306">
        <f t="shared" si="3"/>
        <v>0</v>
      </c>
      <c r="P34" s="307">
        <f t="shared" si="4"/>
        <v>0</v>
      </c>
      <c r="Q34" s="292" t="str">
        <f t="shared" si="5"/>
        <v/>
      </c>
    </row>
    <row r="35" spans="1:17" x14ac:dyDescent="0.15">
      <c r="A35" s="292"/>
      <c r="B35" s="292"/>
      <c r="C35" s="292"/>
      <c r="D35" s="292"/>
      <c r="E35" s="295"/>
      <c r="F35" s="295"/>
      <c r="G35" s="252"/>
      <c r="H35" s="302" t="str">
        <f t="shared" si="0"/>
        <v>adulto</v>
      </c>
      <c r="I35" s="292"/>
      <c r="J35" s="295"/>
      <c r="K35" s="295"/>
      <c r="L35" s="295"/>
      <c r="M35" s="304" t="str">
        <f t="shared" si="1"/>
        <v xml:space="preserve">  </v>
      </c>
      <c r="N35" s="305">
        <f t="shared" si="2"/>
        <v>0</v>
      </c>
      <c r="O35" s="306">
        <f t="shared" si="3"/>
        <v>0</v>
      </c>
      <c r="P35" s="307">
        <f t="shared" si="4"/>
        <v>0</v>
      </c>
      <c r="Q35" s="292" t="str">
        <f t="shared" si="5"/>
        <v/>
      </c>
    </row>
    <row r="36" spans="1:17" x14ac:dyDescent="0.15">
      <c r="A36" s="292"/>
      <c r="B36" s="292"/>
      <c r="C36" s="292"/>
      <c r="D36" s="292"/>
      <c r="E36" s="295"/>
      <c r="F36" s="295"/>
      <c r="G36" s="252"/>
      <c r="H36" s="302" t="str">
        <f t="shared" si="0"/>
        <v>adulto</v>
      </c>
      <c r="I36" s="292"/>
      <c r="J36" s="295"/>
      <c r="K36" s="295"/>
      <c r="L36" s="295"/>
      <c r="M36" s="304" t="str">
        <f t="shared" si="1"/>
        <v xml:space="preserve">  </v>
      </c>
      <c r="N36" s="305">
        <f t="shared" si="2"/>
        <v>0</v>
      </c>
      <c r="O36" s="306">
        <f t="shared" si="3"/>
        <v>0</v>
      </c>
      <c r="P36" s="307">
        <f t="shared" si="4"/>
        <v>0</v>
      </c>
      <c r="Q36" s="292" t="str">
        <f t="shared" si="5"/>
        <v/>
      </c>
    </row>
    <row r="37" spans="1:17" x14ac:dyDescent="0.15">
      <c r="A37" s="292"/>
      <c r="B37" s="292"/>
      <c r="C37" s="292"/>
      <c r="D37" s="292"/>
      <c r="E37" s="295"/>
      <c r="F37" s="295"/>
      <c r="G37" s="252"/>
      <c r="H37" s="302" t="str">
        <f t="shared" si="0"/>
        <v>adulto</v>
      </c>
      <c r="I37" s="292"/>
      <c r="J37" s="295"/>
      <c r="K37" s="295"/>
      <c r="L37" s="295"/>
      <c r="M37" s="304" t="str">
        <f t="shared" si="1"/>
        <v xml:space="preserve">  </v>
      </c>
      <c r="N37" s="305">
        <f t="shared" si="2"/>
        <v>0</v>
      </c>
      <c r="O37" s="306">
        <f t="shared" si="3"/>
        <v>0</v>
      </c>
      <c r="P37" s="307">
        <f t="shared" si="4"/>
        <v>0</v>
      </c>
      <c r="Q37" s="292" t="str">
        <f t="shared" si="5"/>
        <v/>
      </c>
    </row>
    <row r="38" spans="1:17" x14ac:dyDescent="0.15">
      <c r="A38" s="292"/>
      <c r="B38" s="292"/>
      <c r="C38" s="292"/>
      <c r="D38" s="292"/>
      <c r="E38" s="295"/>
      <c r="F38" s="295"/>
      <c r="G38" s="252"/>
      <c r="H38" s="302" t="str">
        <f t="shared" si="0"/>
        <v>adulto</v>
      </c>
      <c r="I38" s="292"/>
      <c r="J38" s="295"/>
      <c r="K38" s="295"/>
      <c r="L38" s="295"/>
      <c r="M38" s="304" t="str">
        <f t="shared" si="1"/>
        <v xml:space="preserve">  </v>
      </c>
      <c r="N38" s="305">
        <f t="shared" si="2"/>
        <v>0</v>
      </c>
      <c r="O38" s="306">
        <f t="shared" si="3"/>
        <v>0</v>
      </c>
      <c r="P38" s="307">
        <f t="shared" si="4"/>
        <v>0</v>
      </c>
      <c r="Q38" s="292" t="str">
        <f t="shared" si="5"/>
        <v/>
      </c>
    </row>
    <row r="39" spans="1:17" x14ac:dyDescent="0.15">
      <c r="A39" s="292"/>
      <c r="B39" s="292"/>
      <c r="C39" s="292"/>
      <c r="D39" s="292"/>
      <c r="E39" s="295"/>
      <c r="F39" s="295"/>
      <c r="G39" s="252"/>
      <c r="H39" s="302" t="str">
        <f t="shared" si="0"/>
        <v>adulto</v>
      </c>
      <c r="I39" s="292"/>
      <c r="J39" s="295"/>
      <c r="K39" s="295"/>
      <c r="L39" s="295"/>
      <c r="M39" s="304" t="str">
        <f t="shared" si="1"/>
        <v xml:space="preserve">  </v>
      </c>
      <c r="N39" s="305">
        <f t="shared" si="2"/>
        <v>0</v>
      </c>
      <c r="O39" s="306">
        <f t="shared" si="3"/>
        <v>0</v>
      </c>
      <c r="P39" s="307">
        <f t="shared" si="4"/>
        <v>0</v>
      </c>
      <c r="Q39" s="292" t="str">
        <f t="shared" si="5"/>
        <v/>
      </c>
    </row>
    <row r="40" spans="1:17" x14ac:dyDescent="0.15">
      <c r="A40" s="292"/>
      <c r="B40" s="292"/>
      <c r="C40" s="292"/>
      <c r="D40" s="292"/>
      <c r="E40" s="295"/>
      <c r="F40" s="295"/>
      <c r="G40" s="252"/>
      <c r="H40" s="302" t="str">
        <f t="shared" si="0"/>
        <v>adulto</v>
      </c>
      <c r="I40" s="292"/>
      <c r="J40" s="295"/>
      <c r="K40" s="295"/>
      <c r="L40" s="295"/>
      <c r="M40" s="304" t="str">
        <f t="shared" si="1"/>
        <v xml:space="preserve">  </v>
      </c>
      <c r="N40" s="305">
        <f t="shared" si="2"/>
        <v>0</v>
      </c>
      <c r="O40" s="306">
        <f t="shared" si="3"/>
        <v>0</v>
      </c>
      <c r="P40" s="307">
        <f t="shared" si="4"/>
        <v>0</v>
      </c>
      <c r="Q40" s="292" t="str">
        <f t="shared" si="5"/>
        <v/>
      </c>
    </row>
    <row r="41" spans="1:17" x14ac:dyDescent="0.15">
      <c r="A41" s="292"/>
      <c r="B41" s="292"/>
      <c r="C41" s="292"/>
      <c r="D41" s="292"/>
      <c r="E41" s="295"/>
      <c r="F41" s="295"/>
      <c r="G41" s="252"/>
      <c r="H41" s="302" t="str">
        <f t="shared" si="0"/>
        <v>adulto</v>
      </c>
      <c r="I41" s="292"/>
      <c r="J41" s="295"/>
      <c r="K41" s="295"/>
      <c r="L41" s="295"/>
      <c r="M41" s="304" t="str">
        <f t="shared" si="1"/>
        <v xml:space="preserve">  </v>
      </c>
      <c r="N41" s="305">
        <f t="shared" si="2"/>
        <v>0</v>
      </c>
      <c r="O41" s="306">
        <f t="shared" si="3"/>
        <v>0</v>
      </c>
      <c r="P41" s="307">
        <f t="shared" si="4"/>
        <v>0</v>
      </c>
      <c r="Q41" s="292" t="str">
        <f t="shared" si="5"/>
        <v/>
      </c>
    </row>
    <row r="42" spans="1:17" x14ac:dyDescent="0.15">
      <c r="A42" s="292"/>
      <c r="B42" s="292"/>
      <c r="C42" s="292"/>
      <c r="D42" s="292"/>
      <c r="E42" s="295"/>
      <c r="F42" s="295"/>
      <c r="G42" s="252"/>
      <c r="H42" s="302" t="str">
        <f t="shared" si="0"/>
        <v>adulto</v>
      </c>
      <c r="I42" s="292"/>
      <c r="J42" s="295"/>
      <c r="K42" s="295"/>
      <c r="L42" s="295"/>
      <c r="M42" s="304" t="str">
        <f t="shared" si="1"/>
        <v xml:space="preserve">  </v>
      </c>
      <c r="N42" s="305">
        <f t="shared" si="2"/>
        <v>0</v>
      </c>
      <c r="O42" s="306">
        <f t="shared" si="3"/>
        <v>0</v>
      </c>
      <c r="P42" s="307">
        <f t="shared" si="4"/>
        <v>0</v>
      </c>
      <c r="Q42" s="292" t="str">
        <f t="shared" si="5"/>
        <v/>
      </c>
    </row>
    <row r="43" spans="1:17" x14ac:dyDescent="0.15">
      <c r="A43" s="292"/>
      <c r="B43" s="292"/>
      <c r="C43" s="292"/>
      <c r="D43" s="292"/>
      <c r="E43" s="295"/>
      <c r="F43" s="295"/>
      <c r="G43" s="252"/>
      <c r="H43" s="302" t="str">
        <f t="shared" si="0"/>
        <v>adulto</v>
      </c>
      <c r="I43" s="292"/>
      <c r="J43" s="295"/>
      <c r="K43" s="295"/>
      <c r="L43" s="295"/>
      <c r="M43" s="304" t="str">
        <f t="shared" si="1"/>
        <v xml:space="preserve">  </v>
      </c>
      <c r="N43" s="305">
        <f t="shared" si="2"/>
        <v>0</v>
      </c>
      <c r="O43" s="306">
        <f t="shared" si="3"/>
        <v>0</v>
      </c>
      <c r="P43" s="307">
        <f t="shared" si="4"/>
        <v>0</v>
      </c>
      <c r="Q43" s="292" t="str">
        <f t="shared" si="5"/>
        <v/>
      </c>
    </row>
    <row r="44" spans="1:17" x14ac:dyDescent="0.15">
      <c r="A44" s="292"/>
      <c r="B44" s="292"/>
      <c r="C44" s="292"/>
      <c r="D44" s="292"/>
      <c r="E44" s="295"/>
      <c r="F44" s="295"/>
      <c r="G44" s="252"/>
      <c r="H44" s="302" t="str">
        <f t="shared" si="0"/>
        <v>adulto</v>
      </c>
      <c r="I44" s="292"/>
      <c r="J44" s="295"/>
      <c r="K44" s="295"/>
      <c r="L44" s="295"/>
      <c r="M44" s="304" t="str">
        <f t="shared" si="1"/>
        <v xml:space="preserve">  </v>
      </c>
      <c r="N44" s="305">
        <f t="shared" si="2"/>
        <v>0</v>
      </c>
      <c r="O44" s="306">
        <f t="shared" si="3"/>
        <v>0</v>
      </c>
      <c r="P44" s="307">
        <f t="shared" si="4"/>
        <v>0</v>
      </c>
      <c r="Q44" s="292" t="str">
        <f t="shared" si="5"/>
        <v/>
      </c>
    </row>
    <row r="45" spans="1:17" x14ac:dyDescent="0.15">
      <c r="A45" s="292"/>
      <c r="B45" s="292"/>
      <c r="C45" s="292"/>
      <c r="D45" s="292"/>
      <c r="E45" s="295"/>
      <c r="F45" s="295"/>
      <c r="G45" s="252"/>
      <c r="H45" s="302" t="str">
        <f t="shared" si="0"/>
        <v>adulto</v>
      </c>
      <c r="I45" s="292"/>
      <c r="J45" s="295"/>
      <c r="K45" s="295"/>
      <c r="L45" s="295"/>
      <c r="M45" s="304" t="str">
        <f t="shared" si="1"/>
        <v xml:space="preserve">  </v>
      </c>
      <c r="N45" s="305">
        <f t="shared" si="2"/>
        <v>0</v>
      </c>
      <c r="O45" s="306">
        <f t="shared" si="3"/>
        <v>0</v>
      </c>
      <c r="P45" s="307">
        <f t="shared" si="4"/>
        <v>0</v>
      </c>
      <c r="Q45" s="292" t="str">
        <f t="shared" si="5"/>
        <v/>
      </c>
    </row>
    <row r="46" spans="1:17" x14ac:dyDescent="0.15">
      <c r="A46" s="292"/>
      <c r="B46" s="292"/>
      <c r="C46" s="292"/>
      <c r="D46" s="292"/>
      <c r="E46" s="295"/>
      <c r="F46" s="295"/>
      <c r="G46" s="252"/>
      <c r="H46" s="302" t="str">
        <f t="shared" si="0"/>
        <v>adulto</v>
      </c>
      <c r="I46" s="292"/>
      <c r="J46" s="295"/>
      <c r="K46" s="295"/>
      <c r="L46" s="295"/>
      <c r="M46" s="304" t="str">
        <f t="shared" si="1"/>
        <v xml:space="preserve">  </v>
      </c>
      <c r="N46" s="305">
        <f t="shared" si="2"/>
        <v>0</v>
      </c>
      <c r="O46" s="306">
        <f t="shared" si="3"/>
        <v>0</v>
      </c>
      <c r="P46" s="307">
        <f t="shared" si="4"/>
        <v>0</v>
      </c>
      <c r="Q46" s="292" t="str">
        <f t="shared" si="5"/>
        <v/>
      </c>
    </row>
    <row r="47" spans="1:17" x14ac:dyDescent="0.15">
      <c r="A47" s="292"/>
      <c r="B47" s="292"/>
      <c r="C47" s="292"/>
      <c r="D47" s="292"/>
      <c r="E47" s="295"/>
      <c r="F47" s="295"/>
      <c r="G47" s="252"/>
      <c r="H47" s="302" t="str">
        <f t="shared" si="0"/>
        <v>adulto</v>
      </c>
      <c r="I47" s="292"/>
      <c r="J47" s="295"/>
      <c r="K47" s="295"/>
      <c r="L47" s="295"/>
      <c r="M47" s="304" t="str">
        <f t="shared" si="1"/>
        <v xml:space="preserve">  </v>
      </c>
      <c r="N47" s="305">
        <f t="shared" si="2"/>
        <v>0</v>
      </c>
      <c r="O47" s="306">
        <f t="shared" si="3"/>
        <v>0</v>
      </c>
      <c r="P47" s="307">
        <f t="shared" si="4"/>
        <v>0</v>
      </c>
      <c r="Q47" s="292" t="str">
        <f t="shared" si="5"/>
        <v/>
      </c>
    </row>
    <row r="48" spans="1:17" x14ac:dyDescent="0.15">
      <c r="A48" s="292"/>
      <c r="B48" s="292"/>
      <c r="C48" s="292"/>
      <c r="D48" s="292"/>
      <c r="E48" s="295"/>
      <c r="F48" s="295"/>
      <c r="G48" s="252"/>
      <c r="H48" s="302" t="str">
        <f t="shared" si="0"/>
        <v>adulto</v>
      </c>
      <c r="I48" s="292"/>
      <c r="J48" s="295"/>
      <c r="K48" s="295"/>
      <c r="L48" s="295"/>
      <c r="M48" s="304" t="str">
        <f t="shared" si="1"/>
        <v xml:space="preserve">  </v>
      </c>
      <c r="N48" s="305">
        <f t="shared" si="2"/>
        <v>0</v>
      </c>
      <c r="O48" s="306">
        <f t="shared" si="3"/>
        <v>0</v>
      </c>
      <c r="P48" s="307">
        <f t="shared" si="4"/>
        <v>0</v>
      </c>
      <c r="Q48" s="292" t="str">
        <f t="shared" si="5"/>
        <v/>
      </c>
    </row>
    <row r="49" spans="1:17" x14ac:dyDescent="0.15">
      <c r="A49" s="292"/>
      <c r="B49" s="292"/>
      <c r="C49" s="292"/>
      <c r="D49" s="292"/>
      <c r="E49" s="295"/>
      <c r="F49" s="295"/>
      <c r="G49" s="252"/>
      <c r="H49" s="302" t="str">
        <f t="shared" si="0"/>
        <v>adulto</v>
      </c>
      <c r="I49" s="292"/>
      <c r="J49" s="295"/>
      <c r="K49" s="295"/>
      <c r="L49" s="295"/>
      <c r="M49" s="304" t="str">
        <f t="shared" si="1"/>
        <v xml:space="preserve">  </v>
      </c>
      <c r="N49" s="305">
        <f t="shared" si="2"/>
        <v>0</v>
      </c>
      <c r="O49" s="306">
        <f t="shared" si="3"/>
        <v>0</v>
      </c>
      <c r="P49" s="307">
        <f t="shared" si="4"/>
        <v>0</v>
      </c>
      <c r="Q49" s="292" t="str">
        <f t="shared" si="5"/>
        <v/>
      </c>
    </row>
    <row r="50" spans="1:17" x14ac:dyDescent="0.15">
      <c r="A50" s="292"/>
      <c r="B50" s="292"/>
      <c r="C50" s="292"/>
      <c r="D50" s="292"/>
      <c r="E50" s="295"/>
      <c r="F50" s="295"/>
      <c r="G50" s="252"/>
      <c r="H50" s="302" t="str">
        <f t="shared" si="0"/>
        <v>adulto</v>
      </c>
      <c r="I50" s="292"/>
      <c r="J50" s="295"/>
      <c r="K50" s="295"/>
      <c r="L50" s="295"/>
      <c r="M50" s="304" t="str">
        <f t="shared" si="1"/>
        <v xml:space="preserve">  </v>
      </c>
      <c r="N50" s="305">
        <f t="shared" si="2"/>
        <v>0</v>
      </c>
      <c r="O50" s="306">
        <f t="shared" si="3"/>
        <v>0</v>
      </c>
      <c r="P50" s="307">
        <f t="shared" si="4"/>
        <v>0</v>
      </c>
      <c r="Q50" s="292" t="str">
        <f t="shared" si="5"/>
        <v/>
      </c>
    </row>
    <row r="51" spans="1:17" x14ac:dyDescent="0.15">
      <c r="H51" s="308" t="str">
        <f t="shared" si="0"/>
        <v>adulto</v>
      </c>
      <c r="M51" s="309" t="str">
        <f>+_xlfn.CONCAT(D51," ",B51," ",C51)</f>
        <v xml:space="preserve">  </v>
      </c>
    </row>
  </sheetData>
  <autoFilter ref="A1:Q51" xr:uid="{00000000-0001-0000-0000-000000000000}"/>
  <pageMargins left="0.75" right="0.75" top="1" bottom="1" header="0.51180555555555496" footer="0.51180555555555496"/>
  <pageSetup paperSize="9" firstPageNumber="0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EZ544"/>
  <sheetViews>
    <sheetView topLeftCell="F1" zoomScale="70" zoomScaleNormal="70" workbookViewId="0">
      <pane ySplit="1" topLeftCell="A206" activePane="bottomLeft" state="frozen"/>
      <selection activeCell="G1" sqref="G1"/>
      <selection pane="bottomLeft" activeCell="AI208" sqref="AI208"/>
    </sheetView>
  </sheetViews>
  <sheetFormatPr baseColWidth="10" defaultRowHeight="15" x14ac:dyDescent="0.2"/>
  <cols>
    <col min="2" max="2" width="11.5" customWidth="1"/>
    <col min="3" max="3" width="13" customWidth="1"/>
    <col min="4" max="4" width="19.6640625" customWidth="1"/>
    <col min="5" max="5" width="15.1640625" style="13" hidden="1" customWidth="1"/>
    <col min="6" max="6" width="6.6640625" style="13" bestFit="1" customWidth="1"/>
    <col min="7" max="7" width="13.1640625" hidden="1" customWidth="1"/>
    <col min="8" max="8" width="13.5" hidden="1" customWidth="1"/>
    <col min="9" max="9" width="44.6640625" customWidth="1"/>
    <col min="10" max="10" width="11.5" hidden="1" customWidth="1"/>
    <col min="11" max="11" width="6.5" customWidth="1"/>
    <col min="12" max="12" width="5.1640625" hidden="1" customWidth="1"/>
    <col min="13" max="13" width="3.83203125" customWidth="1"/>
    <col min="14" max="14" width="5.6640625" hidden="1" customWidth="1"/>
    <col min="15" max="15" width="8" style="13" customWidth="1"/>
    <col min="16" max="18" width="11.5" style="13" customWidth="1"/>
    <col min="19" max="19" width="4.6640625" style="13" customWidth="1"/>
    <col min="20" max="21" width="11.5" customWidth="1"/>
    <col min="22" max="22" width="4.5" customWidth="1"/>
    <col min="23" max="23" width="7.33203125" customWidth="1"/>
    <col min="24" max="24" width="6.33203125" customWidth="1"/>
    <col min="25" max="26" width="11.5" customWidth="1"/>
    <col min="27" max="27" width="12.5" customWidth="1"/>
    <col min="28" max="32" width="11.5" customWidth="1"/>
    <col min="33" max="33" width="2.83203125" customWidth="1"/>
    <col min="34" max="34" width="11.5" customWidth="1"/>
    <col min="35" max="40" width="11.5" style="13" customWidth="1"/>
    <col min="41" max="41" width="50.5" customWidth="1"/>
    <col min="45" max="45" width="12.5" style="13" bestFit="1" customWidth="1"/>
  </cols>
  <sheetData>
    <row r="1" spans="1:47" s="20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5" t="s">
        <v>32</v>
      </c>
      <c r="AH1" s="5" t="s">
        <v>33</v>
      </c>
      <c r="AI1" s="21" t="s">
        <v>34</v>
      </c>
      <c r="AJ1" s="21" t="s">
        <v>35</v>
      </c>
      <c r="AK1" s="5" t="s">
        <v>36</v>
      </c>
      <c r="AL1" s="6" t="s">
        <v>37</v>
      </c>
      <c r="AM1" s="22" t="s">
        <v>38</v>
      </c>
      <c r="AN1" s="22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22" t="s">
        <v>44</v>
      </c>
      <c r="AT1" s="9" t="s">
        <v>762</v>
      </c>
      <c r="AU1" t="str">
        <f>+CONCATENATE(MID(AT1,9,2),"-",MID(AT1,6,2),"-",MID(AT1,1,4))</f>
        <v>24-01-2002</v>
      </c>
    </row>
    <row r="2" spans="1:47" ht="16" hidden="1" x14ac:dyDescent="0.2">
      <c r="A2" s="8"/>
      <c r="B2" s="8" t="s">
        <v>257</v>
      </c>
      <c r="C2" s="8" t="s">
        <v>258</v>
      </c>
      <c r="D2" s="8" t="s">
        <v>319</v>
      </c>
      <c r="E2" s="12" t="s">
        <v>320</v>
      </c>
      <c r="F2" s="12" t="s">
        <v>45</v>
      </c>
      <c r="G2" s="9">
        <v>38795</v>
      </c>
      <c r="H2" s="16" t="str">
        <f t="shared" ref="H2:H35" si="0">+IF(G2&lt;DATE(2000,12,31),"adulto",IF(G2&lt;DATE(2002,12,31),"u20",IF(G2&lt;DATE(2004,12,31),"u18",IF(G2&lt;DATE(2006,12,31),"u16","-"))))</f>
        <v>u16</v>
      </c>
      <c r="I2" s="8" t="s">
        <v>220</v>
      </c>
      <c r="J2" s="8">
        <v>8</v>
      </c>
      <c r="K2" s="8" t="s">
        <v>766</v>
      </c>
      <c r="L2" s="8"/>
      <c r="M2" s="11" t="s">
        <v>565</v>
      </c>
      <c r="N2" s="8"/>
      <c r="O2" s="12">
        <v>1</v>
      </c>
      <c r="P2" s="12" t="s">
        <v>770</v>
      </c>
      <c r="Q2" s="12"/>
      <c r="R2" s="12" t="s">
        <v>564</v>
      </c>
      <c r="S2" s="12" t="str">
        <f t="shared" ref="S2:S65" si="1">F2</f>
        <v>f</v>
      </c>
      <c r="T2" s="8"/>
      <c r="U2" s="8"/>
      <c r="V2" s="8"/>
      <c r="W2" s="8"/>
      <c r="X2" s="8"/>
      <c r="Y2" s="8"/>
      <c r="Z2" s="8" t="s">
        <v>765</v>
      </c>
      <c r="AA2" s="10">
        <v>43849</v>
      </c>
      <c r="AB2" s="8" t="s">
        <v>566</v>
      </c>
      <c r="AC2" s="8" t="s">
        <v>567</v>
      </c>
      <c r="AD2" s="8" t="s">
        <v>47</v>
      </c>
      <c r="AE2" s="7" t="s">
        <v>568</v>
      </c>
      <c r="AF2" s="8"/>
      <c r="AG2" s="8" t="str">
        <f t="shared" ref="AG2:AG65" si="2">F2</f>
        <v>f</v>
      </c>
      <c r="AH2" s="8" t="str">
        <f t="shared" ref="AH2:AJ65" si="3">K2</f>
        <v>02 km cross</v>
      </c>
      <c r="AI2" s="12">
        <f t="shared" si="3"/>
        <v>0</v>
      </c>
      <c r="AJ2" s="12" t="str">
        <f t="shared" si="3"/>
        <v>F1</v>
      </c>
      <c r="AK2" s="12">
        <f t="shared" ref="AK2:AK65" si="4">Q2</f>
        <v>0</v>
      </c>
      <c r="AL2" s="12">
        <f t="shared" ref="AL2:AN65" si="5">N2</f>
        <v>0</v>
      </c>
      <c r="AM2" s="12">
        <f t="shared" si="5"/>
        <v>1</v>
      </c>
      <c r="AN2" s="12" t="str">
        <f t="shared" si="5"/>
        <v>07.40</v>
      </c>
      <c r="AO2" s="8" t="str">
        <f t="shared" ref="AO2:AO65" si="6">+UPPER((CONCATENATE(D2," ",B2," ",C2)))</f>
        <v>ANAIS IVONNE FUENTES SILVA</v>
      </c>
      <c r="AP2" s="23">
        <f t="shared" ref="AP2:AP65" si="7">G2</f>
        <v>38795</v>
      </c>
      <c r="AQ2" s="8" t="str">
        <f t="shared" ref="AQ2:AR65" si="8">I2</f>
        <v>Club de Atletismo Juan Silva de Lota</v>
      </c>
      <c r="AR2" s="8">
        <f t="shared" si="8"/>
        <v>8</v>
      </c>
      <c r="AS2" s="12" t="str">
        <f t="shared" ref="AS2:AS65" si="9">+SUBSTITUTE(SUBSTITUTE(E2,".",""),"-","")</f>
        <v>220760707</v>
      </c>
    </row>
    <row r="3" spans="1:47" ht="16" hidden="1" x14ac:dyDescent="0.2">
      <c r="A3" s="8"/>
      <c r="B3" s="8" t="s">
        <v>321</v>
      </c>
      <c r="C3" s="8" t="s">
        <v>322</v>
      </c>
      <c r="D3" s="8" t="s">
        <v>268</v>
      </c>
      <c r="E3" s="12" t="s">
        <v>323</v>
      </c>
      <c r="F3" s="12" t="s">
        <v>45</v>
      </c>
      <c r="G3" s="9">
        <v>38798</v>
      </c>
      <c r="H3" s="16" t="str">
        <f t="shared" si="0"/>
        <v>u16</v>
      </c>
      <c r="I3" s="8" t="s">
        <v>89</v>
      </c>
      <c r="J3" s="8">
        <v>8</v>
      </c>
      <c r="K3" s="8" t="s">
        <v>766</v>
      </c>
      <c r="L3" s="8"/>
      <c r="M3" s="11" t="s">
        <v>565</v>
      </c>
      <c r="N3" s="8"/>
      <c r="O3" s="12">
        <v>2</v>
      </c>
      <c r="P3" s="12" t="s">
        <v>771</v>
      </c>
      <c r="Q3" s="12"/>
      <c r="R3" s="12" t="s">
        <v>564</v>
      </c>
      <c r="S3" s="12" t="str">
        <f t="shared" si="1"/>
        <v>f</v>
      </c>
      <c r="T3" s="8"/>
      <c r="U3" s="8"/>
      <c r="V3" s="8"/>
      <c r="W3" s="8"/>
      <c r="X3" s="8"/>
      <c r="Y3" s="8"/>
      <c r="Z3" s="8" t="s">
        <v>765</v>
      </c>
      <c r="AA3" s="10">
        <v>43849</v>
      </c>
      <c r="AB3" s="8" t="s">
        <v>566</v>
      </c>
      <c r="AC3" s="8" t="s">
        <v>567</v>
      </c>
      <c r="AD3" s="8" t="s">
        <v>47</v>
      </c>
      <c r="AE3" s="7" t="s">
        <v>568</v>
      </c>
      <c r="AF3" s="8"/>
      <c r="AG3" s="8" t="str">
        <f t="shared" si="2"/>
        <v>f</v>
      </c>
      <c r="AH3" s="8" t="str">
        <f t="shared" si="3"/>
        <v>02 km cross</v>
      </c>
      <c r="AI3" s="12">
        <f t="shared" si="3"/>
        <v>0</v>
      </c>
      <c r="AJ3" s="12" t="str">
        <f t="shared" si="3"/>
        <v>F1</v>
      </c>
      <c r="AK3" s="12">
        <f t="shared" si="4"/>
        <v>0</v>
      </c>
      <c r="AL3" s="12">
        <f t="shared" si="5"/>
        <v>0</v>
      </c>
      <c r="AM3" s="12">
        <f t="shared" si="5"/>
        <v>2</v>
      </c>
      <c r="AN3" s="12" t="str">
        <f t="shared" si="5"/>
        <v>08.03</v>
      </c>
      <c r="AO3" s="8" t="str">
        <f t="shared" si="6"/>
        <v>ANTONELLA ARIAS MARTINEZ</v>
      </c>
      <c r="AP3" s="23">
        <f t="shared" si="7"/>
        <v>38798</v>
      </c>
      <c r="AQ3" s="8" t="str">
        <f t="shared" si="8"/>
        <v>Club Atletismo Penco</v>
      </c>
      <c r="AR3" s="8">
        <f t="shared" si="8"/>
        <v>8</v>
      </c>
      <c r="AS3" s="12" t="str">
        <f t="shared" si="9"/>
        <v>229797473</v>
      </c>
    </row>
    <row r="4" spans="1:47" ht="16" hidden="1" x14ac:dyDescent="0.2">
      <c r="A4" s="8"/>
      <c r="B4" s="8" t="s">
        <v>324</v>
      </c>
      <c r="C4" s="8" t="s">
        <v>258</v>
      </c>
      <c r="D4" s="8" t="s">
        <v>325</v>
      </c>
      <c r="E4" s="12" t="s">
        <v>326</v>
      </c>
      <c r="F4" s="12" t="s">
        <v>45</v>
      </c>
      <c r="G4" s="9">
        <v>38474</v>
      </c>
      <c r="H4" s="16" t="str">
        <f t="shared" si="0"/>
        <v>u16</v>
      </c>
      <c r="I4" s="8" t="s">
        <v>89</v>
      </c>
      <c r="J4" s="8">
        <v>8</v>
      </c>
      <c r="K4" s="8" t="s">
        <v>766</v>
      </c>
      <c r="L4" s="8"/>
      <c r="M4" s="11" t="s">
        <v>565</v>
      </c>
      <c r="N4" s="8"/>
      <c r="O4" s="12">
        <v>3</v>
      </c>
      <c r="P4" s="12" t="s">
        <v>772</v>
      </c>
      <c r="Q4" s="12"/>
      <c r="R4" s="12" t="s">
        <v>564</v>
      </c>
      <c r="S4" s="12" t="str">
        <f t="shared" si="1"/>
        <v>f</v>
      </c>
      <c r="T4" s="8"/>
      <c r="U4" s="8"/>
      <c r="V4" s="8"/>
      <c r="W4" s="8"/>
      <c r="X4" s="8"/>
      <c r="Y4" s="8"/>
      <c r="Z4" s="8" t="s">
        <v>765</v>
      </c>
      <c r="AA4" s="10">
        <v>43849</v>
      </c>
      <c r="AB4" s="8" t="s">
        <v>566</v>
      </c>
      <c r="AC4" s="8" t="s">
        <v>567</v>
      </c>
      <c r="AD4" s="8" t="s">
        <v>47</v>
      </c>
      <c r="AE4" s="7" t="s">
        <v>568</v>
      </c>
      <c r="AF4" s="8"/>
      <c r="AG4" s="8" t="str">
        <f t="shared" si="2"/>
        <v>f</v>
      </c>
      <c r="AH4" s="8" t="str">
        <f t="shared" si="3"/>
        <v>02 km cross</v>
      </c>
      <c r="AI4" s="12">
        <f t="shared" si="3"/>
        <v>0</v>
      </c>
      <c r="AJ4" s="12" t="str">
        <f t="shared" si="3"/>
        <v>F1</v>
      </c>
      <c r="AK4" s="12">
        <f t="shared" si="4"/>
        <v>0</v>
      </c>
      <c r="AL4" s="12">
        <f t="shared" si="5"/>
        <v>0</v>
      </c>
      <c r="AM4" s="12">
        <f t="shared" si="5"/>
        <v>3</v>
      </c>
      <c r="AN4" s="12" t="str">
        <f t="shared" si="5"/>
        <v>08.08</v>
      </c>
      <c r="AO4" s="8" t="str">
        <f t="shared" si="6"/>
        <v>ROCIO HUERTA SILVA</v>
      </c>
      <c r="AP4" s="23">
        <f t="shared" si="7"/>
        <v>38474</v>
      </c>
      <c r="AQ4" s="8" t="str">
        <f t="shared" si="8"/>
        <v>Club Atletismo Penco</v>
      </c>
      <c r="AR4" s="8">
        <f t="shared" si="8"/>
        <v>8</v>
      </c>
      <c r="AS4" s="12" t="str">
        <f t="shared" si="9"/>
        <v>218290698</v>
      </c>
    </row>
    <row r="5" spans="1:47" ht="16" hidden="1" x14ac:dyDescent="0.2">
      <c r="A5" s="8"/>
      <c r="B5" s="8" t="s">
        <v>676</v>
      </c>
      <c r="C5" s="8" t="s">
        <v>627</v>
      </c>
      <c r="D5" s="8" t="s">
        <v>677</v>
      </c>
      <c r="E5" s="12" t="s">
        <v>320</v>
      </c>
      <c r="F5" s="12" t="s">
        <v>45</v>
      </c>
      <c r="G5" s="9">
        <v>38795</v>
      </c>
      <c r="H5" s="16" t="str">
        <f t="shared" si="0"/>
        <v>u16</v>
      </c>
      <c r="I5" s="8" t="s">
        <v>220</v>
      </c>
      <c r="J5" s="8">
        <v>8</v>
      </c>
      <c r="K5" s="8" t="s">
        <v>766</v>
      </c>
      <c r="L5" s="8"/>
      <c r="M5" s="11" t="s">
        <v>565</v>
      </c>
      <c r="N5" s="8"/>
      <c r="O5" s="12">
        <v>3</v>
      </c>
      <c r="P5" s="12" t="s">
        <v>678</v>
      </c>
      <c r="Q5" s="12"/>
      <c r="R5" s="12" t="s">
        <v>563</v>
      </c>
      <c r="S5" s="12" t="str">
        <f t="shared" si="1"/>
        <v>f</v>
      </c>
      <c r="T5" s="8"/>
      <c r="U5" s="8"/>
      <c r="V5" s="8"/>
      <c r="W5" s="8"/>
      <c r="X5" s="8"/>
      <c r="Y5" s="8"/>
      <c r="Z5" s="8" t="s">
        <v>764</v>
      </c>
      <c r="AA5" s="10">
        <v>43855</v>
      </c>
      <c r="AB5" s="8" t="s">
        <v>566</v>
      </c>
      <c r="AC5" s="8" t="s">
        <v>567</v>
      </c>
      <c r="AD5" s="8" t="s">
        <v>47</v>
      </c>
      <c r="AE5" s="7" t="s">
        <v>569</v>
      </c>
      <c r="AF5" s="8"/>
      <c r="AG5" s="8" t="str">
        <f t="shared" si="2"/>
        <v>f</v>
      </c>
      <c r="AH5" s="8" t="str">
        <f t="shared" si="3"/>
        <v>02 km cross</v>
      </c>
      <c r="AI5" s="12">
        <f t="shared" si="3"/>
        <v>0</v>
      </c>
      <c r="AJ5" s="12" t="str">
        <f t="shared" si="3"/>
        <v>F1</v>
      </c>
      <c r="AK5" s="12">
        <f t="shared" si="4"/>
        <v>0</v>
      </c>
      <c r="AL5" s="12">
        <f t="shared" si="5"/>
        <v>0</v>
      </c>
      <c r="AM5" s="12">
        <f t="shared" si="5"/>
        <v>3</v>
      </c>
      <c r="AN5" s="12" t="str">
        <f t="shared" si="5"/>
        <v>07.32.3</v>
      </c>
      <c r="AO5" s="8" t="str">
        <f t="shared" si="6"/>
        <v>ANAIS IVONNE FUENTES SILVA</v>
      </c>
      <c r="AP5" s="23">
        <f t="shared" si="7"/>
        <v>38795</v>
      </c>
      <c r="AQ5" s="8" t="str">
        <f t="shared" si="8"/>
        <v>Club de Atletismo Juan Silva de Lota</v>
      </c>
      <c r="AR5" s="8">
        <f t="shared" si="8"/>
        <v>8</v>
      </c>
      <c r="AS5" s="12" t="str">
        <f t="shared" si="9"/>
        <v>220760707</v>
      </c>
    </row>
    <row r="6" spans="1:47" ht="16" hidden="1" x14ac:dyDescent="0.2">
      <c r="A6" s="8"/>
      <c r="B6" s="8" t="s">
        <v>327</v>
      </c>
      <c r="C6" s="8" t="s">
        <v>327</v>
      </c>
      <c r="D6" s="8" t="s">
        <v>328</v>
      </c>
      <c r="E6" s="12" t="s">
        <v>329</v>
      </c>
      <c r="F6" s="12" t="s">
        <v>45</v>
      </c>
      <c r="G6" s="9">
        <v>38971</v>
      </c>
      <c r="H6" s="16" t="str">
        <f t="shared" si="0"/>
        <v>u16</v>
      </c>
      <c r="I6" s="8" t="s">
        <v>52</v>
      </c>
      <c r="J6" s="8">
        <v>8</v>
      </c>
      <c r="K6" s="8" t="s">
        <v>766</v>
      </c>
      <c r="L6" s="8"/>
      <c r="M6" s="11" t="s">
        <v>565</v>
      </c>
      <c r="N6" s="8"/>
      <c r="O6" s="12">
        <v>4</v>
      </c>
      <c r="P6" s="12" t="s">
        <v>330</v>
      </c>
      <c r="Q6" s="12"/>
      <c r="R6" s="12" t="s">
        <v>564</v>
      </c>
      <c r="S6" s="12" t="str">
        <f t="shared" si="1"/>
        <v>f</v>
      </c>
      <c r="T6" s="8"/>
      <c r="U6" s="8"/>
      <c r="V6" s="8"/>
      <c r="W6" s="8"/>
      <c r="X6" s="8"/>
      <c r="Y6" s="8"/>
      <c r="Z6" s="8" t="s">
        <v>765</v>
      </c>
      <c r="AA6" s="10">
        <v>43849</v>
      </c>
      <c r="AB6" s="8" t="s">
        <v>566</v>
      </c>
      <c r="AC6" s="8" t="s">
        <v>567</v>
      </c>
      <c r="AD6" s="8" t="s">
        <v>47</v>
      </c>
      <c r="AE6" s="7" t="s">
        <v>568</v>
      </c>
      <c r="AF6" s="8"/>
      <c r="AG6" s="8" t="str">
        <f t="shared" si="2"/>
        <v>f</v>
      </c>
      <c r="AH6" s="8" t="str">
        <f t="shared" si="3"/>
        <v>02 km cross</v>
      </c>
      <c r="AI6" s="12">
        <f t="shared" si="3"/>
        <v>0</v>
      </c>
      <c r="AJ6" s="12" t="str">
        <f t="shared" si="3"/>
        <v>F1</v>
      </c>
      <c r="AK6" s="12">
        <f t="shared" si="4"/>
        <v>0</v>
      </c>
      <c r="AL6" s="12">
        <f t="shared" si="5"/>
        <v>0</v>
      </c>
      <c r="AM6" s="12">
        <f t="shared" si="5"/>
        <v>4</v>
      </c>
      <c r="AN6" s="12" t="str">
        <f t="shared" si="5"/>
        <v>8.30</v>
      </c>
      <c r="AO6" s="8" t="str">
        <f t="shared" si="6"/>
        <v>BARBARA DELGADO DELGADO</v>
      </c>
      <c r="AP6" s="23">
        <f t="shared" si="7"/>
        <v>38971</v>
      </c>
      <c r="AQ6" s="8" t="str">
        <f t="shared" si="8"/>
        <v>Club Deportivo, Social y Cultural Diamantes de Coronel</v>
      </c>
      <c r="AR6" s="8">
        <f t="shared" si="8"/>
        <v>8</v>
      </c>
      <c r="AS6" s="12" t="str">
        <f t="shared" si="9"/>
        <v>222097452</v>
      </c>
    </row>
    <row r="7" spans="1:47" ht="16" hidden="1" x14ac:dyDescent="0.2">
      <c r="A7" s="8"/>
      <c r="B7" s="8" t="s">
        <v>331</v>
      </c>
      <c r="C7" s="8" t="s">
        <v>316</v>
      </c>
      <c r="D7" s="8" t="s">
        <v>332</v>
      </c>
      <c r="E7" s="12" t="s">
        <v>333</v>
      </c>
      <c r="F7" s="12" t="s">
        <v>45</v>
      </c>
      <c r="G7" s="9">
        <v>38390</v>
      </c>
      <c r="H7" s="16" t="str">
        <f t="shared" si="0"/>
        <v>u16</v>
      </c>
      <c r="I7" s="8" t="s">
        <v>220</v>
      </c>
      <c r="J7" s="8">
        <v>8</v>
      </c>
      <c r="K7" s="8" t="s">
        <v>766</v>
      </c>
      <c r="L7" s="8"/>
      <c r="M7" s="11" t="s">
        <v>565</v>
      </c>
      <c r="N7" s="8"/>
      <c r="O7" s="12">
        <v>5</v>
      </c>
      <c r="P7" s="12" t="s">
        <v>334</v>
      </c>
      <c r="Q7" s="12"/>
      <c r="R7" s="12" t="s">
        <v>564</v>
      </c>
      <c r="S7" s="12" t="str">
        <f t="shared" si="1"/>
        <v>f</v>
      </c>
      <c r="T7" s="8"/>
      <c r="U7" s="8"/>
      <c r="V7" s="8"/>
      <c r="W7" s="8"/>
      <c r="X7" s="8"/>
      <c r="Y7" s="8"/>
      <c r="Z7" s="8" t="s">
        <v>765</v>
      </c>
      <c r="AA7" s="10">
        <v>43849</v>
      </c>
      <c r="AB7" s="8" t="s">
        <v>566</v>
      </c>
      <c r="AC7" s="8" t="s">
        <v>567</v>
      </c>
      <c r="AD7" s="8" t="s">
        <v>47</v>
      </c>
      <c r="AE7" s="7" t="s">
        <v>568</v>
      </c>
      <c r="AF7" s="8"/>
      <c r="AG7" s="8" t="str">
        <f t="shared" si="2"/>
        <v>f</v>
      </c>
      <c r="AH7" s="8" t="str">
        <f t="shared" si="3"/>
        <v>02 km cross</v>
      </c>
      <c r="AI7" s="12">
        <f t="shared" si="3"/>
        <v>0</v>
      </c>
      <c r="AJ7" s="12" t="str">
        <f t="shared" si="3"/>
        <v>F1</v>
      </c>
      <c r="AK7" s="12">
        <f t="shared" si="4"/>
        <v>0</v>
      </c>
      <c r="AL7" s="12">
        <f t="shared" si="5"/>
        <v>0</v>
      </c>
      <c r="AM7" s="12">
        <f t="shared" si="5"/>
        <v>5</v>
      </c>
      <c r="AN7" s="12" t="str">
        <f t="shared" si="5"/>
        <v>9.32</v>
      </c>
      <c r="AO7" s="8" t="str">
        <f t="shared" si="6"/>
        <v>MAURA IGNACIA NEIRA ARREDONDO</v>
      </c>
      <c r="AP7" s="23">
        <f t="shared" si="7"/>
        <v>38390</v>
      </c>
      <c r="AQ7" s="8" t="str">
        <f t="shared" si="8"/>
        <v>Club de Atletismo Juan Silva de Lota</v>
      </c>
      <c r="AR7" s="8">
        <f t="shared" si="8"/>
        <v>8</v>
      </c>
      <c r="AS7" s="12" t="str">
        <f t="shared" si="9"/>
        <v>217767008</v>
      </c>
    </row>
    <row r="8" spans="1:47" ht="16" hidden="1" x14ac:dyDescent="0.2">
      <c r="A8" s="8"/>
      <c r="B8" s="8" t="s">
        <v>335</v>
      </c>
      <c r="C8" s="8" t="s">
        <v>247</v>
      </c>
      <c r="D8" s="8" t="s">
        <v>336</v>
      </c>
      <c r="E8" s="12" t="s">
        <v>337</v>
      </c>
      <c r="F8" s="12" t="s">
        <v>45</v>
      </c>
      <c r="G8" s="9">
        <v>38498</v>
      </c>
      <c r="H8" s="16" t="str">
        <f t="shared" si="0"/>
        <v>u16</v>
      </c>
      <c r="I8" s="8" t="s">
        <v>46</v>
      </c>
      <c r="J8" s="8">
        <v>8</v>
      </c>
      <c r="K8" s="8" t="s">
        <v>766</v>
      </c>
      <c r="L8" s="8"/>
      <c r="M8" s="11" t="s">
        <v>565</v>
      </c>
      <c r="N8" s="8"/>
      <c r="O8" s="12">
        <v>6</v>
      </c>
      <c r="P8" s="12" t="s">
        <v>338</v>
      </c>
      <c r="Q8" s="12"/>
      <c r="R8" s="12" t="s">
        <v>564</v>
      </c>
      <c r="S8" s="12" t="str">
        <f t="shared" si="1"/>
        <v>f</v>
      </c>
      <c r="T8" s="8"/>
      <c r="U8" s="8"/>
      <c r="V8" s="8"/>
      <c r="W8" s="8"/>
      <c r="X8" s="8"/>
      <c r="Y8" s="8"/>
      <c r="Z8" s="8" t="s">
        <v>765</v>
      </c>
      <c r="AA8" s="10">
        <v>43849</v>
      </c>
      <c r="AB8" s="8" t="s">
        <v>566</v>
      </c>
      <c r="AC8" s="8" t="s">
        <v>567</v>
      </c>
      <c r="AD8" s="8" t="s">
        <v>47</v>
      </c>
      <c r="AE8" s="7" t="s">
        <v>568</v>
      </c>
      <c r="AF8" s="8"/>
      <c r="AG8" s="8" t="str">
        <f t="shared" si="2"/>
        <v>f</v>
      </c>
      <c r="AH8" s="8" t="str">
        <f t="shared" si="3"/>
        <v>02 km cross</v>
      </c>
      <c r="AI8" s="12">
        <f t="shared" si="3"/>
        <v>0</v>
      </c>
      <c r="AJ8" s="12" t="str">
        <f t="shared" si="3"/>
        <v>F1</v>
      </c>
      <c r="AK8" s="12">
        <f t="shared" si="4"/>
        <v>0</v>
      </c>
      <c r="AL8" s="12">
        <f t="shared" si="5"/>
        <v>0</v>
      </c>
      <c r="AM8" s="12">
        <f t="shared" si="5"/>
        <v>6</v>
      </c>
      <c r="AN8" s="12" t="str">
        <f t="shared" si="5"/>
        <v>9.37</v>
      </c>
      <c r="AO8" s="8" t="str">
        <f t="shared" si="6"/>
        <v>ISABELLA BELÉN CUEVAS JARA</v>
      </c>
      <c r="AP8" s="23">
        <f t="shared" si="7"/>
        <v>38498</v>
      </c>
      <c r="AQ8" s="8" t="str">
        <f t="shared" si="8"/>
        <v>Club Deportivo Atlético Coronel</v>
      </c>
      <c r="AR8" s="8">
        <f t="shared" si="8"/>
        <v>8</v>
      </c>
      <c r="AS8" s="12" t="str">
        <f t="shared" si="9"/>
        <v>218503608</v>
      </c>
    </row>
    <row r="9" spans="1:47" ht="16" hidden="1" x14ac:dyDescent="0.2">
      <c r="A9" s="8"/>
      <c r="B9" s="8" t="s">
        <v>679</v>
      </c>
      <c r="C9" s="8" t="s">
        <v>627</v>
      </c>
      <c r="D9" s="8" t="s">
        <v>680</v>
      </c>
      <c r="E9" s="12">
        <v>218290698</v>
      </c>
      <c r="F9" s="12" t="s">
        <v>45</v>
      </c>
      <c r="G9" s="9">
        <v>38474</v>
      </c>
      <c r="H9" s="16" t="str">
        <f t="shared" si="0"/>
        <v>u16</v>
      </c>
      <c r="I9" s="8" t="s">
        <v>89</v>
      </c>
      <c r="J9" s="8">
        <v>8</v>
      </c>
      <c r="K9" s="8" t="s">
        <v>766</v>
      </c>
      <c r="L9" s="8"/>
      <c r="M9" s="11" t="s">
        <v>565</v>
      </c>
      <c r="N9" s="8"/>
      <c r="O9" s="12">
        <v>6</v>
      </c>
      <c r="P9" s="12" t="s">
        <v>681</v>
      </c>
      <c r="Q9" s="12"/>
      <c r="R9" s="12" t="s">
        <v>563</v>
      </c>
      <c r="S9" s="12" t="str">
        <f t="shared" si="1"/>
        <v>f</v>
      </c>
      <c r="T9" s="8"/>
      <c r="U9" s="8"/>
      <c r="V9" s="8"/>
      <c r="W9" s="8"/>
      <c r="X9" s="8"/>
      <c r="Y9" s="8"/>
      <c r="Z9" s="8" t="s">
        <v>764</v>
      </c>
      <c r="AA9" s="10">
        <v>43855</v>
      </c>
      <c r="AB9" s="8" t="s">
        <v>566</v>
      </c>
      <c r="AC9" s="8" t="s">
        <v>567</v>
      </c>
      <c r="AD9" s="8" t="s">
        <v>47</v>
      </c>
      <c r="AE9" s="7" t="s">
        <v>569</v>
      </c>
      <c r="AF9" s="8"/>
      <c r="AG9" s="8" t="str">
        <f t="shared" si="2"/>
        <v>f</v>
      </c>
      <c r="AH9" s="8" t="str">
        <f t="shared" si="3"/>
        <v>02 km cross</v>
      </c>
      <c r="AI9" s="12">
        <f t="shared" si="3"/>
        <v>0</v>
      </c>
      <c r="AJ9" s="12" t="str">
        <f t="shared" si="3"/>
        <v>F1</v>
      </c>
      <c r="AK9" s="12">
        <f t="shared" si="4"/>
        <v>0</v>
      </c>
      <c r="AL9" s="12">
        <f t="shared" si="5"/>
        <v>0</v>
      </c>
      <c r="AM9" s="12">
        <f t="shared" si="5"/>
        <v>6</v>
      </c>
      <c r="AN9" s="12" t="str">
        <f t="shared" si="5"/>
        <v>07.48.4</v>
      </c>
      <c r="AO9" s="8" t="str">
        <f t="shared" si="6"/>
        <v>ROCIO IGNACIA HUERTA SILVA</v>
      </c>
      <c r="AP9" s="23">
        <f t="shared" si="7"/>
        <v>38474</v>
      </c>
      <c r="AQ9" s="8" t="str">
        <f t="shared" si="8"/>
        <v>Club Atletismo Penco</v>
      </c>
      <c r="AR9" s="8">
        <f t="shared" si="8"/>
        <v>8</v>
      </c>
      <c r="AS9" s="12" t="str">
        <f t="shared" si="9"/>
        <v>218290698</v>
      </c>
    </row>
    <row r="10" spans="1:47" ht="16" hidden="1" x14ac:dyDescent="0.2">
      <c r="A10" s="8"/>
      <c r="B10" s="8" t="s">
        <v>197</v>
      </c>
      <c r="C10" s="8" t="s">
        <v>339</v>
      </c>
      <c r="D10" s="8" t="s">
        <v>340</v>
      </c>
      <c r="E10" s="12" t="s">
        <v>341</v>
      </c>
      <c r="F10" s="12" t="s">
        <v>45</v>
      </c>
      <c r="G10" s="9">
        <v>39012</v>
      </c>
      <c r="H10" s="16" t="str">
        <f t="shared" si="0"/>
        <v>u16</v>
      </c>
      <c r="I10" s="8" t="s">
        <v>220</v>
      </c>
      <c r="J10" s="8">
        <v>8</v>
      </c>
      <c r="K10" s="8" t="s">
        <v>766</v>
      </c>
      <c r="L10" s="8"/>
      <c r="M10" s="11" t="s">
        <v>565</v>
      </c>
      <c r="N10" s="8"/>
      <c r="O10" s="12">
        <v>7</v>
      </c>
      <c r="P10" s="12" t="s">
        <v>342</v>
      </c>
      <c r="Q10" s="12"/>
      <c r="R10" s="12" t="s">
        <v>564</v>
      </c>
      <c r="S10" s="12" t="str">
        <f t="shared" si="1"/>
        <v>f</v>
      </c>
      <c r="T10" s="8"/>
      <c r="U10" s="8"/>
      <c r="V10" s="8"/>
      <c r="W10" s="8"/>
      <c r="X10" s="8"/>
      <c r="Y10" s="8"/>
      <c r="Z10" s="8" t="s">
        <v>765</v>
      </c>
      <c r="AA10" s="10">
        <v>43849</v>
      </c>
      <c r="AB10" s="8" t="s">
        <v>566</v>
      </c>
      <c r="AC10" s="8" t="s">
        <v>567</v>
      </c>
      <c r="AD10" s="8" t="s">
        <v>47</v>
      </c>
      <c r="AE10" s="7" t="s">
        <v>568</v>
      </c>
      <c r="AF10" s="8"/>
      <c r="AG10" s="8" t="str">
        <f t="shared" si="2"/>
        <v>f</v>
      </c>
      <c r="AH10" s="8" t="str">
        <f t="shared" si="3"/>
        <v>02 km cross</v>
      </c>
      <c r="AI10" s="12">
        <f t="shared" si="3"/>
        <v>0</v>
      </c>
      <c r="AJ10" s="12" t="str">
        <f t="shared" si="3"/>
        <v>F1</v>
      </c>
      <c r="AK10" s="12">
        <f t="shared" si="4"/>
        <v>0</v>
      </c>
      <c r="AL10" s="12">
        <f t="shared" si="5"/>
        <v>0</v>
      </c>
      <c r="AM10" s="12">
        <f t="shared" si="5"/>
        <v>7</v>
      </c>
      <c r="AN10" s="12" t="str">
        <f t="shared" si="5"/>
        <v>10.55</v>
      </c>
      <c r="AO10" s="8" t="str">
        <f t="shared" si="6"/>
        <v>CAMILA ANTONIA MUÑOZ ROBLES</v>
      </c>
      <c r="AP10" s="23">
        <f t="shared" si="7"/>
        <v>39012</v>
      </c>
      <c r="AQ10" s="8" t="str">
        <f t="shared" si="8"/>
        <v>Club de Atletismo Juan Silva de Lota</v>
      </c>
      <c r="AR10" s="8">
        <f t="shared" si="8"/>
        <v>8</v>
      </c>
      <c r="AS10" s="12" t="str">
        <f t="shared" si="9"/>
        <v>22242500k</v>
      </c>
    </row>
    <row r="11" spans="1:47" ht="16" hidden="1" x14ac:dyDescent="0.2">
      <c r="A11" s="8"/>
      <c r="B11" s="8" t="s">
        <v>682</v>
      </c>
      <c r="C11" s="8" t="s">
        <v>682</v>
      </c>
      <c r="D11" s="8" t="s">
        <v>683</v>
      </c>
      <c r="E11" s="12" t="s">
        <v>684</v>
      </c>
      <c r="F11" s="12" t="s">
        <v>45</v>
      </c>
      <c r="G11" s="9">
        <v>38971</v>
      </c>
      <c r="H11" s="16" t="str">
        <f t="shared" si="0"/>
        <v>u16</v>
      </c>
      <c r="I11" s="8" t="s">
        <v>52</v>
      </c>
      <c r="J11" s="8">
        <v>8</v>
      </c>
      <c r="K11" s="8" t="s">
        <v>766</v>
      </c>
      <c r="L11" s="8"/>
      <c r="M11" s="11" t="s">
        <v>565</v>
      </c>
      <c r="N11" s="8"/>
      <c r="O11" s="12">
        <v>13</v>
      </c>
      <c r="P11" s="12" t="s">
        <v>685</v>
      </c>
      <c r="Q11" s="12"/>
      <c r="R11" s="12" t="s">
        <v>563</v>
      </c>
      <c r="S11" s="12" t="str">
        <f t="shared" si="1"/>
        <v>f</v>
      </c>
      <c r="T11" s="8"/>
      <c r="U11" s="8"/>
      <c r="V11" s="8"/>
      <c r="W11" s="8"/>
      <c r="X11" s="8"/>
      <c r="Y11" s="8"/>
      <c r="Z11" s="8" t="s">
        <v>764</v>
      </c>
      <c r="AA11" s="10">
        <v>43855</v>
      </c>
      <c r="AB11" s="8" t="s">
        <v>566</v>
      </c>
      <c r="AC11" s="8" t="s">
        <v>567</v>
      </c>
      <c r="AD11" s="8" t="s">
        <v>47</v>
      </c>
      <c r="AE11" s="7" t="s">
        <v>569</v>
      </c>
      <c r="AF11" s="8"/>
      <c r="AG11" s="8" t="str">
        <f t="shared" si="2"/>
        <v>f</v>
      </c>
      <c r="AH11" s="8" t="str">
        <f t="shared" si="3"/>
        <v>02 km cross</v>
      </c>
      <c r="AI11" s="12">
        <f t="shared" si="3"/>
        <v>0</v>
      </c>
      <c r="AJ11" s="12" t="str">
        <f t="shared" si="3"/>
        <v>F1</v>
      </c>
      <c r="AK11" s="12">
        <f t="shared" si="4"/>
        <v>0</v>
      </c>
      <c r="AL11" s="12">
        <f t="shared" si="5"/>
        <v>0</v>
      </c>
      <c r="AM11" s="12">
        <f t="shared" si="5"/>
        <v>13</v>
      </c>
      <c r="AN11" s="12" t="str">
        <f t="shared" si="5"/>
        <v>08.17.6</v>
      </c>
      <c r="AO11" s="8" t="str">
        <f t="shared" si="6"/>
        <v>BARBARA SOFIA DELGADO DELGADO</v>
      </c>
      <c r="AP11" s="23">
        <f t="shared" si="7"/>
        <v>38971</v>
      </c>
      <c r="AQ11" s="8" t="str">
        <f t="shared" si="8"/>
        <v>Club Deportivo, Social y Cultural Diamantes de Coronel</v>
      </c>
      <c r="AR11" s="8">
        <f t="shared" si="8"/>
        <v>8</v>
      </c>
      <c r="AS11" s="12" t="str">
        <f t="shared" si="9"/>
        <v>222097452</v>
      </c>
    </row>
    <row r="12" spans="1:47" ht="16" hidden="1" x14ac:dyDescent="0.2">
      <c r="A12" s="8"/>
      <c r="B12" s="8" t="s">
        <v>343</v>
      </c>
      <c r="C12" s="8" t="s">
        <v>344</v>
      </c>
      <c r="D12" s="8" t="s">
        <v>345</v>
      </c>
      <c r="E12" s="12" t="s">
        <v>346</v>
      </c>
      <c r="F12" s="12" t="s">
        <v>45</v>
      </c>
      <c r="G12" s="9">
        <v>38378</v>
      </c>
      <c r="H12" s="16" t="str">
        <f t="shared" si="0"/>
        <v>u16</v>
      </c>
      <c r="I12" s="8" t="s">
        <v>220</v>
      </c>
      <c r="J12" s="8">
        <v>8</v>
      </c>
      <c r="K12" s="8" t="s">
        <v>766</v>
      </c>
      <c r="L12" s="8"/>
      <c r="M12" s="11" t="s">
        <v>565</v>
      </c>
      <c r="N12" s="8"/>
      <c r="O12" s="12"/>
      <c r="P12" s="12" t="s">
        <v>588</v>
      </c>
      <c r="Q12" s="12"/>
      <c r="R12" s="12" t="s">
        <v>564</v>
      </c>
      <c r="S12" s="12" t="str">
        <f t="shared" si="1"/>
        <v>f</v>
      </c>
      <c r="T12" s="8"/>
      <c r="U12" s="8"/>
      <c r="V12" s="8"/>
      <c r="W12" s="8"/>
      <c r="X12" s="8"/>
      <c r="Y12" s="8"/>
      <c r="Z12" s="8" t="s">
        <v>765</v>
      </c>
      <c r="AA12" s="10">
        <v>43849</v>
      </c>
      <c r="AB12" s="8" t="s">
        <v>566</v>
      </c>
      <c r="AC12" s="8" t="s">
        <v>567</v>
      </c>
      <c r="AD12" s="8" t="s">
        <v>47</v>
      </c>
      <c r="AE12" s="7" t="s">
        <v>568</v>
      </c>
      <c r="AF12" s="8"/>
      <c r="AG12" s="8" t="str">
        <f t="shared" si="2"/>
        <v>f</v>
      </c>
      <c r="AH12" s="8" t="str">
        <f t="shared" si="3"/>
        <v>02 km cross</v>
      </c>
      <c r="AI12" s="12">
        <f t="shared" si="3"/>
        <v>0</v>
      </c>
      <c r="AJ12" s="12" t="str">
        <f t="shared" si="3"/>
        <v>F1</v>
      </c>
      <c r="AK12" s="12">
        <f t="shared" si="4"/>
        <v>0</v>
      </c>
      <c r="AL12" s="12">
        <f t="shared" si="5"/>
        <v>0</v>
      </c>
      <c r="AM12" s="12">
        <f t="shared" si="5"/>
        <v>0</v>
      </c>
      <c r="AN12" s="12" t="str">
        <f t="shared" si="5"/>
        <v>DNS</v>
      </c>
      <c r="AO12" s="8" t="str">
        <f t="shared" si="6"/>
        <v>DANIELA ANTONIA ABARCA MACHUCA</v>
      </c>
      <c r="AP12" s="23">
        <f t="shared" si="7"/>
        <v>38378</v>
      </c>
      <c r="AQ12" s="8" t="str">
        <f t="shared" si="8"/>
        <v>Club de Atletismo Juan Silva de Lota</v>
      </c>
      <c r="AR12" s="8">
        <f t="shared" si="8"/>
        <v>8</v>
      </c>
      <c r="AS12" s="12" t="str">
        <f t="shared" si="9"/>
        <v>217593891</v>
      </c>
    </row>
    <row r="13" spans="1:47" ht="16" hidden="1" x14ac:dyDescent="0.2">
      <c r="A13" s="8"/>
      <c r="B13" s="8" t="s">
        <v>347</v>
      </c>
      <c r="C13" s="8" t="s">
        <v>257</v>
      </c>
      <c r="D13" s="8" t="s">
        <v>348</v>
      </c>
      <c r="E13" s="12" t="s">
        <v>349</v>
      </c>
      <c r="F13" s="12" t="s">
        <v>45</v>
      </c>
      <c r="G13" s="9">
        <v>38543</v>
      </c>
      <c r="H13" s="16" t="str">
        <f t="shared" si="0"/>
        <v>u16</v>
      </c>
      <c r="I13" s="8" t="s">
        <v>220</v>
      </c>
      <c r="J13" s="8">
        <v>8</v>
      </c>
      <c r="K13" s="8" t="s">
        <v>766</v>
      </c>
      <c r="L13" s="8"/>
      <c r="M13" s="11" t="s">
        <v>565</v>
      </c>
      <c r="N13" s="8"/>
      <c r="O13" s="12"/>
      <c r="P13" s="12" t="s">
        <v>588</v>
      </c>
      <c r="Q13" s="12"/>
      <c r="R13" s="12" t="s">
        <v>564</v>
      </c>
      <c r="S13" s="12" t="str">
        <f t="shared" si="1"/>
        <v>f</v>
      </c>
      <c r="T13" s="8"/>
      <c r="U13" s="8"/>
      <c r="V13" s="8"/>
      <c r="W13" s="8"/>
      <c r="X13" s="8"/>
      <c r="Y13" s="8"/>
      <c r="Z13" s="8" t="s">
        <v>765</v>
      </c>
      <c r="AA13" s="10">
        <v>43849</v>
      </c>
      <c r="AB13" s="8" t="s">
        <v>566</v>
      </c>
      <c r="AC13" s="8" t="s">
        <v>567</v>
      </c>
      <c r="AD13" s="8" t="s">
        <v>47</v>
      </c>
      <c r="AE13" s="7" t="s">
        <v>568</v>
      </c>
      <c r="AF13" s="8"/>
      <c r="AG13" s="8" t="str">
        <f t="shared" si="2"/>
        <v>f</v>
      </c>
      <c r="AH13" s="8" t="str">
        <f t="shared" si="3"/>
        <v>02 km cross</v>
      </c>
      <c r="AI13" s="12">
        <f t="shared" si="3"/>
        <v>0</v>
      </c>
      <c r="AJ13" s="12" t="str">
        <f t="shared" si="3"/>
        <v>F1</v>
      </c>
      <c r="AK13" s="12">
        <f t="shared" si="4"/>
        <v>0</v>
      </c>
      <c r="AL13" s="12">
        <f t="shared" si="5"/>
        <v>0</v>
      </c>
      <c r="AM13" s="12">
        <f t="shared" si="5"/>
        <v>0</v>
      </c>
      <c r="AN13" s="12" t="str">
        <f t="shared" si="5"/>
        <v>DNS</v>
      </c>
      <c r="AO13" s="8" t="str">
        <f t="shared" si="6"/>
        <v>CARLA ANTONELA MELO FUENTES</v>
      </c>
      <c r="AP13" s="23">
        <f t="shared" si="7"/>
        <v>38543</v>
      </c>
      <c r="AQ13" s="8" t="str">
        <f t="shared" si="8"/>
        <v>Club de Atletismo Juan Silva de Lota</v>
      </c>
      <c r="AR13" s="8">
        <f t="shared" si="8"/>
        <v>8</v>
      </c>
      <c r="AS13" s="12" t="str">
        <f t="shared" si="9"/>
        <v>219507623</v>
      </c>
    </row>
    <row r="14" spans="1:47" ht="16" hidden="1" x14ac:dyDescent="0.2">
      <c r="A14" s="8"/>
      <c r="B14" s="8" t="s">
        <v>278</v>
      </c>
      <c r="C14" s="8" t="s">
        <v>279</v>
      </c>
      <c r="D14" s="8" t="s">
        <v>350</v>
      </c>
      <c r="E14" s="12" t="s">
        <v>351</v>
      </c>
      <c r="F14" s="12" t="s">
        <v>45</v>
      </c>
      <c r="G14" s="9">
        <v>38918</v>
      </c>
      <c r="H14" s="16" t="str">
        <f t="shared" si="0"/>
        <v>u16</v>
      </c>
      <c r="I14" s="8" t="s">
        <v>220</v>
      </c>
      <c r="J14" s="8">
        <v>8</v>
      </c>
      <c r="K14" s="8" t="s">
        <v>766</v>
      </c>
      <c r="L14" s="8"/>
      <c r="M14" s="11" t="s">
        <v>565</v>
      </c>
      <c r="N14" s="8"/>
      <c r="O14" s="12"/>
      <c r="P14" s="12" t="s">
        <v>588</v>
      </c>
      <c r="Q14" s="12"/>
      <c r="R14" s="12" t="s">
        <v>564</v>
      </c>
      <c r="S14" s="12" t="str">
        <f t="shared" si="1"/>
        <v>f</v>
      </c>
      <c r="T14" s="8"/>
      <c r="U14" s="8"/>
      <c r="V14" s="8"/>
      <c r="W14" s="8"/>
      <c r="X14" s="8"/>
      <c r="Y14" s="8"/>
      <c r="Z14" s="8" t="s">
        <v>765</v>
      </c>
      <c r="AA14" s="10">
        <v>43849</v>
      </c>
      <c r="AB14" s="8" t="s">
        <v>566</v>
      </c>
      <c r="AC14" s="8" t="s">
        <v>567</v>
      </c>
      <c r="AD14" s="8" t="s">
        <v>47</v>
      </c>
      <c r="AE14" s="7" t="s">
        <v>568</v>
      </c>
      <c r="AF14" s="8"/>
      <c r="AG14" s="8" t="str">
        <f t="shared" si="2"/>
        <v>f</v>
      </c>
      <c r="AH14" s="8" t="str">
        <f t="shared" si="3"/>
        <v>02 km cross</v>
      </c>
      <c r="AI14" s="12">
        <f t="shared" si="3"/>
        <v>0</v>
      </c>
      <c r="AJ14" s="12" t="str">
        <f t="shared" si="3"/>
        <v>F1</v>
      </c>
      <c r="AK14" s="12">
        <f t="shared" si="4"/>
        <v>0</v>
      </c>
      <c r="AL14" s="12">
        <f t="shared" si="5"/>
        <v>0</v>
      </c>
      <c r="AM14" s="12">
        <f t="shared" si="5"/>
        <v>0</v>
      </c>
      <c r="AN14" s="12" t="str">
        <f t="shared" si="5"/>
        <v>DNS</v>
      </c>
      <c r="AO14" s="8" t="str">
        <f t="shared" si="6"/>
        <v>LOURDES MONSERRAT OPAZO RIOSECO</v>
      </c>
      <c r="AP14" s="23">
        <f t="shared" si="7"/>
        <v>38918</v>
      </c>
      <c r="AQ14" s="8" t="str">
        <f t="shared" si="8"/>
        <v>Club de Atletismo Juan Silva de Lota</v>
      </c>
      <c r="AR14" s="8">
        <f t="shared" si="8"/>
        <v>8</v>
      </c>
      <c r="AS14" s="12" t="str">
        <f t="shared" si="9"/>
        <v>221744659</v>
      </c>
    </row>
    <row r="15" spans="1:47" ht="16" hidden="1" x14ac:dyDescent="0.2">
      <c r="A15" s="8"/>
      <c r="B15" s="8" t="s">
        <v>686</v>
      </c>
      <c r="C15" s="8" t="s">
        <v>687</v>
      </c>
      <c r="D15" s="8" t="s">
        <v>688</v>
      </c>
      <c r="E15" s="12">
        <v>229797473</v>
      </c>
      <c r="F15" s="12" t="s">
        <v>45</v>
      </c>
      <c r="G15" s="9">
        <v>38798</v>
      </c>
      <c r="H15" s="16" t="str">
        <f t="shared" si="0"/>
        <v>u16</v>
      </c>
      <c r="I15" s="8" t="s">
        <v>89</v>
      </c>
      <c r="J15" s="8">
        <v>8</v>
      </c>
      <c r="K15" s="8" t="s">
        <v>766</v>
      </c>
      <c r="L15" s="8"/>
      <c r="M15" s="11" t="s">
        <v>565</v>
      </c>
      <c r="N15" s="8"/>
      <c r="O15" s="12"/>
      <c r="P15" s="12" t="s">
        <v>584</v>
      </c>
      <c r="Q15" s="12"/>
      <c r="R15" s="12" t="s">
        <v>563</v>
      </c>
      <c r="S15" s="12" t="str">
        <f t="shared" si="1"/>
        <v>f</v>
      </c>
      <c r="T15" s="8"/>
      <c r="U15" s="8"/>
      <c r="V15" s="8"/>
      <c r="W15" s="8"/>
      <c r="X15" s="8"/>
      <c r="Y15" s="8"/>
      <c r="Z15" s="8" t="s">
        <v>764</v>
      </c>
      <c r="AA15" s="10">
        <v>43855</v>
      </c>
      <c r="AB15" s="8" t="s">
        <v>566</v>
      </c>
      <c r="AC15" s="8" t="s">
        <v>567</v>
      </c>
      <c r="AD15" s="8" t="s">
        <v>47</v>
      </c>
      <c r="AE15" s="7" t="s">
        <v>569</v>
      </c>
      <c r="AF15" s="8"/>
      <c r="AG15" s="8" t="str">
        <f t="shared" si="2"/>
        <v>f</v>
      </c>
      <c r="AH15" s="8" t="str">
        <f t="shared" si="3"/>
        <v>02 km cross</v>
      </c>
      <c r="AI15" s="12">
        <f t="shared" si="3"/>
        <v>0</v>
      </c>
      <c r="AJ15" s="12" t="str">
        <f t="shared" si="3"/>
        <v>F1</v>
      </c>
      <c r="AK15" s="12">
        <f t="shared" si="4"/>
        <v>0</v>
      </c>
      <c r="AL15" s="12">
        <f t="shared" si="5"/>
        <v>0</v>
      </c>
      <c r="AM15" s="12">
        <f t="shared" si="5"/>
        <v>0</v>
      </c>
      <c r="AN15" s="12" t="str">
        <f t="shared" si="5"/>
        <v>DNF</v>
      </c>
      <c r="AO15" s="8" t="str">
        <f t="shared" si="6"/>
        <v>ANTONELLA IGNACIA ARIAS MARTINEZ</v>
      </c>
      <c r="AP15" s="23">
        <f t="shared" si="7"/>
        <v>38798</v>
      </c>
      <c r="AQ15" s="8" t="str">
        <f t="shared" si="8"/>
        <v>Club Atletismo Penco</v>
      </c>
      <c r="AR15" s="8">
        <f t="shared" si="8"/>
        <v>8</v>
      </c>
      <c r="AS15" s="12" t="str">
        <f t="shared" si="9"/>
        <v>229797473</v>
      </c>
    </row>
    <row r="16" spans="1:47" ht="16" hidden="1" x14ac:dyDescent="0.2">
      <c r="A16" s="8"/>
      <c r="B16" s="8" t="s">
        <v>271</v>
      </c>
      <c r="C16" s="8" t="s">
        <v>420</v>
      </c>
      <c r="D16" s="8" t="s">
        <v>421</v>
      </c>
      <c r="E16" s="12" t="s">
        <v>422</v>
      </c>
      <c r="F16" s="12" t="s">
        <v>45</v>
      </c>
      <c r="G16" s="9">
        <v>37904</v>
      </c>
      <c r="H16" s="16" t="str">
        <f t="shared" si="0"/>
        <v>u18</v>
      </c>
      <c r="I16" s="8" t="s">
        <v>220</v>
      </c>
      <c r="J16" s="8">
        <v>8</v>
      </c>
      <c r="K16" s="8" t="s">
        <v>767</v>
      </c>
      <c r="L16" s="8"/>
      <c r="M16" s="11" t="s">
        <v>565</v>
      </c>
      <c r="N16" s="8"/>
      <c r="O16" s="12">
        <v>1</v>
      </c>
      <c r="P16" s="12" t="s">
        <v>423</v>
      </c>
      <c r="Q16" s="12"/>
      <c r="R16" s="12" t="s">
        <v>564</v>
      </c>
      <c r="S16" s="12" t="str">
        <f t="shared" si="1"/>
        <v>f</v>
      </c>
      <c r="T16" s="8"/>
      <c r="U16" s="8"/>
      <c r="V16" s="8"/>
      <c r="W16" s="8"/>
      <c r="X16" s="8"/>
      <c r="Y16" s="8"/>
      <c r="Z16" s="8" t="s">
        <v>765</v>
      </c>
      <c r="AA16" s="10">
        <v>43849</v>
      </c>
      <c r="AB16" s="8" t="s">
        <v>566</v>
      </c>
      <c r="AC16" s="8" t="s">
        <v>567</v>
      </c>
      <c r="AD16" s="8" t="s">
        <v>47</v>
      </c>
      <c r="AE16" s="7" t="s">
        <v>568</v>
      </c>
      <c r="AF16" s="8"/>
      <c r="AG16" s="8" t="str">
        <f t="shared" si="2"/>
        <v>f</v>
      </c>
      <c r="AH16" s="8" t="str">
        <f t="shared" si="3"/>
        <v>04 km cross</v>
      </c>
      <c r="AI16" s="12">
        <f t="shared" si="3"/>
        <v>0</v>
      </c>
      <c r="AJ16" s="12" t="str">
        <f t="shared" si="3"/>
        <v>F1</v>
      </c>
      <c r="AK16" s="12">
        <f t="shared" si="4"/>
        <v>0</v>
      </c>
      <c r="AL16" s="12">
        <f t="shared" si="5"/>
        <v>0</v>
      </c>
      <c r="AM16" s="12">
        <f t="shared" si="5"/>
        <v>1</v>
      </c>
      <c r="AN16" s="12" t="str">
        <f t="shared" si="5"/>
        <v>17.12</v>
      </c>
      <c r="AO16" s="8" t="str">
        <f t="shared" si="6"/>
        <v>INÉS BELÉN CARRILLO RIQUELME</v>
      </c>
      <c r="AP16" s="23">
        <f t="shared" si="7"/>
        <v>37904</v>
      </c>
      <c r="AQ16" s="8" t="str">
        <f t="shared" si="8"/>
        <v>Club de Atletismo Juan Silva de Lota</v>
      </c>
      <c r="AR16" s="8">
        <f t="shared" si="8"/>
        <v>8</v>
      </c>
      <c r="AS16" s="12" t="str">
        <f t="shared" si="9"/>
        <v>214105632</v>
      </c>
    </row>
    <row r="17" spans="1:45" ht="16" hidden="1" x14ac:dyDescent="0.2">
      <c r="A17" s="8"/>
      <c r="B17" s="8" t="s">
        <v>424</v>
      </c>
      <c r="C17" s="8" t="s">
        <v>425</v>
      </c>
      <c r="D17" s="8" t="s">
        <v>426</v>
      </c>
      <c r="E17" s="12" t="s">
        <v>427</v>
      </c>
      <c r="F17" s="12" t="s">
        <v>45</v>
      </c>
      <c r="G17" s="9">
        <v>38333</v>
      </c>
      <c r="H17" s="16" t="str">
        <f t="shared" si="0"/>
        <v>u18</v>
      </c>
      <c r="I17" s="8" t="s">
        <v>89</v>
      </c>
      <c r="J17" s="8">
        <v>8</v>
      </c>
      <c r="K17" s="8" t="s">
        <v>767</v>
      </c>
      <c r="L17" s="8"/>
      <c r="M17" s="11" t="s">
        <v>565</v>
      </c>
      <c r="N17" s="8"/>
      <c r="O17" s="12">
        <v>2</v>
      </c>
      <c r="P17" s="12" t="s">
        <v>428</v>
      </c>
      <c r="Q17" s="12"/>
      <c r="R17" s="12" t="s">
        <v>564</v>
      </c>
      <c r="S17" s="12" t="str">
        <f t="shared" si="1"/>
        <v>f</v>
      </c>
      <c r="T17" s="8"/>
      <c r="U17" s="8"/>
      <c r="V17" s="8"/>
      <c r="W17" s="8"/>
      <c r="X17" s="8"/>
      <c r="Y17" s="8"/>
      <c r="Z17" s="8" t="s">
        <v>765</v>
      </c>
      <c r="AA17" s="10">
        <v>43849</v>
      </c>
      <c r="AB17" s="8" t="s">
        <v>566</v>
      </c>
      <c r="AC17" s="8" t="s">
        <v>567</v>
      </c>
      <c r="AD17" s="8" t="s">
        <v>47</v>
      </c>
      <c r="AE17" s="7" t="s">
        <v>568</v>
      </c>
      <c r="AF17" s="8"/>
      <c r="AG17" s="8" t="str">
        <f t="shared" si="2"/>
        <v>f</v>
      </c>
      <c r="AH17" s="8" t="str">
        <f t="shared" si="3"/>
        <v>04 km cross</v>
      </c>
      <c r="AI17" s="12">
        <f t="shared" si="3"/>
        <v>0</v>
      </c>
      <c r="AJ17" s="12" t="str">
        <f t="shared" si="3"/>
        <v>F1</v>
      </c>
      <c r="AK17" s="12">
        <f t="shared" si="4"/>
        <v>0</v>
      </c>
      <c r="AL17" s="12">
        <f t="shared" si="5"/>
        <v>0</v>
      </c>
      <c r="AM17" s="12">
        <f t="shared" si="5"/>
        <v>2</v>
      </c>
      <c r="AN17" s="12" t="str">
        <f t="shared" si="5"/>
        <v>17.28</v>
      </c>
      <c r="AO17" s="8" t="str">
        <f t="shared" si="6"/>
        <v>ALEXANDRA CARRERA CABRERA</v>
      </c>
      <c r="AP17" s="23">
        <f t="shared" si="7"/>
        <v>38333</v>
      </c>
      <c r="AQ17" s="8" t="str">
        <f t="shared" si="8"/>
        <v>Club Atletismo Penco</v>
      </c>
      <c r="AR17" s="8">
        <f t="shared" si="8"/>
        <v>8</v>
      </c>
      <c r="AS17" s="12" t="str">
        <f t="shared" si="9"/>
        <v>217258081</v>
      </c>
    </row>
    <row r="18" spans="1:45" ht="16" hidden="1" x14ac:dyDescent="0.2">
      <c r="A18" s="8"/>
      <c r="B18" s="8" t="s">
        <v>429</v>
      </c>
      <c r="C18" s="8" t="s">
        <v>257</v>
      </c>
      <c r="D18" s="8" t="s">
        <v>430</v>
      </c>
      <c r="E18" s="12" t="s">
        <v>431</v>
      </c>
      <c r="F18" s="12" t="s">
        <v>45</v>
      </c>
      <c r="G18" s="9">
        <v>38002</v>
      </c>
      <c r="H18" s="16" t="str">
        <f t="shared" si="0"/>
        <v>u18</v>
      </c>
      <c r="I18" s="8" t="s">
        <v>89</v>
      </c>
      <c r="J18" s="8">
        <v>8</v>
      </c>
      <c r="K18" s="8" t="s">
        <v>767</v>
      </c>
      <c r="L18" s="8"/>
      <c r="M18" s="11" t="s">
        <v>565</v>
      </c>
      <c r="N18" s="8"/>
      <c r="O18" s="12">
        <v>3</v>
      </c>
      <c r="P18" s="12" t="s">
        <v>432</v>
      </c>
      <c r="Q18" s="12"/>
      <c r="R18" s="12" t="s">
        <v>564</v>
      </c>
      <c r="S18" s="12" t="str">
        <f t="shared" si="1"/>
        <v>f</v>
      </c>
      <c r="T18" s="8"/>
      <c r="U18" s="8"/>
      <c r="V18" s="8"/>
      <c r="W18" s="8"/>
      <c r="X18" s="8"/>
      <c r="Y18" s="8"/>
      <c r="Z18" s="8" t="s">
        <v>765</v>
      </c>
      <c r="AA18" s="10">
        <v>43849</v>
      </c>
      <c r="AB18" s="8" t="s">
        <v>566</v>
      </c>
      <c r="AC18" s="8" t="s">
        <v>567</v>
      </c>
      <c r="AD18" s="8" t="s">
        <v>47</v>
      </c>
      <c r="AE18" s="7" t="s">
        <v>568</v>
      </c>
      <c r="AF18" s="8"/>
      <c r="AG18" s="8" t="str">
        <f t="shared" si="2"/>
        <v>f</v>
      </c>
      <c r="AH18" s="8" t="str">
        <f t="shared" si="3"/>
        <v>04 km cross</v>
      </c>
      <c r="AI18" s="12">
        <f t="shared" si="3"/>
        <v>0</v>
      </c>
      <c r="AJ18" s="12" t="str">
        <f t="shared" si="3"/>
        <v>F1</v>
      </c>
      <c r="AK18" s="12">
        <f t="shared" si="4"/>
        <v>0</v>
      </c>
      <c r="AL18" s="12">
        <f t="shared" si="5"/>
        <v>0</v>
      </c>
      <c r="AM18" s="12">
        <f t="shared" si="5"/>
        <v>3</v>
      </c>
      <c r="AN18" s="12" t="str">
        <f t="shared" si="5"/>
        <v>17.41</v>
      </c>
      <c r="AO18" s="8" t="str">
        <f t="shared" si="6"/>
        <v>IGNACIA BELEN AREVALO FUENTES</v>
      </c>
      <c r="AP18" s="23">
        <f t="shared" si="7"/>
        <v>38002</v>
      </c>
      <c r="AQ18" s="8" t="str">
        <f t="shared" si="8"/>
        <v>Club Atletismo Penco</v>
      </c>
      <c r="AR18" s="8">
        <f t="shared" si="8"/>
        <v>8</v>
      </c>
      <c r="AS18" s="12" t="str">
        <f t="shared" si="9"/>
        <v>214924471</v>
      </c>
    </row>
    <row r="19" spans="1:45" ht="16" hidden="1" x14ac:dyDescent="0.2">
      <c r="A19" s="8"/>
      <c r="B19" s="8" t="s">
        <v>433</v>
      </c>
      <c r="C19" s="8" t="s">
        <v>434</v>
      </c>
      <c r="D19" s="8" t="s">
        <v>435</v>
      </c>
      <c r="E19" s="12" t="s">
        <v>436</v>
      </c>
      <c r="F19" s="12" t="s">
        <v>45</v>
      </c>
      <c r="G19" s="9">
        <v>38104</v>
      </c>
      <c r="H19" s="16" t="str">
        <f t="shared" si="0"/>
        <v>u18</v>
      </c>
      <c r="I19" s="8" t="s">
        <v>166</v>
      </c>
      <c r="J19" s="8">
        <v>8</v>
      </c>
      <c r="K19" s="8" t="s">
        <v>767</v>
      </c>
      <c r="L19" s="8"/>
      <c r="M19" s="11" t="s">
        <v>565</v>
      </c>
      <c r="N19" s="8"/>
      <c r="O19" s="12">
        <v>4</v>
      </c>
      <c r="P19" s="12" t="s">
        <v>437</v>
      </c>
      <c r="Q19" s="12"/>
      <c r="R19" s="12" t="s">
        <v>564</v>
      </c>
      <c r="S19" s="12" t="str">
        <f t="shared" si="1"/>
        <v>f</v>
      </c>
      <c r="T19" s="8"/>
      <c r="U19" s="8"/>
      <c r="V19" s="8"/>
      <c r="W19" s="8"/>
      <c r="X19" s="8"/>
      <c r="Y19" s="8"/>
      <c r="Z19" s="8" t="s">
        <v>765</v>
      </c>
      <c r="AA19" s="10">
        <v>43849</v>
      </c>
      <c r="AB19" s="8" t="s">
        <v>566</v>
      </c>
      <c r="AC19" s="8" t="s">
        <v>567</v>
      </c>
      <c r="AD19" s="8" t="s">
        <v>47</v>
      </c>
      <c r="AE19" s="7" t="s">
        <v>568</v>
      </c>
      <c r="AF19" s="8"/>
      <c r="AG19" s="8" t="str">
        <f t="shared" si="2"/>
        <v>f</v>
      </c>
      <c r="AH19" s="8" t="str">
        <f t="shared" si="3"/>
        <v>04 km cross</v>
      </c>
      <c r="AI19" s="12">
        <f t="shared" si="3"/>
        <v>0</v>
      </c>
      <c r="AJ19" s="12" t="str">
        <f t="shared" si="3"/>
        <v>F1</v>
      </c>
      <c r="AK19" s="12">
        <f t="shared" si="4"/>
        <v>0</v>
      </c>
      <c r="AL19" s="12">
        <f t="shared" si="5"/>
        <v>0</v>
      </c>
      <c r="AM19" s="12">
        <f t="shared" si="5"/>
        <v>4</v>
      </c>
      <c r="AN19" s="12" t="str">
        <f t="shared" si="5"/>
        <v>18.11</v>
      </c>
      <c r="AO19" s="8" t="str">
        <f t="shared" si="6"/>
        <v xml:space="preserve">CINTIA AYLEN GONZALEZ  VILLEGAS </v>
      </c>
      <c r="AP19" s="23">
        <f t="shared" si="7"/>
        <v>38104</v>
      </c>
      <c r="AQ19" s="8" t="str">
        <f t="shared" si="8"/>
        <v>Club Atlético San Pedro</v>
      </c>
      <c r="AR19" s="8">
        <f t="shared" si="8"/>
        <v>8</v>
      </c>
      <c r="AS19" s="12" t="str">
        <f t="shared" si="9"/>
        <v>215603121</v>
      </c>
    </row>
    <row r="20" spans="1:45" ht="16" hidden="1" x14ac:dyDescent="0.2">
      <c r="A20" s="8"/>
      <c r="B20" s="8" t="s">
        <v>438</v>
      </c>
      <c r="C20" s="8" t="s">
        <v>322</v>
      </c>
      <c r="D20" s="8" t="s">
        <v>439</v>
      </c>
      <c r="E20" s="12" t="s">
        <v>440</v>
      </c>
      <c r="F20" s="12" t="s">
        <v>45</v>
      </c>
      <c r="G20" s="9">
        <v>37736</v>
      </c>
      <c r="H20" s="16" t="str">
        <f t="shared" si="0"/>
        <v>u18</v>
      </c>
      <c r="I20" s="8" t="s">
        <v>68</v>
      </c>
      <c r="J20" s="8">
        <v>8</v>
      </c>
      <c r="K20" s="8" t="s">
        <v>767</v>
      </c>
      <c r="L20" s="8"/>
      <c r="M20" s="11" t="s">
        <v>565</v>
      </c>
      <c r="N20" s="8"/>
      <c r="O20" s="12">
        <v>5</v>
      </c>
      <c r="P20" s="12" t="s">
        <v>441</v>
      </c>
      <c r="Q20" s="12"/>
      <c r="R20" s="12" t="s">
        <v>564</v>
      </c>
      <c r="S20" s="12" t="str">
        <f t="shared" si="1"/>
        <v>f</v>
      </c>
      <c r="T20" s="8"/>
      <c r="U20" s="8"/>
      <c r="V20" s="8"/>
      <c r="W20" s="8"/>
      <c r="X20" s="8"/>
      <c r="Y20" s="8"/>
      <c r="Z20" s="8" t="s">
        <v>765</v>
      </c>
      <c r="AA20" s="10">
        <v>43849</v>
      </c>
      <c r="AB20" s="8" t="s">
        <v>566</v>
      </c>
      <c r="AC20" s="8" t="s">
        <v>567</v>
      </c>
      <c r="AD20" s="8" t="s">
        <v>47</v>
      </c>
      <c r="AE20" s="7" t="s">
        <v>568</v>
      </c>
      <c r="AF20" s="8"/>
      <c r="AG20" s="8" t="str">
        <f t="shared" si="2"/>
        <v>f</v>
      </c>
      <c r="AH20" s="8" t="str">
        <f t="shared" si="3"/>
        <v>04 km cross</v>
      </c>
      <c r="AI20" s="12">
        <f t="shared" si="3"/>
        <v>0</v>
      </c>
      <c r="AJ20" s="12" t="str">
        <f t="shared" si="3"/>
        <v>F1</v>
      </c>
      <c r="AK20" s="12">
        <f t="shared" si="4"/>
        <v>0</v>
      </c>
      <c r="AL20" s="12">
        <f t="shared" si="5"/>
        <v>0</v>
      </c>
      <c r="AM20" s="12">
        <f t="shared" si="5"/>
        <v>5</v>
      </c>
      <c r="AN20" s="12" t="str">
        <f t="shared" si="5"/>
        <v>20.20</v>
      </c>
      <c r="AO20" s="8" t="str">
        <f t="shared" si="6"/>
        <v>FERNANDA ANTONIA VALENZUELA MARTINEZ</v>
      </c>
      <c r="AP20" s="23">
        <f t="shared" si="7"/>
        <v>37736</v>
      </c>
      <c r="AQ20" s="8" t="str">
        <f t="shared" si="8"/>
        <v>Club Atlético de Los Angeles</v>
      </c>
      <c r="AR20" s="8">
        <f t="shared" si="8"/>
        <v>8</v>
      </c>
      <c r="AS20" s="12" t="str">
        <f t="shared" si="9"/>
        <v>212837970</v>
      </c>
    </row>
    <row r="21" spans="1:45" ht="16" hidden="1" x14ac:dyDescent="0.2">
      <c r="A21" s="8"/>
      <c r="B21" s="8" t="s">
        <v>442</v>
      </c>
      <c r="C21" s="8" t="s">
        <v>443</v>
      </c>
      <c r="D21" s="8" t="s">
        <v>444</v>
      </c>
      <c r="E21" s="12" t="s">
        <v>445</v>
      </c>
      <c r="F21" s="12" t="s">
        <v>45</v>
      </c>
      <c r="G21" s="9">
        <v>38195</v>
      </c>
      <c r="H21" s="16" t="str">
        <f t="shared" si="0"/>
        <v>u18</v>
      </c>
      <c r="I21" s="8" t="s">
        <v>220</v>
      </c>
      <c r="J21" s="8">
        <v>8</v>
      </c>
      <c r="K21" s="8" t="s">
        <v>767</v>
      </c>
      <c r="L21" s="8"/>
      <c r="M21" s="11" t="s">
        <v>565</v>
      </c>
      <c r="N21" s="8"/>
      <c r="O21" s="12">
        <v>6</v>
      </c>
      <c r="P21" s="12" t="s">
        <v>446</v>
      </c>
      <c r="Q21" s="12"/>
      <c r="R21" s="12" t="s">
        <v>564</v>
      </c>
      <c r="S21" s="12" t="str">
        <f t="shared" si="1"/>
        <v>f</v>
      </c>
      <c r="T21" s="8"/>
      <c r="U21" s="8"/>
      <c r="V21" s="8"/>
      <c r="W21" s="8"/>
      <c r="X21" s="8"/>
      <c r="Y21" s="8"/>
      <c r="Z21" s="8" t="s">
        <v>765</v>
      </c>
      <c r="AA21" s="10">
        <v>43849</v>
      </c>
      <c r="AB21" s="8" t="s">
        <v>566</v>
      </c>
      <c r="AC21" s="8" t="s">
        <v>567</v>
      </c>
      <c r="AD21" s="8" t="s">
        <v>47</v>
      </c>
      <c r="AE21" s="7" t="s">
        <v>568</v>
      </c>
      <c r="AF21" s="8"/>
      <c r="AG21" s="8" t="str">
        <f t="shared" si="2"/>
        <v>f</v>
      </c>
      <c r="AH21" s="8" t="str">
        <f t="shared" si="3"/>
        <v>04 km cross</v>
      </c>
      <c r="AI21" s="12">
        <f t="shared" si="3"/>
        <v>0</v>
      </c>
      <c r="AJ21" s="12" t="str">
        <f t="shared" si="3"/>
        <v>F1</v>
      </c>
      <c r="AK21" s="12">
        <f t="shared" si="4"/>
        <v>0</v>
      </c>
      <c r="AL21" s="12">
        <f t="shared" si="5"/>
        <v>0</v>
      </c>
      <c r="AM21" s="12">
        <f t="shared" si="5"/>
        <v>6</v>
      </c>
      <c r="AN21" s="12" t="str">
        <f t="shared" si="5"/>
        <v>25.02</v>
      </c>
      <c r="AO21" s="8" t="str">
        <f t="shared" si="6"/>
        <v>ARACELY AYALEN URRA CHARO</v>
      </c>
      <c r="AP21" s="23">
        <f t="shared" si="7"/>
        <v>38195</v>
      </c>
      <c r="AQ21" s="8" t="str">
        <f t="shared" si="8"/>
        <v>Club de Atletismo Juan Silva de Lota</v>
      </c>
      <c r="AR21" s="8">
        <f t="shared" si="8"/>
        <v>8</v>
      </c>
      <c r="AS21" s="12" t="str">
        <f t="shared" si="9"/>
        <v>216257766</v>
      </c>
    </row>
    <row r="22" spans="1:45" ht="16" hidden="1" x14ac:dyDescent="0.2">
      <c r="A22" s="8"/>
      <c r="B22" s="8" t="s">
        <v>718</v>
      </c>
      <c r="C22" s="8" t="s">
        <v>719</v>
      </c>
      <c r="D22" s="8" t="s">
        <v>720</v>
      </c>
      <c r="E22" s="12">
        <v>217258081</v>
      </c>
      <c r="F22" s="12" t="s">
        <v>45</v>
      </c>
      <c r="G22" s="9">
        <v>38334</v>
      </c>
      <c r="H22" s="16" t="str">
        <f t="shared" si="0"/>
        <v>u18</v>
      </c>
      <c r="I22" s="8" t="s">
        <v>89</v>
      </c>
      <c r="J22" s="8">
        <v>8</v>
      </c>
      <c r="K22" s="8" t="s">
        <v>767</v>
      </c>
      <c r="L22" s="8"/>
      <c r="M22" s="11" t="s">
        <v>565</v>
      </c>
      <c r="N22" s="8"/>
      <c r="O22" s="12">
        <v>7</v>
      </c>
      <c r="P22" s="12" t="s">
        <v>721</v>
      </c>
      <c r="Q22" s="12"/>
      <c r="R22" s="12" t="s">
        <v>563</v>
      </c>
      <c r="S22" s="12" t="str">
        <f t="shared" si="1"/>
        <v>f</v>
      </c>
      <c r="T22" s="8"/>
      <c r="U22" s="8"/>
      <c r="V22" s="8"/>
      <c r="W22" s="8"/>
      <c r="X22" s="8"/>
      <c r="Y22" s="8"/>
      <c r="Z22" s="8" t="s">
        <v>764</v>
      </c>
      <c r="AA22" s="10">
        <v>43855</v>
      </c>
      <c r="AB22" s="8" t="s">
        <v>566</v>
      </c>
      <c r="AC22" s="8" t="s">
        <v>567</v>
      </c>
      <c r="AD22" s="8" t="s">
        <v>47</v>
      </c>
      <c r="AE22" s="7" t="s">
        <v>569</v>
      </c>
      <c r="AF22" s="8"/>
      <c r="AG22" s="8" t="str">
        <f t="shared" si="2"/>
        <v>f</v>
      </c>
      <c r="AH22" s="8" t="str">
        <f t="shared" si="3"/>
        <v>04 km cross</v>
      </c>
      <c r="AI22" s="12">
        <f t="shared" si="3"/>
        <v>0</v>
      </c>
      <c r="AJ22" s="12" t="str">
        <f t="shared" si="3"/>
        <v>F1</v>
      </c>
      <c r="AK22" s="12">
        <f t="shared" si="4"/>
        <v>0</v>
      </c>
      <c r="AL22" s="12">
        <f t="shared" si="5"/>
        <v>0</v>
      </c>
      <c r="AM22" s="12">
        <f t="shared" si="5"/>
        <v>7</v>
      </c>
      <c r="AN22" s="12" t="str">
        <f t="shared" si="5"/>
        <v>16.47.1</v>
      </c>
      <c r="AO22" s="8" t="str">
        <f t="shared" si="6"/>
        <v>ALEXANDRA ESTEFANIA CARRERA CABRERA</v>
      </c>
      <c r="AP22" s="23">
        <f t="shared" si="7"/>
        <v>38334</v>
      </c>
      <c r="AQ22" s="8" t="str">
        <f t="shared" si="8"/>
        <v>Club Atletismo Penco</v>
      </c>
      <c r="AR22" s="8">
        <f t="shared" si="8"/>
        <v>8</v>
      </c>
      <c r="AS22" s="12" t="str">
        <f t="shared" si="9"/>
        <v>217258081</v>
      </c>
    </row>
    <row r="23" spans="1:45" ht="16" hidden="1" x14ac:dyDescent="0.2">
      <c r="A23" s="8"/>
      <c r="B23" s="8" t="s">
        <v>722</v>
      </c>
      <c r="C23" s="8" t="s">
        <v>723</v>
      </c>
      <c r="D23" s="8" t="s">
        <v>724</v>
      </c>
      <c r="E23" s="12">
        <v>214105632</v>
      </c>
      <c r="F23" s="12" t="s">
        <v>45</v>
      </c>
      <c r="G23" s="9">
        <v>37904</v>
      </c>
      <c r="H23" s="16" t="str">
        <f t="shared" si="0"/>
        <v>u18</v>
      </c>
      <c r="I23" s="8" t="s">
        <v>220</v>
      </c>
      <c r="J23" s="8">
        <v>8</v>
      </c>
      <c r="K23" s="8" t="s">
        <v>767</v>
      </c>
      <c r="L23" s="8"/>
      <c r="M23" s="11" t="s">
        <v>565</v>
      </c>
      <c r="N23" s="8"/>
      <c r="O23" s="12">
        <v>9</v>
      </c>
      <c r="P23" s="12" t="s">
        <v>725</v>
      </c>
      <c r="Q23" s="12"/>
      <c r="R23" s="12" t="s">
        <v>563</v>
      </c>
      <c r="S23" s="12" t="str">
        <f t="shared" si="1"/>
        <v>f</v>
      </c>
      <c r="T23" s="8"/>
      <c r="U23" s="8"/>
      <c r="V23" s="8"/>
      <c r="W23" s="8"/>
      <c r="X23" s="8"/>
      <c r="Y23" s="8"/>
      <c r="Z23" s="8" t="s">
        <v>764</v>
      </c>
      <c r="AA23" s="10">
        <v>43855</v>
      </c>
      <c r="AB23" s="8" t="s">
        <v>566</v>
      </c>
      <c r="AC23" s="8" t="s">
        <v>567</v>
      </c>
      <c r="AD23" s="8" t="s">
        <v>47</v>
      </c>
      <c r="AE23" s="7" t="s">
        <v>569</v>
      </c>
      <c r="AF23" s="8"/>
      <c r="AG23" s="8" t="str">
        <f t="shared" si="2"/>
        <v>f</v>
      </c>
      <c r="AH23" s="8" t="str">
        <f t="shared" si="3"/>
        <v>04 km cross</v>
      </c>
      <c r="AI23" s="12">
        <f t="shared" si="3"/>
        <v>0</v>
      </c>
      <c r="AJ23" s="12" t="str">
        <f t="shared" si="3"/>
        <v>F1</v>
      </c>
      <c r="AK23" s="12">
        <f t="shared" si="4"/>
        <v>0</v>
      </c>
      <c r="AL23" s="12">
        <f t="shared" si="5"/>
        <v>0</v>
      </c>
      <c r="AM23" s="12">
        <f t="shared" si="5"/>
        <v>9</v>
      </c>
      <c r="AN23" s="12" t="str">
        <f t="shared" si="5"/>
        <v>17.02.1</v>
      </c>
      <c r="AO23" s="8" t="str">
        <f t="shared" si="6"/>
        <v>INES BELEN CARRILLO RIQUELME</v>
      </c>
      <c r="AP23" s="23">
        <f t="shared" si="7"/>
        <v>37904</v>
      </c>
      <c r="AQ23" s="8" t="str">
        <f t="shared" si="8"/>
        <v>Club de Atletismo Juan Silva de Lota</v>
      </c>
      <c r="AR23" s="8">
        <f t="shared" si="8"/>
        <v>8</v>
      </c>
      <c r="AS23" s="12" t="str">
        <f t="shared" si="9"/>
        <v>214105632</v>
      </c>
    </row>
    <row r="24" spans="1:45" ht="16" hidden="1" x14ac:dyDescent="0.2">
      <c r="A24" s="8"/>
      <c r="B24" s="8" t="s">
        <v>726</v>
      </c>
      <c r="C24" s="8" t="s">
        <v>676</v>
      </c>
      <c r="D24" s="8" t="s">
        <v>727</v>
      </c>
      <c r="E24" s="12" t="s">
        <v>728</v>
      </c>
      <c r="F24" s="12" t="s">
        <v>45</v>
      </c>
      <c r="G24" s="9">
        <v>38002</v>
      </c>
      <c r="H24" s="16" t="str">
        <f t="shared" si="0"/>
        <v>u18</v>
      </c>
      <c r="I24" s="8" t="s">
        <v>89</v>
      </c>
      <c r="J24" s="8">
        <v>8</v>
      </c>
      <c r="K24" s="8" t="s">
        <v>767</v>
      </c>
      <c r="L24" s="8"/>
      <c r="M24" s="11" t="s">
        <v>565</v>
      </c>
      <c r="N24" s="8"/>
      <c r="O24" s="12">
        <v>11</v>
      </c>
      <c r="P24" s="12" t="s">
        <v>729</v>
      </c>
      <c r="Q24" s="12"/>
      <c r="R24" s="12" t="s">
        <v>563</v>
      </c>
      <c r="S24" s="12" t="str">
        <f t="shared" si="1"/>
        <v>f</v>
      </c>
      <c r="T24" s="8"/>
      <c r="U24" s="8"/>
      <c r="V24" s="8"/>
      <c r="W24" s="8"/>
      <c r="X24" s="8"/>
      <c r="Y24" s="8"/>
      <c r="Z24" s="8" t="s">
        <v>764</v>
      </c>
      <c r="AA24" s="10">
        <v>43855</v>
      </c>
      <c r="AB24" s="8" t="s">
        <v>566</v>
      </c>
      <c r="AC24" s="8" t="s">
        <v>567</v>
      </c>
      <c r="AD24" s="8" t="s">
        <v>47</v>
      </c>
      <c r="AE24" s="7" t="s">
        <v>569</v>
      </c>
      <c r="AF24" s="8"/>
      <c r="AG24" s="8" t="str">
        <f t="shared" si="2"/>
        <v>f</v>
      </c>
      <c r="AH24" s="8" t="str">
        <f t="shared" si="3"/>
        <v>04 km cross</v>
      </c>
      <c r="AI24" s="12">
        <f t="shared" si="3"/>
        <v>0</v>
      </c>
      <c r="AJ24" s="12" t="str">
        <f t="shared" si="3"/>
        <v>F1</v>
      </c>
      <c r="AK24" s="12">
        <f t="shared" si="4"/>
        <v>0</v>
      </c>
      <c r="AL24" s="12">
        <f t="shared" si="5"/>
        <v>0</v>
      </c>
      <c r="AM24" s="12">
        <f t="shared" si="5"/>
        <v>11</v>
      </c>
      <c r="AN24" s="12" t="str">
        <f t="shared" si="5"/>
        <v>17.23.3</v>
      </c>
      <c r="AO24" s="8" t="str">
        <f t="shared" si="6"/>
        <v>IGNACIA BELEN AREVALO FUENTES</v>
      </c>
      <c r="AP24" s="23">
        <f t="shared" si="7"/>
        <v>38002</v>
      </c>
      <c r="AQ24" s="8" t="str">
        <f t="shared" si="8"/>
        <v>Club Atletismo Penco</v>
      </c>
      <c r="AR24" s="8">
        <f t="shared" si="8"/>
        <v>8</v>
      </c>
      <c r="AS24" s="12" t="str">
        <f t="shared" si="9"/>
        <v>214924471</v>
      </c>
    </row>
    <row r="25" spans="1:45" ht="16" hidden="1" x14ac:dyDescent="0.2">
      <c r="A25" s="8"/>
      <c r="B25" s="8" t="s">
        <v>730</v>
      </c>
      <c r="C25" s="8" t="s">
        <v>731</v>
      </c>
      <c r="D25" s="8" t="s">
        <v>732</v>
      </c>
      <c r="E25" s="12" t="s">
        <v>436</v>
      </c>
      <c r="F25" s="12" t="s">
        <v>45</v>
      </c>
      <c r="G25" s="9">
        <v>38104</v>
      </c>
      <c r="H25" s="16" t="str">
        <f t="shared" si="0"/>
        <v>u18</v>
      </c>
      <c r="I25" s="8" t="s">
        <v>166</v>
      </c>
      <c r="J25" s="8">
        <v>8</v>
      </c>
      <c r="K25" s="8" t="s">
        <v>767</v>
      </c>
      <c r="L25" s="8"/>
      <c r="M25" s="11" t="s">
        <v>565</v>
      </c>
      <c r="N25" s="8"/>
      <c r="O25" s="12">
        <v>15</v>
      </c>
      <c r="P25" s="12" t="s">
        <v>733</v>
      </c>
      <c r="Q25" s="12"/>
      <c r="R25" s="12" t="s">
        <v>563</v>
      </c>
      <c r="S25" s="12" t="str">
        <f t="shared" si="1"/>
        <v>f</v>
      </c>
      <c r="T25" s="8"/>
      <c r="U25" s="8"/>
      <c r="V25" s="8"/>
      <c r="W25" s="8"/>
      <c r="X25" s="8"/>
      <c r="Y25" s="8"/>
      <c r="Z25" s="8" t="s">
        <v>764</v>
      </c>
      <c r="AA25" s="10">
        <v>43855</v>
      </c>
      <c r="AB25" s="8" t="s">
        <v>566</v>
      </c>
      <c r="AC25" s="8" t="s">
        <v>567</v>
      </c>
      <c r="AD25" s="8" t="s">
        <v>47</v>
      </c>
      <c r="AE25" s="7" t="s">
        <v>569</v>
      </c>
      <c r="AF25" s="8"/>
      <c r="AG25" s="8" t="str">
        <f t="shared" si="2"/>
        <v>f</v>
      </c>
      <c r="AH25" s="8" t="str">
        <f t="shared" si="3"/>
        <v>04 km cross</v>
      </c>
      <c r="AI25" s="12">
        <f t="shared" si="3"/>
        <v>0</v>
      </c>
      <c r="AJ25" s="12" t="str">
        <f t="shared" si="3"/>
        <v>F1</v>
      </c>
      <c r="AK25" s="12">
        <f t="shared" si="4"/>
        <v>0</v>
      </c>
      <c r="AL25" s="12">
        <f t="shared" si="5"/>
        <v>0</v>
      </c>
      <c r="AM25" s="12">
        <f t="shared" si="5"/>
        <v>15</v>
      </c>
      <c r="AN25" s="12" t="str">
        <f t="shared" si="5"/>
        <v>18.28.7</v>
      </c>
      <c r="AO25" s="8" t="str">
        <f t="shared" si="6"/>
        <v>CINTIA AYLENN GONZALEZ VILLEGAS</v>
      </c>
      <c r="AP25" s="23">
        <f t="shared" si="7"/>
        <v>38104</v>
      </c>
      <c r="AQ25" s="8" t="str">
        <f t="shared" si="8"/>
        <v>Club Atlético San Pedro</v>
      </c>
      <c r="AR25" s="8">
        <f t="shared" si="8"/>
        <v>8</v>
      </c>
      <c r="AS25" s="12" t="str">
        <f t="shared" si="9"/>
        <v>215603121</v>
      </c>
    </row>
    <row r="26" spans="1:45" ht="16" hidden="1" x14ac:dyDescent="0.2">
      <c r="A26" s="8"/>
      <c r="B26" s="8" t="s">
        <v>188</v>
      </c>
      <c r="C26" s="8" t="s">
        <v>352</v>
      </c>
      <c r="D26" s="8" t="s">
        <v>353</v>
      </c>
      <c r="E26" s="12" t="s">
        <v>354</v>
      </c>
      <c r="F26" s="12" t="s">
        <v>95</v>
      </c>
      <c r="G26" s="9">
        <v>38505</v>
      </c>
      <c r="H26" s="16" t="str">
        <f t="shared" si="0"/>
        <v>u16</v>
      </c>
      <c r="I26" s="8" t="s">
        <v>68</v>
      </c>
      <c r="J26" s="8">
        <v>8</v>
      </c>
      <c r="K26" s="8" t="s">
        <v>767</v>
      </c>
      <c r="L26" s="8"/>
      <c r="M26" s="11" t="s">
        <v>565</v>
      </c>
      <c r="N26" s="8"/>
      <c r="O26" s="12">
        <v>1</v>
      </c>
      <c r="P26" s="12" t="s">
        <v>355</v>
      </c>
      <c r="Q26" s="12"/>
      <c r="R26" s="12" t="s">
        <v>564</v>
      </c>
      <c r="S26" s="12" t="str">
        <f t="shared" si="1"/>
        <v>m</v>
      </c>
      <c r="T26" s="8"/>
      <c r="U26" s="8"/>
      <c r="V26" s="8"/>
      <c r="W26" s="8"/>
      <c r="X26" s="8"/>
      <c r="Y26" s="8"/>
      <c r="Z26" s="8" t="s">
        <v>765</v>
      </c>
      <c r="AA26" s="10">
        <v>43849</v>
      </c>
      <c r="AB26" s="8" t="s">
        <v>566</v>
      </c>
      <c r="AC26" s="8" t="s">
        <v>567</v>
      </c>
      <c r="AD26" s="8" t="s">
        <v>47</v>
      </c>
      <c r="AE26" s="7" t="s">
        <v>568</v>
      </c>
      <c r="AF26" s="8"/>
      <c r="AG26" s="8" t="str">
        <f t="shared" si="2"/>
        <v>m</v>
      </c>
      <c r="AH26" s="8" t="str">
        <f t="shared" si="3"/>
        <v>04 km cross</v>
      </c>
      <c r="AI26" s="12">
        <f t="shared" si="3"/>
        <v>0</v>
      </c>
      <c r="AJ26" s="12" t="str">
        <f t="shared" si="3"/>
        <v>F1</v>
      </c>
      <c r="AK26" s="12">
        <f t="shared" si="4"/>
        <v>0</v>
      </c>
      <c r="AL26" s="12">
        <f t="shared" si="5"/>
        <v>0</v>
      </c>
      <c r="AM26" s="12">
        <f t="shared" si="5"/>
        <v>1</v>
      </c>
      <c r="AN26" s="12" t="str">
        <f t="shared" si="5"/>
        <v>14.21</v>
      </c>
      <c r="AO26" s="8" t="str">
        <f t="shared" si="6"/>
        <v>ALEJANDRO IGNACIO SEPULVEDA VALDEBENITO</v>
      </c>
      <c r="AP26" s="23">
        <f t="shared" si="7"/>
        <v>38505</v>
      </c>
      <c r="AQ26" s="8" t="str">
        <f t="shared" si="8"/>
        <v>Club Atlético de Los Angeles</v>
      </c>
      <c r="AR26" s="8">
        <f t="shared" si="8"/>
        <v>8</v>
      </c>
      <c r="AS26" s="12" t="str">
        <f t="shared" si="9"/>
        <v>21852754k</v>
      </c>
    </row>
    <row r="27" spans="1:45" ht="16" hidden="1" x14ac:dyDescent="0.2">
      <c r="A27" s="8"/>
      <c r="B27" s="8" t="s">
        <v>275</v>
      </c>
      <c r="C27" s="8" t="s">
        <v>356</v>
      </c>
      <c r="D27" s="8" t="s">
        <v>357</v>
      </c>
      <c r="E27" s="12" t="s">
        <v>358</v>
      </c>
      <c r="F27" s="12" t="s">
        <v>95</v>
      </c>
      <c r="G27" s="9">
        <v>38642</v>
      </c>
      <c r="H27" s="16" t="str">
        <f t="shared" si="0"/>
        <v>u16</v>
      </c>
      <c r="I27" s="8" t="s">
        <v>235</v>
      </c>
      <c r="J27" s="8">
        <v>8</v>
      </c>
      <c r="K27" s="8" t="s">
        <v>767</v>
      </c>
      <c r="L27" s="8"/>
      <c r="M27" s="11" t="s">
        <v>565</v>
      </c>
      <c r="N27" s="8"/>
      <c r="O27" s="12">
        <v>2</v>
      </c>
      <c r="P27" s="12" t="s">
        <v>359</v>
      </c>
      <c r="Q27" s="12"/>
      <c r="R27" s="12" t="s">
        <v>564</v>
      </c>
      <c r="S27" s="12" t="str">
        <f t="shared" si="1"/>
        <v>m</v>
      </c>
      <c r="T27" s="8"/>
      <c r="U27" s="8"/>
      <c r="V27" s="8"/>
      <c r="W27" s="8"/>
      <c r="X27" s="8"/>
      <c r="Y27" s="8"/>
      <c r="Z27" s="8" t="s">
        <v>765</v>
      </c>
      <c r="AA27" s="10">
        <v>43849</v>
      </c>
      <c r="AB27" s="8" t="s">
        <v>566</v>
      </c>
      <c r="AC27" s="8" t="s">
        <v>567</v>
      </c>
      <c r="AD27" s="8" t="s">
        <v>47</v>
      </c>
      <c r="AE27" s="7" t="s">
        <v>568</v>
      </c>
      <c r="AF27" s="8"/>
      <c r="AG27" s="8" t="str">
        <f t="shared" si="2"/>
        <v>m</v>
      </c>
      <c r="AH27" s="8" t="str">
        <f t="shared" si="3"/>
        <v>04 km cross</v>
      </c>
      <c r="AI27" s="12">
        <f t="shared" si="3"/>
        <v>0</v>
      </c>
      <c r="AJ27" s="12" t="str">
        <f t="shared" si="3"/>
        <v>F1</v>
      </c>
      <c r="AK27" s="12">
        <f t="shared" si="4"/>
        <v>0</v>
      </c>
      <c r="AL27" s="12">
        <f t="shared" si="5"/>
        <v>0</v>
      </c>
      <c r="AM27" s="12">
        <f t="shared" si="5"/>
        <v>2</v>
      </c>
      <c r="AN27" s="12" t="str">
        <f t="shared" si="5"/>
        <v>14.40</v>
      </c>
      <c r="AO27" s="8" t="str">
        <f t="shared" si="6"/>
        <v xml:space="preserve">JULIO ESPINOZA  AROS </v>
      </c>
      <c r="AP27" s="23">
        <f t="shared" si="7"/>
        <v>38642</v>
      </c>
      <c r="AQ27" s="8" t="str">
        <f t="shared" si="8"/>
        <v>Club Atlético Nahuen</v>
      </c>
      <c r="AR27" s="8">
        <f t="shared" si="8"/>
        <v>8</v>
      </c>
      <c r="AS27" s="12" t="str">
        <f t="shared" si="9"/>
        <v>219576013</v>
      </c>
    </row>
    <row r="28" spans="1:45" ht="16" hidden="1" x14ac:dyDescent="0.2">
      <c r="A28" s="8"/>
      <c r="B28" s="8" t="s">
        <v>360</v>
      </c>
      <c r="C28" s="8" t="s">
        <v>107</v>
      </c>
      <c r="D28" s="8" t="s">
        <v>361</v>
      </c>
      <c r="E28" s="12" t="s">
        <v>362</v>
      </c>
      <c r="F28" s="12" t="s">
        <v>95</v>
      </c>
      <c r="G28" s="9">
        <v>38643</v>
      </c>
      <c r="H28" s="16" t="str">
        <f t="shared" si="0"/>
        <v>u16</v>
      </c>
      <c r="I28" s="8" t="s">
        <v>89</v>
      </c>
      <c r="J28" s="8">
        <v>8</v>
      </c>
      <c r="K28" s="8" t="s">
        <v>767</v>
      </c>
      <c r="L28" s="8"/>
      <c r="M28" s="11" t="s">
        <v>565</v>
      </c>
      <c r="N28" s="8"/>
      <c r="O28" s="12">
        <v>3</v>
      </c>
      <c r="P28" s="12" t="s">
        <v>363</v>
      </c>
      <c r="Q28" s="12"/>
      <c r="R28" s="12" t="s">
        <v>564</v>
      </c>
      <c r="S28" s="12" t="str">
        <f t="shared" si="1"/>
        <v>m</v>
      </c>
      <c r="T28" s="8"/>
      <c r="U28" s="8"/>
      <c r="V28" s="8"/>
      <c r="W28" s="8"/>
      <c r="X28" s="8"/>
      <c r="Y28" s="8"/>
      <c r="Z28" s="8" t="s">
        <v>765</v>
      </c>
      <c r="AA28" s="10">
        <v>43849</v>
      </c>
      <c r="AB28" s="8" t="s">
        <v>566</v>
      </c>
      <c r="AC28" s="8" t="s">
        <v>567</v>
      </c>
      <c r="AD28" s="8" t="s">
        <v>47</v>
      </c>
      <c r="AE28" s="7" t="s">
        <v>568</v>
      </c>
      <c r="AF28" s="8"/>
      <c r="AG28" s="8" t="str">
        <f t="shared" si="2"/>
        <v>m</v>
      </c>
      <c r="AH28" s="8" t="str">
        <f t="shared" si="3"/>
        <v>04 km cross</v>
      </c>
      <c r="AI28" s="12">
        <f t="shared" si="3"/>
        <v>0</v>
      </c>
      <c r="AJ28" s="12" t="str">
        <f t="shared" si="3"/>
        <v>F1</v>
      </c>
      <c r="AK28" s="12">
        <f t="shared" si="4"/>
        <v>0</v>
      </c>
      <c r="AL28" s="12">
        <f t="shared" si="5"/>
        <v>0</v>
      </c>
      <c r="AM28" s="12">
        <f t="shared" si="5"/>
        <v>3</v>
      </c>
      <c r="AN28" s="12" t="str">
        <f t="shared" si="5"/>
        <v>15.15</v>
      </c>
      <c r="AO28" s="8" t="str">
        <f t="shared" si="6"/>
        <v>BASTIAN ALONSO DURAN VERGARA</v>
      </c>
      <c r="AP28" s="23">
        <f t="shared" si="7"/>
        <v>38643</v>
      </c>
      <c r="AQ28" s="8" t="str">
        <f t="shared" si="8"/>
        <v>Club Atletismo Penco</v>
      </c>
      <c r="AR28" s="8">
        <f t="shared" si="8"/>
        <v>8</v>
      </c>
      <c r="AS28" s="12" t="str">
        <f t="shared" si="9"/>
        <v>219576048</v>
      </c>
    </row>
    <row r="29" spans="1:45" ht="16" hidden="1" x14ac:dyDescent="0.2">
      <c r="A29" s="8"/>
      <c r="B29" s="8" t="s">
        <v>364</v>
      </c>
      <c r="C29" s="8" t="s">
        <v>365</v>
      </c>
      <c r="D29" s="8" t="s">
        <v>366</v>
      </c>
      <c r="E29" s="12" t="s">
        <v>367</v>
      </c>
      <c r="F29" s="12" t="s">
        <v>95</v>
      </c>
      <c r="G29" s="9">
        <v>39059</v>
      </c>
      <c r="H29" s="16" t="str">
        <f t="shared" si="0"/>
        <v>u16</v>
      </c>
      <c r="I29" s="8" t="s">
        <v>78</v>
      </c>
      <c r="J29" s="8">
        <v>8</v>
      </c>
      <c r="K29" s="8" t="s">
        <v>767</v>
      </c>
      <c r="L29" s="8"/>
      <c r="M29" s="11" t="s">
        <v>565</v>
      </c>
      <c r="N29" s="8"/>
      <c r="O29" s="12">
        <v>4</v>
      </c>
      <c r="P29" s="12" t="s">
        <v>368</v>
      </c>
      <c r="Q29" s="12"/>
      <c r="R29" s="12" t="s">
        <v>564</v>
      </c>
      <c r="S29" s="12" t="str">
        <f t="shared" si="1"/>
        <v>m</v>
      </c>
      <c r="T29" s="8"/>
      <c r="U29" s="8"/>
      <c r="V29" s="8"/>
      <c r="W29" s="8"/>
      <c r="X29" s="8"/>
      <c r="Y29" s="8"/>
      <c r="Z29" s="8" t="s">
        <v>765</v>
      </c>
      <c r="AA29" s="10">
        <v>43849</v>
      </c>
      <c r="AB29" s="8" t="s">
        <v>566</v>
      </c>
      <c r="AC29" s="8" t="s">
        <v>567</v>
      </c>
      <c r="AD29" s="8" t="s">
        <v>47</v>
      </c>
      <c r="AE29" s="7" t="s">
        <v>568</v>
      </c>
      <c r="AF29" s="8"/>
      <c r="AG29" s="8" t="str">
        <f t="shared" si="2"/>
        <v>m</v>
      </c>
      <c r="AH29" s="8" t="str">
        <f t="shared" si="3"/>
        <v>04 km cross</v>
      </c>
      <c r="AI29" s="12">
        <f t="shared" si="3"/>
        <v>0</v>
      </c>
      <c r="AJ29" s="12" t="str">
        <f t="shared" si="3"/>
        <v>F1</v>
      </c>
      <c r="AK29" s="12">
        <f t="shared" si="4"/>
        <v>0</v>
      </c>
      <c r="AL29" s="12">
        <f t="shared" si="5"/>
        <v>0</v>
      </c>
      <c r="AM29" s="12">
        <f t="shared" si="5"/>
        <v>4</v>
      </c>
      <c r="AN29" s="12" t="str">
        <f t="shared" si="5"/>
        <v>15.22</v>
      </c>
      <c r="AO29" s="8" t="str">
        <f t="shared" si="6"/>
        <v>BENJAMIN ANTONIO JARPA RAMOS</v>
      </c>
      <c r="AP29" s="23">
        <f t="shared" si="7"/>
        <v>39059</v>
      </c>
      <c r="AQ29" s="8" t="str">
        <f t="shared" si="8"/>
        <v>Club de Atletismo Cheukeniata</v>
      </c>
      <c r="AR29" s="8">
        <f t="shared" si="8"/>
        <v>8</v>
      </c>
      <c r="AS29" s="12" t="str">
        <f t="shared" si="9"/>
        <v>222755808</v>
      </c>
    </row>
    <row r="30" spans="1:45" ht="16" hidden="1" x14ac:dyDescent="0.2">
      <c r="A30" s="8"/>
      <c r="B30" s="8" t="s">
        <v>369</v>
      </c>
      <c r="C30" s="8" t="s">
        <v>370</v>
      </c>
      <c r="D30" s="8" t="s">
        <v>371</v>
      </c>
      <c r="E30" s="12" t="s">
        <v>372</v>
      </c>
      <c r="F30" s="12" t="s">
        <v>95</v>
      </c>
      <c r="G30" s="9">
        <v>38862</v>
      </c>
      <c r="H30" s="16" t="str">
        <f t="shared" si="0"/>
        <v>u16</v>
      </c>
      <c r="I30" s="8" t="s">
        <v>78</v>
      </c>
      <c r="J30" s="8">
        <v>8</v>
      </c>
      <c r="K30" s="8" t="s">
        <v>767</v>
      </c>
      <c r="L30" s="8"/>
      <c r="M30" s="11" t="s">
        <v>565</v>
      </c>
      <c r="N30" s="8"/>
      <c r="O30" s="12">
        <v>5</v>
      </c>
      <c r="P30" s="12" t="s">
        <v>373</v>
      </c>
      <c r="Q30" s="12"/>
      <c r="R30" s="12" t="s">
        <v>564</v>
      </c>
      <c r="S30" s="12" t="str">
        <f t="shared" si="1"/>
        <v>m</v>
      </c>
      <c r="T30" s="8"/>
      <c r="U30" s="8"/>
      <c r="V30" s="8"/>
      <c r="W30" s="8"/>
      <c r="X30" s="8"/>
      <c r="Y30" s="8"/>
      <c r="Z30" s="8" t="s">
        <v>765</v>
      </c>
      <c r="AA30" s="10">
        <v>43849</v>
      </c>
      <c r="AB30" s="8" t="s">
        <v>566</v>
      </c>
      <c r="AC30" s="8" t="s">
        <v>567</v>
      </c>
      <c r="AD30" s="8" t="s">
        <v>47</v>
      </c>
      <c r="AE30" s="7" t="s">
        <v>568</v>
      </c>
      <c r="AF30" s="8"/>
      <c r="AG30" s="8" t="str">
        <f t="shared" si="2"/>
        <v>m</v>
      </c>
      <c r="AH30" s="8" t="str">
        <f t="shared" si="3"/>
        <v>04 km cross</v>
      </c>
      <c r="AI30" s="12">
        <f t="shared" si="3"/>
        <v>0</v>
      </c>
      <c r="AJ30" s="12" t="str">
        <f t="shared" si="3"/>
        <v>F1</v>
      </c>
      <c r="AK30" s="12">
        <f t="shared" si="4"/>
        <v>0</v>
      </c>
      <c r="AL30" s="12">
        <f t="shared" si="5"/>
        <v>0</v>
      </c>
      <c r="AM30" s="12">
        <f t="shared" si="5"/>
        <v>5</v>
      </c>
      <c r="AN30" s="12" t="str">
        <f t="shared" si="5"/>
        <v>15.30</v>
      </c>
      <c r="AO30" s="8" t="str">
        <f t="shared" si="6"/>
        <v>JOSÉ ALEJANDRO ANDRÉS ANTIPIL GARRIDO</v>
      </c>
      <c r="AP30" s="23">
        <f t="shared" si="7"/>
        <v>38862</v>
      </c>
      <c r="AQ30" s="8" t="str">
        <f t="shared" si="8"/>
        <v>Club de Atletismo Cheukeniata</v>
      </c>
      <c r="AR30" s="8">
        <f t="shared" si="8"/>
        <v>8</v>
      </c>
      <c r="AS30" s="12" t="str">
        <f t="shared" si="9"/>
        <v>221356551</v>
      </c>
    </row>
    <row r="31" spans="1:45" ht="16" hidden="1" x14ac:dyDescent="0.2">
      <c r="A31" s="8"/>
      <c r="B31" s="8" t="s">
        <v>374</v>
      </c>
      <c r="C31" s="8" t="s">
        <v>375</v>
      </c>
      <c r="D31" s="8" t="s">
        <v>376</v>
      </c>
      <c r="E31" s="12" t="s">
        <v>377</v>
      </c>
      <c r="F31" s="12" t="s">
        <v>95</v>
      </c>
      <c r="G31" s="9">
        <v>38503</v>
      </c>
      <c r="H31" s="16" t="str">
        <f t="shared" si="0"/>
        <v>u16</v>
      </c>
      <c r="I31" s="8" t="s">
        <v>68</v>
      </c>
      <c r="J31" s="8">
        <v>8</v>
      </c>
      <c r="K31" s="8" t="s">
        <v>767</v>
      </c>
      <c r="L31" s="8"/>
      <c r="M31" s="11" t="s">
        <v>565</v>
      </c>
      <c r="N31" s="8"/>
      <c r="O31" s="12">
        <v>6</v>
      </c>
      <c r="P31" s="12" t="s">
        <v>378</v>
      </c>
      <c r="Q31" s="12"/>
      <c r="R31" s="12" t="s">
        <v>564</v>
      </c>
      <c r="S31" s="12" t="str">
        <f t="shared" si="1"/>
        <v>m</v>
      </c>
      <c r="T31" s="8"/>
      <c r="U31" s="8"/>
      <c r="V31" s="8"/>
      <c r="W31" s="8"/>
      <c r="X31" s="8"/>
      <c r="Y31" s="8"/>
      <c r="Z31" s="8" t="s">
        <v>765</v>
      </c>
      <c r="AA31" s="10">
        <v>43849</v>
      </c>
      <c r="AB31" s="8" t="s">
        <v>566</v>
      </c>
      <c r="AC31" s="8" t="s">
        <v>567</v>
      </c>
      <c r="AD31" s="8" t="s">
        <v>47</v>
      </c>
      <c r="AE31" s="7" t="s">
        <v>568</v>
      </c>
      <c r="AF31" s="8"/>
      <c r="AG31" s="8" t="str">
        <f t="shared" si="2"/>
        <v>m</v>
      </c>
      <c r="AH31" s="8" t="str">
        <f t="shared" si="3"/>
        <v>04 km cross</v>
      </c>
      <c r="AI31" s="12">
        <f t="shared" si="3"/>
        <v>0</v>
      </c>
      <c r="AJ31" s="12" t="str">
        <f t="shared" si="3"/>
        <v>F1</v>
      </c>
      <c r="AK31" s="12">
        <f t="shared" si="4"/>
        <v>0</v>
      </c>
      <c r="AL31" s="12">
        <f t="shared" si="5"/>
        <v>0</v>
      </c>
      <c r="AM31" s="12">
        <f t="shared" si="5"/>
        <v>6</v>
      </c>
      <c r="AN31" s="12" t="str">
        <f t="shared" si="5"/>
        <v>15.31</v>
      </c>
      <c r="AO31" s="8" t="str">
        <f t="shared" si="6"/>
        <v>MARTIN SEGUEL ASCENCIO</v>
      </c>
      <c r="AP31" s="23">
        <f t="shared" si="7"/>
        <v>38503</v>
      </c>
      <c r="AQ31" s="8" t="str">
        <f t="shared" si="8"/>
        <v>Club Atlético de Los Angeles</v>
      </c>
      <c r="AR31" s="8">
        <f t="shared" si="8"/>
        <v>8</v>
      </c>
      <c r="AS31" s="12" t="str">
        <f t="shared" si="9"/>
        <v>218555446</v>
      </c>
    </row>
    <row r="32" spans="1:45" ht="16" hidden="1" x14ac:dyDescent="0.2">
      <c r="A32" s="8"/>
      <c r="B32" s="8" t="s">
        <v>379</v>
      </c>
      <c r="C32" s="8" t="s">
        <v>143</v>
      </c>
      <c r="D32" s="8" t="s">
        <v>380</v>
      </c>
      <c r="E32" s="12" t="s">
        <v>381</v>
      </c>
      <c r="F32" s="12" t="s">
        <v>95</v>
      </c>
      <c r="G32" s="9">
        <v>39031</v>
      </c>
      <c r="H32" s="16" t="str">
        <f t="shared" si="0"/>
        <v>u16</v>
      </c>
      <c r="I32" s="8" t="s">
        <v>166</v>
      </c>
      <c r="J32" s="8">
        <v>8</v>
      </c>
      <c r="K32" s="8" t="s">
        <v>767</v>
      </c>
      <c r="L32" s="8"/>
      <c r="M32" s="11" t="s">
        <v>565</v>
      </c>
      <c r="N32" s="8"/>
      <c r="O32" s="12">
        <v>7</v>
      </c>
      <c r="P32" s="12" t="s">
        <v>382</v>
      </c>
      <c r="Q32" s="12"/>
      <c r="R32" s="12" t="s">
        <v>564</v>
      </c>
      <c r="S32" s="12" t="str">
        <f t="shared" si="1"/>
        <v>m</v>
      </c>
      <c r="T32" s="8"/>
      <c r="U32" s="8"/>
      <c r="V32" s="8"/>
      <c r="W32" s="8"/>
      <c r="X32" s="8"/>
      <c r="Y32" s="8"/>
      <c r="Z32" s="8" t="s">
        <v>765</v>
      </c>
      <c r="AA32" s="10">
        <v>43849</v>
      </c>
      <c r="AB32" s="8" t="s">
        <v>566</v>
      </c>
      <c r="AC32" s="8" t="s">
        <v>567</v>
      </c>
      <c r="AD32" s="8" t="s">
        <v>47</v>
      </c>
      <c r="AE32" s="7" t="s">
        <v>568</v>
      </c>
      <c r="AF32" s="8"/>
      <c r="AG32" s="8" t="str">
        <f t="shared" si="2"/>
        <v>m</v>
      </c>
      <c r="AH32" s="8" t="str">
        <f t="shared" si="3"/>
        <v>04 km cross</v>
      </c>
      <c r="AI32" s="12">
        <f t="shared" si="3"/>
        <v>0</v>
      </c>
      <c r="AJ32" s="12" t="str">
        <f t="shared" si="3"/>
        <v>F1</v>
      </c>
      <c r="AK32" s="12">
        <f t="shared" si="4"/>
        <v>0</v>
      </c>
      <c r="AL32" s="12">
        <f t="shared" si="5"/>
        <v>0</v>
      </c>
      <c r="AM32" s="12">
        <f t="shared" si="5"/>
        <v>7</v>
      </c>
      <c r="AN32" s="12" t="str">
        <f t="shared" si="5"/>
        <v>15.42</v>
      </c>
      <c r="AO32" s="8" t="str">
        <f t="shared" si="6"/>
        <v>VALENTIN  DAROCH SAN MARTIN</v>
      </c>
      <c r="AP32" s="23">
        <f t="shared" si="7"/>
        <v>39031</v>
      </c>
      <c r="AQ32" s="8" t="str">
        <f t="shared" si="8"/>
        <v>Club Atlético San Pedro</v>
      </c>
      <c r="AR32" s="8">
        <f t="shared" si="8"/>
        <v>8</v>
      </c>
      <c r="AS32" s="12" t="str">
        <f t="shared" si="9"/>
        <v>222604176</v>
      </c>
    </row>
    <row r="33" spans="1:45" ht="16" hidden="1" x14ac:dyDescent="0.2">
      <c r="A33" s="8"/>
      <c r="B33" s="8" t="s">
        <v>689</v>
      </c>
      <c r="C33" s="8" t="s">
        <v>690</v>
      </c>
      <c r="D33" s="8" t="s">
        <v>691</v>
      </c>
      <c r="E33" s="12" t="s">
        <v>354</v>
      </c>
      <c r="F33" s="12" t="s">
        <v>95</v>
      </c>
      <c r="G33" s="9">
        <v>38411</v>
      </c>
      <c r="H33" s="16" t="str">
        <f t="shared" si="0"/>
        <v>u16</v>
      </c>
      <c r="I33" s="8" t="s">
        <v>68</v>
      </c>
      <c r="J33" s="8">
        <v>8</v>
      </c>
      <c r="K33" s="8" t="s">
        <v>767</v>
      </c>
      <c r="L33" s="8"/>
      <c r="M33" s="11" t="s">
        <v>565</v>
      </c>
      <c r="N33" s="8"/>
      <c r="O33" s="12">
        <v>7</v>
      </c>
      <c r="P33" s="12" t="s">
        <v>692</v>
      </c>
      <c r="Q33" s="12"/>
      <c r="R33" s="12" t="s">
        <v>563</v>
      </c>
      <c r="S33" s="12" t="str">
        <f t="shared" si="1"/>
        <v>m</v>
      </c>
      <c r="T33" s="8"/>
      <c r="U33" s="8"/>
      <c r="V33" s="8"/>
      <c r="W33" s="8"/>
      <c r="X33" s="8"/>
      <c r="Y33" s="8"/>
      <c r="Z33" s="8" t="s">
        <v>764</v>
      </c>
      <c r="AA33" s="10">
        <v>43855</v>
      </c>
      <c r="AB33" s="8" t="s">
        <v>566</v>
      </c>
      <c r="AC33" s="8" t="s">
        <v>567</v>
      </c>
      <c r="AD33" s="8" t="s">
        <v>47</v>
      </c>
      <c r="AE33" s="7" t="s">
        <v>569</v>
      </c>
      <c r="AF33" s="8"/>
      <c r="AG33" s="8" t="str">
        <f t="shared" si="2"/>
        <v>m</v>
      </c>
      <c r="AH33" s="8" t="str">
        <f t="shared" si="3"/>
        <v>04 km cross</v>
      </c>
      <c r="AI33" s="12">
        <f t="shared" si="3"/>
        <v>0</v>
      </c>
      <c r="AJ33" s="12" t="str">
        <f t="shared" si="3"/>
        <v>F1</v>
      </c>
      <c r="AK33" s="12">
        <f t="shared" si="4"/>
        <v>0</v>
      </c>
      <c r="AL33" s="12">
        <f t="shared" si="5"/>
        <v>0</v>
      </c>
      <c r="AM33" s="12">
        <f t="shared" si="5"/>
        <v>7</v>
      </c>
      <c r="AN33" s="12" t="str">
        <f t="shared" si="5"/>
        <v>14.14.4</v>
      </c>
      <c r="AO33" s="8" t="str">
        <f t="shared" si="6"/>
        <v>ALEJANDRO IGNACIO SEPULVEDA VALDEBENITO</v>
      </c>
      <c r="AP33" s="23">
        <f t="shared" si="7"/>
        <v>38411</v>
      </c>
      <c r="AQ33" s="8" t="str">
        <f t="shared" si="8"/>
        <v>Club Atlético de Los Angeles</v>
      </c>
      <c r="AR33" s="8">
        <f t="shared" si="8"/>
        <v>8</v>
      </c>
      <c r="AS33" s="12" t="str">
        <f t="shared" si="9"/>
        <v>21852754k</v>
      </c>
    </row>
    <row r="34" spans="1:45" ht="16" hidden="1" x14ac:dyDescent="0.2">
      <c r="A34" s="8"/>
      <c r="B34" s="8" t="s">
        <v>197</v>
      </c>
      <c r="C34" s="8" t="s">
        <v>213</v>
      </c>
      <c r="D34" s="8" t="s">
        <v>383</v>
      </c>
      <c r="E34" s="12" t="s">
        <v>384</v>
      </c>
      <c r="F34" s="12" t="s">
        <v>95</v>
      </c>
      <c r="G34" s="9">
        <v>38494</v>
      </c>
      <c r="H34" s="16" t="str">
        <f t="shared" si="0"/>
        <v>u16</v>
      </c>
      <c r="I34" s="8" t="s">
        <v>220</v>
      </c>
      <c r="J34" s="8">
        <v>8</v>
      </c>
      <c r="K34" s="8" t="s">
        <v>767</v>
      </c>
      <c r="L34" s="8"/>
      <c r="M34" s="11" t="s">
        <v>565</v>
      </c>
      <c r="N34" s="8"/>
      <c r="O34" s="12">
        <v>8</v>
      </c>
      <c r="P34" s="12" t="s">
        <v>385</v>
      </c>
      <c r="Q34" s="12"/>
      <c r="R34" s="12" t="s">
        <v>564</v>
      </c>
      <c r="S34" s="12" t="str">
        <f t="shared" si="1"/>
        <v>m</v>
      </c>
      <c r="T34" s="8"/>
      <c r="U34" s="8"/>
      <c r="V34" s="8"/>
      <c r="W34" s="8"/>
      <c r="X34" s="8"/>
      <c r="Y34" s="8"/>
      <c r="Z34" s="8" t="s">
        <v>765</v>
      </c>
      <c r="AA34" s="10">
        <v>43849</v>
      </c>
      <c r="AB34" s="8" t="s">
        <v>566</v>
      </c>
      <c r="AC34" s="8" t="s">
        <v>567</v>
      </c>
      <c r="AD34" s="8" t="s">
        <v>47</v>
      </c>
      <c r="AE34" s="7" t="s">
        <v>568</v>
      </c>
      <c r="AF34" s="8"/>
      <c r="AG34" s="8" t="str">
        <f t="shared" si="2"/>
        <v>m</v>
      </c>
      <c r="AH34" s="8" t="str">
        <f t="shared" si="3"/>
        <v>04 km cross</v>
      </c>
      <c r="AI34" s="12">
        <f t="shared" si="3"/>
        <v>0</v>
      </c>
      <c r="AJ34" s="12" t="str">
        <f t="shared" si="3"/>
        <v>F1</v>
      </c>
      <c r="AK34" s="12">
        <f t="shared" si="4"/>
        <v>0</v>
      </c>
      <c r="AL34" s="12">
        <f t="shared" si="5"/>
        <v>0</v>
      </c>
      <c r="AM34" s="12">
        <f t="shared" si="5"/>
        <v>8</v>
      </c>
      <c r="AN34" s="12" t="str">
        <f t="shared" si="5"/>
        <v>15.45</v>
      </c>
      <c r="AO34" s="8" t="str">
        <f t="shared" si="6"/>
        <v>GABRIEL ANTONIO MUÑOZ NUÑEZ</v>
      </c>
      <c r="AP34" s="23">
        <f t="shared" si="7"/>
        <v>38494</v>
      </c>
      <c r="AQ34" s="8" t="str">
        <f t="shared" si="8"/>
        <v>Club de Atletismo Juan Silva de Lota</v>
      </c>
      <c r="AR34" s="8">
        <f t="shared" si="8"/>
        <v>8</v>
      </c>
      <c r="AS34" s="12" t="str">
        <f t="shared" si="9"/>
        <v>218473008</v>
      </c>
    </row>
    <row r="35" spans="1:45" ht="16" hidden="1" x14ac:dyDescent="0.2">
      <c r="A35" s="8"/>
      <c r="B35" s="8" t="s">
        <v>602</v>
      </c>
      <c r="C35" s="8" t="s">
        <v>693</v>
      </c>
      <c r="D35" s="8" t="s">
        <v>694</v>
      </c>
      <c r="E35" s="12" t="s">
        <v>358</v>
      </c>
      <c r="F35" s="12" t="s">
        <v>95</v>
      </c>
      <c r="G35" s="9">
        <v>38642</v>
      </c>
      <c r="H35" s="16" t="str">
        <f t="shared" si="0"/>
        <v>u16</v>
      </c>
      <c r="I35" s="8" t="s">
        <v>235</v>
      </c>
      <c r="J35" s="8">
        <v>8</v>
      </c>
      <c r="K35" s="8" t="s">
        <v>767</v>
      </c>
      <c r="L35" s="8"/>
      <c r="M35" s="11" t="s">
        <v>565</v>
      </c>
      <c r="N35" s="8"/>
      <c r="O35" s="12">
        <v>8</v>
      </c>
      <c r="P35" s="12" t="s">
        <v>695</v>
      </c>
      <c r="Q35" s="12"/>
      <c r="R35" s="12" t="s">
        <v>563</v>
      </c>
      <c r="S35" s="12" t="str">
        <f t="shared" si="1"/>
        <v>m</v>
      </c>
      <c r="T35" s="8"/>
      <c r="U35" s="8"/>
      <c r="V35" s="8"/>
      <c r="W35" s="8"/>
      <c r="X35" s="8"/>
      <c r="Y35" s="8"/>
      <c r="Z35" s="8" t="s">
        <v>764</v>
      </c>
      <c r="AA35" s="10">
        <v>43855</v>
      </c>
      <c r="AB35" s="8" t="s">
        <v>566</v>
      </c>
      <c r="AC35" s="8" t="s">
        <v>567</v>
      </c>
      <c r="AD35" s="8" t="s">
        <v>47</v>
      </c>
      <c r="AE35" s="7" t="s">
        <v>569</v>
      </c>
      <c r="AF35" s="8"/>
      <c r="AG35" s="8" t="str">
        <f t="shared" si="2"/>
        <v>m</v>
      </c>
      <c r="AH35" s="8" t="str">
        <f t="shared" si="3"/>
        <v>04 km cross</v>
      </c>
      <c r="AI35" s="12">
        <f t="shared" si="3"/>
        <v>0</v>
      </c>
      <c r="AJ35" s="12" t="str">
        <f t="shared" si="3"/>
        <v>F1</v>
      </c>
      <c r="AK35" s="12">
        <f t="shared" si="4"/>
        <v>0</v>
      </c>
      <c r="AL35" s="12">
        <f t="shared" si="5"/>
        <v>0</v>
      </c>
      <c r="AM35" s="12">
        <f t="shared" si="5"/>
        <v>8</v>
      </c>
      <c r="AN35" s="12" t="str">
        <f t="shared" si="5"/>
        <v>14.16.0</v>
      </c>
      <c r="AO35" s="8" t="str">
        <f t="shared" si="6"/>
        <v>JULIO ALEJANDRO ESPINOZA AROS</v>
      </c>
      <c r="AP35" s="23">
        <f t="shared" si="7"/>
        <v>38642</v>
      </c>
      <c r="AQ35" s="8" t="str">
        <f t="shared" si="8"/>
        <v>Club Atlético Nahuen</v>
      </c>
      <c r="AR35" s="8">
        <f t="shared" si="8"/>
        <v>8</v>
      </c>
      <c r="AS35" s="12" t="str">
        <f t="shared" si="9"/>
        <v>219576013</v>
      </c>
    </row>
    <row r="36" spans="1:45" ht="16" hidden="1" x14ac:dyDescent="0.2">
      <c r="A36" s="8"/>
      <c r="B36" s="8" t="s">
        <v>212</v>
      </c>
      <c r="C36" s="8" t="s">
        <v>213</v>
      </c>
      <c r="D36" s="8" t="s">
        <v>214</v>
      </c>
      <c r="E36" s="12" t="s">
        <v>215</v>
      </c>
      <c r="F36" s="8" t="s">
        <v>45</v>
      </c>
      <c r="G36" s="9">
        <v>39337</v>
      </c>
      <c r="H36" s="8" t="s">
        <v>216</v>
      </c>
      <c r="I36" s="8" t="s">
        <v>89</v>
      </c>
      <c r="J36" s="8">
        <v>8</v>
      </c>
      <c r="K36" s="11" t="s">
        <v>562</v>
      </c>
      <c r="L36" s="8"/>
      <c r="M36" s="11" t="s">
        <v>565</v>
      </c>
      <c r="N36" s="8"/>
      <c r="O36" s="12">
        <v>1</v>
      </c>
      <c r="P36" s="12" t="s">
        <v>217</v>
      </c>
      <c r="Q36" s="12"/>
      <c r="R36" s="12" t="s">
        <v>564</v>
      </c>
      <c r="S36" s="12" t="str">
        <f t="shared" si="1"/>
        <v>f</v>
      </c>
      <c r="T36" s="8"/>
      <c r="U36" s="8"/>
      <c r="V36" s="8"/>
      <c r="W36" s="8"/>
      <c r="X36" s="8"/>
      <c r="Y36" s="8"/>
      <c r="Z36" s="8" t="s">
        <v>765</v>
      </c>
      <c r="AA36" s="10">
        <v>43849</v>
      </c>
      <c r="AB36" s="8" t="s">
        <v>566</v>
      </c>
      <c r="AC36" s="8" t="s">
        <v>567</v>
      </c>
      <c r="AD36" s="8" t="s">
        <v>47</v>
      </c>
      <c r="AE36" s="7" t="s">
        <v>568</v>
      </c>
      <c r="AF36" s="8"/>
      <c r="AG36" s="8" t="str">
        <f t="shared" si="2"/>
        <v>f</v>
      </c>
      <c r="AH36" s="8" t="str">
        <f t="shared" si="3"/>
        <v>1 km cross</v>
      </c>
      <c r="AI36" s="12">
        <f t="shared" si="3"/>
        <v>0</v>
      </c>
      <c r="AJ36" s="12" t="str">
        <f t="shared" si="3"/>
        <v>F1</v>
      </c>
      <c r="AK36" s="12">
        <f t="shared" si="4"/>
        <v>0</v>
      </c>
      <c r="AL36" s="12">
        <f t="shared" si="5"/>
        <v>0</v>
      </c>
      <c r="AM36" s="12">
        <f t="shared" si="5"/>
        <v>1</v>
      </c>
      <c r="AN36" s="12" t="str">
        <f t="shared" si="5"/>
        <v>3.40</v>
      </c>
      <c r="AO36" s="8" t="str">
        <f t="shared" si="6"/>
        <v>FRANCISCA VALDERRAMA NUÑEZ</v>
      </c>
      <c r="AP36" s="23">
        <f t="shared" si="7"/>
        <v>39337</v>
      </c>
      <c r="AQ36" s="8" t="str">
        <f t="shared" si="8"/>
        <v>Club Atletismo Penco</v>
      </c>
      <c r="AR36" s="8">
        <f t="shared" si="8"/>
        <v>8</v>
      </c>
      <c r="AS36" s="8" t="str">
        <f t="shared" si="9"/>
        <v>22498188k</v>
      </c>
    </row>
    <row r="37" spans="1:45" ht="16" hidden="1" x14ac:dyDescent="0.2">
      <c r="A37" s="8"/>
      <c r="B37" s="8" t="s">
        <v>197</v>
      </c>
      <c r="C37" s="8" t="s">
        <v>142</v>
      </c>
      <c r="D37" s="8" t="s">
        <v>218</v>
      </c>
      <c r="E37" s="12" t="s">
        <v>219</v>
      </c>
      <c r="F37" s="8" t="s">
        <v>45</v>
      </c>
      <c r="G37" s="9">
        <v>39191</v>
      </c>
      <c r="H37" s="8" t="s">
        <v>216</v>
      </c>
      <c r="I37" s="8" t="s">
        <v>220</v>
      </c>
      <c r="J37" s="8">
        <v>8</v>
      </c>
      <c r="K37" s="11" t="s">
        <v>562</v>
      </c>
      <c r="L37" s="8"/>
      <c r="M37" s="11" t="s">
        <v>565</v>
      </c>
      <c r="N37" s="8"/>
      <c r="O37" s="12">
        <v>2</v>
      </c>
      <c r="P37" s="12" t="s">
        <v>221</v>
      </c>
      <c r="Q37" s="12"/>
      <c r="R37" s="12" t="s">
        <v>564</v>
      </c>
      <c r="S37" s="12" t="str">
        <f t="shared" si="1"/>
        <v>f</v>
      </c>
      <c r="T37" s="8"/>
      <c r="U37" s="8"/>
      <c r="V37" s="8"/>
      <c r="W37" s="8"/>
      <c r="X37" s="8"/>
      <c r="Y37" s="8"/>
      <c r="Z37" s="8" t="s">
        <v>765</v>
      </c>
      <c r="AA37" s="10">
        <v>43849</v>
      </c>
      <c r="AB37" s="8" t="s">
        <v>566</v>
      </c>
      <c r="AC37" s="8" t="s">
        <v>567</v>
      </c>
      <c r="AD37" s="8" t="s">
        <v>47</v>
      </c>
      <c r="AE37" s="7" t="s">
        <v>568</v>
      </c>
      <c r="AF37" s="8"/>
      <c r="AG37" s="8" t="str">
        <f t="shared" si="2"/>
        <v>f</v>
      </c>
      <c r="AH37" s="8" t="str">
        <f t="shared" si="3"/>
        <v>1 km cross</v>
      </c>
      <c r="AI37" s="12">
        <f t="shared" si="3"/>
        <v>0</v>
      </c>
      <c r="AJ37" s="12" t="str">
        <f t="shared" si="3"/>
        <v>F1</v>
      </c>
      <c r="AK37" s="12">
        <f t="shared" si="4"/>
        <v>0</v>
      </c>
      <c r="AL37" s="12">
        <f t="shared" si="5"/>
        <v>0</v>
      </c>
      <c r="AM37" s="12">
        <f t="shared" si="5"/>
        <v>2</v>
      </c>
      <c r="AN37" s="12" t="str">
        <f t="shared" si="5"/>
        <v>3.50</v>
      </c>
      <c r="AO37" s="8" t="str">
        <f t="shared" si="6"/>
        <v>ANTONIA FERNANDA MUÑOZ SALGADO</v>
      </c>
      <c r="AP37" s="23">
        <f t="shared" si="7"/>
        <v>39191</v>
      </c>
      <c r="AQ37" s="8" t="str">
        <f t="shared" si="8"/>
        <v>Club de Atletismo Juan Silva de Lota</v>
      </c>
      <c r="AR37" s="8">
        <f t="shared" si="8"/>
        <v>8</v>
      </c>
      <c r="AS37" s="8" t="str">
        <f t="shared" si="9"/>
        <v>223784283</v>
      </c>
    </row>
    <row r="38" spans="1:45" ht="16" hidden="1" x14ac:dyDescent="0.2">
      <c r="A38" s="8"/>
      <c r="B38" s="8" t="s">
        <v>222</v>
      </c>
      <c r="C38" s="8" t="s">
        <v>223</v>
      </c>
      <c r="D38" s="8" t="s">
        <v>224</v>
      </c>
      <c r="E38" s="12" t="s">
        <v>225</v>
      </c>
      <c r="F38" s="8" t="s">
        <v>45</v>
      </c>
      <c r="G38" s="9">
        <v>39567</v>
      </c>
      <c r="H38" s="8" t="s">
        <v>216</v>
      </c>
      <c r="I38" s="8" t="s">
        <v>78</v>
      </c>
      <c r="J38" s="8">
        <v>8</v>
      </c>
      <c r="K38" s="11" t="s">
        <v>562</v>
      </c>
      <c r="L38" s="8"/>
      <c r="M38" s="11" t="s">
        <v>565</v>
      </c>
      <c r="N38" s="8"/>
      <c r="O38" s="12">
        <v>3</v>
      </c>
      <c r="P38" s="12" t="s">
        <v>226</v>
      </c>
      <c r="Q38" s="12"/>
      <c r="R38" s="12" t="s">
        <v>564</v>
      </c>
      <c r="S38" s="12" t="str">
        <f t="shared" si="1"/>
        <v>f</v>
      </c>
      <c r="T38" s="8"/>
      <c r="U38" s="8"/>
      <c r="V38" s="8"/>
      <c r="W38" s="8"/>
      <c r="X38" s="8"/>
      <c r="Y38" s="8"/>
      <c r="Z38" s="8" t="s">
        <v>765</v>
      </c>
      <c r="AA38" s="10">
        <v>43849</v>
      </c>
      <c r="AB38" s="8" t="s">
        <v>566</v>
      </c>
      <c r="AC38" s="8" t="s">
        <v>567</v>
      </c>
      <c r="AD38" s="8" t="s">
        <v>47</v>
      </c>
      <c r="AE38" s="7" t="s">
        <v>568</v>
      </c>
      <c r="AF38" s="8"/>
      <c r="AG38" s="8" t="str">
        <f t="shared" si="2"/>
        <v>f</v>
      </c>
      <c r="AH38" s="8" t="str">
        <f t="shared" si="3"/>
        <v>1 km cross</v>
      </c>
      <c r="AI38" s="12">
        <f t="shared" si="3"/>
        <v>0</v>
      </c>
      <c r="AJ38" s="12" t="str">
        <f t="shared" si="3"/>
        <v>F1</v>
      </c>
      <c r="AK38" s="12">
        <f t="shared" si="4"/>
        <v>0</v>
      </c>
      <c r="AL38" s="12">
        <f t="shared" si="5"/>
        <v>0</v>
      </c>
      <c r="AM38" s="12">
        <f t="shared" si="5"/>
        <v>3</v>
      </c>
      <c r="AN38" s="12" t="str">
        <f t="shared" si="5"/>
        <v>3.52</v>
      </c>
      <c r="AO38" s="8" t="str">
        <f t="shared" si="6"/>
        <v xml:space="preserve">SOLANGE ANTONELLA  ROCHA DÍAZ </v>
      </c>
      <c r="AP38" s="23">
        <f t="shared" si="7"/>
        <v>39567</v>
      </c>
      <c r="AQ38" s="8" t="str">
        <f t="shared" si="8"/>
        <v>Club de Atletismo Cheukeniata</v>
      </c>
      <c r="AR38" s="8">
        <f t="shared" si="8"/>
        <v>8</v>
      </c>
      <c r="AS38" s="8" t="str">
        <f t="shared" si="9"/>
        <v>227085134</v>
      </c>
    </row>
    <row r="39" spans="1:45" ht="16" hidden="1" x14ac:dyDescent="0.2">
      <c r="A39" s="8"/>
      <c r="B39" s="8" t="s">
        <v>227</v>
      </c>
      <c r="C39" s="8" t="s">
        <v>228</v>
      </c>
      <c r="D39" s="8" t="s">
        <v>229</v>
      </c>
      <c r="E39" s="12" t="s">
        <v>230</v>
      </c>
      <c r="F39" s="8" t="s">
        <v>45</v>
      </c>
      <c r="G39" s="9">
        <v>39525</v>
      </c>
      <c r="H39" s="8" t="s">
        <v>216</v>
      </c>
      <c r="I39" s="8" t="s">
        <v>166</v>
      </c>
      <c r="J39" s="8">
        <v>8</v>
      </c>
      <c r="K39" s="11" t="s">
        <v>562</v>
      </c>
      <c r="L39" s="8"/>
      <c r="M39" s="11" t="s">
        <v>565</v>
      </c>
      <c r="N39" s="8"/>
      <c r="O39" s="12">
        <v>4</v>
      </c>
      <c r="P39" s="12" t="s">
        <v>226</v>
      </c>
      <c r="Q39" s="12"/>
      <c r="R39" s="12" t="s">
        <v>564</v>
      </c>
      <c r="S39" s="12" t="str">
        <f t="shared" si="1"/>
        <v>f</v>
      </c>
      <c r="T39" s="8"/>
      <c r="U39" s="8"/>
      <c r="V39" s="8"/>
      <c r="W39" s="8"/>
      <c r="X39" s="8"/>
      <c r="Y39" s="8"/>
      <c r="Z39" s="8" t="s">
        <v>765</v>
      </c>
      <c r="AA39" s="10">
        <v>43849</v>
      </c>
      <c r="AB39" s="8" t="s">
        <v>566</v>
      </c>
      <c r="AC39" s="8" t="s">
        <v>567</v>
      </c>
      <c r="AD39" s="8" t="s">
        <v>47</v>
      </c>
      <c r="AE39" s="7" t="s">
        <v>568</v>
      </c>
      <c r="AF39" s="8"/>
      <c r="AG39" s="8" t="str">
        <f t="shared" si="2"/>
        <v>f</v>
      </c>
      <c r="AH39" s="8" t="str">
        <f t="shared" si="3"/>
        <v>1 km cross</v>
      </c>
      <c r="AI39" s="12">
        <f t="shared" si="3"/>
        <v>0</v>
      </c>
      <c r="AJ39" s="12" t="str">
        <f t="shared" si="3"/>
        <v>F1</v>
      </c>
      <c r="AK39" s="12">
        <f t="shared" si="4"/>
        <v>0</v>
      </c>
      <c r="AL39" s="12">
        <f t="shared" si="5"/>
        <v>0</v>
      </c>
      <c r="AM39" s="12">
        <f t="shared" si="5"/>
        <v>4</v>
      </c>
      <c r="AN39" s="12" t="str">
        <f t="shared" si="5"/>
        <v>3.52</v>
      </c>
      <c r="AO39" s="8" t="str">
        <f t="shared" si="6"/>
        <v xml:space="preserve">FRANCISCA  QUINTANA  CONTRERAS </v>
      </c>
      <c r="AP39" s="23">
        <f t="shared" si="7"/>
        <v>39525</v>
      </c>
      <c r="AQ39" s="8" t="str">
        <f t="shared" si="8"/>
        <v>Club Atlético San Pedro</v>
      </c>
      <c r="AR39" s="8">
        <f t="shared" si="8"/>
        <v>8</v>
      </c>
      <c r="AS39" s="8" t="str">
        <f t="shared" si="9"/>
        <v>226751335</v>
      </c>
    </row>
    <row r="40" spans="1:45" ht="16" hidden="1" x14ac:dyDescent="0.2">
      <c r="A40" s="8"/>
      <c r="B40" s="8" t="s">
        <v>231</v>
      </c>
      <c r="C40" s="8" t="s">
        <v>232</v>
      </c>
      <c r="D40" s="8" t="s">
        <v>233</v>
      </c>
      <c r="E40" s="12" t="s">
        <v>234</v>
      </c>
      <c r="F40" s="8" t="s">
        <v>45</v>
      </c>
      <c r="G40" s="9">
        <v>39186</v>
      </c>
      <c r="H40" s="8" t="s">
        <v>216</v>
      </c>
      <c r="I40" s="8" t="s">
        <v>235</v>
      </c>
      <c r="J40" s="8">
        <v>8</v>
      </c>
      <c r="K40" s="11" t="s">
        <v>562</v>
      </c>
      <c r="L40" s="8"/>
      <c r="M40" s="11" t="s">
        <v>565</v>
      </c>
      <c r="N40" s="8"/>
      <c r="O40" s="12">
        <v>5</v>
      </c>
      <c r="P40" s="12" t="s">
        <v>236</v>
      </c>
      <c r="Q40" s="12"/>
      <c r="R40" s="12" t="s">
        <v>564</v>
      </c>
      <c r="S40" s="12" t="str">
        <f t="shared" si="1"/>
        <v>f</v>
      </c>
      <c r="T40" s="8"/>
      <c r="U40" s="8"/>
      <c r="V40" s="8"/>
      <c r="W40" s="8"/>
      <c r="X40" s="8"/>
      <c r="Y40" s="8"/>
      <c r="Z40" s="8" t="s">
        <v>765</v>
      </c>
      <c r="AA40" s="10">
        <v>43849</v>
      </c>
      <c r="AB40" s="8" t="s">
        <v>566</v>
      </c>
      <c r="AC40" s="8" t="s">
        <v>567</v>
      </c>
      <c r="AD40" s="8" t="s">
        <v>47</v>
      </c>
      <c r="AE40" s="7" t="s">
        <v>568</v>
      </c>
      <c r="AF40" s="8"/>
      <c r="AG40" s="8" t="str">
        <f t="shared" si="2"/>
        <v>f</v>
      </c>
      <c r="AH40" s="8" t="str">
        <f t="shared" si="3"/>
        <v>1 km cross</v>
      </c>
      <c r="AI40" s="12">
        <f t="shared" si="3"/>
        <v>0</v>
      </c>
      <c r="AJ40" s="12" t="str">
        <f t="shared" si="3"/>
        <v>F1</v>
      </c>
      <c r="AK40" s="12">
        <f t="shared" si="4"/>
        <v>0</v>
      </c>
      <c r="AL40" s="12">
        <f t="shared" si="5"/>
        <v>0</v>
      </c>
      <c r="AM40" s="12">
        <f t="shared" si="5"/>
        <v>5</v>
      </c>
      <c r="AN40" s="12" t="str">
        <f t="shared" si="5"/>
        <v>4.17</v>
      </c>
      <c r="AO40" s="8" t="str">
        <f t="shared" si="6"/>
        <v xml:space="preserve">JOSEFINA  ITURRA  MONSALVEZ </v>
      </c>
      <c r="AP40" s="23">
        <f t="shared" si="7"/>
        <v>39186</v>
      </c>
      <c r="AQ40" s="8" t="str">
        <f t="shared" si="8"/>
        <v>Club Atlético Nahuen</v>
      </c>
      <c r="AR40" s="8">
        <f t="shared" si="8"/>
        <v>8</v>
      </c>
      <c r="AS40" s="8" t="str">
        <f t="shared" si="9"/>
        <v>223758134</v>
      </c>
    </row>
    <row r="41" spans="1:45" ht="16" hidden="1" x14ac:dyDescent="0.2">
      <c r="A41" s="8"/>
      <c r="B41" s="8" t="s">
        <v>237</v>
      </c>
      <c r="C41" s="8" t="s">
        <v>238</v>
      </c>
      <c r="D41" s="8" t="s">
        <v>239</v>
      </c>
      <c r="E41" s="12" t="s">
        <v>240</v>
      </c>
      <c r="F41" s="8" t="s">
        <v>45</v>
      </c>
      <c r="G41" s="9">
        <v>39385</v>
      </c>
      <c r="H41" s="8" t="s">
        <v>216</v>
      </c>
      <c r="I41" s="8" t="s">
        <v>166</v>
      </c>
      <c r="J41" s="8">
        <v>8</v>
      </c>
      <c r="K41" s="11" t="s">
        <v>562</v>
      </c>
      <c r="L41" s="8"/>
      <c r="M41" s="11" t="s">
        <v>565</v>
      </c>
      <c r="N41" s="8"/>
      <c r="O41" s="12">
        <v>6</v>
      </c>
      <c r="P41" s="12" t="s">
        <v>241</v>
      </c>
      <c r="Q41" s="12"/>
      <c r="R41" s="12" t="s">
        <v>564</v>
      </c>
      <c r="S41" s="12" t="str">
        <f t="shared" si="1"/>
        <v>f</v>
      </c>
      <c r="T41" s="8"/>
      <c r="U41" s="8"/>
      <c r="V41" s="8"/>
      <c r="W41" s="8"/>
      <c r="X41" s="8"/>
      <c r="Y41" s="8"/>
      <c r="Z41" s="8" t="s">
        <v>765</v>
      </c>
      <c r="AA41" s="10">
        <v>43849</v>
      </c>
      <c r="AB41" s="8" t="s">
        <v>566</v>
      </c>
      <c r="AC41" s="8" t="s">
        <v>567</v>
      </c>
      <c r="AD41" s="8" t="s">
        <v>47</v>
      </c>
      <c r="AE41" s="7" t="s">
        <v>568</v>
      </c>
      <c r="AF41" s="8"/>
      <c r="AG41" s="8" t="str">
        <f t="shared" si="2"/>
        <v>f</v>
      </c>
      <c r="AH41" s="8" t="str">
        <f t="shared" si="3"/>
        <v>1 km cross</v>
      </c>
      <c r="AI41" s="12">
        <f t="shared" si="3"/>
        <v>0</v>
      </c>
      <c r="AJ41" s="12" t="str">
        <f t="shared" si="3"/>
        <v>F1</v>
      </c>
      <c r="AK41" s="12">
        <f t="shared" si="4"/>
        <v>0</v>
      </c>
      <c r="AL41" s="12">
        <f t="shared" si="5"/>
        <v>0</v>
      </c>
      <c r="AM41" s="12">
        <f t="shared" si="5"/>
        <v>6</v>
      </c>
      <c r="AN41" s="12" t="str">
        <f t="shared" si="5"/>
        <v>4.31</v>
      </c>
      <c r="AO41" s="8" t="str">
        <f t="shared" si="6"/>
        <v xml:space="preserve">BRIYIT  VALENCIA  ASTUDILLO </v>
      </c>
      <c r="AP41" s="23">
        <f t="shared" si="7"/>
        <v>39385</v>
      </c>
      <c r="AQ41" s="8" t="str">
        <f t="shared" si="8"/>
        <v>Club Atlético San Pedro</v>
      </c>
      <c r="AR41" s="8">
        <f t="shared" si="8"/>
        <v>8</v>
      </c>
      <c r="AS41" s="8" t="str">
        <f t="shared" si="9"/>
        <v>225384088</v>
      </c>
    </row>
    <row r="42" spans="1:45" ht="16" hidden="1" x14ac:dyDescent="0.2">
      <c r="A42" s="8"/>
      <c r="B42" s="8" t="s">
        <v>242</v>
      </c>
      <c r="C42" s="8" t="s">
        <v>243</v>
      </c>
      <c r="D42" s="8" t="s">
        <v>244</v>
      </c>
      <c r="E42" s="12" t="s">
        <v>245</v>
      </c>
      <c r="F42" s="8" t="s">
        <v>45</v>
      </c>
      <c r="G42" s="9">
        <v>39762</v>
      </c>
      <c r="H42" s="8" t="s">
        <v>216</v>
      </c>
      <c r="I42" s="8" t="s">
        <v>78</v>
      </c>
      <c r="J42" s="8">
        <v>8</v>
      </c>
      <c r="K42" s="11" t="s">
        <v>562</v>
      </c>
      <c r="L42" s="8"/>
      <c r="M42" s="11" t="s">
        <v>565</v>
      </c>
      <c r="N42" s="8"/>
      <c r="O42" s="12">
        <v>7</v>
      </c>
      <c r="P42" s="12" t="s">
        <v>246</v>
      </c>
      <c r="Q42" s="12"/>
      <c r="R42" s="12" t="s">
        <v>564</v>
      </c>
      <c r="S42" s="12" t="str">
        <f t="shared" si="1"/>
        <v>f</v>
      </c>
      <c r="T42" s="8"/>
      <c r="U42" s="8"/>
      <c r="V42" s="8"/>
      <c r="W42" s="8"/>
      <c r="X42" s="8"/>
      <c r="Y42" s="8"/>
      <c r="Z42" s="8" t="s">
        <v>765</v>
      </c>
      <c r="AA42" s="10">
        <v>43849</v>
      </c>
      <c r="AB42" s="8" t="s">
        <v>566</v>
      </c>
      <c r="AC42" s="8" t="s">
        <v>567</v>
      </c>
      <c r="AD42" s="8" t="s">
        <v>47</v>
      </c>
      <c r="AE42" s="7" t="s">
        <v>568</v>
      </c>
      <c r="AF42" s="8"/>
      <c r="AG42" s="8" t="str">
        <f t="shared" si="2"/>
        <v>f</v>
      </c>
      <c r="AH42" s="8" t="str">
        <f t="shared" si="3"/>
        <v>1 km cross</v>
      </c>
      <c r="AI42" s="12">
        <f t="shared" si="3"/>
        <v>0</v>
      </c>
      <c r="AJ42" s="12" t="str">
        <f t="shared" si="3"/>
        <v>F1</v>
      </c>
      <c r="AK42" s="12">
        <f t="shared" si="4"/>
        <v>0</v>
      </c>
      <c r="AL42" s="12">
        <f t="shared" si="5"/>
        <v>0</v>
      </c>
      <c r="AM42" s="12">
        <f t="shared" si="5"/>
        <v>7</v>
      </c>
      <c r="AN42" s="12" t="str">
        <f t="shared" si="5"/>
        <v>4.32</v>
      </c>
      <c r="AO42" s="8" t="str">
        <f t="shared" si="6"/>
        <v>FLORENCIA ISIDORA MARDONES  PÉREZ</v>
      </c>
      <c r="AP42" s="23">
        <f t="shared" si="7"/>
        <v>39762</v>
      </c>
      <c r="AQ42" s="8" t="str">
        <f t="shared" si="8"/>
        <v>Club de Atletismo Cheukeniata</v>
      </c>
      <c r="AR42" s="8">
        <f t="shared" si="8"/>
        <v>8</v>
      </c>
      <c r="AS42" s="8" t="str">
        <f t="shared" si="9"/>
        <v>228651036</v>
      </c>
    </row>
    <row r="43" spans="1:45" ht="16" hidden="1" x14ac:dyDescent="0.2">
      <c r="A43" s="8"/>
      <c r="B43" s="8" t="s">
        <v>247</v>
      </c>
      <c r="C43" s="8" t="s">
        <v>248</v>
      </c>
      <c r="D43" s="8" t="s">
        <v>249</v>
      </c>
      <c r="E43" s="12" t="s">
        <v>250</v>
      </c>
      <c r="F43" s="8" t="s">
        <v>45</v>
      </c>
      <c r="G43" s="9">
        <v>39572</v>
      </c>
      <c r="H43" s="8" t="s">
        <v>216</v>
      </c>
      <c r="I43" s="8" t="s">
        <v>52</v>
      </c>
      <c r="J43" s="8">
        <v>8</v>
      </c>
      <c r="K43" s="11" t="s">
        <v>562</v>
      </c>
      <c r="L43" s="8"/>
      <c r="M43" s="11" t="s">
        <v>565</v>
      </c>
      <c r="N43" s="8"/>
      <c r="O43" s="12">
        <v>8</v>
      </c>
      <c r="P43" s="12" t="s">
        <v>251</v>
      </c>
      <c r="Q43" s="12"/>
      <c r="R43" s="12" t="s">
        <v>564</v>
      </c>
      <c r="S43" s="12" t="str">
        <f t="shared" si="1"/>
        <v>f</v>
      </c>
      <c r="T43" s="8"/>
      <c r="U43" s="8"/>
      <c r="V43" s="8"/>
      <c r="W43" s="8"/>
      <c r="X43" s="8"/>
      <c r="Y43" s="8"/>
      <c r="Z43" s="8" t="s">
        <v>765</v>
      </c>
      <c r="AA43" s="10">
        <v>43849</v>
      </c>
      <c r="AB43" s="8" t="s">
        <v>566</v>
      </c>
      <c r="AC43" s="8" t="s">
        <v>567</v>
      </c>
      <c r="AD43" s="8" t="s">
        <v>47</v>
      </c>
      <c r="AE43" s="7" t="s">
        <v>568</v>
      </c>
      <c r="AF43" s="8"/>
      <c r="AG43" s="8" t="str">
        <f t="shared" si="2"/>
        <v>f</v>
      </c>
      <c r="AH43" s="8" t="str">
        <f t="shared" si="3"/>
        <v>1 km cross</v>
      </c>
      <c r="AI43" s="12">
        <f t="shared" si="3"/>
        <v>0</v>
      </c>
      <c r="AJ43" s="12" t="str">
        <f t="shared" si="3"/>
        <v>F1</v>
      </c>
      <c r="AK43" s="12">
        <f t="shared" si="4"/>
        <v>0</v>
      </c>
      <c r="AL43" s="12">
        <f t="shared" si="5"/>
        <v>0</v>
      </c>
      <c r="AM43" s="12">
        <f t="shared" si="5"/>
        <v>8</v>
      </c>
      <c r="AN43" s="12" t="str">
        <f t="shared" si="5"/>
        <v>4.40</v>
      </c>
      <c r="AO43" s="8" t="str">
        <f t="shared" si="6"/>
        <v>CONSTANZA JARA MEDEL</v>
      </c>
      <c r="AP43" s="23">
        <f t="shared" si="7"/>
        <v>39572</v>
      </c>
      <c r="AQ43" s="8" t="str">
        <f t="shared" si="8"/>
        <v>Club Deportivo, Social y Cultural Diamantes de Coronel</v>
      </c>
      <c r="AR43" s="8">
        <f t="shared" si="8"/>
        <v>8</v>
      </c>
      <c r="AS43" s="8" t="str">
        <f t="shared" si="9"/>
        <v>227125544</v>
      </c>
    </row>
    <row r="44" spans="1:45" ht="16" hidden="1" x14ac:dyDescent="0.2">
      <c r="A44" s="8"/>
      <c r="B44" s="8" t="s">
        <v>252</v>
      </c>
      <c r="C44" s="8" t="s">
        <v>253</v>
      </c>
      <c r="D44" s="8" t="s">
        <v>254</v>
      </c>
      <c r="E44" s="12" t="s">
        <v>255</v>
      </c>
      <c r="F44" s="8" t="s">
        <v>45</v>
      </c>
      <c r="G44" s="9">
        <v>39245</v>
      </c>
      <c r="H44" s="8" t="s">
        <v>216</v>
      </c>
      <c r="I44" s="8" t="s">
        <v>166</v>
      </c>
      <c r="J44" s="8">
        <v>8</v>
      </c>
      <c r="K44" s="11" t="s">
        <v>562</v>
      </c>
      <c r="L44" s="8"/>
      <c r="M44" s="11" t="s">
        <v>565</v>
      </c>
      <c r="N44" s="8"/>
      <c r="O44" s="12">
        <v>9</v>
      </c>
      <c r="P44" s="12" t="s">
        <v>256</v>
      </c>
      <c r="Q44" s="12"/>
      <c r="R44" s="12" t="s">
        <v>564</v>
      </c>
      <c r="S44" s="12" t="str">
        <f t="shared" si="1"/>
        <v>f</v>
      </c>
      <c r="T44" s="8"/>
      <c r="U44" s="8"/>
      <c r="V44" s="8"/>
      <c r="W44" s="8"/>
      <c r="X44" s="8"/>
      <c r="Y44" s="8"/>
      <c r="Z44" s="8" t="s">
        <v>765</v>
      </c>
      <c r="AA44" s="10">
        <v>43849</v>
      </c>
      <c r="AB44" s="8" t="s">
        <v>566</v>
      </c>
      <c r="AC44" s="8" t="s">
        <v>567</v>
      </c>
      <c r="AD44" s="8" t="s">
        <v>47</v>
      </c>
      <c r="AE44" s="7" t="s">
        <v>568</v>
      </c>
      <c r="AF44" s="8"/>
      <c r="AG44" s="8" t="str">
        <f t="shared" si="2"/>
        <v>f</v>
      </c>
      <c r="AH44" s="8" t="str">
        <f t="shared" si="3"/>
        <v>1 km cross</v>
      </c>
      <c r="AI44" s="12">
        <f t="shared" si="3"/>
        <v>0</v>
      </c>
      <c r="AJ44" s="12" t="str">
        <f t="shared" si="3"/>
        <v>F1</v>
      </c>
      <c r="AK44" s="12">
        <f t="shared" si="4"/>
        <v>0</v>
      </c>
      <c r="AL44" s="12">
        <f t="shared" si="5"/>
        <v>0</v>
      </c>
      <c r="AM44" s="12">
        <f t="shared" si="5"/>
        <v>9</v>
      </c>
      <c r="AN44" s="12" t="str">
        <f t="shared" si="5"/>
        <v>4.55</v>
      </c>
      <c r="AO44" s="8" t="str">
        <f t="shared" si="6"/>
        <v>ANTONIA  BASTIAS  GUERRERO</v>
      </c>
      <c r="AP44" s="23">
        <f t="shared" si="7"/>
        <v>39245</v>
      </c>
      <c r="AQ44" s="8" t="str">
        <f t="shared" si="8"/>
        <v>Club Atlético San Pedro</v>
      </c>
      <c r="AR44" s="8">
        <f t="shared" si="8"/>
        <v>8</v>
      </c>
      <c r="AS44" s="8" t="str">
        <f t="shared" si="9"/>
        <v>224178816</v>
      </c>
    </row>
    <row r="45" spans="1:45" ht="16" hidden="1" x14ac:dyDescent="0.2">
      <c r="A45" s="8"/>
      <c r="B45" s="8" t="s">
        <v>257</v>
      </c>
      <c r="C45" s="8" t="s">
        <v>258</v>
      </c>
      <c r="D45" s="8" t="s">
        <v>259</v>
      </c>
      <c r="E45" s="12" t="s">
        <v>260</v>
      </c>
      <c r="F45" s="8" t="s">
        <v>45</v>
      </c>
      <c r="G45" s="9">
        <v>40694</v>
      </c>
      <c r="H45" s="8" t="s">
        <v>216</v>
      </c>
      <c r="I45" s="8" t="s">
        <v>220</v>
      </c>
      <c r="J45" s="8">
        <v>8</v>
      </c>
      <c r="K45" s="11" t="s">
        <v>562</v>
      </c>
      <c r="L45" s="8"/>
      <c r="M45" s="11" t="s">
        <v>565</v>
      </c>
      <c r="N45" s="8"/>
      <c r="O45" s="12">
        <v>10</v>
      </c>
      <c r="P45" s="12" t="s">
        <v>261</v>
      </c>
      <c r="Q45" s="12"/>
      <c r="R45" s="12" t="s">
        <v>564</v>
      </c>
      <c r="S45" s="12" t="str">
        <f t="shared" si="1"/>
        <v>f</v>
      </c>
      <c r="T45" s="8"/>
      <c r="U45" s="8"/>
      <c r="V45" s="8"/>
      <c r="W45" s="8"/>
      <c r="X45" s="8"/>
      <c r="Y45" s="8"/>
      <c r="Z45" s="8" t="s">
        <v>765</v>
      </c>
      <c r="AA45" s="10">
        <v>43849</v>
      </c>
      <c r="AB45" s="8" t="s">
        <v>566</v>
      </c>
      <c r="AC45" s="8" t="s">
        <v>567</v>
      </c>
      <c r="AD45" s="8" t="s">
        <v>47</v>
      </c>
      <c r="AE45" s="7" t="s">
        <v>568</v>
      </c>
      <c r="AF45" s="8"/>
      <c r="AG45" s="8" t="str">
        <f t="shared" si="2"/>
        <v>f</v>
      </c>
      <c r="AH45" s="8" t="str">
        <f t="shared" si="3"/>
        <v>1 km cross</v>
      </c>
      <c r="AI45" s="12">
        <f t="shared" si="3"/>
        <v>0</v>
      </c>
      <c r="AJ45" s="12" t="str">
        <f t="shared" si="3"/>
        <v>F1</v>
      </c>
      <c r="AK45" s="12">
        <f t="shared" si="4"/>
        <v>0</v>
      </c>
      <c r="AL45" s="12">
        <f t="shared" si="5"/>
        <v>0</v>
      </c>
      <c r="AM45" s="12">
        <f t="shared" si="5"/>
        <v>10</v>
      </c>
      <c r="AN45" s="12" t="str">
        <f t="shared" si="5"/>
        <v>5.12</v>
      </c>
      <c r="AO45" s="8" t="str">
        <f t="shared" si="6"/>
        <v>MARIA JOSÉ FUENTES SILVA</v>
      </c>
      <c r="AP45" s="23">
        <f t="shared" si="7"/>
        <v>40694</v>
      </c>
      <c r="AQ45" s="8" t="str">
        <f t="shared" si="8"/>
        <v>Club de Atletismo Juan Silva de Lota</v>
      </c>
      <c r="AR45" s="8">
        <f t="shared" si="8"/>
        <v>8</v>
      </c>
      <c r="AS45" s="8" t="str">
        <f t="shared" si="9"/>
        <v>236586820</v>
      </c>
    </row>
    <row r="46" spans="1:45" ht="16" hidden="1" x14ac:dyDescent="0.2">
      <c r="A46" s="8"/>
      <c r="B46" s="8" t="s">
        <v>262</v>
      </c>
      <c r="C46" s="8" t="s">
        <v>237</v>
      </c>
      <c r="D46" s="8" t="s">
        <v>263</v>
      </c>
      <c r="E46" s="12" t="s">
        <v>264</v>
      </c>
      <c r="F46" s="8" t="s">
        <v>45</v>
      </c>
      <c r="G46" s="9">
        <v>39286</v>
      </c>
      <c r="H46" s="8" t="s">
        <v>216</v>
      </c>
      <c r="I46" s="8" t="s">
        <v>166</v>
      </c>
      <c r="J46" s="8">
        <v>8</v>
      </c>
      <c r="K46" s="11" t="s">
        <v>562</v>
      </c>
      <c r="L46" s="8"/>
      <c r="M46" s="11" t="s">
        <v>565</v>
      </c>
      <c r="N46" s="8"/>
      <c r="O46" s="12">
        <v>11</v>
      </c>
      <c r="P46" s="12" t="s">
        <v>265</v>
      </c>
      <c r="Q46" s="12"/>
      <c r="R46" s="12" t="s">
        <v>564</v>
      </c>
      <c r="S46" s="12" t="str">
        <f t="shared" si="1"/>
        <v>f</v>
      </c>
      <c r="T46" s="8"/>
      <c r="U46" s="8"/>
      <c r="V46" s="8"/>
      <c r="W46" s="8"/>
      <c r="X46" s="8"/>
      <c r="Y46" s="8"/>
      <c r="Z46" s="8" t="s">
        <v>765</v>
      </c>
      <c r="AA46" s="10">
        <v>43849</v>
      </c>
      <c r="AB46" s="8" t="s">
        <v>566</v>
      </c>
      <c r="AC46" s="8" t="s">
        <v>567</v>
      </c>
      <c r="AD46" s="8" t="s">
        <v>47</v>
      </c>
      <c r="AE46" s="7" t="s">
        <v>568</v>
      </c>
      <c r="AF46" s="8"/>
      <c r="AG46" s="8" t="str">
        <f t="shared" si="2"/>
        <v>f</v>
      </c>
      <c r="AH46" s="8" t="str">
        <f t="shared" si="3"/>
        <v>1 km cross</v>
      </c>
      <c r="AI46" s="12">
        <f t="shared" si="3"/>
        <v>0</v>
      </c>
      <c r="AJ46" s="12" t="str">
        <f t="shared" si="3"/>
        <v>F1</v>
      </c>
      <c r="AK46" s="12">
        <f t="shared" si="4"/>
        <v>0</v>
      </c>
      <c r="AL46" s="12">
        <f t="shared" si="5"/>
        <v>0</v>
      </c>
      <c r="AM46" s="12">
        <f t="shared" si="5"/>
        <v>11</v>
      </c>
      <c r="AN46" s="12" t="str">
        <f t="shared" si="5"/>
        <v>5.51</v>
      </c>
      <c r="AO46" s="8" t="str">
        <f t="shared" si="6"/>
        <v xml:space="preserve">PALOMA  OVALLE  VALENCIA </v>
      </c>
      <c r="AP46" s="23">
        <f t="shared" si="7"/>
        <v>39286</v>
      </c>
      <c r="AQ46" s="8" t="str">
        <f t="shared" si="8"/>
        <v>Club Atlético San Pedro</v>
      </c>
      <c r="AR46" s="8">
        <f t="shared" si="8"/>
        <v>8</v>
      </c>
      <c r="AS46" s="8" t="str">
        <f t="shared" si="9"/>
        <v>224581386</v>
      </c>
    </row>
    <row r="47" spans="1:45" ht="16" hidden="1" x14ac:dyDescent="0.2">
      <c r="A47" s="8"/>
      <c r="B47" s="8" t="s">
        <v>266</v>
      </c>
      <c r="C47" s="8" t="s">
        <v>267</v>
      </c>
      <c r="D47" s="8" t="s">
        <v>268</v>
      </c>
      <c r="E47" s="12" t="s">
        <v>269</v>
      </c>
      <c r="F47" s="8" t="s">
        <v>45</v>
      </c>
      <c r="G47" s="9">
        <v>39462</v>
      </c>
      <c r="H47" s="8" t="s">
        <v>216</v>
      </c>
      <c r="I47" s="8" t="s">
        <v>166</v>
      </c>
      <c r="J47" s="8">
        <v>8</v>
      </c>
      <c r="K47" s="11" t="s">
        <v>562</v>
      </c>
      <c r="L47" s="8"/>
      <c r="M47" s="11" t="s">
        <v>565</v>
      </c>
      <c r="N47" s="8"/>
      <c r="O47" s="12">
        <v>12</v>
      </c>
      <c r="P47" s="12" t="s">
        <v>270</v>
      </c>
      <c r="Q47" s="12"/>
      <c r="R47" s="12" t="s">
        <v>564</v>
      </c>
      <c r="S47" s="12" t="str">
        <f t="shared" si="1"/>
        <v>f</v>
      </c>
      <c r="T47" s="8"/>
      <c r="U47" s="8"/>
      <c r="V47" s="8"/>
      <c r="W47" s="8"/>
      <c r="X47" s="8"/>
      <c r="Y47" s="8"/>
      <c r="Z47" s="8" t="s">
        <v>765</v>
      </c>
      <c r="AA47" s="10">
        <v>43849</v>
      </c>
      <c r="AB47" s="8" t="s">
        <v>566</v>
      </c>
      <c r="AC47" s="8" t="s">
        <v>567</v>
      </c>
      <c r="AD47" s="8" t="s">
        <v>47</v>
      </c>
      <c r="AE47" s="7" t="s">
        <v>568</v>
      </c>
      <c r="AF47" s="8"/>
      <c r="AG47" s="8" t="str">
        <f t="shared" si="2"/>
        <v>f</v>
      </c>
      <c r="AH47" s="8" t="str">
        <f t="shared" si="3"/>
        <v>1 km cross</v>
      </c>
      <c r="AI47" s="12">
        <f t="shared" si="3"/>
        <v>0</v>
      </c>
      <c r="AJ47" s="12" t="str">
        <f t="shared" si="3"/>
        <v>F1</v>
      </c>
      <c r="AK47" s="12">
        <f t="shared" si="4"/>
        <v>0</v>
      </c>
      <c r="AL47" s="12">
        <f t="shared" si="5"/>
        <v>0</v>
      </c>
      <c r="AM47" s="12">
        <f t="shared" si="5"/>
        <v>12</v>
      </c>
      <c r="AN47" s="12" t="str">
        <f t="shared" si="5"/>
        <v>5.52</v>
      </c>
      <c r="AO47" s="8" t="str">
        <f t="shared" si="6"/>
        <v xml:space="preserve">ANTONELLA DEL VALLE  ALVARES </v>
      </c>
      <c r="AP47" s="23">
        <f t="shared" si="7"/>
        <v>39462</v>
      </c>
      <c r="AQ47" s="8" t="str">
        <f t="shared" si="8"/>
        <v>Club Atlético San Pedro</v>
      </c>
      <c r="AR47" s="8">
        <f t="shared" si="8"/>
        <v>8</v>
      </c>
      <c r="AS47" s="8" t="str">
        <f t="shared" si="9"/>
        <v>223055966</v>
      </c>
    </row>
    <row r="48" spans="1:45" ht="16" hidden="1" x14ac:dyDescent="0.2">
      <c r="A48" s="8"/>
      <c r="B48" s="8" t="s">
        <v>271</v>
      </c>
      <c r="C48" s="8" t="s">
        <v>112</v>
      </c>
      <c r="D48" s="8" t="s">
        <v>272</v>
      </c>
      <c r="E48" s="12" t="s">
        <v>273</v>
      </c>
      <c r="F48" s="8" t="s">
        <v>45</v>
      </c>
      <c r="G48" s="9">
        <v>39179</v>
      </c>
      <c r="H48" s="8" t="s">
        <v>216</v>
      </c>
      <c r="I48" s="8" t="s">
        <v>220</v>
      </c>
      <c r="J48" s="8">
        <v>8</v>
      </c>
      <c r="K48" s="11" t="s">
        <v>562</v>
      </c>
      <c r="L48" s="8"/>
      <c r="M48" s="11" t="s">
        <v>565</v>
      </c>
      <c r="N48" s="8"/>
      <c r="P48" s="12" t="s">
        <v>90</v>
      </c>
      <c r="Q48" s="12"/>
      <c r="R48" s="12" t="s">
        <v>564</v>
      </c>
      <c r="S48" s="12" t="str">
        <f t="shared" si="1"/>
        <v>f</v>
      </c>
      <c r="T48" s="8"/>
      <c r="U48" s="8"/>
      <c r="V48" s="8"/>
      <c r="W48" s="8"/>
      <c r="X48" s="8"/>
      <c r="Y48" s="8"/>
      <c r="Z48" s="8" t="s">
        <v>765</v>
      </c>
      <c r="AA48" s="10">
        <v>43849</v>
      </c>
      <c r="AB48" s="8" t="s">
        <v>566</v>
      </c>
      <c r="AC48" s="8" t="s">
        <v>567</v>
      </c>
      <c r="AD48" s="8" t="s">
        <v>47</v>
      </c>
      <c r="AE48" s="7" t="s">
        <v>568</v>
      </c>
      <c r="AF48" s="8"/>
      <c r="AG48" s="8" t="str">
        <f t="shared" si="2"/>
        <v>f</v>
      </c>
      <c r="AH48" s="8" t="str">
        <f t="shared" si="3"/>
        <v>1 km cross</v>
      </c>
      <c r="AI48" s="12">
        <f t="shared" si="3"/>
        <v>0</v>
      </c>
      <c r="AJ48" s="12" t="str">
        <f t="shared" si="3"/>
        <v>F1</v>
      </c>
      <c r="AK48" s="12">
        <f t="shared" si="4"/>
        <v>0</v>
      </c>
      <c r="AL48" s="12">
        <f t="shared" si="5"/>
        <v>0</v>
      </c>
      <c r="AM48" s="12">
        <f t="shared" si="5"/>
        <v>0</v>
      </c>
      <c r="AN48" s="12" t="str">
        <f t="shared" si="5"/>
        <v>dns</v>
      </c>
      <c r="AO48" s="8" t="str">
        <f t="shared" si="6"/>
        <v>MARTINA CARRILLO ESPINOZA</v>
      </c>
      <c r="AP48" s="23">
        <f t="shared" si="7"/>
        <v>39179</v>
      </c>
      <c r="AQ48" s="8" t="str">
        <f t="shared" si="8"/>
        <v>Club de Atletismo Juan Silva de Lota</v>
      </c>
      <c r="AR48" s="8">
        <f t="shared" si="8"/>
        <v>8</v>
      </c>
      <c r="AS48" s="8" t="str">
        <f t="shared" si="9"/>
        <v>223758533</v>
      </c>
    </row>
    <row r="49" spans="1:45" ht="16" hidden="1" x14ac:dyDescent="0.2">
      <c r="A49" s="8"/>
      <c r="B49" s="8" t="s">
        <v>274</v>
      </c>
      <c r="C49" s="8" t="s">
        <v>275</v>
      </c>
      <c r="D49" s="8" t="s">
        <v>276</v>
      </c>
      <c r="E49" s="12" t="s">
        <v>277</v>
      </c>
      <c r="F49" s="8" t="s">
        <v>45</v>
      </c>
      <c r="G49" s="9">
        <v>39590</v>
      </c>
      <c r="H49" s="8" t="s">
        <v>216</v>
      </c>
      <c r="I49" s="8" t="s">
        <v>166</v>
      </c>
      <c r="J49" s="8">
        <v>8</v>
      </c>
      <c r="K49" s="11" t="s">
        <v>562</v>
      </c>
      <c r="L49" s="8"/>
      <c r="M49" s="11" t="s">
        <v>565</v>
      </c>
      <c r="N49" s="8"/>
      <c r="P49" s="12" t="s">
        <v>90</v>
      </c>
      <c r="Q49" s="12"/>
      <c r="R49" s="12" t="s">
        <v>564</v>
      </c>
      <c r="S49" s="12" t="str">
        <f t="shared" si="1"/>
        <v>f</v>
      </c>
      <c r="T49" s="8"/>
      <c r="U49" s="8"/>
      <c r="V49" s="8"/>
      <c r="W49" s="8"/>
      <c r="X49" s="8"/>
      <c r="Y49" s="8"/>
      <c r="Z49" s="8" t="s">
        <v>765</v>
      </c>
      <c r="AA49" s="10">
        <v>43849</v>
      </c>
      <c r="AB49" s="8" t="s">
        <v>566</v>
      </c>
      <c r="AC49" s="8" t="s">
        <v>567</v>
      </c>
      <c r="AD49" s="8" t="s">
        <v>47</v>
      </c>
      <c r="AE49" s="7" t="s">
        <v>568</v>
      </c>
      <c r="AF49" s="8"/>
      <c r="AG49" s="8" t="str">
        <f t="shared" si="2"/>
        <v>f</v>
      </c>
      <c r="AH49" s="8" t="str">
        <f t="shared" si="3"/>
        <v>1 km cross</v>
      </c>
      <c r="AI49" s="12">
        <f t="shared" si="3"/>
        <v>0</v>
      </c>
      <c r="AJ49" s="12" t="str">
        <f t="shared" si="3"/>
        <v>F1</v>
      </c>
      <c r="AK49" s="12">
        <f t="shared" si="4"/>
        <v>0</v>
      </c>
      <c r="AL49" s="12">
        <f t="shared" si="5"/>
        <v>0</v>
      </c>
      <c r="AM49" s="12">
        <f t="shared" si="5"/>
        <v>0</v>
      </c>
      <c r="AN49" s="12" t="str">
        <f t="shared" si="5"/>
        <v>dns</v>
      </c>
      <c r="AO49" s="8" t="str">
        <f t="shared" si="6"/>
        <v xml:space="preserve">NAHOMI  NOVOA  ESPINOZA </v>
      </c>
      <c r="AP49" s="23">
        <f t="shared" si="7"/>
        <v>39590</v>
      </c>
      <c r="AQ49" s="8" t="str">
        <f t="shared" si="8"/>
        <v>Club Atlético San Pedro</v>
      </c>
      <c r="AR49" s="8">
        <f t="shared" si="8"/>
        <v>8</v>
      </c>
      <c r="AS49" s="8" t="str">
        <f t="shared" si="9"/>
        <v>22728546k</v>
      </c>
    </row>
    <row r="50" spans="1:45" ht="16" hidden="1" x14ac:dyDescent="0.2">
      <c r="A50" s="8"/>
      <c r="B50" s="8" t="s">
        <v>278</v>
      </c>
      <c r="C50" s="8" t="s">
        <v>279</v>
      </c>
      <c r="D50" s="8" t="s">
        <v>280</v>
      </c>
      <c r="E50" s="12" t="s">
        <v>281</v>
      </c>
      <c r="F50" s="8" t="s">
        <v>45</v>
      </c>
      <c r="G50" s="9">
        <v>40000</v>
      </c>
      <c r="H50" s="8" t="s">
        <v>216</v>
      </c>
      <c r="I50" s="8" t="s">
        <v>220</v>
      </c>
      <c r="J50" s="8">
        <v>8</v>
      </c>
      <c r="K50" s="11" t="s">
        <v>562</v>
      </c>
      <c r="L50" s="8"/>
      <c r="M50" s="11" t="s">
        <v>565</v>
      </c>
      <c r="N50" s="8"/>
      <c r="P50" s="12" t="s">
        <v>90</v>
      </c>
      <c r="Q50" s="12"/>
      <c r="R50" s="12" t="s">
        <v>564</v>
      </c>
      <c r="S50" s="12" t="str">
        <f t="shared" si="1"/>
        <v>f</v>
      </c>
      <c r="T50" s="8"/>
      <c r="U50" s="8"/>
      <c r="V50" s="8"/>
      <c r="W50" s="8"/>
      <c r="X50" s="8"/>
      <c r="Y50" s="8"/>
      <c r="Z50" s="8" t="s">
        <v>765</v>
      </c>
      <c r="AA50" s="10">
        <v>43849</v>
      </c>
      <c r="AB50" s="8" t="s">
        <v>566</v>
      </c>
      <c r="AC50" s="8" t="s">
        <v>567</v>
      </c>
      <c r="AD50" s="8" t="s">
        <v>47</v>
      </c>
      <c r="AE50" s="7" t="s">
        <v>568</v>
      </c>
      <c r="AF50" s="8"/>
      <c r="AG50" s="8" t="str">
        <f t="shared" si="2"/>
        <v>f</v>
      </c>
      <c r="AH50" s="8" t="str">
        <f t="shared" si="3"/>
        <v>1 km cross</v>
      </c>
      <c r="AI50" s="12">
        <f t="shared" si="3"/>
        <v>0</v>
      </c>
      <c r="AJ50" s="12" t="str">
        <f t="shared" si="3"/>
        <v>F1</v>
      </c>
      <c r="AK50" s="12">
        <f t="shared" si="4"/>
        <v>0</v>
      </c>
      <c r="AL50" s="12">
        <f t="shared" si="5"/>
        <v>0</v>
      </c>
      <c r="AM50" s="12">
        <f t="shared" si="5"/>
        <v>0</v>
      </c>
      <c r="AN50" s="12" t="str">
        <f t="shared" si="5"/>
        <v>dns</v>
      </c>
      <c r="AO50" s="8" t="str">
        <f t="shared" si="6"/>
        <v>JOSEFA ANTONIA OPAZO RIOSECO</v>
      </c>
      <c r="AP50" s="23">
        <f t="shared" si="7"/>
        <v>40000</v>
      </c>
      <c r="AQ50" s="8" t="str">
        <f t="shared" si="8"/>
        <v>Club de Atletismo Juan Silva de Lota</v>
      </c>
      <c r="AR50" s="8">
        <f t="shared" si="8"/>
        <v>8</v>
      </c>
      <c r="AS50" s="8" t="str">
        <f t="shared" si="9"/>
        <v>230661383</v>
      </c>
    </row>
    <row r="51" spans="1:45" ht="16" hidden="1" x14ac:dyDescent="0.2">
      <c r="A51" s="8"/>
      <c r="B51" s="8" t="s">
        <v>282</v>
      </c>
      <c r="C51" s="8" t="s">
        <v>283</v>
      </c>
      <c r="D51" s="8" t="s">
        <v>284</v>
      </c>
      <c r="E51" s="12" t="s">
        <v>285</v>
      </c>
      <c r="F51" s="8" t="s">
        <v>95</v>
      </c>
      <c r="G51" s="9">
        <v>39240</v>
      </c>
      <c r="H51" s="8" t="s">
        <v>216</v>
      </c>
      <c r="I51" s="8" t="s">
        <v>166</v>
      </c>
      <c r="J51" s="8">
        <v>8</v>
      </c>
      <c r="K51" s="11" t="s">
        <v>562</v>
      </c>
      <c r="L51" s="8"/>
      <c r="M51" s="11" t="s">
        <v>565</v>
      </c>
      <c r="N51" s="8"/>
      <c r="O51" s="12">
        <v>1</v>
      </c>
      <c r="P51" s="12" t="s">
        <v>286</v>
      </c>
      <c r="Q51" s="12"/>
      <c r="R51" s="12" t="s">
        <v>564</v>
      </c>
      <c r="S51" s="12" t="str">
        <f t="shared" si="1"/>
        <v>m</v>
      </c>
      <c r="T51" s="8"/>
      <c r="U51" s="8"/>
      <c r="V51" s="8"/>
      <c r="W51" s="8"/>
      <c r="X51" s="8"/>
      <c r="Y51" s="8"/>
      <c r="Z51" s="8" t="s">
        <v>765</v>
      </c>
      <c r="AA51" s="10">
        <v>43849</v>
      </c>
      <c r="AB51" s="8" t="s">
        <v>566</v>
      </c>
      <c r="AC51" s="8" t="s">
        <v>567</v>
      </c>
      <c r="AD51" s="8" t="s">
        <v>47</v>
      </c>
      <c r="AE51" s="7" t="s">
        <v>568</v>
      </c>
      <c r="AF51" s="8"/>
      <c r="AG51" s="8" t="str">
        <f t="shared" si="2"/>
        <v>m</v>
      </c>
      <c r="AH51" s="8" t="str">
        <f t="shared" si="3"/>
        <v>1 km cross</v>
      </c>
      <c r="AI51" s="12">
        <f t="shared" si="3"/>
        <v>0</v>
      </c>
      <c r="AJ51" s="12" t="str">
        <f t="shared" si="3"/>
        <v>F1</v>
      </c>
      <c r="AK51" s="12">
        <f t="shared" si="4"/>
        <v>0</v>
      </c>
      <c r="AL51" s="12">
        <f t="shared" si="5"/>
        <v>0</v>
      </c>
      <c r="AM51" s="12">
        <f t="shared" si="5"/>
        <v>1</v>
      </c>
      <c r="AN51" s="12" t="str">
        <f t="shared" si="5"/>
        <v>3.35</v>
      </c>
      <c r="AO51" s="8" t="str">
        <f t="shared" si="6"/>
        <v>BASTIAN TAPIA  PINEDO</v>
      </c>
      <c r="AP51" s="23">
        <f t="shared" si="7"/>
        <v>39240</v>
      </c>
      <c r="AQ51" s="8" t="str">
        <f t="shared" si="8"/>
        <v>Club Atlético San Pedro</v>
      </c>
      <c r="AR51" s="8">
        <f t="shared" si="8"/>
        <v>8</v>
      </c>
      <c r="AS51" s="8" t="str">
        <f t="shared" si="9"/>
        <v>224154666</v>
      </c>
    </row>
    <row r="52" spans="1:45" ht="16" hidden="1" x14ac:dyDescent="0.2">
      <c r="A52" s="8"/>
      <c r="B52" s="8" t="s">
        <v>188</v>
      </c>
      <c r="C52" s="8" t="s">
        <v>287</v>
      </c>
      <c r="D52" s="8" t="s">
        <v>288</v>
      </c>
      <c r="E52" s="12" t="s">
        <v>289</v>
      </c>
      <c r="F52" s="8" t="s">
        <v>95</v>
      </c>
      <c r="G52" s="9">
        <v>39300</v>
      </c>
      <c r="H52" s="8" t="s">
        <v>216</v>
      </c>
      <c r="I52" s="8" t="s">
        <v>191</v>
      </c>
      <c r="J52" s="8">
        <v>8</v>
      </c>
      <c r="K52" s="11" t="s">
        <v>562</v>
      </c>
      <c r="L52" s="8"/>
      <c r="M52" s="11" t="s">
        <v>565</v>
      </c>
      <c r="N52" s="8"/>
      <c r="O52" s="12">
        <v>3</v>
      </c>
      <c r="P52" s="12" t="s">
        <v>290</v>
      </c>
      <c r="Q52" s="12"/>
      <c r="R52" s="12" t="s">
        <v>564</v>
      </c>
      <c r="S52" s="12" t="str">
        <f t="shared" si="1"/>
        <v>m</v>
      </c>
      <c r="T52" s="8"/>
      <c r="U52" s="8"/>
      <c r="V52" s="8"/>
      <c r="W52" s="8"/>
      <c r="X52" s="8"/>
      <c r="Y52" s="8"/>
      <c r="Z52" s="8" t="s">
        <v>765</v>
      </c>
      <c r="AA52" s="10">
        <v>43849</v>
      </c>
      <c r="AB52" s="8" t="s">
        <v>566</v>
      </c>
      <c r="AC52" s="8" t="s">
        <v>567</v>
      </c>
      <c r="AD52" s="8" t="s">
        <v>47</v>
      </c>
      <c r="AE52" s="7" t="s">
        <v>568</v>
      </c>
      <c r="AF52" s="8"/>
      <c r="AG52" s="8" t="str">
        <f t="shared" si="2"/>
        <v>m</v>
      </c>
      <c r="AH52" s="8" t="str">
        <f t="shared" si="3"/>
        <v>1 km cross</v>
      </c>
      <c r="AI52" s="12">
        <f t="shared" si="3"/>
        <v>0</v>
      </c>
      <c r="AJ52" s="12" t="str">
        <f t="shared" si="3"/>
        <v>F1</v>
      </c>
      <c r="AK52" s="12">
        <f t="shared" si="4"/>
        <v>0</v>
      </c>
      <c r="AL52" s="12">
        <f t="shared" si="5"/>
        <v>0</v>
      </c>
      <c r="AM52" s="12">
        <f t="shared" si="5"/>
        <v>3</v>
      </c>
      <c r="AN52" s="12" t="str">
        <f t="shared" si="5"/>
        <v>3.42</v>
      </c>
      <c r="AO52" s="8" t="str">
        <f t="shared" si="6"/>
        <v>PABLO  SEPULVEDA HERRERA</v>
      </c>
      <c r="AP52" s="23">
        <f t="shared" si="7"/>
        <v>39300</v>
      </c>
      <c r="AQ52" s="8" t="str">
        <f t="shared" si="8"/>
        <v>Club Deportivo San Pablo</v>
      </c>
      <c r="AR52" s="8">
        <f t="shared" si="8"/>
        <v>8</v>
      </c>
      <c r="AS52" s="8" t="str">
        <f t="shared" si="9"/>
        <v>224141939</v>
      </c>
    </row>
    <row r="53" spans="1:45" ht="16" hidden="1" x14ac:dyDescent="0.2">
      <c r="A53" s="8"/>
      <c r="B53" s="8" t="s">
        <v>291</v>
      </c>
      <c r="C53" s="8" t="s">
        <v>292</v>
      </c>
      <c r="D53" s="8" t="s">
        <v>293</v>
      </c>
      <c r="E53" s="12" t="s">
        <v>294</v>
      </c>
      <c r="F53" s="8" t="s">
        <v>95</v>
      </c>
      <c r="G53" s="9">
        <v>39365</v>
      </c>
      <c r="H53" s="8" t="s">
        <v>216</v>
      </c>
      <c r="I53" s="8" t="s">
        <v>166</v>
      </c>
      <c r="J53" s="8">
        <v>8</v>
      </c>
      <c r="K53" s="11" t="s">
        <v>562</v>
      </c>
      <c r="L53" s="8"/>
      <c r="M53" s="11" t="s">
        <v>565</v>
      </c>
      <c r="N53" s="8"/>
      <c r="O53" s="12">
        <v>4</v>
      </c>
      <c r="P53" s="12" t="s">
        <v>295</v>
      </c>
      <c r="Q53" s="12"/>
      <c r="R53" s="12" t="s">
        <v>564</v>
      </c>
      <c r="S53" s="12" t="str">
        <f t="shared" si="1"/>
        <v>m</v>
      </c>
      <c r="T53" s="8"/>
      <c r="U53" s="8"/>
      <c r="V53" s="8"/>
      <c r="W53" s="8"/>
      <c r="X53" s="8"/>
      <c r="Y53" s="8"/>
      <c r="Z53" s="8" t="s">
        <v>765</v>
      </c>
      <c r="AA53" s="10">
        <v>43849</v>
      </c>
      <c r="AB53" s="8" t="s">
        <v>566</v>
      </c>
      <c r="AC53" s="8" t="s">
        <v>567</v>
      </c>
      <c r="AD53" s="8" t="s">
        <v>47</v>
      </c>
      <c r="AE53" s="7" t="s">
        <v>568</v>
      </c>
      <c r="AF53" s="8"/>
      <c r="AG53" s="8" t="str">
        <f t="shared" si="2"/>
        <v>m</v>
      </c>
      <c r="AH53" s="8" t="str">
        <f t="shared" si="3"/>
        <v>1 km cross</v>
      </c>
      <c r="AI53" s="12">
        <f t="shared" si="3"/>
        <v>0</v>
      </c>
      <c r="AJ53" s="12" t="str">
        <f t="shared" si="3"/>
        <v>F1</v>
      </c>
      <c r="AK53" s="12">
        <f t="shared" si="4"/>
        <v>0</v>
      </c>
      <c r="AL53" s="12">
        <f t="shared" si="5"/>
        <v>0</v>
      </c>
      <c r="AM53" s="12">
        <f t="shared" si="5"/>
        <v>4</v>
      </c>
      <c r="AN53" s="12" t="str">
        <f t="shared" si="5"/>
        <v>4.00</v>
      </c>
      <c r="AO53" s="8" t="str">
        <f t="shared" si="6"/>
        <v xml:space="preserve">RENATO  HERMOSILLA  ESPINOSA </v>
      </c>
      <c r="AP53" s="23">
        <f t="shared" si="7"/>
        <v>39365</v>
      </c>
      <c r="AQ53" s="8" t="str">
        <f t="shared" si="8"/>
        <v>Club Atlético San Pedro</v>
      </c>
      <c r="AR53" s="8">
        <f t="shared" si="8"/>
        <v>8</v>
      </c>
      <c r="AS53" s="8" t="str">
        <f t="shared" si="9"/>
        <v>225261156</v>
      </c>
    </row>
    <row r="54" spans="1:45" ht="16" hidden="1" x14ac:dyDescent="0.2">
      <c r="A54" s="8"/>
      <c r="B54" s="8" t="s">
        <v>296</v>
      </c>
      <c r="C54" s="8" t="s">
        <v>297</v>
      </c>
      <c r="D54" s="8" t="s">
        <v>298</v>
      </c>
      <c r="E54" s="12" t="s">
        <v>299</v>
      </c>
      <c r="F54" s="8" t="s">
        <v>95</v>
      </c>
      <c r="G54" s="9">
        <v>39468</v>
      </c>
      <c r="H54" s="8" t="s">
        <v>216</v>
      </c>
      <c r="I54" s="8" t="s">
        <v>166</v>
      </c>
      <c r="J54" s="8">
        <v>8</v>
      </c>
      <c r="K54" s="11" t="s">
        <v>562</v>
      </c>
      <c r="L54" s="8"/>
      <c r="M54" s="11" t="s">
        <v>565</v>
      </c>
      <c r="N54" s="8"/>
      <c r="O54" s="12">
        <v>5</v>
      </c>
      <c r="P54" s="12" t="s">
        <v>300</v>
      </c>
      <c r="Q54" s="12"/>
      <c r="R54" s="12" t="s">
        <v>564</v>
      </c>
      <c r="S54" s="12" t="str">
        <f t="shared" si="1"/>
        <v>m</v>
      </c>
      <c r="T54" s="8"/>
      <c r="U54" s="8"/>
      <c r="V54" s="8"/>
      <c r="W54" s="8"/>
      <c r="X54" s="8"/>
      <c r="Y54" s="8"/>
      <c r="Z54" s="8" t="s">
        <v>765</v>
      </c>
      <c r="AA54" s="10">
        <v>43849</v>
      </c>
      <c r="AB54" s="8" t="s">
        <v>566</v>
      </c>
      <c r="AC54" s="8" t="s">
        <v>567</v>
      </c>
      <c r="AD54" s="8" t="s">
        <v>47</v>
      </c>
      <c r="AE54" s="7" t="s">
        <v>568</v>
      </c>
      <c r="AF54" s="8"/>
      <c r="AG54" s="8" t="str">
        <f t="shared" si="2"/>
        <v>m</v>
      </c>
      <c r="AH54" s="8" t="str">
        <f t="shared" si="3"/>
        <v>1 km cross</v>
      </c>
      <c r="AI54" s="12">
        <f t="shared" si="3"/>
        <v>0</v>
      </c>
      <c r="AJ54" s="12" t="str">
        <f t="shared" si="3"/>
        <v>F1</v>
      </c>
      <c r="AK54" s="12">
        <f t="shared" si="4"/>
        <v>0</v>
      </c>
      <c r="AL54" s="12">
        <f t="shared" si="5"/>
        <v>0</v>
      </c>
      <c r="AM54" s="12">
        <f t="shared" si="5"/>
        <v>5</v>
      </c>
      <c r="AN54" s="12" t="str">
        <f t="shared" si="5"/>
        <v>4.10</v>
      </c>
      <c r="AO54" s="8" t="str">
        <f t="shared" si="6"/>
        <v>LUCA  BEGLIOMINI DECAP</v>
      </c>
      <c r="AP54" s="23">
        <f t="shared" si="7"/>
        <v>39468</v>
      </c>
      <c r="AQ54" s="8" t="str">
        <f t="shared" si="8"/>
        <v>Club Atlético San Pedro</v>
      </c>
      <c r="AR54" s="8">
        <f t="shared" si="8"/>
        <v>8</v>
      </c>
      <c r="AS54" s="8" t="str">
        <f t="shared" si="9"/>
        <v>226170219</v>
      </c>
    </row>
    <row r="55" spans="1:45" ht="16" hidden="1" x14ac:dyDescent="0.2">
      <c r="A55" s="8"/>
      <c r="B55" s="8" t="s">
        <v>301</v>
      </c>
      <c r="C55" s="8" t="s">
        <v>302</v>
      </c>
      <c r="D55" s="8" t="s">
        <v>109</v>
      </c>
      <c r="E55" s="12" t="s">
        <v>303</v>
      </c>
      <c r="F55" s="8" t="s">
        <v>95</v>
      </c>
      <c r="G55" s="9">
        <v>39646</v>
      </c>
      <c r="H55" s="8" t="s">
        <v>216</v>
      </c>
      <c r="I55" s="8" t="s">
        <v>235</v>
      </c>
      <c r="J55" s="8">
        <v>8</v>
      </c>
      <c r="K55" s="11" t="s">
        <v>562</v>
      </c>
      <c r="L55" s="8"/>
      <c r="M55" s="11" t="s">
        <v>565</v>
      </c>
      <c r="N55" s="8"/>
      <c r="O55" s="12">
        <v>6</v>
      </c>
      <c r="P55" s="12" t="s">
        <v>304</v>
      </c>
      <c r="Q55" s="12"/>
      <c r="R55" s="12" t="s">
        <v>564</v>
      </c>
      <c r="S55" s="12" t="str">
        <f t="shared" si="1"/>
        <v>m</v>
      </c>
      <c r="T55" s="8"/>
      <c r="U55" s="8"/>
      <c r="V55" s="8"/>
      <c r="W55" s="8"/>
      <c r="X55" s="8"/>
      <c r="Y55" s="8"/>
      <c r="Z55" s="8" t="s">
        <v>765</v>
      </c>
      <c r="AA55" s="10">
        <v>43849</v>
      </c>
      <c r="AB55" s="8" t="s">
        <v>566</v>
      </c>
      <c r="AC55" s="8" t="s">
        <v>567</v>
      </c>
      <c r="AD55" s="8" t="s">
        <v>47</v>
      </c>
      <c r="AE55" s="7" t="s">
        <v>568</v>
      </c>
      <c r="AF55" s="8"/>
      <c r="AG55" s="8" t="str">
        <f t="shared" si="2"/>
        <v>m</v>
      </c>
      <c r="AH55" s="8" t="str">
        <f t="shared" si="3"/>
        <v>1 km cross</v>
      </c>
      <c r="AI55" s="12">
        <f t="shared" si="3"/>
        <v>0</v>
      </c>
      <c r="AJ55" s="12" t="str">
        <f t="shared" si="3"/>
        <v>F1</v>
      </c>
      <c r="AK55" s="12">
        <f t="shared" si="4"/>
        <v>0</v>
      </c>
      <c r="AL55" s="12">
        <f t="shared" si="5"/>
        <v>0</v>
      </c>
      <c r="AM55" s="12">
        <f t="shared" si="5"/>
        <v>6</v>
      </c>
      <c r="AN55" s="12" t="str">
        <f t="shared" si="5"/>
        <v>4.12</v>
      </c>
      <c r="AO55" s="8" t="str">
        <f t="shared" si="6"/>
        <v xml:space="preserve">NICOLAS  STUARDO  FUENTES </v>
      </c>
      <c r="AP55" s="23">
        <f t="shared" si="7"/>
        <v>39646</v>
      </c>
      <c r="AQ55" s="8" t="str">
        <f t="shared" si="8"/>
        <v>Club Atlético Nahuen</v>
      </c>
      <c r="AR55" s="8">
        <f t="shared" si="8"/>
        <v>8</v>
      </c>
      <c r="AS55" s="8" t="str">
        <f t="shared" si="9"/>
        <v>230394482</v>
      </c>
    </row>
    <row r="56" spans="1:45" ht="16" hidden="1" x14ac:dyDescent="0.2">
      <c r="A56" s="8"/>
      <c r="B56" s="8" t="s">
        <v>305</v>
      </c>
      <c r="C56" s="8" t="s">
        <v>306</v>
      </c>
      <c r="D56" s="8" t="s">
        <v>307</v>
      </c>
      <c r="E56" s="12" t="s">
        <v>308</v>
      </c>
      <c r="F56" s="8" t="s">
        <v>95</v>
      </c>
      <c r="G56" s="9">
        <v>39325</v>
      </c>
      <c r="H56" s="8" t="s">
        <v>216</v>
      </c>
      <c r="I56" s="8" t="s">
        <v>166</v>
      </c>
      <c r="J56" s="8">
        <v>8</v>
      </c>
      <c r="K56" s="11" t="s">
        <v>562</v>
      </c>
      <c r="L56" s="8"/>
      <c r="M56" s="11" t="s">
        <v>565</v>
      </c>
      <c r="N56" s="8"/>
      <c r="O56" s="12">
        <v>7</v>
      </c>
      <c r="P56" s="12" t="s">
        <v>309</v>
      </c>
      <c r="Q56" s="12"/>
      <c r="R56" s="12" t="s">
        <v>564</v>
      </c>
      <c r="S56" s="12" t="str">
        <f t="shared" si="1"/>
        <v>m</v>
      </c>
      <c r="T56" s="8"/>
      <c r="U56" s="8"/>
      <c r="V56" s="8"/>
      <c r="W56" s="8"/>
      <c r="X56" s="8"/>
      <c r="Y56" s="8"/>
      <c r="Z56" s="8" t="s">
        <v>765</v>
      </c>
      <c r="AA56" s="10">
        <v>43849</v>
      </c>
      <c r="AB56" s="8" t="s">
        <v>566</v>
      </c>
      <c r="AC56" s="8" t="s">
        <v>567</v>
      </c>
      <c r="AD56" s="8" t="s">
        <v>47</v>
      </c>
      <c r="AE56" s="7" t="s">
        <v>568</v>
      </c>
      <c r="AF56" s="8"/>
      <c r="AG56" s="8" t="str">
        <f t="shared" si="2"/>
        <v>m</v>
      </c>
      <c r="AH56" s="8" t="str">
        <f t="shared" si="3"/>
        <v>1 km cross</v>
      </c>
      <c r="AI56" s="12">
        <f t="shared" si="3"/>
        <v>0</v>
      </c>
      <c r="AJ56" s="12" t="str">
        <f t="shared" si="3"/>
        <v>F1</v>
      </c>
      <c r="AK56" s="12">
        <f t="shared" si="4"/>
        <v>0</v>
      </c>
      <c r="AL56" s="12">
        <f t="shared" si="5"/>
        <v>0</v>
      </c>
      <c r="AM56" s="12">
        <f t="shared" si="5"/>
        <v>7</v>
      </c>
      <c r="AN56" s="12" t="str">
        <f t="shared" si="5"/>
        <v>4.14</v>
      </c>
      <c r="AO56" s="8" t="str">
        <f t="shared" si="6"/>
        <v>GIOVANNI  AILLON  BUGLIONI</v>
      </c>
      <c r="AP56" s="23">
        <f t="shared" si="7"/>
        <v>39325</v>
      </c>
      <c r="AQ56" s="8" t="str">
        <f t="shared" si="8"/>
        <v>Club Atlético San Pedro</v>
      </c>
      <c r="AR56" s="8">
        <f t="shared" si="8"/>
        <v>8</v>
      </c>
      <c r="AS56" s="8" t="str">
        <f t="shared" si="9"/>
        <v>224888864</v>
      </c>
    </row>
    <row r="57" spans="1:45" ht="16" hidden="1" x14ac:dyDescent="0.2">
      <c r="A57" s="8"/>
      <c r="B57" s="8" t="s">
        <v>310</v>
      </c>
      <c r="C57" s="8" t="s">
        <v>311</v>
      </c>
      <c r="D57" s="8" t="s">
        <v>312</v>
      </c>
      <c r="E57" s="12" t="s">
        <v>313</v>
      </c>
      <c r="F57" s="8" t="s">
        <v>95</v>
      </c>
      <c r="G57" s="9">
        <v>39263</v>
      </c>
      <c r="H57" s="8" t="s">
        <v>216</v>
      </c>
      <c r="I57" s="8" t="s">
        <v>235</v>
      </c>
      <c r="J57" s="8">
        <v>8</v>
      </c>
      <c r="K57" s="11" t="s">
        <v>562</v>
      </c>
      <c r="L57" s="8"/>
      <c r="M57" s="11" t="s">
        <v>565</v>
      </c>
      <c r="N57" s="8"/>
      <c r="O57" s="12">
        <v>8</v>
      </c>
      <c r="P57" s="12" t="s">
        <v>314</v>
      </c>
      <c r="Q57" s="12"/>
      <c r="R57" s="12" t="s">
        <v>564</v>
      </c>
      <c r="S57" s="12" t="str">
        <f t="shared" si="1"/>
        <v>m</v>
      </c>
      <c r="T57" s="8"/>
      <c r="U57" s="8"/>
      <c r="V57" s="8"/>
      <c r="W57" s="8"/>
      <c r="X57" s="8"/>
      <c r="Y57" s="8"/>
      <c r="Z57" s="8" t="s">
        <v>765</v>
      </c>
      <c r="AA57" s="10">
        <v>43849</v>
      </c>
      <c r="AB57" s="8" t="s">
        <v>566</v>
      </c>
      <c r="AC57" s="8" t="s">
        <v>567</v>
      </c>
      <c r="AD57" s="8" t="s">
        <v>47</v>
      </c>
      <c r="AE57" s="7" t="s">
        <v>568</v>
      </c>
      <c r="AF57" s="8"/>
      <c r="AG57" s="8" t="str">
        <f t="shared" si="2"/>
        <v>m</v>
      </c>
      <c r="AH57" s="8" t="str">
        <f t="shared" si="3"/>
        <v>1 km cross</v>
      </c>
      <c r="AI57" s="12">
        <f t="shared" si="3"/>
        <v>0</v>
      </c>
      <c r="AJ57" s="12" t="str">
        <f t="shared" si="3"/>
        <v>F1</v>
      </c>
      <c r="AK57" s="12">
        <f t="shared" si="4"/>
        <v>0</v>
      </c>
      <c r="AL57" s="12">
        <f t="shared" si="5"/>
        <v>0</v>
      </c>
      <c r="AM57" s="12">
        <f t="shared" si="5"/>
        <v>8</v>
      </c>
      <c r="AN57" s="12" t="str">
        <f t="shared" si="5"/>
        <v>6.04</v>
      </c>
      <c r="AO57" s="8" t="str">
        <f t="shared" si="6"/>
        <v>VLADIMIR IGNACIO MENDOZA FREDES</v>
      </c>
      <c r="AP57" s="23">
        <f t="shared" si="7"/>
        <v>39263</v>
      </c>
      <c r="AQ57" s="8" t="str">
        <f t="shared" si="8"/>
        <v>Club Atlético Nahuen</v>
      </c>
      <c r="AR57" s="8">
        <f t="shared" si="8"/>
        <v>8</v>
      </c>
      <c r="AS57" s="8" t="str">
        <f t="shared" si="9"/>
        <v>235080451</v>
      </c>
    </row>
    <row r="58" spans="1:45" ht="16" hidden="1" x14ac:dyDescent="0.2">
      <c r="A58" s="8"/>
      <c r="B58" s="8" t="s">
        <v>315</v>
      </c>
      <c r="C58" s="8" t="s">
        <v>316</v>
      </c>
      <c r="D58" s="8" t="s">
        <v>317</v>
      </c>
      <c r="E58" s="12" t="s">
        <v>318</v>
      </c>
      <c r="F58" s="8" t="s">
        <v>95</v>
      </c>
      <c r="G58" s="9">
        <v>39342</v>
      </c>
      <c r="H58" s="8" t="s">
        <v>216</v>
      </c>
      <c r="I58" s="8" t="s">
        <v>220</v>
      </c>
      <c r="J58" s="8">
        <v>8</v>
      </c>
      <c r="K58" s="11" t="s">
        <v>562</v>
      </c>
      <c r="L58" s="8"/>
      <c r="M58" s="11" t="s">
        <v>565</v>
      </c>
      <c r="N58" s="8"/>
      <c r="P58" s="12" t="s">
        <v>90</v>
      </c>
      <c r="Q58" s="12"/>
      <c r="R58" s="12" t="s">
        <v>564</v>
      </c>
      <c r="S58" s="12" t="str">
        <f t="shared" si="1"/>
        <v>m</v>
      </c>
      <c r="T58" s="8"/>
      <c r="U58" s="8"/>
      <c r="V58" s="8"/>
      <c r="W58" s="8"/>
      <c r="X58" s="8"/>
      <c r="Y58" s="8"/>
      <c r="Z58" s="8" t="s">
        <v>765</v>
      </c>
      <c r="AA58" s="10">
        <v>43849</v>
      </c>
      <c r="AB58" s="8" t="s">
        <v>566</v>
      </c>
      <c r="AC58" s="8" t="s">
        <v>567</v>
      </c>
      <c r="AD58" s="8" t="s">
        <v>47</v>
      </c>
      <c r="AE58" s="7" t="s">
        <v>568</v>
      </c>
      <c r="AF58" s="8"/>
      <c r="AG58" s="8" t="str">
        <f t="shared" si="2"/>
        <v>m</v>
      </c>
      <c r="AH58" s="8" t="str">
        <f t="shared" si="3"/>
        <v>1 km cross</v>
      </c>
      <c r="AI58" s="12">
        <f t="shared" si="3"/>
        <v>0</v>
      </c>
      <c r="AJ58" s="12" t="str">
        <f t="shared" si="3"/>
        <v>F1</v>
      </c>
      <c r="AK58" s="12">
        <f t="shared" si="4"/>
        <v>0</v>
      </c>
      <c r="AL58" s="12">
        <f t="shared" si="5"/>
        <v>0</v>
      </c>
      <c r="AM58" s="12">
        <f t="shared" si="5"/>
        <v>0</v>
      </c>
      <c r="AN58" s="12" t="str">
        <f t="shared" si="5"/>
        <v>dns</v>
      </c>
      <c r="AO58" s="8" t="str">
        <f t="shared" si="6"/>
        <v>FERNANDO JAVIER BUSTAMANTE ARREDONDO</v>
      </c>
      <c r="AP58" s="23">
        <f t="shared" si="7"/>
        <v>39342</v>
      </c>
      <c r="AQ58" s="8" t="str">
        <f t="shared" si="8"/>
        <v>Club de Atletismo Juan Silva de Lota</v>
      </c>
      <c r="AR58" s="8">
        <f t="shared" si="8"/>
        <v>8</v>
      </c>
      <c r="AS58" s="8" t="str">
        <f t="shared" si="9"/>
        <v>231266046</v>
      </c>
    </row>
    <row r="59" spans="1:45" ht="16" hidden="1" x14ac:dyDescent="0.2">
      <c r="A59" s="8"/>
      <c r="B59" s="8" t="s">
        <v>386</v>
      </c>
      <c r="C59" s="8" t="s">
        <v>302</v>
      </c>
      <c r="D59" s="8" t="s">
        <v>387</v>
      </c>
      <c r="E59" s="12" t="s">
        <v>388</v>
      </c>
      <c r="F59" s="12" t="s">
        <v>95</v>
      </c>
      <c r="G59" s="9">
        <v>38501</v>
      </c>
      <c r="H59" s="16" t="str">
        <f t="shared" ref="H59:H122" si="10">+IF(G59&lt;DATE(2000,12,31),"adulto",IF(G59&lt;DATE(2002,12,31),"u20",IF(G59&lt;DATE(2004,12,31),"u18",IF(G59&lt;DATE(2006,12,31),"u16","-"))))</f>
        <v>u16</v>
      </c>
      <c r="I59" s="8" t="s">
        <v>166</v>
      </c>
      <c r="J59" s="8">
        <v>8</v>
      </c>
      <c r="K59" s="8" t="s">
        <v>767</v>
      </c>
      <c r="L59" s="8"/>
      <c r="M59" s="11" t="s">
        <v>565</v>
      </c>
      <c r="N59" s="8"/>
      <c r="O59" s="12">
        <v>9</v>
      </c>
      <c r="P59" s="12" t="s">
        <v>389</v>
      </c>
      <c r="Q59" s="12"/>
      <c r="R59" s="12" t="s">
        <v>564</v>
      </c>
      <c r="S59" s="12" t="str">
        <f t="shared" si="1"/>
        <v>m</v>
      </c>
      <c r="T59" s="8"/>
      <c r="U59" s="8"/>
      <c r="V59" s="8"/>
      <c r="W59" s="8"/>
      <c r="X59" s="8"/>
      <c r="Y59" s="8"/>
      <c r="Z59" s="8" t="s">
        <v>765</v>
      </c>
      <c r="AA59" s="10">
        <v>43849</v>
      </c>
      <c r="AB59" s="8" t="s">
        <v>566</v>
      </c>
      <c r="AC59" s="8" t="s">
        <v>567</v>
      </c>
      <c r="AD59" s="8" t="s">
        <v>47</v>
      </c>
      <c r="AE59" s="7" t="s">
        <v>568</v>
      </c>
      <c r="AF59" s="8"/>
      <c r="AG59" s="8" t="str">
        <f t="shared" si="2"/>
        <v>m</v>
      </c>
      <c r="AH59" s="8" t="str">
        <f t="shared" si="3"/>
        <v>04 km cross</v>
      </c>
      <c r="AI59" s="12">
        <f t="shared" si="3"/>
        <v>0</v>
      </c>
      <c r="AJ59" s="12" t="str">
        <f t="shared" si="3"/>
        <v>F1</v>
      </c>
      <c r="AK59" s="12">
        <f t="shared" si="4"/>
        <v>0</v>
      </c>
      <c r="AL59" s="12">
        <f t="shared" si="5"/>
        <v>0</v>
      </c>
      <c r="AM59" s="12">
        <f t="shared" si="5"/>
        <v>9</v>
      </c>
      <c r="AN59" s="12" t="str">
        <f t="shared" si="5"/>
        <v>15.57</v>
      </c>
      <c r="AO59" s="8" t="str">
        <f t="shared" si="6"/>
        <v xml:space="preserve">ALEXIS  TRONCOSO  FUENTES </v>
      </c>
      <c r="AP59" s="23">
        <f t="shared" si="7"/>
        <v>38501</v>
      </c>
      <c r="AQ59" s="8" t="str">
        <f t="shared" si="8"/>
        <v>Club Atlético San Pedro</v>
      </c>
      <c r="AR59" s="8">
        <f t="shared" si="8"/>
        <v>8</v>
      </c>
      <c r="AS59" s="12" t="str">
        <f t="shared" si="9"/>
        <v>218475191</v>
      </c>
    </row>
    <row r="60" spans="1:45" ht="16" hidden="1" x14ac:dyDescent="0.2">
      <c r="A60" s="8"/>
      <c r="B60" s="8" t="s">
        <v>315</v>
      </c>
      <c r="C60" s="8" t="s">
        <v>390</v>
      </c>
      <c r="D60" s="8" t="s">
        <v>391</v>
      </c>
      <c r="E60" s="12" t="s">
        <v>392</v>
      </c>
      <c r="F60" s="12" t="s">
        <v>95</v>
      </c>
      <c r="G60" s="9">
        <v>38810</v>
      </c>
      <c r="H60" s="16" t="str">
        <f t="shared" si="10"/>
        <v>u16</v>
      </c>
      <c r="I60" s="8" t="s">
        <v>220</v>
      </c>
      <c r="J60" s="8">
        <v>8</v>
      </c>
      <c r="K60" s="8" t="s">
        <v>767</v>
      </c>
      <c r="L60" s="8"/>
      <c r="M60" s="11" t="s">
        <v>565</v>
      </c>
      <c r="N60" s="8"/>
      <c r="O60" s="12">
        <v>10</v>
      </c>
      <c r="P60" s="12" t="s">
        <v>393</v>
      </c>
      <c r="Q60" s="12"/>
      <c r="R60" s="12" t="s">
        <v>564</v>
      </c>
      <c r="S60" s="12" t="str">
        <f t="shared" si="1"/>
        <v>m</v>
      </c>
      <c r="T60" s="8"/>
      <c r="U60" s="8"/>
      <c r="V60" s="8"/>
      <c r="W60" s="8"/>
      <c r="X60" s="8"/>
      <c r="Y60" s="8"/>
      <c r="Z60" s="8" t="s">
        <v>765</v>
      </c>
      <c r="AA60" s="10">
        <v>43849</v>
      </c>
      <c r="AB60" s="8" t="s">
        <v>566</v>
      </c>
      <c r="AC60" s="8" t="s">
        <v>567</v>
      </c>
      <c r="AD60" s="8" t="s">
        <v>47</v>
      </c>
      <c r="AE60" s="7" t="s">
        <v>568</v>
      </c>
      <c r="AF60" s="8"/>
      <c r="AG60" s="8" t="str">
        <f t="shared" si="2"/>
        <v>m</v>
      </c>
      <c r="AH60" s="8" t="str">
        <f t="shared" si="3"/>
        <v>04 km cross</v>
      </c>
      <c r="AI60" s="12">
        <f t="shared" si="3"/>
        <v>0</v>
      </c>
      <c r="AJ60" s="12" t="str">
        <f t="shared" si="3"/>
        <v>F1</v>
      </c>
      <c r="AK60" s="12">
        <f t="shared" si="4"/>
        <v>0</v>
      </c>
      <c r="AL60" s="12">
        <f t="shared" si="5"/>
        <v>0</v>
      </c>
      <c r="AM60" s="12">
        <f t="shared" si="5"/>
        <v>10</v>
      </c>
      <c r="AN60" s="12" t="str">
        <f t="shared" si="5"/>
        <v>16.43</v>
      </c>
      <c r="AO60" s="8" t="str">
        <f t="shared" si="6"/>
        <v>ALEX ISAI BUSTAMANTE VILLARROEL</v>
      </c>
      <c r="AP60" s="23">
        <f t="shared" si="7"/>
        <v>38810</v>
      </c>
      <c r="AQ60" s="8" t="str">
        <f t="shared" si="8"/>
        <v>Club de Atletismo Juan Silva de Lota</v>
      </c>
      <c r="AR60" s="8">
        <f t="shared" si="8"/>
        <v>8</v>
      </c>
      <c r="AS60" s="12" t="str">
        <f t="shared" si="9"/>
        <v>220891909</v>
      </c>
    </row>
    <row r="61" spans="1:45" ht="16" hidden="1" x14ac:dyDescent="0.2">
      <c r="A61" s="8"/>
      <c r="B61" s="8" t="s">
        <v>394</v>
      </c>
      <c r="C61" s="8" t="s">
        <v>395</v>
      </c>
      <c r="D61" s="8" t="s">
        <v>396</v>
      </c>
      <c r="E61" s="12" t="s">
        <v>397</v>
      </c>
      <c r="F61" s="12" t="s">
        <v>95</v>
      </c>
      <c r="G61" s="9">
        <v>38783</v>
      </c>
      <c r="H61" s="16" t="str">
        <f t="shared" si="10"/>
        <v>u16</v>
      </c>
      <c r="I61" s="8" t="s">
        <v>89</v>
      </c>
      <c r="J61" s="8">
        <v>8</v>
      </c>
      <c r="K61" s="8" t="s">
        <v>767</v>
      </c>
      <c r="L61" s="8"/>
      <c r="M61" s="11" t="s">
        <v>565</v>
      </c>
      <c r="N61" s="8"/>
      <c r="O61" s="12">
        <v>11</v>
      </c>
      <c r="P61" s="12" t="s">
        <v>398</v>
      </c>
      <c r="Q61" s="12"/>
      <c r="R61" s="12" t="s">
        <v>564</v>
      </c>
      <c r="S61" s="12" t="str">
        <f t="shared" si="1"/>
        <v>m</v>
      </c>
      <c r="T61" s="8"/>
      <c r="U61" s="8"/>
      <c r="V61" s="8"/>
      <c r="W61" s="8"/>
      <c r="X61" s="8"/>
      <c r="Y61" s="8"/>
      <c r="Z61" s="8" t="s">
        <v>765</v>
      </c>
      <c r="AA61" s="10">
        <v>43849</v>
      </c>
      <c r="AB61" s="8" t="s">
        <v>566</v>
      </c>
      <c r="AC61" s="8" t="s">
        <v>567</v>
      </c>
      <c r="AD61" s="8" t="s">
        <v>47</v>
      </c>
      <c r="AE61" s="7" t="s">
        <v>568</v>
      </c>
      <c r="AF61" s="8"/>
      <c r="AG61" s="8" t="str">
        <f t="shared" si="2"/>
        <v>m</v>
      </c>
      <c r="AH61" s="8" t="str">
        <f t="shared" si="3"/>
        <v>04 km cross</v>
      </c>
      <c r="AI61" s="12">
        <f t="shared" si="3"/>
        <v>0</v>
      </c>
      <c r="AJ61" s="12" t="str">
        <f t="shared" si="3"/>
        <v>F1</v>
      </c>
      <c r="AK61" s="12">
        <f t="shared" si="4"/>
        <v>0</v>
      </c>
      <c r="AL61" s="12">
        <f t="shared" si="5"/>
        <v>0</v>
      </c>
      <c r="AM61" s="12">
        <f t="shared" si="5"/>
        <v>11</v>
      </c>
      <c r="AN61" s="12" t="str">
        <f t="shared" si="5"/>
        <v>16.55</v>
      </c>
      <c r="AO61" s="8" t="str">
        <f t="shared" si="6"/>
        <v>YAMIL ALEJANDRO VALDIVIA INOSTROZA</v>
      </c>
      <c r="AP61" s="23">
        <f t="shared" si="7"/>
        <v>38783</v>
      </c>
      <c r="AQ61" s="8" t="str">
        <f t="shared" si="8"/>
        <v>Club Atletismo Penco</v>
      </c>
      <c r="AR61" s="8">
        <f t="shared" si="8"/>
        <v>8</v>
      </c>
      <c r="AS61" s="12" t="str">
        <f t="shared" si="9"/>
        <v>220683427</v>
      </c>
    </row>
    <row r="62" spans="1:45" ht="16" hidden="1" x14ac:dyDescent="0.2">
      <c r="A62" s="8"/>
      <c r="B62" s="8" t="s">
        <v>399</v>
      </c>
      <c r="C62" s="8" t="s">
        <v>400</v>
      </c>
      <c r="D62" s="8" t="s">
        <v>401</v>
      </c>
      <c r="E62" s="12" t="s">
        <v>402</v>
      </c>
      <c r="F62" s="12" t="s">
        <v>95</v>
      </c>
      <c r="G62" s="9">
        <v>38447</v>
      </c>
      <c r="H62" s="16" t="str">
        <f t="shared" si="10"/>
        <v>u16</v>
      </c>
      <c r="I62" s="8" t="s">
        <v>89</v>
      </c>
      <c r="J62" s="8">
        <v>8</v>
      </c>
      <c r="K62" s="8" t="s">
        <v>767</v>
      </c>
      <c r="L62" s="8"/>
      <c r="M62" s="11" t="s">
        <v>565</v>
      </c>
      <c r="N62" s="8"/>
      <c r="O62" s="12">
        <v>12</v>
      </c>
      <c r="P62" s="12" t="s">
        <v>403</v>
      </c>
      <c r="Q62" s="12"/>
      <c r="R62" s="12" t="s">
        <v>564</v>
      </c>
      <c r="S62" s="12" t="str">
        <f t="shared" si="1"/>
        <v>m</v>
      </c>
      <c r="T62" s="8"/>
      <c r="U62" s="8"/>
      <c r="V62" s="8"/>
      <c r="W62" s="8"/>
      <c r="X62" s="8"/>
      <c r="Y62" s="8"/>
      <c r="Z62" s="8" t="s">
        <v>765</v>
      </c>
      <c r="AA62" s="10">
        <v>43849</v>
      </c>
      <c r="AB62" s="8" t="s">
        <v>566</v>
      </c>
      <c r="AC62" s="8" t="s">
        <v>567</v>
      </c>
      <c r="AD62" s="8" t="s">
        <v>47</v>
      </c>
      <c r="AE62" s="7" t="s">
        <v>568</v>
      </c>
      <c r="AF62" s="8"/>
      <c r="AG62" s="8" t="str">
        <f t="shared" si="2"/>
        <v>m</v>
      </c>
      <c r="AH62" s="8" t="str">
        <f t="shared" si="3"/>
        <v>04 km cross</v>
      </c>
      <c r="AI62" s="12">
        <f t="shared" si="3"/>
        <v>0</v>
      </c>
      <c r="AJ62" s="12" t="str">
        <f t="shared" si="3"/>
        <v>F1</v>
      </c>
      <c r="AK62" s="12">
        <f t="shared" si="4"/>
        <v>0</v>
      </c>
      <c r="AL62" s="12">
        <f t="shared" si="5"/>
        <v>0</v>
      </c>
      <c r="AM62" s="12">
        <f t="shared" si="5"/>
        <v>12</v>
      </c>
      <c r="AN62" s="12" t="str">
        <f t="shared" si="5"/>
        <v>17.20</v>
      </c>
      <c r="AO62" s="8" t="str">
        <f t="shared" si="6"/>
        <v>ANTONIO IGNACIO GONZALEZ NOVOA</v>
      </c>
      <c r="AP62" s="23">
        <f t="shared" si="7"/>
        <v>38447</v>
      </c>
      <c r="AQ62" s="8" t="str">
        <f t="shared" si="8"/>
        <v>Club Atletismo Penco</v>
      </c>
      <c r="AR62" s="8">
        <f t="shared" si="8"/>
        <v>8</v>
      </c>
      <c r="AS62" s="12" t="str">
        <f t="shared" si="9"/>
        <v>218146120</v>
      </c>
    </row>
    <row r="63" spans="1:45" ht="16" hidden="1" x14ac:dyDescent="0.2">
      <c r="A63" s="8"/>
      <c r="B63" s="8" t="s">
        <v>180</v>
      </c>
      <c r="C63" s="8" t="s">
        <v>404</v>
      </c>
      <c r="D63" s="8" t="s">
        <v>405</v>
      </c>
      <c r="E63" s="12" t="s">
        <v>406</v>
      </c>
      <c r="F63" s="12" t="s">
        <v>95</v>
      </c>
      <c r="G63" s="9">
        <v>38767</v>
      </c>
      <c r="H63" s="16" t="str">
        <f t="shared" si="10"/>
        <v>u16</v>
      </c>
      <c r="I63" s="8" t="s">
        <v>166</v>
      </c>
      <c r="J63" s="8">
        <v>8</v>
      </c>
      <c r="K63" s="8" t="s">
        <v>767</v>
      </c>
      <c r="L63" s="8"/>
      <c r="M63" s="11" t="s">
        <v>565</v>
      </c>
      <c r="N63" s="8"/>
      <c r="O63" s="12">
        <v>13</v>
      </c>
      <c r="P63" s="12" t="s">
        <v>407</v>
      </c>
      <c r="Q63" s="12"/>
      <c r="R63" s="12" t="s">
        <v>564</v>
      </c>
      <c r="S63" s="12" t="str">
        <f t="shared" si="1"/>
        <v>m</v>
      </c>
      <c r="T63" s="8"/>
      <c r="U63" s="8"/>
      <c r="V63" s="8"/>
      <c r="W63" s="8"/>
      <c r="X63" s="8"/>
      <c r="Y63" s="8"/>
      <c r="Z63" s="8" t="s">
        <v>765</v>
      </c>
      <c r="AA63" s="10">
        <v>43849</v>
      </c>
      <c r="AB63" s="8" t="s">
        <v>566</v>
      </c>
      <c r="AC63" s="8" t="s">
        <v>567</v>
      </c>
      <c r="AD63" s="8" t="s">
        <v>47</v>
      </c>
      <c r="AE63" s="7" t="s">
        <v>568</v>
      </c>
      <c r="AF63" s="8"/>
      <c r="AG63" s="8" t="str">
        <f t="shared" si="2"/>
        <v>m</v>
      </c>
      <c r="AH63" s="8" t="str">
        <f t="shared" si="3"/>
        <v>04 km cross</v>
      </c>
      <c r="AI63" s="12">
        <f t="shared" si="3"/>
        <v>0</v>
      </c>
      <c r="AJ63" s="12" t="str">
        <f t="shared" si="3"/>
        <v>F1</v>
      </c>
      <c r="AK63" s="12">
        <f t="shared" si="4"/>
        <v>0</v>
      </c>
      <c r="AL63" s="12">
        <f t="shared" si="5"/>
        <v>0</v>
      </c>
      <c r="AM63" s="12">
        <f t="shared" si="5"/>
        <v>13</v>
      </c>
      <c r="AN63" s="12" t="str">
        <f t="shared" si="5"/>
        <v>19.45</v>
      </c>
      <c r="AO63" s="8" t="str">
        <f t="shared" si="6"/>
        <v>GEREMI RIQUELME  LARA</v>
      </c>
      <c r="AP63" s="23">
        <f t="shared" si="7"/>
        <v>38767</v>
      </c>
      <c r="AQ63" s="8" t="str">
        <f t="shared" si="8"/>
        <v>Club Atlético San Pedro</v>
      </c>
      <c r="AR63" s="8">
        <f t="shared" si="8"/>
        <v>8</v>
      </c>
      <c r="AS63" s="12" t="str">
        <f t="shared" si="9"/>
        <v>220589641</v>
      </c>
    </row>
    <row r="64" spans="1:45" ht="16" hidden="1" x14ac:dyDescent="0.2">
      <c r="A64" s="8"/>
      <c r="B64" s="8" t="s">
        <v>696</v>
      </c>
      <c r="C64" s="8" t="s">
        <v>606</v>
      </c>
      <c r="D64" s="8" t="s">
        <v>697</v>
      </c>
      <c r="E64" s="12" t="s">
        <v>362</v>
      </c>
      <c r="F64" s="12" t="s">
        <v>95</v>
      </c>
      <c r="G64" s="9">
        <v>38643</v>
      </c>
      <c r="H64" s="16" t="str">
        <f t="shared" si="10"/>
        <v>u16</v>
      </c>
      <c r="I64" s="8" t="s">
        <v>89</v>
      </c>
      <c r="J64" s="8">
        <v>8</v>
      </c>
      <c r="K64" s="8" t="s">
        <v>767</v>
      </c>
      <c r="L64" s="8"/>
      <c r="M64" s="11" t="s">
        <v>565</v>
      </c>
      <c r="N64" s="8"/>
      <c r="O64" s="12">
        <v>15</v>
      </c>
      <c r="P64" s="12" t="s">
        <v>698</v>
      </c>
      <c r="Q64" s="12"/>
      <c r="R64" s="12" t="s">
        <v>563</v>
      </c>
      <c r="S64" s="12" t="str">
        <f t="shared" si="1"/>
        <v>m</v>
      </c>
      <c r="T64" s="8"/>
      <c r="U64" s="8"/>
      <c r="V64" s="8"/>
      <c r="W64" s="8"/>
      <c r="X64" s="8"/>
      <c r="Y64" s="8"/>
      <c r="Z64" s="8" t="s">
        <v>764</v>
      </c>
      <c r="AA64" s="10">
        <v>43855</v>
      </c>
      <c r="AB64" s="8" t="s">
        <v>566</v>
      </c>
      <c r="AC64" s="8" t="s">
        <v>567</v>
      </c>
      <c r="AD64" s="8" t="s">
        <v>47</v>
      </c>
      <c r="AE64" s="7" t="s">
        <v>569</v>
      </c>
      <c r="AF64" s="8"/>
      <c r="AG64" s="8" t="str">
        <f t="shared" si="2"/>
        <v>m</v>
      </c>
      <c r="AH64" s="8" t="str">
        <f t="shared" si="3"/>
        <v>04 km cross</v>
      </c>
      <c r="AI64" s="12">
        <f t="shared" si="3"/>
        <v>0</v>
      </c>
      <c r="AJ64" s="12" t="str">
        <f t="shared" si="3"/>
        <v>F1</v>
      </c>
      <c r="AK64" s="12">
        <f t="shared" si="4"/>
        <v>0</v>
      </c>
      <c r="AL64" s="12">
        <f t="shared" si="5"/>
        <v>0</v>
      </c>
      <c r="AM64" s="12">
        <f t="shared" si="5"/>
        <v>15</v>
      </c>
      <c r="AN64" s="12" t="str">
        <f t="shared" si="5"/>
        <v>14.56.5</v>
      </c>
      <c r="AO64" s="8" t="str">
        <f t="shared" si="6"/>
        <v>BASTIAN ALONSO DURAN VERGARA</v>
      </c>
      <c r="AP64" s="23">
        <f t="shared" si="7"/>
        <v>38643</v>
      </c>
      <c r="AQ64" s="8" t="str">
        <f t="shared" si="8"/>
        <v>Club Atletismo Penco</v>
      </c>
      <c r="AR64" s="8">
        <f t="shared" si="8"/>
        <v>8</v>
      </c>
      <c r="AS64" s="12" t="str">
        <f t="shared" si="9"/>
        <v>219576048</v>
      </c>
    </row>
    <row r="65" spans="1:45" ht="16" hidden="1" x14ac:dyDescent="0.2">
      <c r="A65" s="8"/>
      <c r="B65" s="8" t="s">
        <v>699</v>
      </c>
      <c r="C65" s="8" t="s">
        <v>700</v>
      </c>
      <c r="D65" s="8" t="s">
        <v>701</v>
      </c>
      <c r="E65" s="12" t="s">
        <v>372</v>
      </c>
      <c r="F65" s="12" t="s">
        <v>95</v>
      </c>
      <c r="G65" s="9">
        <v>38862</v>
      </c>
      <c r="H65" s="16" t="str">
        <f t="shared" si="10"/>
        <v>u16</v>
      </c>
      <c r="I65" s="8" t="s">
        <v>78</v>
      </c>
      <c r="J65" s="8">
        <v>8</v>
      </c>
      <c r="K65" s="8" t="s">
        <v>767</v>
      </c>
      <c r="L65" s="8"/>
      <c r="M65" s="11" t="s">
        <v>565</v>
      </c>
      <c r="N65" s="8"/>
      <c r="O65" s="12">
        <v>18</v>
      </c>
      <c r="P65" s="12" t="s">
        <v>702</v>
      </c>
      <c r="Q65" s="12"/>
      <c r="R65" s="12" t="s">
        <v>563</v>
      </c>
      <c r="S65" s="12" t="str">
        <f t="shared" si="1"/>
        <v>m</v>
      </c>
      <c r="T65" s="8"/>
      <c r="U65" s="8"/>
      <c r="V65" s="8"/>
      <c r="W65" s="8"/>
      <c r="X65" s="8"/>
      <c r="Y65" s="8"/>
      <c r="Z65" s="8" t="s">
        <v>764</v>
      </c>
      <c r="AA65" s="10">
        <v>43855</v>
      </c>
      <c r="AB65" s="8" t="s">
        <v>566</v>
      </c>
      <c r="AC65" s="8" t="s">
        <v>567</v>
      </c>
      <c r="AD65" s="8" t="s">
        <v>47</v>
      </c>
      <c r="AE65" s="7" t="s">
        <v>569</v>
      </c>
      <c r="AF65" s="8"/>
      <c r="AG65" s="8" t="str">
        <f t="shared" si="2"/>
        <v>m</v>
      </c>
      <c r="AH65" s="8" t="str">
        <f t="shared" si="3"/>
        <v>04 km cross</v>
      </c>
      <c r="AI65" s="12">
        <f t="shared" si="3"/>
        <v>0</v>
      </c>
      <c r="AJ65" s="12" t="str">
        <f t="shared" si="3"/>
        <v>F1</v>
      </c>
      <c r="AK65" s="12">
        <f t="shared" si="4"/>
        <v>0</v>
      </c>
      <c r="AL65" s="12">
        <f t="shared" si="5"/>
        <v>0</v>
      </c>
      <c r="AM65" s="12">
        <f t="shared" si="5"/>
        <v>18</v>
      </c>
      <c r="AN65" s="12" t="str">
        <f t="shared" si="5"/>
        <v>15.18.1</v>
      </c>
      <c r="AO65" s="8" t="str">
        <f t="shared" si="6"/>
        <v>JOSE ALEJANDRO ANTIPIL GARRIDO</v>
      </c>
      <c r="AP65" s="23">
        <f t="shared" si="7"/>
        <v>38862</v>
      </c>
      <c r="AQ65" s="8" t="str">
        <f t="shared" si="8"/>
        <v>Club de Atletismo Cheukeniata</v>
      </c>
      <c r="AR65" s="8">
        <f t="shared" si="8"/>
        <v>8</v>
      </c>
      <c r="AS65" s="12" t="str">
        <f t="shared" si="9"/>
        <v>221356551</v>
      </c>
    </row>
    <row r="66" spans="1:45" ht="16" hidden="1" x14ac:dyDescent="0.2">
      <c r="A66" s="8"/>
      <c r="B66" s="8" t="s">
        <v>703</v>
      </c>
      <c r="C66" s="8" t="s">
        <v>704</v>
      </c>
      <c r="D66" s="8" t="s">
        <v>201</v>
      </c>
      <c r="E66" s="12" t="s">
        <v>705</v>
      </c>
      <c r="F66" s="12" t="s">
        <v>95</v>
      </c>
      <c r="G66" s="9">
        <v>38503</v>
      </c>
      <c r="H66" s="16" t="str">
        <f t="shared" si="10"/>
        <v>u16</v>
      </c>
      <c r="I66" s="8" t="s">
        <v>68</v>
      </c>
      <c r="J66" s="8">
        <v>8</v>
      </c>
      <c r="K66" s="8" t="s">
        <v>767</v>
      </c>
      <c r="L66" s="8"/>
      <c r="M66" s="11" t="s">
        <v>565</v>
      </c>
      <c r="N66" s="8"/>
      <c r="O66" s="12">
        <v>19</v>
      </c>
      <c r="P66" s="12" t="s">
        <v>706</v>
      </c>
      <c r="Q66" s="12"/>
      <c r="R66" s="12" t="s">
        <v>563</v>
      </c>
      <c r="S66" s="12" t="str">
        <f t="shared" ref="S66:S129" si="11">F66</f>
        <v>m</v>
      </c>
      <c r="T66" s="8"/>
      <c r="U66" s="8"/>
      <c r="V66" s="8"/>
      <c r="W66" s="8"/>
      <c r="X66" s="8"/>
      <c r="Y66" s="8"/>
      <c r="Z66" s="8" t="s">
        <v>764</v>
      </c>
      <c r="AA66" s="10">
        <v>43855</v>
      </c>
      <c r="AB66" s="8" t="s">
        <v>566</v>
      </c>
      <c r="AC66" s="8" t="s">
        <v>567</v>
      </c>
      <c r="AD66" s="8" t="s">
        <v>47</v>
      </c>
      <c r="AE66" s="7" t="s">
        <v>569</v>
      </c>
      <c r="AF66" s="8"/>
      <c r="AG66" s="8" t="str">
        <f t="shared" ref="AG66:AG129" si="12">F66</f>
        <v>m</v>
      </c>
      <c r="AH66" s="8" t="str">
        <f t="shared" ref="AH66:AJ129" si="13">K66</f>
        <v>04 km cross</v>
      </c>
      <c r="AI66" s="12">
        <f t="shared" si="13"/>
        <v>0</v>
      </c>
      <c r="AJ66" s="12" t="str">
        <f t="shared" si="13"/>
        <v>F1</v>
      </c>
      <c r="AK66" s="12">
        <f t="shared" ref="AK66:AK129" si="14">Q66</f>
        <v>0</v>
      </c>
      <c r="AL66" s="12">
        <f t="shared" ref="AL66:AN129" si="15">N66</f>
        <v>0</v>
      </c>
      <c r="AM66" s="12">
        <f t="shared" si="15"/>
        <v>19</v>
      </c>
      <c r="AN66" s="12" t="str">
        <f t="shared" si="15"/>
        <v>15.23.4</v>
      </c>
      <c r="AO66" s="8" t="str">
        <f t="shared" ref="AO66:AO129" si="16">+UPPER((CONCATENATE(D66," ",B66," ",C66)))</f>
        <v>MARTIN SEGUEL ASCENCIO</v>
      </c>
      <c r="AP66" s="23">
        <f t="shared" ref="AP66:AP129" si="17">G66</f>
        <v>38503</v>
      </c>
      <c r="AQ66" s="8" t="str">
        <f t="shared" ref="AQ66:AR129" si="18">I66</f>
        <v>Club Atlético de Los Angeles</v>
      </c>
      <c r="AR66" s="8">
        <f t="shared" si="18"/>
        <v>8</v>
      </c>
      <c r="AS66" s="12" t="str">
        <f t="shared" ref="AS66:AS129" si="19">+SUBSTITUTE(SUBSTITUTE(E66,".",""),"-","")</f>
        <v>218555446</v>
      </c>
    </row>
    <row r="67" spans="1:45" ht="16" hidden="1" x14ac:dyDescent="0.2">
      <c r="A67" s="8"/>
      <c r="B67" s="8" t="s">
        <v>200</v>
      </c>
      <c r="C67" s="8" t="s">
        <v>707</v>
      </c>
      <c r="D67" s="8" t="s">
        <v>708</v>
      </c>
      <c r="E67" s="12">
        <v>218473008</v>
      </c>
      <c r="F67" s="12" t="s">
        <v>95</v>
      </c>
      <c r="G67" s="9">
        <v>38494</v>
      </c>
      <c r="H67" s="16" t="str">
        <f t="shared" si="10"/>
        <v>u16</v>
      </c>
      <c r="I67" s="8" t="s">
        <v>220</v>
      </c>
      <c r="J67" s="8">
        <v>8</v>
      </c>
      <c r="K67" s="8" t="s">
        <v>767</v>
      </c>
      <c r="L67" s="8"/>
      <c r="M67" s="11" t="s">
        <v>565</v>
      </c>
      <c r="N67" s="8"/>
      <c r="O67" s="12">
        <v>20</v>
      </c>
      <c r="P67" s="12" t="s">
        <v>709</v>
      </c>
      <c r="Q67" s="12"/>
      <c r="R67" s="12" t="s">
        <v>563</v>
      </c>
      <c r="S67" s="12" t="str">
        <f t="shared" si="11"/>
        <v>m</v>
      </c>
      <c r="T67" s="8"/>
      <c r="U67" s="8"/>
      <c r="V67" s="8"/>
      <c r="W67" s="8"/>
      <c r="X67" s="8"/>
      <c r="Y67" s="8"/>
      <c r="Z67" s="8" t="s">
        <v>764</v>
      </c>
      <c r="AA67" s="10">
        <v>43855</v>
      </c>
      <c r="AB67" s="8" t="s">
        <v>566</v>
      </c>
      <c r="AC67" s="8" t="s">
        <v>567</v>
      </c>
      <c r="AD67" s="8" t="s">
        <v>47</v>
      </c>
      <c r="AE67" s="7" t="s">
        <v>569</v>
      </c>
      <c r="AF67" s="8"/>
      <c r="AG67" s="8" t="str">
        <f t="shared" si="12"/>
        <v>m</v>
      </c>
      <c r="AH67" s="8" t="str">
        <f t="shared" si="13"/>
        <v>04 km cross</v>
      </c>
      <c r="AI67" s="12">
        <f t="shared" si="13"/>
        <v>0</v>
      </c>
      <c r="AJ67" s="12" t="str">
        <f t="shared" si="13"/>
        <v>F1</v>
      </c>
      <c r="AK67" s="12">
        <f t="shared" si="14"/>
        <v>0</v>
      </c>
      <c r="AL67" s="12">
        <f t="shared" si="15"/>
        <v>0</v>
      </c>
      <c r="AM67" s="12">
        <f t="shared" si="15"/>
        <v>20</v>
      </c>
      <c r="AN67" s="12" t="str">
        <f t="shared" si="15"/>
        <v>15.25.7</v>
      </c>
      <c r="AO67" s="8" t="str">
        <f t="shared" si="16"/>
        <v>GABRIEL ANTONIO MUÑOZ NUÑEZ</v>
      </c>
      <c r="AP67" s="23">
        <f t="shared" si="17"/>
        <v>38494</v>
      </c>
      <c r="AQ67" s="8" t="str">
        <f t="shared" si="18"/>
        <v>Club de Atletismo Juan Silva de Lota</v>
      </c>
      <c r="AR67" s="8">
        <f t="shared" si="18"/>
        <v>8</v>
      </c>
      <c r="AS67" s="12" t="str">
        <f t="shared" si="19"/>
        <v>218473008</v>
      </c>
    </row>
    <row r="68" spans="1:45" ht="16" hidden="1" x14ac:dyDescent="0.2">
      <c r="A68" s="8"/>
      <c r="B68" s="8" t="s">
        <v>710</v>
      </c>
      <c r="C68" s="8" t="s">
        <v>711</v>
      </c>
      <c r="D68" s="8" t="s">
        <v>712</v>
      </c>
      <c r="E68" s="12" t="s">
        <v>381</v>
      </c>
      <c r="F68" s="12" t="s">
        <v>95</v>
      </c>
      <c r="G68" s="9">
        <v>39031</v>
      </c>
      <c r="H68" s="16" t="str">
        <f t="shared" si="10"/>
        <v>u16</v>
      </c>
      <c r="I68" s="8" t="s">
        <v>166</v>
      </c>
      <c r="J68" s="8">
        <v>8</v>
      </c>
      <c r="K68" s="8" t="s">
        <v>767</v>
      </c>
      <c r="L68" s="8"/>
      <c r="M68" s="11" t="s">
        <v>565</v>
      </c>
      <c r="N68" s="8"/>
      <c r="O68" s="12">
        <v>26</v>
      </c>
      <c r="P68" s="12" t="s">
        <v>713</v>
      </c>
      <c r="Q68" s="12"/>
      <c r="R68" s="12" t="s">
        <v>563</v>
      </c>
      <c r="S68" s="12" t="str">
        <f t="shared" si="11"/>
        <v>m</v>
      </c>
      <c r="T68" s="8"/>
      <c r="U68" s="8"/>
      <c r="V68" s="8"/>
      <c r="W68" s="8"/>
      <c r="X68" s="8"/>
      <c r="Y68" s="8"/>
      <c r="Z68" s="8" t="s">
        <v>764</v>
      </c>
      <c r="AA68" s="10">
        <v>43855</v>
      </c>
      <c r="AB68" s="8" t="s">
        <v>566</v>
      </c>
      <c r="AC68" s="8" t="s">
        <v>567</v>
      </c>
      <c r="AD68" s="8" t="s">
        <v>47</v>
      </c>
      <c r="AE68" s="7" t="s">
        <v>569</v>
      </c>
      <c r="AF68" s="8"/>
      <c r="AG68" s="8" t="str">
        <f t="shared" si="12"/>
        <v>m</v>
      </c>
      <c r="AH68" s="8" t="str">
        <f t="shared" si="13"/>
        <v>04 km cross</v>
      </c>
      <c r="AI68" s="12">
        <f t="shared" si="13"/>
        <v>0</v>
      </c>
      <c r="AJ68" s="12" t="str">
        <f t="shared" si="13"/>
        <v>F1</v>
      </c>
      <c r="AK68" s="12">
        <f t="shared" si="14"/>
        <v>0</v>
      </c>
      <c r="AL68" s="12">
        <f t="shared" si="15"/>
        <v>0</v>
      </c>
      <c r="AM68" s="12">
        <f t="shared" si="15"/>
        <v>26</v>
      </c>
      <c r="AN68" s="12" t="str">
        <f t="shared" si="15"/>
        <v>16.12.3</v>
      </c>
      <c r="AO68" s="8" t="str">
        <f t="shared" si="16"/>
        <v>VALENTIN  DAROCH SAN MARTIN</v>
      </c>
      <c r="AP68" s="23">
        <f t="shared" si="17"/>
        <v>39031</v>
      </c>
      <c r="AQ68" s="8" t="str">
        <f t="shared" si="18"/>
        <v>Club Atlético San Pedro</v>
      </c>
      <c r="AR68" s="8">
        <f t="shared" si="18"/>
        <v>8</v>
      </c>
      <c r="AS68" s="12" t="str">
        <f t="shared" si="19"/>
        <v>222604176</v>
      </c>
    </row>
    <row r="69" spans="1:45" ht="16" hidden="1" x14ac:dyDescent="0.2">
      <c r="A69" s="8"/>
      <c r="B69" s="8" t="s">
        <v>714</v>
      </c>
      <c r="C69" s="8" t="s">
        <v>715</v>
      </c>
      <c r="D69" s="8" t="s">
        <v>716</v>
      </c>
      <c r="E69" s="12" t="s">
        <v>367</v>
      </c>
      <c r="F69" s="12" t="s">
        <v>95</v>
      </c>
      <c r="G69" s="9">
        <v>39059</v>
      </c>
      <c r="H69" s="16" t="str">
        <f t="shared" si="10"/>
        <v>u16</v>
      </c>
      <c r="I69" s="8" t="s">
        <v>78</v>
      </c>
      <c r="J69" s="8">
        <v>8</v>
      </c>
      <c r="K69" s="8" t="s">
        <v>767</v>
      </c>
      <c r="L69" s="8"/>
      <c r="M69" s="11" t="s">
        <v>565</v>
      </c>
      <c r="N69" s="8"/>
      <c r="O69" s="12">
        <v>29</v>
      </c>
      <c r="P69" s="12" t="s">
        <v>717</v>
      </c>
      <c r="Q69" s="12"/>
      <c r="R69" s="12" t="s">
        <v>563</v>
      </c>
      <c r="S69" s="12" t="str">
        <f t="shared" si="11"/>
        <v>m</v>
      </c>
      <c r="T69" s="8"/>
      <c r="U69" s="8"/>
      <c r="V69" s="8"/>
      <c r="W69" s="8"/>
      <c r="X69" s="8"/>
      <c r="Y69" s="8"/>
      <c r="Z69" s="8" t="s">
        <v>764</v>
      </c>
      <c r="AA69" s="10">
        <v>43855</v>
      </c>
      <c r="AB69" s="8" t="s">
        <v>566</v>
      </c>
      <c r="AC69" s="8" t="s">
        <v>567</v>
      </c>
      <c r="AD69" s="8" t="s">
        <v>47</v>
      </c>
      <c r="AE69" s="7" t="s">
        <v>569</v>
      </c>
      <c r="AF69" s="8"/>
      <c r="AG69" s="8" t="str">
        <f t="shared" si="12"/>
        <v>m</v>
      </c>
      <c r="AH69" s="8" t="str">
        <f t="shared" si="13"/>
        <v>04 km cross</v>
      </c>
      <c r="AI69" s="12">
        <f t="shared" si="13"/>
        <v>0</v>
      </c>
      <c r="AJ69" s="12" t="str">
        <f t="shared" si="13"/>
        <v>F1</v>
      </c>
      <c r="AK69" s="12">
        <f t="shared" si="14"/>
        <v>0</v>
      </c>
      <c r="AL69" s="12">
        <f t="shared" si="15"/>
        <v>0</v>
      </c>
      <c r="AM69" s="12">
        <f t="shared" si="15"/>
        <v>29</v>
      </c>
      <c r="AN69" s="12" t="str">
        <f t="shared" si="15"/>
        <v>16.29.7</v>
      </c>
      <c r="AO69" s="8" t="str">
        <f t="shared" si="16"/>
        <v>BENJAMIN ANTONIO RAMOS JARPA</v>
      </c>
      <c r="AP69" s="23">
        <f t="shared" si="17"/>
        <v>39059</v>
      </c>
      <c r="AQ69" s="8" t="str">
        <f t="shared" si="18"/>
        <v>Club de Atletismo Cheukeniata</v>
      </c>
      <c r="AR69" s="8">
        <f t="shared" si="18"/>
        <v>8</v>
      </c>
      <c r="AS69" s="12" t="str">
        <f t="shared" si="19"/>
        <v>222755808</v>
      </c>
    </row>
    <row r="70" spans="1:45" ht="16" hidden="1" x14ac:dyDescent="0.2">
      <c r="A70" s="8"/>
      <c r="B70" s="8" t="s">
        <v>408</v>
      </c>
      <c r="C70" s="8" t="s">
        <v>409</v>
      </c>
      <c r="D70" s="8" t="s">
        <v>410</v>
      </c>
      <c r="E70" s="12" t="s">
        <v>411</v>
      </c>
      <c r="F70" s="12" t="s">
        <v>95</v>
      </c>
      <c r="G70" s="9">
        <v>38361</v>
      </c>
      <c r="H70" s="16" t="str">
        <f t="shared" si="10"/>
        <v>u16</v>
      </c>
      <c r="I70" s="8" t="s">
        <v>166</v>
      </c>
      <c r="J70" s="8">
        <v>8</v>
      </c>
      <c r="K70" s="8" t="s">
        <v>767</v>
      </c>
      <c r="L70" s="8"/>
      <c r="M70" s="11" t="s">
        <v>565</v>
      </c>
      <c r="N70" s="8"/>
      <c r="O70" s="12"/>
      <c r="P70" s="12" t="s">
        <v>588</v>
      </c>
      <c r="Q70" s="12"/>
      <c r="R70" s="12" t="s">
        <v>564</v>
      </c>
      <c r="S70" s="12" t="str">
        <f t="shared" si="11"/>
        <v>m</v>
      </c>
      <c r="T70" s="8"/>
      <c r="U70" s="8"/>
      <c r="V70" s="8"/>
      <c r="W70" s="8"/>
      <c r="X70" s="8"/>
      <c r="Y70" s="8"/>
      <c r="Z70" s="8" t="s">
        <v>765</v>
      </c>
      <c r="AA70" s="10">
        <v>43849</v>
      </c>
      <c r="AB70" s="8" t="s">
        <v>566</v>
      </c>
      <c r="AC70" s="8" t="s">
        <v>567</v>
      </c>
      <c r="AD70" s="8" t="s">
        <v>47</v>
      </c>
      <c r="AE70" s="7" t="s">
        <v>568</v>
      </c>
      <c r="AF70" s="8"/>
      <c r="AG70" s="8" t="str">
        <f t="shared" si="12"/>
        <v>m</v>
      </c>
      <c r="AH70" s="8" t="str">
        <f t="shared" si="13"/>
        <v>04 km cross</v>
      </c>
      <c r="AI70" s="12">
        <f t="shared" si="13"/>
        <v>0</v>
      </c>
      <c r="AJ70" s="12" t="str">
        <f t="shared" si="13"/>
        <v>F1</v>
      </c>
      <c r="AK70" s="12">
        <f t="shared" si="14"/>
        <v>0</v>
      </c>
      <c r="AL70" s="12">
        <f t="shared" si="15"/>
        <v>0</v>
      </c>
      <c r="AM70" s="12">
        <f t="shared" si="15"/>
        <v>0</v>
      </c>
      <c r="AN70" s="12" t="str">
        <f t="shared" si="15"/>
        <v>DNS</v>
      </c>
      <c r="AO70" s="8" t="str">
        <f t="shared" si="16"/>
        <v xml:space="preserve">ROBINSON  GALLEGOS  JARAS </v>
      </c>
      <c r="AP70" s="23">
        <f t="shared" si="17"/>
        <v>38361</v>
      </c>
      <c r="AQ70" s="8" t="str">
        <f t="shared" si="18"/>
        <v>Club Atlético San Pedro</v>
      </c>
      <c r="AR70" s="8">
        <f t="shared" si="18"/>
        <v>8</v>
      </c>
      <c r="AS70" s="12" t="str">
        <f t="shared" si="19"/>
        <v>217513316</v>
      </c>
    </row>
    <row r="71" spans="1:45" ht="16" hidden="1" x14ac:dyDescent="0.2">
      <c r="A71" s="8"/>
      <c r="B71" s="8" t="s">
        <v>412</v>
      </c>
      <c r="C71" s="8" t="s">
        <v>413</v>
      </c>
      <c r="D71" s="8" t="s">
        <v>414</v>
      </c>
      <c r="E71" s="12" t="s">
        <v>415</v>
      </c>
      <c r="F71" s="12" t="s">
        <v>95</v>
      </c>
      <c r="G71" s="9">
        <v>38605</v>
      </c>
      <c r="H71" s="16" t="str">
        <f t="shared" si="10"/>
        <v>u16</v>
      </c>
      <c r="I71" s="8" t="s">
        <v>220</v>
      </c>
      <c r="J71" s="8">
        <v>8</v>
      </c>
      <c r="K71" s="8" t="s">
        <v>767</v>
      </c>
      <c r="L71" s="8"/>
      <c r="M71" s="11" t="s">
        <v>565</v>
      </c>
      <c r="N71" s="8"/>
      <c r="O71" s="12"/>
      <c r="P71" s="12" t="s">
        <v>588</v>
      </c>
      <c r="Q71" s="12"/>
      <c r="R71" s="12" t="s">
        <v>564</v>
      </c>
      <c r="S71" s="12" t="str">
        <f t="shared" si="11"/>
        <v>m</v>
      </c>
      <c r="T71" s="8"/>
      <c r="U71" s="8"/>
      <c r="V71" s="8"/>
      <c r="W71" s="8"/>
      <c r="X71" s="8"/>
      <c r="Y71" s="8"/>
      <c r="Z71" s="8" t="s">
        <v>765</v>
      </c>
      <c r="AA71" s="10">
        <v>43849</v>
      </c>
      <c r="AB71" s="8" t="s">
        <v>566</v>
      </c>
      <c r="AC71" s="8" t="s">
        <v>567</v>
      </c>
      <c r="AD71" s="8" t="s">
        <v>47</v>
      </c>
      <c r="AE71" s="7" t="s">
        <v>568</v>
      </c>
      <c r="AF71" s="8"/>
      <c r="AG71" s="8" t="str">
        <f t="shared" si="12"/>
        <v>m</v>
      </c>
      <c r="AH71" s="8" t="str">
        <f t="shared" si="13"/>
        <v>04 km cross</v>
      </c>
      <c r="AI71" s="12">
        <f t="shared" si="13"/>
        <v>0</v>
      </c>
      <c r="AJ71" s="12" t="str">
        <f t="shared" si="13"/>
        <v>F1</v>
      </c>
      <c r="AK71" s="12">
        <f t="shared" si="14"/>
        <v>0</v>
      </c>
      <c r="AL71" s="12">
        <f t="shared" si="15"/>
        <v>0</v>
      </c>
      <c r="AM71" s="12">
        <f t="shared" si="15"/>
        <v>0</v>
      </c>
      <c r="AN71" s="12" t="str">
        <f t="shared" si="15"/>
        <v>DNS</v>
      </c>
      <c r="AO71" s="8" t="str">
        <f t="shared" si="16"/>
        <v>FELIPE ANDRÉS MACHIMAN ALARCÓN</v>
      </c>
      <c r="AP71" s="23">
        <f t="shared" si="17"/>
        <v>38605</v>
      </c>
      <c r="AQ71" s="8" t="str">
        <f t="shared" si="18"/>
        <v>Club de Atletismo Juan Silva de Lota</v>
      </c>
      <c r="AR71" s="8">
        <f t="shared" si="18"/>
        <v>8</v>
      </c>
      <c r="AS71" s="12" t="str">
        <f t="shared" si="19"/>
        <v>219369220</v>
      </c>
    </row>
    <row r="72" spans="1:45" ht="16" hidden="1" x14ac:dyDescent="0.2">
      <c r="A72" s="8"/>
      <c r="B72" s="8" t="s">
        <v>416</v>
      </c>
      <c r="C72" s="8" t="s">
        <v>417</v>
      </c>
      <c r="D72" s="8" t="s">
        <v>418</v>
      </c>
      <c r="E72" s="12" t="s">
        <v>419</v>
      </c>
      <c r="F72" s="12" t="s">
        <v>95</v>
      </c>
      <c r="G72" s="9">
        <v>38673</v>
      </c>
      <c r="H72" s="16" t="str">
        <f t="shared" si="10"/>
        <v>u16</v>
      </c>
      <c r="I72" s="8" t="s">
        <v>166</v>
      </c>
      <c r="J72" s="8">
        <v>8</v>
      </c>
      <c r="K72" s="8" t="s">
        <v>767</v>
      </c>
      <c r="L72" s="8"/>
      <c r="M72" s="11" t="s">
        <v>565</v>
      </c>
      <c r="N72" s="8"/>
      <c r="O72" s="12"/>
      <c r="P72" s="12" t="s">
        <v>588</v>
      </c>
      <c r="Q72" s="12"/>
      <c r="R72" s="12" t="s">
        <v>564</v>
      </c>
      <c r="S72" s="12" t="str">
        <f t="shared" si="11"/>
        <v>m</v>
      </c>
      <c r="T72" s="8"/>
      <c r="U72" s="8"/>
      <c r="V72" s="8"/>
      <c r="W72" s="8"/>
      <c r="X72" s="8"/>
      <c r="Y72" s="8"/>
      <c r="Z72" s="8" t="s">
        <v>765</v>
      </c>
      <c r="AA72" s="10">
        <v>43849</v>
      </c>
      <c r="AB72" s="8" t="s">
        <v>566</v>
      </c>
      <c r="AC72" s="8" t="s">
        <v>567</v>
      </c>
      <c r="AD72" s="8" t="s">
        <v>47</v>
      </c>
      <c r="AE72" s="7" t="s">
        <v>568</v>
      </c>
      <c r="AF72" s="8"/>
      <c r="AG72" s="8" t="str">
        <f t="shared" si="12"/>
        <v>m</v>
      </c>
      <c r="AH72" s="8" t="str">
        <f t="shared" si="13"/>
        <v>04 km cross</v>
      </c>
      <c r="AI72" s="12">
        <f t="shared" si="13"/>
        <v>0</v>
      </c>
      <c r="AJ72" s="12" t="str">
        <f t="shared" si="13"/>
        <v>F1</v>
      </c>
      <c r="AK72" s="12">
        <f t="shared" si="14"/>
        <v>0</v>
      </c>
      <c r="AL72" s="12">
        <f t="shared" si="15"/>
        <v>0</v>
      </c>
      <c r="AM72" s="12">
        <f t="shared" si="15"/>
        <v>0</v>
      </c>
      <c r="AN72" s="12" t="str">
        <f t="shared" si="15"/>
        <v>DNS</v>
      </c>
      <c r="AO72" s="8" t="str">
        <f t="shared" si="16"/>
        <v xml:space="preserve">JORDANO  PARIZOT SALGADO </v>
      </c>
      <c r="AP72" s="23">
        <f t="shared" si="17"/>
        <v>38673</v>
      </c>
      <c r="AQ72" s="8" t="str">
        <f t="shared" si="18"/>
        <v>Club Atlético San Pedro</v>
      </c>
      <c r="AR72" s="8">
        <f t="shared" si="18"/>
        <v>8</v>
      </c>
      <c r="AS72" s="12" t="str">
        <f t="shared" si="19"/>
        <v>219821743</v>
      </c>
    </row>
    <row r="73" spans="1:45" ht="16" hidden="1" x14ac:dyDescent="0.2">
      <c r="A73" s="8"/>
      <c r="B73" s="8" t="s">
        <v>48</v>
      </c>
      <c r="C73" s="8" t="s">
        <v>49</v>
      </c>
      <c r="D73" s="8" t="s">
        <v>50</v>
      </c>
      <c r="E73" s="12" t="s">
        <v>51</v>
      </c>
      <c r="F73" s="12" t="s">
        <v>45</v>
      </c>
      <c r="G73" s="9">
        <v>33846</v>
      </c>
      <c r="H73" s="16" t="str">
        <f t="shared" si="10"/>
        <v>adulto</v>
      </c>
      <c r="I73" s="8" t="s">
        <v>52</v>
      </c>
      <c r="J73" s="8">
        <v>8</v>
      </c>
      <c r="K73" s="11" t="s">
        <v>768</v>
      </c>
      <c r="L73" s="8"/>
      <c r="M73" s="11" t="s">
        <v>565</v>
      </c>
      <c r="N73" s="8"/>
      <c r="O73" s="12">
        <v>1</v>
      </c>
      <c r="P73" s="12" t="s">
        <v>53</v>
      </c>
      <c r="Q73" s="12"/>
      <c r="R73" s="12" t="s">
        <v>564</v>
      </c>
      <c r="S73" s="12" t="str">
        <f t="shared" si="11"/>
        <v>f</v>
      </c>
      <c r="T73" s="8"/>
      <c r="U73" s="8"/>
      <c r="V73" s="8"/>
      <c r="W73" s="8"/>
      <c r="X73" s="8"/>
      <c r="Y73" s="8"/>
      <c r="Z73" s="8" t="s">
        <v>765</v>
      </c>
      <c r="AA73" s="10">
        <v>43849</v>
      </c>
      <c r="AB73" s="8" t="s">
        <v>566</v>
      </c>
      <c r="AC73" s="8" t="s">
        <v>567</v>
      </c>
      <c r="AD73" s="8" t="s">
        <v>47</v>
      </c>
      <c r="AE73" s="7" t="s">
        <v>568</v>
      </c>
      <c r="AF73" s="8"/>
      <c r="AG73" s="8" t="str">
        <f t="shared" si="12"/>
        <v>f</v>
      </c>
      <c r="AH73" s="8" t="str">
        <f t="shared" si="13"/>
        <v>06 Km cross</v>
      </c>
      <c r="AI73" s="12">
        <f t="shared" si="13"/>
        <v>0</v>
      </c>
      <c r="AJ73" s="12" t="str">
        <f t="shared" si="13"/>
        <v>F1</v>
      </c>
      <c r="AK73" s="12">
        <f t="shared" si="14"/>
        <v>0</v>
      </c>
      <c r="AL73" s="12">
        <f t="shared" si="15"/>
        <v>0</v>
      </c>
      <c r="AM73" s="12">
        <f t="shared" si="15"/>
        <v>1</v>
      </c>
      <c r="AN73" s="12" t="str">
        <f t="shared" si="15"/>
        <v>30.28</v>
      </c>
      <c r="AO73" s="8" t="str">
        <f t="shared" si="16"/>
        <v>JOSEFA QUEZADA MORALES</v>
      </c>
      <c r="AP73" s="23">
        <f t="shared" si="17"/>
        <v>33846</v>
      </c>
      <c r="AQ73" s="8" t="str">
        <f t="shared" si="18"/>
        <v>Club Deportivo, Social y Cultural Diamantes de Coronel</v>
      </c>
      <c r="AR73" s="8">
        <f t="shared" si="18"/>
        <v>8</v>
      </c>
      <c r="AS73" s="12" t="str">
        <f t="shared" si="19"/>
        <v>181228032</v>
      </c>
    </row>
    <row r="74" spans="1:45" ht="16" hidden="1" x14ac:dyDescent="0.2">
      <c r="A74" s="8"/>
      <c r="B74" s="8" t="s">
        <v>519</v>
      </c>
      <c r="C74" s="8" t="s">
        <v>520</v>
      </c>
      <c r="D74" s="8" t="s">
        <v>521</v>
      </c>
      <c r="E74" s="12" t="s">
        <v>522</v>
      </c>
      <c r="F74" s="12" t="s">
        <v>45</v>
      </c>
      <c r="G74" s="9">
        <v>37053</v>
      </c>
      <c r="H74" s="16" t="str">
        <f t="shared" si="10"/>
        <v>u20</v>
      </c>
      <c r="I74" s="8" t="s">
        <v>235</v>
      </c>
      <c r="J74" s="8">
        <v>8</v>
      </c>
      <c r="K74" s="11" t="s">
        <v>768</v>
      </c>
      <c r="L74" s="8"/>
      <c r="M74" s="11" t="s">
        <v>565</v>
      </c>
      <c r="N74" s="8"/>
      <c r="O74" s="12">
        <v>1</v>
      </c>
      <c r="P74" s="12" t="s">
        <v>523</v>
      </c>
      <c r="Q74" s="12"/>
      <c r="R74" s="12" t="s">
        <v>564</v>
      </c>
      <c r="S74" s="12" t="str">
        <f t="shared" si="11"/>
        <v>f</v>
      </c>
      <c r="T74" s="8"/>
      <c r="U74" s="8"/>
      <c r="V74" s="8"/>
      <c r="W74" s="8"/>
      <c r="X74" s="8"/>
      <c r="Y74" s="8"/>
      <c r="Z74" s="8" t="s">
        <v>765</v>
      </c>
      <c r="AA74" s="10">
        <v>43849</v>
      </c>
      <c r="AB74" s="8" t="s">
        <v>566</v>
      </c>
      <c r="AC74" s="8" t="s">
        <v>567</v>
      </c>
      <c r="AD74" s="8" t="s">
        <v>47</v>
      </c>
      <c r="AE74" s="7" t="s">
        <v>568</v>
      </c>
      <c r="AF74" s="8"/>
      <c r="AG74" s="8" t="str">
        <f t="shared" si="12"/>
        <v>f</v>
      </c>
      <c r="AH74" s="8" t="str">
        <f t="shared" si="13"/>
        <v>06 Km cross</v>
      </c>
      <c r="AI74" s="12">
        <f t="shared" si="13"/>
        <v>0</v>
      </c>
      <c r="AJ74" s="12" t="str">
        <f t="shared" si="13"/>
        <v>F1</v>
      </c>
      <c r="AK74" s="12">
        <f t="shared" si="14"/>
        <v>0</v>
      </c>
      <c r="AL74" s="12">
        <f t="shared" si="15"/>
        <v>0</v>
      </c>
      <c r="AM74" s="12">
        <f t="shared" si="15"/>
        <v>1</v>
      </c>
      <c r="AN74" s="12" t="str">
        <f t="shared" si="15"/>
        <v>23.31</v>
      </c>
      <c r="AO74" s="8" t="str">
        <f t="shared" si="16"/>
        <v xml:space="preserve">CATALINA  SANHUEZA  ULLOA </v>
      </c>
      <c r="AP74" s="23">
        <f t="shared" si="17"/>
        <v>37053</v>
      </c>
      <c r="AQ74" s="8" t="str">
        <f t="shared" si="18"/>
        <v>Club Atlético Nahuen</v>
      </c>
      <c r="AR74" s="8">
        <f t="shared" si="18"/>
        <v>8</v>
      </c>
      <c r="AS74" s="12" t="str">
        <f t="shared" si="19"/>
        <v>209120399</v>
      </c>
    </row>
    <row r="75" spans="1:45" ht="16" hidden="1" x14ac:dyDescent="0.2">
      <c r="A75" s="8"/>
      <c r="B75" s="8" t="s">
        <v>54</v>
      </c>
      <c r="C75" s="8" t="s">
        <v>55</v>
      </c>
      <c r="D75" s="8" t="s">
        <v>56</v>
      </c>
      <c r="E75" s="12" t="s">
        <v>57</v>
      </c>
      <c r="F75" s="12" t="s">
        <v>45</v>
      </c>
      <c r="G75" s="9">
        <v>35180</v>
      </c>
      <c r="H75" s="16" t="str">
        <f t="shared" si="10"/>
        <v>adulto</v>
      </c>
      <c r="I75" s="8" t="s">
        <v>46</v>
      </c>
      <c r="J75" s="8">
        <v>8</v>
      </c>
      <c r="K75" s="11" t="s">
        <v>768</v>
      </c>
      <c r="L75" s="8"/>
      <c r="M75" s="11" t="s">
        <v>565</v>
      </c>
      <c r="N75" s="8"/>
      <c r="O75" s="12">
        <v>2</v>
      </c>
      <c r="P75" s="12" t="s">
        <v>58</v>
      </c>
      <c r="Q75" s="12"/>
      <c r="R75" s="12" t="s">
        <v>564</v>
      </c>
      <c r="S75" s="12" t="str">
        <f t="shared" si="11"/>
        <v>f</v>
      </c>
      <c r="T75" s="8"/>
      <c r="U75" s="8"/>
      <c r="V75" s="8"/>
      <c r="W75" s="8"/>
      <c r="X75" s="8"/>
      <c r="Y75" s="8"/>
      <c r="Z75" s="8" t="s">
        <v>765</v>
      </c>
      <c r="AA75" s="10">
        <v>43849</v>
      </c>
      <c r="AB75" s="8" t="s">
        <v>566</v>
      </c>
      <c r="AC75" s="8" t="s">
        <v>567</v>
      </c>
      <c r="AD75" s="8" t="s">
        <v>47</v>
      </c>
      <c r="AE75" s="7" t="s">
        <v>568</v>
      </c>
      <c r="AF75" s="8"/>
      <c r="AG75" s="8" t="str">
        <f t="shared" si="12"/>
        <v>f</v>
      </c>
      <c r="AH75" s="8" t="str">
        <f t="shared" si="13"/>
        <v>06 Km cross</v>
      </c>
      <c r="AI75" s="12">
        <f t="shared" si="13"/>
        <v>0</v>
      </c>
      <c r="AJ75" s="12" t="str">
        <f t="shared" si="13"/>
        <v>F1</v>
      </c>
      <c r="AK75" s="12">
        <f t="shared" si="14"/>
        <v>0</v>
      </c>
      <c r="AL75" s="12">
        <f t="shared" si="15"/>
        <v>0</v>
      </c>
      <c r="AM75" s="12">
        <f t="shared" si="15"/>
        <v>2</v>
      </c>
      <c r="AN75" s="12" t="str">
        <f t="shared" si="15"/>
        <v>31.30</v>
      </c>
      <c r="AO75" s="8" t="str">
        <f t="shared" si="16"/>
        <v>ANDREA DENISSE JIMENEZ VEGA</v>
      </c>
      <c r="AP75" s="23">
        <f t="shared" si="17"/>
        <v>35180</v>
      </c>
      <c r="AQ75" s="8" t="str">
        <f t="shared" si="18"/>
        <v>Club Deportivo Atlético Coronel</v>
      </c>
      <c r="AR75" s="8">
        <f t="shared" si="18"/>
        <v>8</v>
      </c>
      <c r="AS75" s="12" t="str">
        <f t="shared" si="19"/>
        <v>192973678</v>
      </c>
    </row>
    <row r="76" spans="1:45" ht="16" hidden="1" x14ac:dyDescent="0.2">
      <c r="A76" s="8"/>
      <c r="B76" s="8" t="s">
        <v>524</v>
      </c>
      <c r="C76" s="8" t="s">
        <v>525</v>
      </c>
      <c r="D76" s="8" t="s">
        <v>526</v>
      </c>
      <c r="E76" s="12" t="s">
        <v>527</v>
      </c>
      <c r="F76" s="12" t="s">
        <v>45</v>
      </c>
      <c r="G76" s="9">
        <v>37208</v>
      </c>
      <c r="H76" s="16" t="str">
        <f t="shared" si="10"/>
        <v>u20</v>
      </c>
      <c r="I76" s="8" t="s">
        <v>220</v>
      </c>
      <c r="J76" s="8">
        <v>8</v>
      </c>
      <c r="K76" s="11" t="s">
        <v>768</v>
      </c>
      <c r="L76" s="8"/>
      <c r="M76" s="11" t="s">
        <v>565</v>
      </c>
      <c r="N76" s="8"/>
      <c r="O76" s="12">
        <v>2</v>
      </c>
      <c r="P76" s="12" t="s">
        <v>528</v>
      </c>
      <c r="Q76" s="12"/>
      <c r="R76" s="12" t="s">
        <v>564</v>
      </c>
      <c r="S76" s="12" t="str">
        <f t="shared" si="11"/>
        <v>f</v>
      </c>
      <c r="T76" s="8"/>
      <c r="U76" s="8"/>
      <c r="V76" s="8"/>
      <c r="W76" s="8"/>
      <c r="X76" s="8"/>
      <c r="Y76" s="8"/>
      <c r="Z76" s="8" t="s">
        <v>765</v>
      </c>
      <c r="AA76" s="10">
        <v>43849</v>
      </c>
      <c r="AB76" s="8" t="s">
        <v>566</v>
      </c>
      <c r="AC76" s="8" t="s">
        <v>567</v>
      </c>
      <c r="AD76" s="8" t="s">
        <v>47</v>
      </c>
      <c r="AE76" s="7" t="s">
        <v>568</v>
      </c>
      <c r="AF76" s="8"/>
      <c r="AG76" s="8" t="str">
        <f t="shared" si="12"/>
        <v>f</v>
      </c>
      <c r="AH76" s="8" t="str">
        <f t="shared" si="13"/>
        <v>06 Km cross</v>
      </c>
      <c r="AI76" s="12">
        <f t="shared" si="13"/>
        <v>0</v>
      </c>
      <c r="AJ76" s="12" t="str">
        <f t="shared" si="13"/>
        <v>F1</v>
      </c>
      <c r="AK76" s="12">
        <f t="shared" si="14"/>
        <v>0</v>
      </c>
      <c r="AL76" s="12">
        <f t="shared" si="15"/>
        <v>0</v>
      </c>
      <c r="AM76" s="12">
        <f t="shared" si="15"/>
        <v>2</v>
      </c>
      <c r="AN76" s="12" t="str">
        <f t="shared" si="15"/>
        <v>27.41</v>
      </c>
      <c r="AO76" s="8" t="str">
        <f t="shared" si="16"/>
        <v>VALENTINA IGNACIA BRITO VERA</v>
      </c>
      <c r="AP76" s="23">
        <f t="shared" si="17"/>
        <v>37208</v>
      </c>
      <c r="AQ76" s="8" t="str">
        <f t="shared" si="18"/>
        <v>Club de Atletismo Juan Silva de Lota</v>
      </c>
      <c r="AR76" s="8">
        <f t="shared" si="18"/>
        <v>8</v>
      </c>
      <c r="AS76" s="12" t="str">
        <f t="shared" si="19"/>
        <v>209136643</v>
      </c>
    </row>
    <row r="77" spans="1:45" ht="16" hidden="1" x14ac:dyDescent="0.2">
      <c r="A77" s="8"/>
      <c r="B77" s="8" t="s">
        <v>152</v>
      </c>
      <c r="C77" s="8" t="s">
        <v>744</v>
      </c>
      <c r="D77" s="8" t="s">
        <v>745</v>
      </c>
      <c r="E77" s="12">
        <v>209120399</v>
      </c>
      <c r="F77" s="12" t="s">
        <v>45</v>
      </c>
      <c r="G77" s="9">
        <v>37201</v>
      </c>
      <c r="H77" s="16" t="str">
        <f t="shared" si="10"/>
        <v>u20</v>
      </c>
      <c r="I77" s="8" t="s">
        <v>235</v>
      </c>
      <c r="J77" s="8">
        <v>8</v>
      </c>
      <c r="K77" s="11" t="s">
        <v>768</v>
      </c>
      <c r="L77" s="8"/>
      <c r="M77" s="11" t="s">
        <v>565</v>
      </c>
      <c r="N77" s="8"/>
      <c r="O77" s="12">
        <v>2</v>
      </c>
      <c r="P77" s="12" t="s">
        <v>746</v>
      </c>
      <c r="Q77" s="12"/>
      <c r="R77" s="12" t="s">
        <v>563</v>
      </c>
      <c r="S77" s="12" t="str">
        <f t="shared" si="11"/>
        <v>f</v>
      </c>
      <c r="T77" s="8"/>
      <c r="U77" s="8"/>
      <c r="V77" s="8"/>
      <c r="W77" s="8"/>
      <c r="X77" s="8"/>
      <c r="Y77" s="8"/>
      <c r="Z77" s="8" t="s">
        <v>764</v>
      </c>
      <c r="AA77" s="10">
        <v>43855</v>
      </c>
      <c r="AB77" s="8" t="s">
        <v>566</v>
      </c>
      <c r="AC77" s="8" t="s">
        <v>567</v>
      </c>
      <c r="AD77" s="8" t="s">
        <v>47</v>
      </c>
      <c r="AE77" s="7" t="s">
        <v>569</v>
      </c>
      <c r="AF77" s="8"/>
      <c r="AG77" s="8" t="str">
        <f t="shared" si="12"/>
        <v>f</v>
      </c>
      <c r="AH77" s="8" t="str">
        <f t="shared" si="13"/>
        <v>06 Km cross</v>
      </c>
      <c r="AI77" s="12">
        <f t="shared" si="13"/>
        <v>0</v>
      </c>
      <c r="AJ77" s="12" t="str">
        <f t="shared" si="13"/>
        <v>F1</v>
      </c>
      <c r="AK77" s="12">
        <f t="shared" si="14"/>
        <v>0</v>
      </c>
      <c r="AL77" s="12">
        <f t="shared" si="15"/>
        <v>0</v>
      </c>
      <c r="AM77" s="12">
        <f t="shared" si="15"/>
        <v>2</v>
      </c>
      <c r="AN77" s="12" t="str">
        <f t="shared" si="15"/>
        <v>23.53.7</v>
      </c>
      <c r="AO77" s="8" t="str">
        <f t="shared" si="16"/>
        <v>CATALINA SANHUEZA ULLOA</v>
      </c>
      <c r="AP77" s="23">
        <f t="shared" si="17"/>
        <v>37201</v>
      </c>
      <c r="AQ77" s="8" t="str">
        <f t="shared" si="18"/>
        <v>Club Atlético Nahuen</v>
      </c>
      <c r="AR77" s="8">
        <f t="shared" si="18"/>
        <v>8</v>
      </c>
      <c r="AS77" s="12" t="str">
        <f t="shared" si="19"/>
        <v>209120399</v>
      </c>
    </row>
    <row r="78" spans="1:45" ht="16" hidden="1" x14ac:dyDescent="0.2">
      <c r="A78" s="8"/>
      <c r="B78" s="8" t="s">
        <v>59</v>
      </c>
      <c r="C78" s="8" t="s">
        <v>60</v>
      </c>
      <c r="D78" s="8" t="s">
        <v>61</v>
      </c>
      <c r="E78" s="12" t="s">
        <v>62</v>
      </c>
      <c r="F78" s="12" t="s">
        <v>45</v>
      </c>
      <c r="G78" s="9">
        <v>36553</v>
      </c>
      <c r="H78" s="16" t="str">
        <f t="shared" si="10"/>
        <v>adulto</v>
      </c>
      <c r="I78" s="8" t="s">
        <v>52</v>
      </c>
      <c r="J78" s="8">
        <v>8</v>
      </c>
      <c r="K78" s="11" t="s">
        <v>768</v>
      </c>
      <c r="L78" s="8"/>
      <c r="M78" s="11" t="s">
        <v>565</v>
      </c>
      <c r="N78" s="8"/>
      <c r="O78" s="12">
        <v>3</v>
      </c>
      <c r="P78" s="12" t="s">
        <v>63</v>
      </c>
      <c r="Q78" s="12"/>
      <c r="R78" s="12" t="s">
        <v>564</v>
      </c>
      <c r="S78" s="12" t="str">
        <f t="shared" si="11"/>
        <v>f</v>
      </c>
      <c r="T78" s="8"/>
      <c r="U78" s="8"/>
      <c r="V78" s="8"/>
      <c r="W78" s="8"/>
      <c r="X78" s="8"/>
      <c r="Y78" s="8"/>
      <c r="Z78" s="8" t="s">
        <v>765</v>
      </c>
      <c r="AA78" s="10">
        <v>43849</v>
      </c>
      <c r="AB78" s="8" t="s">
        <v>566</v>
      </c>
      <c r="AC78" s="8" t="s">
        <v>567</v>
      </c>
      <c r="AD78" s="8" t="s">
        <v>47</v>
      </c>
      <c r="AE78" s="7" t="s">
        <v>568</v>
      </c>
      <c r="AF78" s="8"/>
      <c r="AG78" s="8" t="str">
        <f t="shared" si="12"/>
        <v>f</v>
      </c>
      <c r="AH78" s="8" t="str">
        <f t="shared" si="13"/>
        <v>06 Km cross</v>
      </c>
      <c r="AI78" s="12">
        <f t="shared" si="13"/>
        <v>0</v>
      </c>
      <c r="AJ78" s="12" t="str">
        <f t="shared" si="13"/>
        <v>F1</v>
      </c>
      <c r="AK78" s="12">
        <f t="shared" si="14"/>
        <v>0</v>
      </c>
      <c r="AL78" s="12">
        <f t="shared" si="15"/>
        <v>0</v>
      </c>
      <c r="AM78" s="12">
        <f t="shared" si="15"/>
        <v>3</v>
      </c>
      <c r="AN78" s="12" t="str">
        <f t="shared" si="15"/>
        <v>31.38</v>
      </c>
      <c r="AO78" s="8" t="str">
        <f t="shared" si="16"/>
        <v xml:space="preserve">MONSERRAT SABAG BRITO </v>
      </c>
      <c r="AP78" s="23">
        <f t="shared" si="17"/>
        <v>36553</v>
      </c>
      <c r="AQ78" s="8" t="str">
        <f t="shared" si="18"/>
        <v>Club Deportivo, Social y Cultural Diamantes de Coronel</v>
      </c>
      <c r="AR78" s="8">
        <f t="shared" si="18"/>
        <v>8</v>
      </c>
      <c r="AS78" s="12" t="str">
        <f t="shared" si="19"/>
        <v>202584675</v>
      </c>
    </row>
    <row r="79" spans="1:45" ht="16" hidden="1" x14ac:dyDescent="0.2">
      <c r="A79" s="8"/>
      <c r="B79" s="8" t="s">
        <v>529</v>
      </c>
      <c r="C79" s="8" t="s">
        <v>530</v>
      </c>
      <c r="D79" s="8" t="s">
        <v>531</v>
      </c>
      <c r="E79" s="12" t="s">
        <v>532</v>
      </c>
      <c r="F79" s="12" t="s">
        <v>45</v>
      </c>
      <c r="G79" s="9">
        <v>37387</v>
      </c>
      <c r="H79" s="16" t="str">
        <f t="shared" si="10"/>
        <v>u20</v>
      </c>
      <c r="I79" s="8" t="s">
        <v>89</v>
      </c>
      <c r="J79" s="8">
        <v>8</v>
      </c>
      <c r="K79" s="11" t="s">
        <v>768</v>
      </c>
      <c r="L79" s="8"/>
      <c r="M79" s="11" t="s">
        <v>565</v>
      </c>
      <c r="N79" s="8"/>
      <c r="O79" s="12">
        <v>3</v>
      </c>
      <c r="P79" s="12" t="s">
        <v>533</v>
      </c>
      <c r="Q79" s="12"/>
      <c r="R79" s="12" t="s">
        <v>564</v>
      </c>
      <c r="S79" s="12" t="str">
        <f t="shared" si="11"/>
        <v>f</v>
      </c>
      <c r="T79" s="8"/>
      <c r="U79" s="8"/>
      <c r="V79" s="8"/>
      <c r="W79" s="8"/>
      <c r="X79" s="8"/>
      <c r="Y79" s="8"/>
      <c r="Z79" s="8" t="s">
        <v>765</v>
      </c>
      <c r="AA79" s="10">
        <v>43849</v>
      </c>
      <c r="AB79" s="8" t="s">
        <v>566</v>
      </c>
      <c r="AC79" s="8" t="s">
        <v>567</v>
      </c>
      <c r="AD79" s="8" t="s">
        <v>47</v>
      </c>
      <c r="AE79" s="7" t="s">
        <v>568</v>
      </c>
      <c r="AF79" s="8"/>
      <c r="AG79" s="8" t="str">
        <f t="shared" si="12"/>
        <v>f</v>
      </c>
      <c r="AH79" s="8" t="str">
        <f t="shared" si="13"/>
        <v>06 Km cross</v>
      </c>
      <c r="AI79" s="12">
        <f t="shared" si="13"/>
        <v>0</v>
      </c>
      <c r="AJ79" s="12" t="str">
        <f t="shared" si="13"/>
        <v>F1</v>
      </c>
      <c r="AK79" s="12">
        <f t="shared" si="14"/>
        <v>0</v>
      </c>
      <c r="AL79" s="12">
        <f t="shared" si="15"/>
        <v>0</v>
      </c>
      <c r="AM79" s="12">
        <f t="shared" si="15"/>
        <v>3</v>
      </c>
      <c r="AN79" s="12" t="str">
        <f t="shared" si="15"/>
        <v>31.00</v>
      </c>
      <c r="AO79" s="8" t="str">
        <f t="shared" si="16"/>
        <v>ANTONIA CAROLINA SANCHEZ MIRANDA</v>
      </c>
      <c r="AP79" s="23">
        <f t="shared" si="17"/>
        <v>37387</v>
      </c>
      <c r="AQ79" s="8" t="str">
        <f t="shared" si="18"/>
        <v>Club Atletismo Penco</v>
      </c>
      <c r="AR79" s="8">
        <f t="shared" si="18"/>
        <v>8</v>
      </c>
      <c r="AS79" s="12" t="str">
        <f t="shared" si="19"/>
        <v>21011534k</v>
      </c>
    </row>
    <row r="80" spans="1:45" ht="16" hidden="1" x14ac:dyDescent="0.2">
      <c r="A80" s="8"/>
      <c r="B80" s="8" t="s">
        <v>69</v>
      </c>
      <c r="C80" s="8" t="s">
        <v>70</v>
      </c>
      <c r="D80" s="8" t="s">
        <v>71</v>
      </c>
      <c r="E80" s="12" t="s">
        <v>72</v>
      </c>
      <c r="F80" s="12" t="s">
        <v>45</v>
      </c>
      <c r="G80" s="9">
        <v>33310</v>
      </c>
      <c r="H80" s="16" t="str">
        <f t="shared" si="10"/>
        <v>adulto</v>
      </c>
      <c r="I80" s="8" t="s">
        <v>46</v>
      </c>
      <c r="J80" s="8">
        <v>8</v>
      </c>
      <c r="K80" s="11" t="s">
        <v>768</v>
      </c>
      <c r="L80" s="8"/>
      <c r="M80" s="11" t="s">
        <v>565</v>
      </c>
      <c r="N80" s="8"/>
      <c r="O80" s="12">
        <v>4</v>
      </c>
      <c r="P80" s="12" t="s">
        <v>73</v>
      </c>
      <c r="Q80" s="12"/>
      <c r="R80" s="12" t="s">
        <v>564</v>
      </c>
      <c r="S80" s="12" t="str">
        <f t="shared" si="11"/>
        <v>f</v>
      </c>
      <c r="T80" s="8"/>
      <c r="U80" s="8"/>
      <c r="V80" s="8"/>
      <c r="W80" s="8"/>
      <c r="X80" s="8"/>
      <c r="Y80" s="8"/>
      <c r="Z80" s="8" t="s">
        <v>765</v>
      </c>
      <c r="AA80" s="10">
        <v>43849</v>
      </c>
      <c r="AB80" s="8" t="s">
        <v>566</v>
      </c>
      <c r="AC80" s="8" t="s">
        <v>567</v>
      </c>
      <c r="AD80" s="8" t="s">
        <v>47</v>
      </c>
      <c r="AE80" s="7" t="s">
        <v>568</v>
      </c>
      <c r="AF80" s="8"/>
      <c r="AG80" s="8" t="str">
        <f t="shared" si="12"/>
        <v>f</v>
      </c>
      <c r="AH80" s="8" t="str">
        <f t="shared" si="13"/>
        <v>06 Km cross</v>
      </c>
      <c r="AI80" s="12">
        <f t="shared" si="13"/>
        <v>0</v>
      </c>
      <c r="AJ80" s="12" t="str">
        <f t="shared" si="13"/>
        <v>F1</v>
      </c>
      <c r="AK80" s="12">
        <f t="shared" si="14"/>
        <v>0</v>
      </c>
      <c r="AL80" s="12">
        <f t="shared" si="15"/>
        <v>0</v>
      </c>
      <c r="AM80" s="12">
        <f t="shared" si="15"/>
        <v>4</v>
      </c>
      <c r="AN80" s="12" t="str">
        <f t="shared" si="15"/>
        <v>31.43</v>
      </c>
      <c r="AO80" s="8" t="str">
        <f t="shared" si="16"/>
        <v>VICTORIA PADILLA SEPÚLVEDA</v>
      </c>
      <c r="AP80" s="23">
        <f t="shared" si="17"/>
        <v>33310</v>
      </c>
      <c r="AQ80" s="8" t="str">
        <f t="shared" si="18"/>
        <v>Club Deportivo Atlético Coronel</v>
      </c>
      <c r="AR80" s="8">
        <f t="shared" si="18"/>
        <v>8</v>
      </c>
      <c r="AS80" s="12" t="str">
        <f t="shared" si="19"/>
        <v>176145447</v>
      </c>
    </row>
    <row r="81" spans="1:45" ht="16" hidden="1" x14ac:dyDescent="0.2">
      <c r="A81" s="8"/>
      <c r="B81" s="8" t="s">
        <v>74</v>
      </c>
      <c r="C81" s="8" t="s">
        <v>75</v>
      </c>
      <c r="D81" s="8" t="s">
        <v>76</v>
      </c>
      <c r="E81" s="12" t="s">
        <v>77</v>
      </c>
      <c r="F81" s="12" t="s">
        <v>45</v>
      </c>
      <c r="G81" s="9">
        <v>32467</v>
      </c>
      <c r="H81" s="16" t="str">
        <f t="shared" si="10"/>
        <v>adulto</v>
      </c>
      <c r="I81" s="8" t="s">
        <v>78</v>
      </c>
      <c r="J81" s="8">
        <v>8</v>
      </c>
      <c r="K81" s="11" t="s">
        <v>768</v>
      </c>
      <c r="L81" s="8"/>
      <c r="M81" s="11" t="s">
        <v>565</v>
      </c>
      <c r="N81" s="8"/>
      <c r="O81" s="12">
        <v>5</v>
      </c>
      <c r="P81" s="12" t="s">
        <v>79</v>
      </c>
      <c r="Q81" s="12"/>
      <c r="R81" s="12" t="s">
        <v>564</v>
      </c>
      <c r="S81" s="12" t="str">
        <f t="shared" si="11"/>
        <v>f</v>
      </c>
      <c r="T81" s="8"/>
      <c r="U81" s="8"/>
      <c r="V81" s="8"/>
      <c r="W81" s="8"/>
      <c r="X81" s="8"/>
      <c r="Y81" s="8"/>
      <c r="Z81" s="8" t="s">
        <v>765</v>
      </c>
      <c r="AA81" s="10">
        <v>43849</v>
      </c>
      <c r="AB81" s="8" t="s">
        <v>566</v>
      </c>
      <c r="AC81" s="8" t="s">
        <v>567</v>
      </c>
      <c r="AD81" s="8" t="s">
        <v>47</v>
      </c>
      <c r="AE81" s="7" t="s">
        <v>568</v>
      </c>
      <c r="AF81" s="8"/>
      <c r="AG81" s="8" t="str">
        <f t="shared" si="12"/>
        <v>f</v>
      </c>
      <c r="AH81" s="8" t="str">
        <f t="shared" si="13"/>
        <v>06 Km cross</v>
      </c>
      <c r="AI81" s="12">
        <f t="shared" si="13"/>
        <v>0</v>
      </c>
      <c r="AJ81" s="12" t="str">
        <f t="shared" si="13"/>
        <v>F1</v>
      </c>
      <c r="AK81" s="12">
        <f t="shared" si="14"/>
        <v>0</v>
      </c>
      <c r="AL81" s="12">
        <f t="shared" si="15"/>
        <v>0</v>
      </c>
      <c r="AM81" s="12">
        <f t="shared" si="15"/>
        <v>5</v>
      </c>
      <c r="AN81" s="12" t="str">
        <f t="shared" si="15"/>
        <v>33.07</v>
      </c>
      <c r="AO81" s="8" t="str">
        <f t="shared" si="16"/>
        <v>PAOLA EVELYN RAMÍREZ FIGUEROA</v>
      </c>
      <c r="AP81" s="23">
        <f t="shared" si="17"/>
        <v>32467</v>
      </c>
      <c r="AQ81" s="8" t="str">
        <f t="shared" si="18"/>
        <v>Club de Atletismo Cheukeniata</v>
      </c>
      <c r="AR81" s="8">
        <f t="shared" si="18"/>
        <v>8</v>
      </c>
      <c r="AS81" s="12" t="str">
        <f t="shared" si="19"/>
        <v>16988109k</v>
      </c>
    </row>
    <row r="82" spans="1:45" ht="16" hidden="1" x14ac:dyDescent="0.2">
      <c r="A82" s="8"/>
      <c r="B82" s="8" t="s">
        <v>80</v>
      </c>
      <c r="C82" s="8" t="s">
        <v>81</v>
      </c>
      <c r="D82" s="8" t="s">
        <v>82</v>
      </c>
      <c r="E82" s="12" t="s">
        <v>83</v>
      </c>
      <c r="F82" s="12" t="s">
        <v>45</v>
      </c>
      <c r="G82" s="9">
        <v>34659</v>
      </c>
      <c r="H82" s="16" t="str">
        <f t="shared" si="10"/>
        <v>adulto</v>
      </c>
      <c r="I82" s="8" t="s">
        <v>46</v>
      </c>
      <c r="J82" s="8">
        <v>8</v>
      </c>
      <c r="K82" s="11" t="s">
        <v>768</v>
      </c>
      <c r="L82" s="8"/>
      <c r="M82" s="11" t="s">
        <v>565</v>
      </c>
      <c r="N82" s="8"/>
      <c r="O82" s="12">
        <v>6</v>
      </c>
      <c r="P82" s="12" t="s">
        <v>84</v>
      </c>
      <c r="Q82" s="12"/>
      <c r="R82" s="12" t="s">
        <v>564</v>
      </c>
      <c r="S82" s="12" t="str">
        <f t="shared" si="11"/>
        <v>f</v>
      </c>
      <c r="T82" s="8"/>
      <c r="U82" s="8"/>
      <c r="V82" s="8"/>
      <c r="W82" s="8"/>
      <c r="X82" s="8"/>
      <c r="Y82" s="8"/>
      <c r="Z82" s="8" t="s">
        <v>765</v>
      </c>
      <c r="AA82" s="10">
        <v>43849</v>
      </c>
      <c r="AB82" s="8" t="s">
        <v>566</v>
      </c>
      <c r="AC82" s="8" t="s">
        <v>567</v>
      </c>
      <c r="AD82" s="8" t="s">
        <v>47</v>
      </c>
      <c r="AE82" s="7" t="s">
        <v>568</v>
      </c>
      <c r="AF82" s="8"/>
      <c r="AG82" s="8" t="str">
        <f t="shared" si="12"/>
        <v>f</v>
      </c>
      <c r="AH82" s="8" t="str">
        <f t="shared" si="13"/>
        <v>06 Km cross</v>
      </c>
      <c r="AI82" s="12">
        <f t="shared" si="13"/>
        <v>0</v>
      </c>
      <c r="AJ82" s="12" t="str">
        <f t="shared" si="13"/>
        <v>F1</v>
      </c>
      <c r="AK82" s="12">
        <f t="shared" si="14"/>
        <v>0</v>
      </c>
      <c r="AL82" s="12">
        <f t="shared" si="15"/>
        <v>0</v>
      </c>
      <c r="AM82" s="12">
        <f t="shared" si="15"/>
        <v>6</v>
      </c>
      <c r="AN82" s="12" t="str">
        <f t="shared" si="15"/>
        <v>38.20</v>
      </c>
      <c r="AO82" s="8" t="str">
        <f t="shared" si="16"/>
        <v>VICTORIA ANDREA CANTERGIANI HENRIQUEZ</v>
      </c>
      <c r="AP82" s="23">
        <f t="shared" si="17"/>
        <v>34659</v>
      </c>
      <c r="AQ82" s="8" t="str">
        <f t="shared" si="18"/>
        <v>Club Deportivo Atlético Coronel</v>
      </c>
      <c r="AR82" s="8">
        <f t="shared" si="18"/>
        <v>8</v>
      </c>
      <c r="AS82" s="12" t="str">
        <f t="shared" si="19"/>
        <v>188156231</v>
      </c>
    </row>
    <row r="83" spans="1:45" ht="16" hidden="1" x14ac:dyDescent="0.2">
      <c r="A83" s="8"/>
      <c r="B83" s="8" t="s">
        <v>747</v>
      </c>
      <c r="C83" s="8" t="s">
        <v>748</v>
      </c>
      <c r="D83" s="8" t="s">
        <v>749</v>
      </c>
      <c r="E83" s="12" t="s">
        <v>532</v>
      </c>
      <c r="F83" s="12" t="s">
        <v>45</v>
      </c>
      <c r="G83" s="9">
        <v>37387</v>
      </c>
      <c r="H83" s="16" t="str">
        <f t="shared" si="10"/>
        <v>u20</v>
      </c>
      <c r="I83" s="8" t="s">
        <v>89</v>
      </c>
      <c r="J83" s="8">
        <v>8</v>
      </c>
      <c r="K83" s="11" t="s">
        <v>768</v>
      </c>
      <c r="L83" s="8"/>
      <c r="M83" s="11" t="s">
        <v>565</v>
      </c>
      <c r="N83" s="8"/>
      <c r="O83" s="12">
        <v>11</v>
      </c>
      <c r="P83" s="12" t="s">
        <v>750</v>
      </c>
      <c r="Q83" s="12"/>
      <c r="R83" s="12" t="s">
        <v>563</v>
      </c>
      <c r="S83" s="12" t="str">
        <f t="shared" si="11"/>
        <v>f</v>
      </c>
      <c r="T83" s="8"/>
      <c r="U83" s="8"/>
      <c r="V83" s="8"/>
      <c r="W83" s="8"/>
      <c r="X83" s="8"/>
      <c r="Y83" s="8"/>
      <c r="Z83" s="8" t="s">
        <v>764</v>
      </c>
      <c r="AA83" s="10">
        <v>43855</v>
      </c>
      <c r="AB83" s="8" t="s">
        <v>566</v>
      </c>
      <c r="AC83" s="8" t="s">
        <v>567</v>
      </c>
      <c r="AD83" s="8" t="s">
        <v>47</v>
      </c>
      <c r="AE83" s="7" t="s">
        <v>569</v>
      </c>
      <c r="AF83" s="8"/>
      <c r="AG83" s="8" t="str">
        <f t="shared" si="12"/>
        <v>f</v>
      </c>
      <c r="AH83" s="8" t="str">
        <f t="shared" si="13"/>
        <v>06 Km cross</v>
      </c>
      <c r="AI83" s="12">
        <f t="shared" si="13"/>
        <v>0</v>
      </c>
      <c r="AJ83" s="12" t="str">
        <f t="shared" si="13"/>
        <v>F1</v>
      </c>
      <c r="AK83" s="12">
        <f t="shared" si="14"/>
        <v>0</v>
      </c>
      <c r="AL83" s="12">
        <f t="shared" si="15"/>
        <v>0</v>
      </c>
      <c r="AM83" s="12">
        <f t="shared" si="15"/>
        <v>11</v>
      </c>
      <c r="AN83" s="12" t="str">
        <f t="shared" si="15"/>
        <v>28.47.0</v>
      </c>
      <c r="AO83" s="8" t="str">
        <f t="shared" si="16"/>
        <v>ANTONIA CAROLINA SANCHEZ MIRANDA</v>
      </c>
      <c r="AP83" s="23">
        <f t="shared" si="17"/>
        <v>37387</v>
      </c>
      <c r="AQ83" s="8" t="str">
        <f t="shared" si="18"/>
        <v>Club Atletismo Penco</v>
      </c>
      <c r="AR83" s="8">
        <f t="shared" si="18"/>
        <v>8</v>
      </c>
      <c r="AS83" s="12" t="str">
        <f t="shared" si="19"/>
        <v>21011534k</v>
      </c>
    </row>
    <row r="84" spans="1:45" ht="16" hidden="1" x14ac:dyDescent="0.2">
      <c r="A84" s="8"/>
      <c r="B84" s="8" t="s">
        <v>64</v>
      </c>
      <c r="C84" s="8" t="s">
        <v>65</v>
      </c>
      <c r="D84" s="8" t="s">
        <v>66</v>
      </c>
      <c r="E84" s="12" t="s">
        <v>67</v>
      </c>
      <c r="F84" s="12" t="s">
        <v>45</v>
      </c>
      <c r="G84" s="9">
        <v>30786</v>
      </c>
      <c r="H84" s="16" t="str">
        <f t="shared" si="10"/>
        <v>adulto</v>
      </c>
      <c r="I84" s="8" t="s">
        <v>68</v>
      </c>
      <c r="J84" s="8">
        <v>8</v>
      </c>
      <c r="K84" s="11" t="s">
        <v>768</v>
      </c>
      <c r="L84" s="8"/>
      <c r="M84" s="11" t="s">
        <v>565</v>
      </c>
      <c r="N84" s="8"/>
      <c r="O84" s="12"/>
      <c r="P84" s="12" t="s">
        <v>588</v>
      </c>
      <c r="Q84" s="12"/>
      <c r="R84" s="12" t="s">
        <v>564</v>
      </c>
      <c r="S84" s="12" t="str">
        <f t="shared" si="11"/>
        <v>f</v>
      </c>
      <c r="T84" s="8"/>
      <c r="U84" s="8"/>
      <c r="V84" s="8"/>
      <c r="W84" s="8"/>
      <c r="X84" s="8"/>
      <c r="Y84" s="8"/>
      <c r="Z84" s="8" t="s">
        <v>765</v>
      </c>
      <c r="AA84" s="10">
        <v>43849</v>
      </c>
      <c r="AB84" s="8" t="s">
        <v>566</v>
      </c>
      <c r="AC84" s="8" t="s">
        <v>567</v>
      </c>
      <c r="AD84" s="8" t="s">
        <v>47</v>
      </c>
      <c r="AE84" s="7" t="s">
        <v>568</v>
      </c>
      <c r="AF84" s="8"/>
      <c r="AG84" s="8" t="str">
        <f t="shared" si="12"/>
        <v>f</v>
      </c>
      <c r="AH84" s="8" t="str">
        <f t="shared" si="13"/>
        <v>06 Km cross</v>
      </c>
      <c r="AI84" s="12">
        <f t="shared" si="13"/>
        <v>0</v>
      </c>
      <c r="AJ84" s="12" t="str">
        <f t="shared" si="13"/>
        <v>F1</v>
      </c>
      <c r="AK84" s="12">
        <f t="shared" si="14"/>
        <v>0</v>
      </c>
      <c r="AL84" s="12">
        <f t="shared" si="15"/>
        <v>0</v>
      </c>
      <c r="AM84" s="12">
        <f t="shared" si="15"/>
        <v>0</v>
      </c>
      <c r="AN84" s="12" t="str">
        <f t="shared" si="15"/>
        <v>DNS</v>
      </c>
      <c r="AO84" s="8" t="str">
        <f t="shared" si="16"/>
        <v>JOHANNA LISSETTE RIVAS PACHECO</v>
      </c>
      <c r="AP84" s="23">
        <f t="shared" si="17"/>
        <v>30786</v>
      </c>
      <c r="AQ84" s="8" t="str">
        <f t="shared" si="18"/>
        <v>Club Atlético de Los Angeles</v>
      </c>
      <c r="AR84" s="8">
        <f t="shared" si="18"/>
        <v>8</v>
      </c>
      <c r="AS84" s="12" t="str">
        <f t="shared" si="19"/>
        <v>158108135</v>
      </c>
    </row>
    <row r="85" spans="1:45" ht="16" hidden="1" x14ac:dyDescent="0.2">
      <c r="A85" s="8"/>
      <c r="B85" s="8" t="s">
        <v>85</v>
      </c>
      <c r="C85" s="8" t="s">
        <v>86</v>
      </c>
      <c r="D85" s="8" t="s">
        <v>87</v>
      </c>
      <c r="E85" s="12" t="s">
        <v>88</v>
      </c>
      <c r="F85" s="12" t="s">
        <v>45</v>
      </c>
      <c r="G85" s="9">
        <v>35812</v>
      </c>
      <c r="H85" s="16" t="str">
        <f t="shared" si="10"/>
        <v>adulto</v>
      </c>
      <c r="I85" s="8" t="s">
        <v>89</v>
      </c>
      <c r="J85" s="8">
        <v>8</v>
      </c>
      <c r="K85" s="11" t="s">
        <v>768</v>
      </c>
      <c r="L85" s="8"/>
      <c r="M85" s="11" t="s">
        <v>565</v>
      </c>
      <c r="N85" s="8"/>
      <c r="O85" s="12"/>
      <c r="P85" s="12" t="s">
        <v>588</v>
      </c>
      <c r="Q85" s="12"/>
      <c r="R85" s="12" t="s">
        <v>564</v>
      </c>
      <c r="S85" s="12" t="str">
        <f t="shared" si="11"/>
        <v>f</v>
      </c>
      <c r="T85" s="8"/>
      <c r="U85" s="8"/>
      <c r="V85" s="8"/>
      <c r="W85" s="8"/>
      <c r="X85" s="8"/>
      <c r="Y85" s="8"/>
      <c r="Z85" s="8" t="s">
        <v>765</v>
      </c>
      <c r="AA85" s="10">
        <v>43849</v>
      </c>
      <c r="AB85" s="8" t="s">
        <v>566</v>
      </c>
      <c r="AC85" s="8" t="s">
        <v>567</v>
      </c>
      <c r="AD85" s="8" t="s">
        <v>47</v>
      </c>
      <c r="AE85" s="7" t="s">
        <v>568</v>
      </c>
      <c r="AF85" s="8"/>
      <c r="AG85" s="8" t="str">
        <f t="shared" si="12"/>
        <v>f</v>
      </c>
      <c r="AH85" s="8" t="str">
        <f t="shared" si="13"/>
        <v>06 Km cross</v>
      </c>
      <c r="AI85" s="12">
        <f t="shared" si="13"/>
        <v>0</v>
      </c>
      <c r="AJ85" s="12" t="str">
        <f t="shared" si="13"/>
        <v>F1</v>
      </c>
      <c r="AK85" s="12">
        <f t="shared" si="14"/>
        <v>0</v>
      </c>
      <c r="AL85" s="12">
        <f t="shared" si="15"/>
        <v>0</v>
      </c>
      <c r="AM85" s="12">
        <f t="shared" si="15"/>
        <v>0</v>
      </c>
      <c r="AN85" s="12" t="str">
        <f t="shared" si="15"/>
        <v>DNS</v>
      </c>
      <c r="AO85" s="8" t="str">
        <f t="shared" si="16"/>
        <v>WUISNNY MARLEN MATHWES CONCHA</v>
      </c>
      <c r="AP85" s="23">
        <f t="shared" si="17"/>
        <v>35812</v>
      </c>
      <c r="AQ85" s="8" t="str">
        <f t="shared" si="18"/>
        <v>Club Atletismo Penco</v>
      </c>
      <c r="AR85" s="8">
        <f t="shared" si="18"/>
        <v>8</v>
      </c>
      <c r="AS85" s="12" t="str">
        <f t="shared" si="19"/>
        <v>198785032</v>
      </c>
    </row>
    <row r="86" spans="1:45" ht="16" hidden="1" x14ac:dyDescent="0.2">
      <c r="A86" s="8"/>
      <c r="B86" s="8" t="s">
        <v>481</v>
      </c>
      <c r="C86" s="8" t="s">
        <v>534</v>
      </c>
      <c r="D86" s="8" t="s">
        <v>535</v>
      </c>
      <c r="E86" s="12" t="s">
        <v>536</v>
      </c>
      <c r="F86" s="12" t="s">
        <v>45</v>
      </c>
      <c r="G86" s="9">
        <v>37590</v>
      </c>
      <c r="H86" s="16" t="str">
        <f t="shared" si="10"/>
        <v>u20</v>
      </c>
      <c r="I86" s="8" t="s">
        <v>89</v>
      </c>
      <c r="J86" s="8">
        <v>8</v>
      </c>
      <c r="K86" s="11" t="s">
        <v>768</v>
      </c>
      <c r="L86" s="8"/>
      <c r="M86" s="11" t="s">
        <v>565</v>
      </c>
      <c r="N86" s="8"/>
      <c r="O86" s="12"/>
      <c r="P86" s="12" t="s">
        <v>588</v>
      </c>
      <c r="Q86" s="12"/>
      <c r="R86" s="12" t="s">
        <v>564</v>
      </c>
      <c r="S86" s="12" t="str">
        <f t="shared" si="11"/>
        <v>f</v>
      </c>
      <c r="T86" s="8"/>
      <c r="U86" s="8"/>
      <c r="V86" s="8"/>
      <c r="W86" s="8"/>
      <c r="X86" s="8"/>
      <c r="Y86" s="8"/>
      <c r="Z86" s="8" t="s">
        <v>765</v>
      </c>
      <c r="AA86" s="10">
        <v>43849</v>
      </c>
      <c r="AB86" s="8" t="s">
        <v>566</v>
      </c>
      <c r="AC86" s="8" t="s">
        <v>567</v>
      </c>
      <c r="AD86" s="8" t="s">
        <v>47</v>
      </c>
      <c r="AE86" s="7" t="s">
        <v>568</v>
      </c>
      <c r="AF86" s="8"/>
      <c r="AG86" s="8" t="str">
        <f t="shared" si="12"/>
        <v>f</v>
      </c>
      <c r="AH86" s="8" t="str">
        <f t="shared" si="13"/>
        <v>06 Km cross</v>
      </c>
      <c r="AI86" s="12">
        <f t="shared" si="13"/>
        <v>0</v>
      </c>
      <c r="AJ86" s="12" t="str">
        <f t="shared" si="13"/>
        <v>F1</v>
      </c>
      <c r="AK86" s="12">
        <f t="shared" si="14"/>
        <v>0</v>
      </c>
      <c r="AL86" s="12">
        <f t="shared" si="15"/>
        <v>0</v>
      </c>
      <c r="AM86" s="12">
        <f t="shared" si="15"/>
        <v>0</v>
      </c>
      <c r="AN86" s="12" t="str">
        <f t="shared" si="15"/>
        <v>DNS</v>
      </c>
      <c r="AO86" s="8" t="str">
        <f t="shared" si="16"/>
        <v xml:space="preserve">AILEEN NOEMIS BUSTOS  CAMPOS </v>
      </c>
      <c r="AP86" s="23">
        <f t="shared" si="17"/>
        <v>37590</v>
      </c>
      <c r="AQ86" s="8" t="str">
        <f t="shared" si="18"/>
        <v>Club Atletismo Penco</v>
      </c>
      <c r="AR86" s="8">
        <f t="shared" si="18"/>
        <v>8</v>
      </c>
      <c r="AS86" s="12" t="str">
        <f t="shared" si="19"/>
        <v>211903007</v>
      </c>
    </row>
    <row r="87" spans="1:45" ht="16" hidden="1" x14ac:dyDescent="0.2">
      <c r="A87" s="8"/>
      <c r="B87" s="8" t="s">
        <v>197</v>
      </c>
      <c r="C87" s="8" t="s">
        <v>213</v>
      </c>
      <c r="D87" s="8" t="s">
        <v>537</v>
      </c>
      <c r="E87" s="12" t="s">
        <v>538</v>
      </c>
      <c r="F87" s="12" t="s">
        <v>45</v>
      </c>
      <c r="G87" s="9">
        <v>37501</v>
      </c>
      <c r="H87" s="16" t="str">
        <f t="shared" si="10"/>
        <v>u20</v>
      </c>
      <c r="I87" s="8" t="s">
        <v>220</v>
      </c>
      <c r="J87" s="8">
        <v>8</v>
      </c>
      <c r="K87" s="11" t="s">
        <v>768</v>
      </c>
      <c r="L87" s="8"/>
      <c r="M87" s="11" t="s">
        <v>565</v>
      </c>
      <c r="N87" s="8"/>
      <c r="O87" s="12"/>
      <c r="P87" s="12" t="s">
        <v>588</v>
      </c>
      <c r="Q87" s="12"/>
      <c r="R87" s="12" t="s">
        <v>564</v>
      </c>
      <c r="S87" s="12" t="str">
        <f t="shared" si="11"/>
        <v>f</v>
      </c>
      <c r="T87" s="8"/>
      <c r="U87" s="8"/>
      <c r="V87" s="8"/>
      <c r="W87" s="8"/>
      <c r="X87" s="8"/>
      <c r="Y87" s="8"/>
      <c r="Z87" s="8" t="s">
        <v>765</v>
      </c>
      <c r="AA87" s="10">
        <v>43849</v>
      </c>
      <c r="AB87" s="8" t="s">
        <v>566</v>
      </c>
      <c r="AC87" s="8" t="s">
        <v>567</v>
      </c>
      <c r="AD87" s="8" t="s">
        <v>47</v>
      </c>
      <c r="AE87" s="7" t="s">
        <v>568</v>
      </c>
      <c r="AF87" s="8"/>
      <c r="AG87" s="8" t="str">
        <f t="shared" si="12"/>
        <v>f</v>
      </c>
      <c r="AH87" s="8" t="str">
        <f t="shared" si="13"/>
        <v>06 Km cross</v>
      </c>
      <c r="AI87" s="12">
        <f t="shared" si="13"/>
        <v>0</v>
      </c>
      <c r="AJ87" s="12" t="str">
        <f t="shared" si="13"/>
        <v>F1</v>
      </c>
      <c r="AK87" s="12">
        <f t="shared" si="14"/>
        <v>0</v>
      </c>
      <c r="AL87" s="12">
        <f t="shared" si="15"/>
        <v>0</v>
      </c>
      <c r="AM87" s="12">
        <f t="shared" si="15"/>
        <v>0</v>
      </c>
      <c r="AN87" s="12" t="str">
        <f t="shared" si="15"/>
        <v>DNS</v>
      </c>
      <c r="AO87" s="8" t="str">
        <f t="shared" si="16"/>
        <v>ANA PAULA MUÑOZ NUÑEZ</v>
      </c>
      <c r="AP87" s="23">
        <f t="shared" si="17"/>
        <v>37501</v>
      </c>
      <c r="AQ87" s="8" t="str">
        <f t="shared" si="18"/>
        <v>Club de Atletismo Juan Silva de Lota</v>
      </c>
      <c r="AR87" s="8">
        <f t="shared" si="18"/>
        <v>8</v>
      </c>
      <c r="AS87" s="12" t="str">
        <f t="shared" si="19"/>
        <v>211225459</v>
      </c>
    </row>
    <row r="88" spans="1:45" ht="16" hidden="1" x14ac:dyDescent="0.2">
      <c r="A88" s="8"/>
      <c r="B88" s="8" t="s">
        <v>577</v>
      </c>
      <c r="C88" s="8" t="s">
        <v>751</v>
      </c>
      <c r="D88" s="8" t="s">
        <v>752</v>
      </c>
      <c r="E88" s="12">
        <v>209136643</v>
      </c>
      <c r="F88" s="12" t="s">
        <v>45</v>
      </c>
      <c r="G88" s="9">
        <v>36935</v>
      </c>
      <c r="H88" s="16" t="str">
        <f t="shared" si="10"/>
        <v>u20</v>
      </c>
      <c r="I88" s="8" t="s">
        <v>220</v>
      </c>
      <c r="J88" s="8">
        <v>8</v>
      </c>
      <c r="K88" s="11" t="s">
        <v>768</v>
      </c>
      <c r="L88" s="8"/>
      <c r="M88" s="11" t="s">
        <v>565</v>
      </c>
      <c r="N88" s="8"/>
      <c r="O88" s="12"/>
      <c r="P88" s="12" t="s">
        <v>588</v>
      </c>
      <c r="Q88" s="12"/>
      <c r="R88" s="12" t="s">
        <v>563</v>
      </c>
      <c r="S88" s="12" t="str">
        <f t="shared" si="11"/>
        <v>f</v>
      </c>
      <c r="T88" s="8"/>
      <c r="U88" s="8"/>
      <c r="V88" s="8"/>
      <c r="W88" s="8"/>
      <c r="X88" s="8"/>
      <c r="Y88" s="8"/>
      <c r="Z88" s="8" t="s">
        <v>764</v>
      </c>
      <c r="AA88" s="10">
        <v>43855</v>
      </c>
      <c r="AB88" s="8" t="s">
        <v>566</v>
      </c>
      <c r="AC88" s="8" t="s">
        <v>567</v>
      </c>
      <c r="AD88" s="8" t="s">
        <v>47</v>
      </c>
      <c r="AE88" s="7" t="s">
        <v>569</v>
      </c>
      <c r="AF88" s="8"/>
      <c r="AG88" s="8" t="str">
        <f t="shared" si="12"/>
        <v>f</v>
      </c>
      <c r="AH88" s="8" t="str">
        <f t="shared" si="13"/>
        <v>06 Km cross</v>
      </c>
      <c r="AI88" s="12">
        <f t="shared" si="13"/>
        <v>0</v>
      </c>
      <c r="AJ88" s="12" t="str">
        <f t="shared" si="13"/>
        <v>F1</v>
      </c>
      <c r="AK88" s="12">
        <f t="shared" si="14"/>
        <v>0</v>
      </c>
      <c r="AL88" s="12">
        <f t="shared" si="15"/>
        <v>0</v>
      </c>
      <c r="AM88" s="12">
        <f t="shared" si="15"/>
        <v>0</v>
      </c>
      <c r="AN88" s="12" t="str">
        <f t="shared" si="15"/>
        <v>DNS</v>
      </c>
      <c r="AO88" s="8" t="str">
        <f t="shared" si="16"/>
        <v>VALENTINA IGNACIA BRITO VERA</v>
      </c>
      <c r="AP88" s="23">
        <f t="shared" si="17"/>
        <v>36935</v>
      </c>
      <c r="AQ88" s="8" t="str">
        <f t="shared" si="18"/>
        <v>Club de Atletismo Juan Silva de Lota</v>
      </c>
      <c r="AR88" s="8">
        <f t="shared" si="18"/>
        <v>8</v>
      </c>
      <c r="AS88" s="12" t="str">
        <f t="shared" si="19"/>
        <v>209136643</v>
      </c>
    </row>
    <row r="89" spans="1:45" ht="16" hidden="1" x14ac:dyDescent="0.2">
      <c r="A89" s="8"/>
      <c r="B89" s="8" t="s">
        <v>247</v>
      </c>
      <c r="C89" s="8" t="s">
        <v>247</v>
      </c>
      <c r="D89" s="8" t="s">
        <v>447</v>
      </c>
      <c r="E89" s="12" t="s">
        <v>448</v>
      </c>
      <c r="F89" s="12" t="s">
        <v>95</v>
      </c>
      <c r="G89" s="9">
        <v>37623</v>
      </c>
      <c r="H89" s="16" t="str">
        <f t="shared" si="10"/>
        <v>u18</v>
      </c>
      <c r="I89" s="8" t="s">
        <v>68</v>
      </c>
      <c r="J89" s="8">
        <v>8</v>
      </c>
      <c r="K89" s="11" t="s">
        <v>768</v>
      </c>
      <c r="L89" s="8"/>
      <c r="M89" s="11" t="s">
        <v>565</v>
      </c>
      <c r="N89" s="8"/>
      <c r="O89" s="12">
        <v>1</v>
      </c>
      <c r="P89" s="12" t="s">
        <v>449</v>
      </c>
      <c r="Q89" s="12"/>
      <c r="R89" s="12" t="s">
        <v>564</v>
      </c>
      <c r="S89" s="12" t="str">
        <f t="shared" si="11"/>
        <v>m</v>
      </c>
      <c r="T89" s="8"/>
      <c r="U89" s="8"/>
      <c r="V89" s="8"/>
      <c r="W89" s="8"/>
      <c r="X89" s="8"/>
      <c r="Y89" s="8"/>
      <c r="Z89" s="8" t="s">
        <v>765</v>
      </c>
      <c r="AA89" s="10">
        <v>43849</v>
      </c>
      <c r="AB89" s="8" t="s">
        <v>566</v>
      </c>
      <c r="AC89" s="8" t="s">
        <v>567</v>
      </c>
      <c r="AD89" s="8" t="s">
        <v>47</v>
      </c>
      <c r="AE89" s="7" t="s">
        <v>568</v>
      </c>
      <c r="AF89" s="8"/>
      <c r="AG89" s="8" t="str">
        <f t="shared" si="12"/>
        <v>m</v>
      </c>
      <c r="AH89" s="8" t="str">
        <f t="shared" si="13"/>
        <v>06 Km cross</v>
      </c>
      <c r="AI89" s="12">
        <f t="shared" si="13"/>
        <v>0</v>
      </c>
      <c r="AJ89" s="12" t="str">
        <f t="shared" si="13"/>
        <v>F1</v>
      </c>
      <c r="AK89" s="12">
        <f t="shared" si="14"/>
        <v>0</v>
      </c>
      <c r="AL89" s="12">
        <f t="shared" si="15"/>
        <v>0</v>
      </c>
      <c r="AM89" s="12">
        <f t="shared" si="15"/>
        <v>1</v>
      </c>
      <c r="AN89" s="12" t="str">
        <f t="shared" si="15"/>
        <v>19.50</v>
      </c>
      <c r="AO89" s="8" t="str">
        <f t="shared" si="16"/>
        <v>BRAYAN ANTONIO JARA JARA</v>
      </c>
      <c r="AP89" s="23">
        <f t="shared" si="17"/>
        <v>37623</v>
      </c>
      <c r="AQ89" s="8" t="str">
        <f t="shared" si="18"/>
        <v>Club Atlético de Los Angeles</v>
      </c>
      <c r="AR89" s="8">
        <f t="shared" si="18"/>
        <v>8</v>
      </c>
      <c r="AS89" s="12" t="str">
        <f t="shared" si="19"/>
        <v>21207487K</v>
      </c>
    </row>
    <row r="90" spans="1:45" ht="16" hidden="1" x14ac:dyDescent="0.2">
      <c r="A90" s="8"/>
      <c r="B90" s="8" t="s">
        <v>539</v>
      </c>
      <c r="C90" s="8" t="s">
        <v>99</v>
      </c>
      <c r="D90" s="8" t="s">
        <v>540</v>
      </c>
      <c r="E90" s="12" t="s">
        <v>541</v>
      </c>
      <c r="F90" s="12" t="s">
        <v>95</v>
      </c>
      <c r="G90" s="9">
        <v>37375</v>
      </c>
      <c r="H90" s="16" t="str">
        <f t="shared" si="10"/>
        <v>u20</v>
      </c>
      <c r="I90" s="8" t="s">
        <v>220</v>
      </c>
      <c r="J90" s="8">
        <v>8</v>
      </c>
      <c r="K90" s="11" t="s">
        <v>768</v>
      </c>
      <c r="L90" s="8"/>
      <c r="M90" s="11" t="s">
        <v>565</v>
      </c>
      <c r="N90" s="8"/>
      <c r="O90" s="12">
        <v>1</v>
      </c>
      <c r="P90" s="12" t="s">
        <v>542</v>
      </c>
      <c r="Q90" s="12"/>
      <c r="R90" s="12" t="s">
        <v>564</v>
      </c>
      <c r="S90" s="12" t="str">
        <f t="shared" si="11"/>
        <v>m</v>
      </c>
      <c r="T90" s="8"/>
      <c r="U90" s="8"/>
      <c r="V90" s="8"/>
      <c r="W90" s="8"/>
      <c r="X90" s="8"/>
      <c r="Y90" s="8"/>
      <c r="Z90" s="8" t="s">
        <v>765</v>
      </c>
      <c r="AA90" s="10">
        <v>43849</v>
      </c>
      <c r="AB90" s="8" t="s">
        <v>566</v>
      </c>
      <c r="AC90" s="8" t="s">
        <v>567</v>
      </c>
      <c r="AD90" s="8" t="s">
        <v>47</v>
      </c>
      <c r="AE90" s="7" t="s">
        <v>568</v>
      </c>
      <c r="AF90" s="8"/>
      <c r="AG90" s="8" t="str">
        <f t="shared" si="12"/>
        <v>m</v>
      </c>
      <c r="AH90" s="8" t="str">
        <f t="shared" si="13"/>
        <v>06 Km cross</v>
      </c>
      <c r="AI90" s="12">
        <f t="shared" si="13"/>
        <v>0</v>
      </c>
      <c r="AJ90" s="12" t="str">
        <f t="shared" si="13"/>
        <v>F1</v>
      </c>
      <c r="AK90" s="12">
        <f t="shared" si="14"/>
        <v>0</v>
      </c>
      <c r="AL90" s="12">
        <f t="shared" si="15"/>
        <v>0</v>
      </c>
      <c r="AM90" s="12">
        <f t="shared" si="15"/>
        <v>1</v>
      </c>
      <c r="AN90" s="12" t="str">
        <f t="shared" si="15"/>
        <v>19.57</v>
      </c>
      <c r="AO90" s="8" t="str">
        <f t="shared" si="16"/>
        <v>JOAQUIN ADOLFO CAMPOS SANHUEZA</v>
      </c>
      <c r="AP90" s="23">
        <f t="shared" si="17"/>
        <v>37375</v>
      </c>
      <c r="AQ90" s="8" t="str">
        <f t="shared" si="18"/>
        <v>Club de Atletismo Juan Silva de Lota</v>
      </c>
      <c r="AR90" s="8">
        <f t="shared" si="18"/>
        <v>8</v>
      </c>
      <c r="AS90" s="12" t="str">
        <f t="shared" si="19"/>
        <v>208691880</v>
      </c>
    </row>
    <row r="91" spans="1:45" ht="16" hidden="1" x14ac:dyDescent="0.2">
      <c r="A91" s="8"/>
      <c r="B91" s="8" t="s">
        <v>734</v>
      </c>
      <c r="C91" s="8" t="s">
        <v>734</v>
      </c>
      <c r="D91" s="8" t="s">
        <v>735</v>
      </c>
      <c r="E91" s="12" t="s">
        <v>736</v>
      </c>
      <c r="F91" s="12" t="s">
        <v>95</v>
      </c>
      <c r="G91" s="9">
        <v>37623</v>
      </c>
      <c r="H91" s="16" t="str">
        <f t="shared" si="10"/>
        <v>u18</v>
      </c>
      <c r="I91" s="8" t="s">
        <v>68</v>
      </c>
      <c r="J91" s="8">
        <v>8</v>
      </c>
      <c r="K91" s="11" t="s">
        <v>768</v>
      </c>
      <c r="L91" s="8"/>
      <c r="M91" s="11" t="s">
        <v>565</v>
      </c>
      <c r="N91" s="8"/>
      <c r="O91" s="12">
        <v>1</v>
      </c>
      <c r="P91" s="12" t="s">
        <v>737</v>
      </c>
      <c r="Q91" s="12"/>
      <c r="R91" s="12" t="s">
        <v>563</v>
      </c>
      <c r="S91" s="12" t="str">
        <f t="shared" si="11"/>
        <v>m</v>
      </c>
      <c r="T91" s="8"/>
      <c r="U91" s="8"/>
      <c r="V91" s="8"/>
      <c r="W91" s="8"/>
      <c r="X91" s="8"/>
      <c r="Y91" s="8"/>
      <c r="Z91" s="8" t="s">
        <v>764</v>
      </c>
      <c r="AA91" s="10">
        <v>43855</v>
      </c>
      <c r="AB91" s="8" t="s">
        <v>566</v>
      </c>
      <c r="AC91" s="8" t="s">
        <v>567</v>
      </c>
      <c r="AD91" s="8" t="s">
        <v>47</v>
      </c>
      <c r="AE91" s="7" t="s">
        <v>569</v>
      </c>
      <c r="AF91" s="8"/>
      <c r="AG91" s="8" t="str">
        <f t="shared" si="12"/>
        <v>m</v>
      </c>
      <c r="AH91" s="8" t="str">
        <f t="shared" si="13"/>
        <v>06 Km cross</v>
      </c>
      <c r="AI91" s="12">
        <f t="shared" si="13"/>
        <v>0</v>
      </c>
      <c r="AJ91" s="12" t="str">
        <f t="shared" si="13"/>
        <v>F1</v>
      </c>
      <c r="AK91" s="12">
        <f t="shared" si="14"/>
        <v>0</v>
      </c>
      <c r="AL91" s="12">
        <f t="shared" si="15"/>
        <v>0</v>
      </c>
      <c r="AM91" s="12">
        <f t="shared" si="15"/>
        <v>1</v>
      </c>
      <c r="AN91" s="12" t="str">
        <f t="shared" si="15"/>
        <v>19.34.1</v>
      </c>
      <c r="AO91" s="8" t="str">
        <f t="shared" si="16"/>
        <v>BRAYAN ANTONIO JARA JARA</v>
      </c>
      <c r="AP91" s="23">
        <f t="shared" si="17"/>
        <v>37623</v>
      </c>
      <c r="AQ91" s="8" t="str">
        <f t="shared" si="18"/>
        <v>Club Atlético de Los Angeles</v>
      </c>
      <c r="AR91" s="8">
        <f t="shared" si="18"/>
        <v>8</v>
      </c>
      <c r="AS91" s="12" t="str">
        <f t="shared" si="19"/>
        <v>21207487K</v>
      </c>
    </row>
    <row r="92" spans="1:45" ht="16" hidden="1" x14ac:dyDescent="0.2">
      <c r="A92" s="8"/>
      <c r="B92" s="8" t="s">
        <v>450</v>
      </c>
      <c r="C92" s="8" t="s">
        <v>390</v>
      </c>
      <c r="D92" s="8" t="s">
        <v>451</v>
      </c>
      <c r="E92" s="12" t="s">
        <v>452</v>
      </c>
      <c r="F92" s="12" t="s">
        <v>95</v>
      </c>
      <c r="G92" s="9">
        <v>37755</v>
      </c>
      <c r="H92" s="16" t="str">
        <f t="shared" si="10"/>
        <v>u18</v>
      </c>
      <c r="I92" s="8" t="s">
        <v>220</v>
      </c>
      <c r="J92" s="8">
        <v>8</v>
      </c>
      <c r="K92" s="11" t="s">
        <v>768</v>
      </c>
      <c r="L92" s="8"/>
      <c r="M92" s="11" t="s">
        <v>565</v>
      </c>
      <c r="N92" s="8"/>
      <c r="O92" s="12">
        <v>2</v>
      </c>
      <c r="P92" s="12" t="s">
        <v>453</v>
      </c>
      <c r="Q92" s="12"/>
      <c r="R92" s="12" t="s">
        <v>564</v>
      </c>
      <c r="S92" s="12" t="str">
        <f t="shared" si="11"/>
        <v>m</v>
      </c>
      <c r="T92" s="8"/>
      <c r="U92" s="8"/>
      <c r="V92" s="8"/>
      <c r="W92" s="8"/>
      <c r="X92" s="8"/>
      <c r="Y92" s="8"/>
      <c r="Z92" s="8" t="s">
        <v>765</v>
      </c>
      <c r="AA92" s="10">
        <v>43849</v>
      </c>
      <c r="AB92" s="8" t="s">
        <v>566</v>
      </c>
      <c r="AC92" s="8" t="s">
        <v>567</v>
      </c>
      <c r="AD92" s="8" t="s">
        <v>47</v>
      </c>
      <c r="AE92" s="7" t="s">
        <v>568</v>
      </c>
      <c r="AF92" s="8"/>
      <c r="AG92" s="8" t="str">
        <f t="shared" si="12"/>
        <v>m</v>
      </c>
      <c r="AH92" s="8" t="str">
        <f t="shared" si="13"/>
        <v>06 Km cross</v>
      </c>
      <c r="AI92" s="12">
        <f t="shared" si="13"/>
        <v>0</v>
      </c>
      <c r="AJ92" s="12" t="str">
        <f t="shared" si="13"/>
        <v>F1</v>
      </c>
      <c r="AK92" s="12">
        <f t="shared" si="14"/>
        <v>0</v>
      </c>
      <c r="AL92" s="12">
        <f t="shared" si="15"/>
        <v>0</v>
      </c>
      <c r="AM92" s="12">
        <f t="shared" si="15"/>
        <v>2</v>
      </c>
      <c r="AN92" s="12" t="str">
        <f t="shared" si="15"/>
        <v>20.52</v>
      </c>
      <c r="AO92" s="8" t="str">
        <f t="shared" si="16"/>
        <v>WALTER KEVIN CHAPARRO VILLARROEL</v>
      </c>
      <c r="AP92" s="23">
        <f t="shared" si="17"/>
        <v>37755</v>
      </c>
      <c r="AQ92" s="8" t="str">
        <f t="shared" si="18"/>
        <v>Club de Atletismo Juan Silva de Lota</v>
      </c>
      <c r="AR92" s="8">
        <f t="shared" si="18"/>
        <v>8</v>
      </c>
      <c r="AS92" s="12" t="str">
        <f t="shared" si="19"/>
        <v>212994855</v>
      </c>
    </row>
    <row r="93" spans="1:45" ht="16" hidden="1" x14ac:dyDescent="0.2">
      <c r="A93" s="8"/>
      <c r="B93" s="8" t="s">
        <v>543</v>
      </c>
      <c r="C93" s="8" t="s">
        <v>247</v>
      </c>
      <c r="D93" s="8" t="s">
        <v>544</v>
      </c>
      <c r="E93" s="12" t="s">
        <v>545</v>
      </c>
      <c r="F93" s="12" t="s">
        <v>95</v>
      </c>
      <c r="G93" s="9">
        <v>37280</v>
      </c>
      <c r="H93" s="16" t="str">
        <f t="shared" si="10"/>
        <v>u20</v>
      </c>
      <c r="I93" s="8" t="s">
        <v>220</v>
      </c>
      <c r="J93" s="8">
        <v>8</v>
      </c>
      <c r="K93" s="11" t="s">
        <v>768</v>
      </c>
      <c r="L93" s="8"/>
      <c r="M93" s="11" t="s">
        <v>565</v>
      </c>
      <c r="N93" s="8"/>
      <c r="O93" s="12">
        <v>2</v>
      </c>
      <c r="P93" s="12" t="s">
        <v>546</v>
      </c>
      <c r="Q93" s="12"/>
      <c r="R93" s="12" t="s">
        <v>564</v>
      </c>
      <c r="S93" s="12" t="str">
        <f t="shared" si="11"/>
        <v>m</v>
      </c>
      <c r="T93" s="8"/>
      <c r="U93" s="8"/>
      <c r="V93" s="8"/>
      <c r="W93" s="8"/>
      <c r="X93" s="8"/>
      <c r="Y93" s="8"/>
      <c r="Z93" s="8" t="s">
        <v>765</v>
      </c>
      <c r="AA93" s="10">
        <v>43849</v>
      </c>
      <c r="AB93" s="8" t="s">
        <v>566</v>
      </c>
      <c r="AC93" s="8" t="s">
        <v>567</v>
      </c>
      <c r="AD93" s="8" t="s">
        <v>47</v>
      </c>
      <c r="AE93" s="7" t="s">
        <v>568</v>
      </c>
      <c r="AF93" s="8"/>
      <c r="AG93" s="8" t="str">
        <f t="shared" si="12"/>
        <v>m</v>
      </c>
      <c r="AH93" s="8" t="str">
        <f t="shared" si="13"/>
        <v>06 Km cross</v>
      </c>
      <c r="AI93" s="12">
        <f t="shared" si="13"/>
        <v>0</v>
      </c>
      <c r="AJ93" s="12" t="str">
        <f t="shared" si="13"/>
        <v>F1</v>
      </c>
      <c r="AK93" s="12">
        <f t="shared" si="14"/>
        <v>0</v>
      </c>
      <c r="AL93" s="12">
        <f t="shared" si="15"/>
        <v>0</v>
      </c>
      <c r="AM93" s="12">
        <f t="shared" si="15"/>
        <v>2</v>
      </c>
      <c r="AN93" s="12" t="str">
        <f t="shared" si="15"/>
        <v>20.43</v>
      </c>
      <c r="AO93" s="8" t="str">
        <f t="shared" si="16"/>
        <v>DENNIS ANGELO FERNANDEZ JARA</v>
      </c>
      <c r="AP93" s="23">
        <f t="shared" si="17"/>
        <v>37280</v>
      </c>
      <c r="AQ93" s="8" t="str">
        <f t="shared" si="18"/>
        <v>Club de Atletismo Juan Silva de Lota</v>
      </c>
      <c r="AR93" s="8">
        <f t="shared" si="18"/>
        <v>8</v>
      </c>
      <c r="AS93" s="12" t="str">
        <f t="shared" si="19"/>
        <v>209688409</v>
      </c>
    </row>
    <row r="94" spans="1:45" ht="16" hidden="1" x14ac:dyDescent="0.2">
      <c r="A94" s="8"/>
      <c r="B94" s="8" t="s">
        <v>454</v>
      </c>
      <c r="C94" s="8" t="s">
        <v>455</v>
      </c>
      <c r="D94" s="8" t="s">
        <v>456</v>
      </c>
      <c r="E94" s="12" t="s">
        <v>457</v>
      </c>
      <c r="F94" s="12" t="s">
        <v>95</v>
      </c>
      <c r="G94" s="9">
        <v>37713</v>
      </c>
      <c r="H94" s="16" t="str">
        <f t="shared" si="10"/>
        <v>u18</v>
      </c>
      <c r="I94" s="8" t="s">
        <v>207</v>
      </c>
      <c r="J94" s="8">
        <v>8</v>
      </c>
      <c r="K94" s="11" t="s">
        <v>768</v>
      </c>
      <c r="L94" s="8"/>
      <c r="M94" s="11" t="s">
        <v>565</v>
      </c>
      <c r="N94" s="8"/>
      <c r="O94" s="12">
        <v>3</v>
      </c>
      <c r="P94" s="12" t="s">
        <v>458</v>
      </c>
      <c r="Q94" s="12"/>
      <c r="R94" s="12" t="s">
        <v>564</v>
      </c>
      <c r="S94" s="12" t="str">
        <f t="shared" si="11"/>
        <v>m</v>
      </c>
      <c r="T94" s="8"/>
      <c r="U94" s="8"/>
      <c r="V94" s="8"/>
      <c r="W94" s="8"/>
      <c r="X94" s="8"/>
      <c r="Y94" s="8"/>
      <c r="Z94" s="8" t="s">
        <v>765</v>
      </c>
      <c r="AA94" s="10">
        <v>43849</v>
      </c>
      <c r="AB94" s="8" t="s">
        <v>566</v>
      </c>
      <c r="AC94" s="8" t="s">
        <v>567</v>
      </c>
      <c r="AD94" s="8" t="s">
        <v>47</v>
      </c>
      <c r="AE94" s="7" t="s">
        <v>568</v>
      </c>
      <c r="AF94" s="8"/>
      <c r="AG94" s="8" t="str">
        <f t="shared" si="12"/>
        <v>m</v>
      </c>
      <c r="AH94" s="8" t="str">
        <f t="shared" si="13"/>
        <v>06 Km cross</v>
      </c>
      <c r="AI94" s="12">
        <f t="shared" si="13"/>
        <v>0</v>
      </c>
      <c r="AJ94" s="12" t="str">
        <f t="shared" si="13"/>
        <v>F1</v>
      </c>
      <c r="AK94" s="12">
        <f t="shared" si="14"/>
        <v>0</v>
      </c>
      <c r="AL94" s="12">
        <f t="shared" si="15"/>
        <v>0</v>
      </c>
      <c r="AM94" s="12">
        <f t="shared" si="15"/>
        <v>3</v>
      </c>
      <c r="AN94" s="12" t="str">
        <f t="shared" si="15"/>
        <v>21.20</v>
      </c>
      <c r="AO94" s="8" t="str">
        <f t="shared" si="16"/>
        <v>RICARDO ANTONIO CASTILLO  SANTIBAÑEZ</v>
      </c>
      <c r="AP94" s="23">
        <f t="shared" si="17"/>
        <v>37713</v>
      </c>
      <c r="AQ94" s="8" t="str">
        <f t="shared" si="18"/>
        <v>Centro de apoyo del deporte y la cultura CADECU</v>
      </c>
      <c r="AR94" s="8">
        <f t="shared" si="18"/>
        <v>8</v>
      </c>
      <c r="AS94" s="12" t="str">
        <f t="shared" si="19"/>
        <v>212811602</v>
      </c>
    </row>
    <row r="95" spans="1:45" ht="16" hidden="1" x14ac:dyDescent="0.2">
      <c r="A95" s="8"/>
      <c r="B95" s="8" t="s">
        <v>547</v>
      </c>
      <c r="C95" s="8" t="s">
        <v>548</v>
      </c>
      <c r="D95" s="8" t="s">
        <v>549</v>
      </c>
      <c r="E95" s="12" t="s">
        <v>550</v>
      </c>
      <c r="F95" s="12" t="s">
        <v>95</v>
      </c>
      <c r="G95" s="9">
        <v>37464</v>
      </c>
      <c r="H95" s="16" t="str">
        <f t="shared" si="10"/>
        <v>u20</v>
      </c>
      <c r="I95" s="8" t="s">
        <v>89</v>
      </c>
      <c r="J95" s="8">
        <v>8</v>
      </c>
      <c r="K95" s="11" t="s">
        <v>768</v>
      </c>
      <c r="L95" s="8"/>
      <c r="M95" s="11" t="s">
        <v>565</v>
      </c>
      <c r="N95" s="8"/>
      <c r="O95" s="12">
        <v>3</v>
      </c>
      <c r="P95" s="12" t="s">
        <v>551</v>
      </c>
      <c r="Q95" s="12"/>
      <c r="R95" s="12" t="s">
        <v>564</v>
      </c>
      <c r="S95" s="12" t="str">
        <f t="shared" si="11"/>
        <v>m</v>
      </c>
      <c r="T95" s="8"/>
      <c r="U95" s="8"/>
      <c r="V95" s="8"/>
      <c r="W95" s="8"/>
      <c r="X95" s="8"/>
      <c r="Y95" s="8"/>
      <c r="Z95" s="8" t="s">
        <v>765</v>
      </c>
      <c r="AA95" s="10">
        <v>43849</v>
      </c>
      <c r="AB95" s="8" t="s">
        <v>566</v>
      </c>
      <c r="AC95" s="8" t="s">
        <v>567</v>
      </c>
      <c r="AD95" s="8" t="s">
        <v>47</v>
      </c>
      <c r="AE95" s="7" t="s">
        <v>568</v>
      </c>
      <c r="AF95" s="8"/>
      <c r="AG95" s="8" t="str">
        <f t="shared" si="12"/>
        <v>m</v>
      </c>
      <c r="AH95" s="8" t="str">
        <f t="shared" si="13"/>
        <v>06 Km cross</v>
      </c>
      <c r="AI95" s="12">
        <f t="shared" si="13"/>
        <v>0</v>
      </c>
      <c r="AJ95" s="12" t="str">
        <f t="shared" si="13"/>
        <v>F1</v>
      </c>
      <c r="AK95" s="12">
        <f t="shared" si="14"/>
        <v>0</v>
      </c>
      <c r="AL95" s="12">
        <f t="shared" si="15"/>
        <v>0</v>
      </c>
      <c r="AM95" s="12">
        <f t="shared" si="15"/>
        <v>3</v>
      </c>
      <c r="AN95" s="12" t="str">
        <f t="shared" si="15"/>
        <v>21.23</v>
      </c>
      <c r="AO95" s="8" t="str">
        <f t="shared" si="16"/>
        <v>IGNACIO ANDRES CARTES EDTUARDO</v>
      </c>
      <c r="AP95" s="23">
        <f t="shared" si="17"/>
        <v>37464</v>
      </c>
      <c r="AQ95" s="8" t="str">
        <f t="shared" si="18"/>
        <v>Club Atletismo Penco</v>
      </c>
      <c r="AR95" s="8">
        <f t="shared" si="18"/>
        <v>8</v>
      </c>
      <c r="AS95" s="12" t="str">
        <f t="shared" si="19"/>
        <v>211400226</v>
      </c>
    </row>
    <row r="96" spans="1:45" ht="16" hidden="1" x14ac:dyDescent="0.2">
      <c r="A96" s="8"/>
      <c r="B96" s="8" t="s">
        <v>738</v>
      </c>
      <c r="C96" s="8" t="s">
        <v>739</v>
      </c>
      <c r="D96" s="8" t="s">
        <v>740</v>
      </c>
      <c r="E96" s="12">
        <v>212994855</v>
      </c>
      <c r="F96" s="12" t="s">
        <v>95</v>
      </c>
      <c r="G96" s="9">
        <v>37755</v>
      </c>
      <c r="H96" s="16" t="str">
        <f t="shared" si="10"/>
        <v>u18</v>
      </c>
      <c r="I96" s="8" t="s">
        <v>220</v>
      </c>
      <c r="J96" s="8">
        <v>8</v>
      </c>
      <c r="K96" s="11" t="s">
        <v>768</v>
      </c>
      <c r="L96" s="8"/>
      <c r="M96" s="11" t="s">
        <v>565</v>
      </c>
      <c r="N96" s="8"/>
      <c r="O96" s="12">
        <v>3</v>
      </c>
      <c r="P96" s="12" t="s">
        <v>741</v>
      </c>
      <c r="Q96" s="12"/>
      <c r="R96" s="12" t="s">
        <v>563</v>
      </c>
      <c r="S96" s="12" t="str">
        <f t="shared" si="11"/>
        <v>m</v>
      </c>
      <c r="T96" s="8"/>
      <c r="U96" s="8"/>
      <c r="V96" s="8"/>
      <c r="W96" s="8"/>
      <c r="X96" s="8"/>
      <c r="Y96" s="8"/>
      <c r="Z96" s="8" t="s">
        <v>764</v>
      </c>
      <c r="AA96" s="10">
        <v>43855</v>
      </c>
      <c r="AB96" s="8" t="s">
        <v>566</v>
      </c>
      <c r="AC96" s="8" t="s">
        <v>567</v>
      </c>
      <c r="AD96" s="8" t="s">
        <v>47</v>
      </c>
      <c r="AE96" s="7" t="s">
        <v>569</v>
      </c>
      <c r="AF96" s="8"/>
      <c r="AG96" s="8" t="str">
        <f t="shared" si="12"/>
        <v>m</v>
      </c>
      <c r="AH96" s="8" t="str">
        <f t="shared" si="13"/>
        <v>06 Km cross</v>
      </c>
      <c r="AI96" s="12">
        <f t="shared" si="13"/>
        <v>0</v>
      </c>
      <c r="AJ96" s="12" t="str">
        <f t="shared" si="13"/>
        <v>F1</v>
      </c>
      <c r="AK96" s="12">
        <f t="shared" si="14"/>
        <v>0</v>
      </c>
      <c r="AL96" s="12">
        <f t="shared" si="15"/>
        <v>0</v>
      </c>
      <c r="AM96" s="12">
        <f t="shared" si="15"/>
        <v>3</v>
      </c>
      <c r="AN96" s="12" t="str">
        <f t="shared" si="15"/>
        <v>20.14.9</v>
      </c>
      <c r="AO96" s="8" t="str">
        <f t="shared" si="16"/>
        <v>WALTER KEVIN CHAPARRO VILLARROEL</v>
      </c>
      <c r="AP96" s="23">
        <f t="shared" si="17"/>
        <v>37755</v>
      </c>
      <c r="AQ96" s="8" t="str">
        <f t="shared" si="18"/>
        <v>Club de Atletismo Juan Silva de Lota</v>
      </c>
      <c r="AR96" s="8">
        <f t="shared" si="18"/>
        <v>8</v>
      </c>
      <c r="AS96" s="12" t="str">
        <f t="shared" si="19"/>
        <v>212994855</v>
      </c>
    </row>
    <row r="97" spans="1:45" ht="16" hidden="1" x14ac:dyDescent="0.2">
      <c r="A97" s="8"/>
      <c r="B97" s="8" t="s">
        <v>459</v>
      </c>
      <c r="C97" s="8" t="s">
        <v>459</v>
      </c>
      <c r="D97" s="8" t="s">
        <v>460</v>
      </c>
      <c r="E97" s="12" t="s">
        <v>461</v>
      </c>
      <c r="F97" s="12" t="s">
        <v>95</v>
      </c>
      <c r="G97" s="9">
        <v>38066</v>
      </c>
      <c r="H97" s="16" t="str">
        <f t="shared" si="10"/>
        <v>u18</v>
      </c>
      <c r="I97" s="8" t="s">
        <v>207</v>
      </c>
      <c r="J97" s="8">
        <v>8</v>
      </c>
      <c r="K97" s="11" t="s">
        <v>768</v>
      </c>
      <c r="L97" s="8"/>
      <c r="M97" s="11" t="s">
        <v>565</v>
      </c>
      <c r="N97" s="8"/>
      <c r="O97" s="12">
        <v>4</v>
      </c>
      <c r="P97" s="12" t="s">
        <v>462</v>
      </c>
      <c r="Q97" s="12"/>
      <c r="R97" s="12" t="s">
        <v>564</v>
      </c>
      <c r="S97" s="12" t="str">
        <f t="shared" si="11"/>
        <v>m</v>
      </c>
      <c r="T97" s="8"/>
      <c r="U97" s="8"/>
      <c r="V97" s="8"/>
      <c r="W97" s="8"/>
      <c r="X97" s="8"/>
      <c r="Y97" s="8"/>
      <c r="Z97" s="8" t="s">
        <v>765</v>
      </c>
      <c r="AA97" s="10">
        <v>43849</v>
      </c>
      <c r="AB97" s="8" t="s">
        <v>566</v>
      </c>
      <c r="AC97" s="8" t="s">
        <v>567</v>
      </c>
      <c r="AD97" s="8" t="s">
        <v>47</v>
      </c>
      <c r="AE97" s="7" t="s">
        <v>568</v>
      </c>
      <c r="AF97" s="8"/>
      <c r="AG97" s="8" t="str">
        <f t="shared" si="12"/>
        <v>m</v>
      </c>
      <c r="AH97" s="8" t="str">
        <f t="shared" si="13"/>
        <v>06 Km cross</v>
      </c>
      <c r="AI97" s="12">
        <f t="shared" si="13"/>
        <v>0</v>
      </c>
      <c r="AJ97" s="12" t="str">
        <f t="shared" si="13"/>
        <v>F1</v>
      </c>
      <c r="AK97" s="12">
        <f t="shared" si="14"/>
        <v>0</v>
      </c>
      <c r="AL97" s="12">
        <f t="shared" si="15"/>
        <v>0</v>
      </c>
      <c r="AM97" s="12">
        <f t="shared" si="15"/>
        <v>4</v>
      </c>
      <c r="AN97" s="12" t="str">
        <f t="shared" si="15"/>
        <v>21.42</v>
      </c>
      <c r="AO97" s="8" t="str">
        <f t="shared" si="16"/>
        <v>NATANAEL DAVID SALAS SALAS</v>
      </c>
      <c r="AP97" s="23">
        <f t="shared" si="17"/>
        <v>38066</v>
      </c>
      <c r="AQ97" s="8" t="str">
        <f t="shared" si="18"/>
        <v>Centro de apoyo del deporte y la cultura CADECU</v>
      </c>
      <c r="AR97" s="8">
        <f t="shared" si="18"/>
        <v>8</v>
      </c>
      <c r="AS97" s="12" t="str">
        <f t="shared" si="19"/>
        <v>215337820</v>
      </c>
    </row>
    <row r="98" spans="1:45" ht="16" hidden="1" x14ac:dyDescent="0.2">
      <c r="A98" s="8"/>
      <c r="B98" s="8" t="s">
        <v>463</v>
      </c>
      <c r="C98" s="8" t="s">
        <v>464</v>
      </c>
      <c r="D98" s="8" t="s">
        <v>465</v>
      </c>
      <c r="E98" s="12" t="s">
        <v>466</v>
      </c>
      <c r="F98" s="12" t="s">
        <v>95</v>
      </c>
      <c r="G98" s="9">
        <v>38187</v>
      </c>
      <c r="H98" s="16" t="str">
        <f t="shared" si="10"/>
        <v>u18</v>
      </c>
      <c r="I98" s="8" t="s">
        <v>166</v>
      </c>
      <c r="J98" s="8">
        <v>8</v>
      </c>
      <c r="K98" s="11" t="s">
        <v>768</v>
      </c>
      <c r="L98" s="8"/>
      <c r="M98" s="11" t="s">
        <v>565</v>
      </c>
      <c r="N98" s="8"/>
      <c r="O98" s="12">
        <v>5</v>
      </c>
      <c r="P98" s="12" t="s">
        <v>467</v>
      </c>
      <c r="Q98" s="12"/>
      <c r="R98" s="12" t="s">
        <v>564</v>
      </c>
      <c r="S98" s="12" t="str">
        <f t="shared" si="11"/>
        <v>m</v>
      </c>
      <c r="T98" s="8"/>
      <c r="U98" s="8"/>
      <c r="V98" s="8"/>
      <c r="W98" s="8"/>
      <c r="X98" s="8"/>
      <c r="Y98" s="8"/>
      <c r="Z98" s="8" t="s">
        <v>765</v>
      </c>
      <c r="AA98" s="10">
        <v>43849</v>
      </c>
      <c r="AB98" s="8" t="s">
        <v>566</v>
      </c>
      <c r="AC98" s="8" t="s">
        <v>567</v>
      </c>
      <c r="AD98" s="8" t="s">
        <v>47</v>
      </c>
      <c r="AE98" s="7" t="s">
        <v>568</v>
      </c>
      <c r="AF98" s="8"/>
      <c r="AG98" s="8" t="str">
        <f t="shared" si="12"/>
        <v>m</v>
      </c>
      <c r="AH98" s="8" t="str">
        <f t="shared" si="13"/>
        <v>06 Km cross</v>
      </c>
      <c r="AI98" s="12">
        <f t="shared" si="13"/>
        <v>0</v>
      </c>
      <c r="AJ98" s="12" t="str">
        <f t="shared" si="13"/>
        <v>F1</v>
      </c>
      <c r="AK98" s="12">
        <f t="shared" si="14"/>
        <v>0</v>
      </c>
      <c r="AL98" s="12">
        <f t="shared" si="15"/>
        <v>0</v>
      </c>
      <c r="AM98" s="12">
        <f t="shared" si="15"/>
        <v>5</v>
      </c>
      <c r="AN98" s="12" t="str">
        <f t="shared" si="15"/>
        <v>21.53</v>
      </c>
      <c r="AO98" s="8" t="str">
        <f t="shared" si="16"/>
        <v xml:space="preserve">MAXIMILIANO  VALDERRAMA  DIBARRAT </v>
      </c>
      <c r="AP98" s="23">
        <f t="shared" si="17"/>
        <v>38187</v>
      </c>
      <c r="AQ98" s="8" t="str">
        <f t="shared" si="18"/>
        <v>Club Atlético San Pedro</v>
      </c>
      <c r="AR98" s="8">
        <f t="shared" si="18"/>
        <v>8</v>
      </c>
      <c r="AS98" s="12" t="str">
        <f t="shared" si="19"/>
        <v>216187911</v>
      </c>
    </row>
    <row r="99" spans="1:45" ht="16" hidden="1" x14ac:dyDescent="0.2">
      <c r="A99" s="8"/>
      <c r="B99" s="8" t="s">
        <v>552</v>
      </c>
      <c r="C99" s="8" t="s">
        <v>360</v>
      </c>
      <c r="D99" s="8" t="s">
        <v>553</v>
      </c>
      <c r="E99" s="12" t="s">
        <v>554</v>
      </c>
      <c r="F99" s="12" t="s">
        <v>95</v>
      </c>
      <c r="G99" s="9">
        <v>37595</v>
      </c>
      <c r="H99" s="16" t="str">
        <f t="shared" si="10"/>
        <v>u20</v>
      </c>
      <c r="I99" s="8" t="s">
        <v>89</v>
      </c>
      <c r="J99" s="8">
        <v>8</v>
      </c>
      <c r="K99" s="11" t="s">
        <v>768</v>
      </c>
      <c r="L99" s="8"/>
      <c r="M99" s="11" t="s">
        <v>565</v>
      </c>
      <c r="N99" s="8"/>
      <c r="O99" s="12">
        <v>5</v>
      </c>
      <c r="P99" s="12" t="s">
        <v>555</v>
      </c>
      <c r="Q99" s="12"/>
      <c r="R99" s="12" t="s">
        <v>564</v>
      </c>
      <c r="S99" s="12" t="str">
        <f t="shared" si="11"/>
        <v>m</v>
      </c>
      <c r="T99" s="8"/>
      <c r="U99" s="8"/>
      <c r="V99" s="8"/>
      <c r="W99" s="8"/>
      <c r="X99" s="8"/>
      <c r="Y99" s="8"/>
      <c r="Z99" s="8" t="s">
        <v>765</v>
      </c>
      <c r="AA99" s="10">
        <v>43849</v>
      </c>
      <c r="AB99" s="8" t="s">
        <v>566</v>
      </c>
      <c r="AC99" s="8" t="s">
        <v>567</v>
      </c>
      <c r="AD99" s="8" t="s">
        <v>47</v>
      </c>
      <c r="AE99" s="7" t="s">
        <v>568</v>
      </c>
      <c r="AF99" s="8"/>
      <c r="AG99" s="8" t="str">
        <f t="shared" si="12"/>
        <v>m</v>
      </c>
      <c r="AH99" s="8" t="str">
        <f t="shared" si="13"/>
        <v>06 Km cross</v>
      </c>
      <c r="AI99" s="12">
        <f t="shared" si="13"/>
        <v>0</v>
      </c>
      <c r="AJ99" s="12" t="str">
        <f t="shared" si="13"/>
        <v>F1</v>
      </c>
      <c r="AK99" s="12">
        <f t="shared" si="14"/>
        <v>0</v>
      </c>
      <c r="AL99" s="12">
        <f t="shared" si="15"/>
        <v>0</v>
      </c>
      <c r="AM99" s="12">
        <f t="shared" si="15"/>
        <v>5</v>
      </c>
      <c r="AN99" s="12" t="str">
        <f t="shared" si="15"/>
        <v>22.40</v>
      </c>
      <c r="AO99" s="8" t="str">
        <f t="shared" si="16"/>
        <v>SERGIO ANTONIO LAGOS DURAN</v>
      </c>
      <c r="AP99" s="23">
        <f t="shared" si="17"/>
        <v>37595</v>
      </c>
      <c r="AQ99" s="8" t="str">
        <f t="shared" si="18"/>
        <v>Club Atletismo Penco</v>
      </c>
      <c r="AR99" s="8">
        <f t="shared" si="18"/>
        <v>8</v>
      </c>
      <c r="AS99" s="12" t="str">
        <f t="shared" si="19"/>
        <v>211883332</v>
      </c>
    </row>
    <row r="100" spans="1:45" ht="16" hidden="1" x14ac:dyDescent="0.2">
      <c r="A100" s="8"/>
      <c r="B100" s="8" t="s">
        <v>223</v>
      </c>
      <c r="C100" s="8" t="s">
        <v>222</v>
      </c>
      <c r="D100" s="8" t="s">
        <v>468</v>
      </c>
      <c r="E100" s="12" t="s">
        <v>469</v>
      </c>
      <c r="F100" s="12" t="s">
        <v>95</v>
      </c>
      <c r="G100" s="9">
        <v>37859</v>
      </c>
      <c r="H100" s="16" t="str">
        <f t="shared" si="10"/>
        <v>u18</v>
      </c>
      <c r="I100" s="8" t="s">
        <v>78</v>
      </c>
      <c r="J100" s="8">
        <v>8</v>
      </c>
      <c r="K100" s="11" t="s">
        <v>768</v>
      </c>
      <c r="L100" s="8"/>
      <c r="M100" s="11" t="s">
        <v>565</v>
      </c>
      <c r="N100" s="8"/>
      <c r="O100" s="12">
        <v>6</v>
      </c>
      <c r="P100" s="12" t="s">
        <v>470</v>
      </c>
      <c r="Q100" s="12"/>
      <c r="R100" s="12" t="s">
        <v>564</v>
      </c>
      <c r="S100" s="12" t="str">
        <f t="shared" si="11"/>
        <v>m</v>
      </c>
      <c r="T100" s="8"/>
      <c r="U100" s="8"/>
      <c r="V100" s="8"/>
      <c r="W100" s="8"/>
      <c r="X100" s="8"/>
      <c r="Y100" s="8"/>
      <c r="Z100" s="8" t="s">
        <v>765</v>
      </c>
      <c r="AA100" s="10">
        <v>43849</v>
      </c>
      <c r="AB100" s="8" t="s">
        <v>566</v>
      </c>
      <c r="AC100" s="8" t="s">
        <v>567</v>
      </c>
      <c r="AD100" s="8" t="s">
        <v>47</v>
      </c>
      <c r="AE100" s="7" t="s">
        <v>568</v>
      </c>
      <c r="AF100" s="8"/>
      <c r="AG100" s="8" t="str">
        <f t="shared" si="12"/>
        <v>m</v>
      </c>
      <c r="AH100" s="8" t="str">
        <f t="shared" si="13"/>
        <v>06 Km cross</v>
      </c>
      <c r="AI100" s="12">
        <f t="shared" si="13"/>
        <v>0</v>
      </c>
      <c r="AJ100" s="12" t="str">
        <f t="shared" si="13"/>
        <v>F1</v>
      </c>
      <c r="AK100" s="12">
        <f t="shared" si="14"/>
        <v>0</v>
      </c>
      <c r="AL100" s="12">
        <f t="shared" si="15"/>
        <v>0</v>
      </c>
      <c r="AM100" s="12">
        <f t="shared" si="15"/>
        <v>6</v>
      </c>
      <c r="AN100" s="12" t="str">
        <f t="shared" si="15"/>
        <v>24.10</v>
      </c>
      <c r="AO100" s="8" t="str">
        <f t="shared" si="16"/>
        <v>DAVID ALEXIS DÍAZ  ROCHA</v>
      </c>
      <c r="AP100" s="23">
        <f t="shared" si="17"/>
        <v>37859</v>
      </c>
      <c r="AQ100" s="8" t="str">
        <f t="shared" si="18"/>
        <v>Club de Atletismo Cheukeniata</v>
      </c>
      <c r="AR100" s="8">
        <f t="shared" si="18"/>
        <v>8</v>
      </c>
      <c r="AS100" s="12" t="str">
        <f t="shared" si="19"/>
        <v>213751387</v>
      </c>
    </row>
    <row r="101" spans="1:45" ht="16" hidden="1" x14ac:dyDescent="0.2">
      <c r="A101" s="8"/>
      <c r="B101" s="8" t="s">
        <v>556</v>
      </c>
      <c r="C101" s="8" t="s">
        <v>243</v>
      </c>
      <c r="D101" s="8" t="s">
        <v>557</v>
      </c>
      <c r="E101" s="12" t="s">
        <v>558</v>
      </c>
      <c r="F101" s="12" t="s">
        <v>95</v>
      </c>
      <c r="G101" s="9">
        <v>37539</v>
      </c>
      <c r="H101" s="16" t="str">
        <f t="shared" si="10"/>
        <v>u20</v>
      </c>
      <c r="I101" s="8" t="s">
        <v>78</v>
      </c>
      <c r="J101" s="8">
        <v>8</v>
      </c>
      <c r="K101" s="11" t="s">
        <v>768</v>
      </c>
      <c r="L101" s="8"/>
      <c r="M101" s="11" t="s">
        <v>565</v>
      </c>
      <c r="N101" s="8"/>
      <c r="O101" s="12">
        <v>6</v>
      </c>
      <c r="P101" s="12" t="s">
        <v>559</v>
      </c>
      <c r="Q101" s="12"/>
      <c r="R101" s="12" t="s">
        <v>564</v>
      </c>
      <c r="S101" s="12" t="str">
        <f t="shared" si="11"/>
        <v>m</v>
      </c>
      <c r="T101" s="8"/>
      <c r="U101" s="8"/>
      <c r="V101" s="8"/>
      <c r="W101" s="8"/>
      <c r="X101" s="8"/>
      <c r="Y101" s="8"/>
      <c r="Z101" s="8" t="s">
        <v>765</v>
      </c>
      <c r="AA101" s="10">
        <v>43849</v>
      </c>
      <c r="AB101" s="8" t="s">
        <v>566</v>
      </c>
      <c r="AC101" s="8" t="s">
        <v>567</v>
      </c>
      <c r="AD101" s="8" t="s">
        <v>47</v>
      </c>
      <c r="AE101" s="7" t="s">
        <v>568</v>
      </c>
      <c r="AF101" s="8"/>
      <c r="AG101" s="8" t="str">
        <f t="shared" si="12"/>
        <v>m</v>
      </c>
      <c r="AH101" s="8" t="str">
        <f t="shared" si="13"/>
        <v>06 Km cross</v>
      </c>
      <c r="AI101" s="12">
        <f t="shared" si="13"/>
        <v>0</v>
      </c>
      <c r="AJ101" s="12" t="str">
        <f t="shared" si="13"/>
        <v>F1</v>
      </c>
      <c r="AK101" s="12">
        <f t="shared" si="14"/>
        <v>0</v>
      </c>
      <c r="AL101" s="12">
        <f t="shared" si="15"/>
        <v>0</v>
      </c>
      <c r="AM101" s="12">
        <f t="shared" si="15"/>
        <v>6</v>
      </c>
      <c r="AN101" s="12" t="str">
        <f t="shared" si="15"/>
        <v>23.20</v>
      </c>
      <c r="AO101" s="8" t="str">
        <f t="shared" si="16"/>
        <v>RENÉ IGNACIO PEREIRA PÉREZ</v>
      </c>
      <c r="AP101" s="23">
        <f t="shared" si="17"/>
        <v>37539</v>
      </c>
      <c r="AQ101" s="8" t="str">
        <f t="shared" si="18"/>
        <v>Club de Atletismo Cheukeniata</v>
      </c>
      <c r="AR101" s="8">
        <f t="shared" si="18"/>
        <v>8</v>
      </c>
      <c r="AS101" s="12" t="str">
        <f t="shared" si="19"/>
        <v>211460652</v>
      </c>
    </row>
    <row r="102" spans="1:45" ht="16" hidden="1" x14ac:dyDescent="0.2">
      <c r="A102" s="8"/>
      <c r="B102" s="8" t="s">
        <v>408</v>
      </c>
      <c r="C102" s="8" t="s">
        <v>471</v>
      </c>
      <c r="D102" s="8" t="s">
        <v>472</v>
      </c>
      <c r="E102" s="12" t="s">
        <v>473</v>
      </c>
      <c r="F102" s="12" t="s">
        <v>95</v>
      </c>
      <c r="G102" s="9">
        <v>37825</v>
      </c>
      <c r="H102" s="16" t="str">
        <f t="shared" si="10"/>
        <v>u18</v>
      </c>
      <c r="I102" s="8" t="s">
        <v>166</v>
      </c>
      <c r="J102" s="8">
        <v>8</v>
      </c>
      <c r="K102" s="11" t="s">
        <v>768</v>
      </c>
      <c r="L102" s="8"/>
      <c r="M102" s="11" t="s">
        <v>565</v>
      </c>
      <c r="N102" s="8"/>
      <c r="O102" s="12">
        <v>7</v>
      </c>
      <c r="P102" s="12" t="s">
        <v>474</v>
      </c>
      <c r="Q102" s="12"/>
      <c r="R102" s="12" t="s">
        <v>564</v>
      </c>
      <c r="S102" s="12" t="str">
        <f t="shared" si="11"/>
        <v>m</v>
      </c>
      <c r="T102" s="8"/>
      <c r="U102" s="8"/>
      <c r="V102" s="8"/>
      <c r="W102" s="8"/>
      <c r="X102" s="8"/>
      <c r="Y102" s="8"/>
      <c r="Z102" s="8" t="s">
        <v>765</v>
      </c>
      <c r="AA102" s="10">
        <v>43849</v>
      </c>
      <c r="AB102" s="8" t="s">
        <v>566</v>
      </c>
      <c r="AC102" s="8" t="s">
        <v>567</v>
      </c>
      <c r="AD102" s="8" t="s">
        <v>47</v>
      </c>
      <c r="AE102" s="7" t="s">
        <v>568</v>
      </c>
      <c r="AF102" s="8"/>
      <c r="AG102" s="8" t="str">
        <f t="shared" si="12"/>
        <v>m</v>
      </c>
      <c r="AH102" s="8" t="str">
        <f t="shared" si="13"/>
        <v>06 Km cross</v>
      </c>
      <c r="AI102" s="12">
        <f t="shared" si="13"/>
        <v>0</v>
      </c>
      <c r="AJ102" s="12" t="str">
        <f t="shared" si="13"/>
        <v>F1</v>
      </c>
      <c r="AK102" s="12">
        <f t="shared" si="14"/>
        <v>0</v>
      </c>
      <c r="AL102" s="12">
        <f t="shared" si="15"/>
        <v>0</v>
      </c>
      <c r="AM102" s="12">
        <f t="shared" si="15"/>
        <v>7</v>
      </c>
      <c r="AN102" s="12" t="str">
        <f t="shared" si="15"/>
        <v>25.34</v>
      </c>
      <c r="AO102" s="8" t="str">
        <f t="shared" si="16"/>
        <v xml:space="preserve">DIEGO  GALLEGOS  ARANEDA </v>
      </c>
      <c r="AP102" s="23">
        <f t="shared" si="17"/>
        <v>37825</v>
      </c>
      <c r="AQ102" s="8" t="str">
        <f t="shared" si="18"/>
        <v>Club Atlético San Pedro</v>
      </c>
      <c r="AR102" s="8">
        <f t="shared" si="18"/>
        <v>8</v>
      </c>
      <c r="AS102" s="12" t="str">
        <f t="shared" si="19"/>
        <v>21350245k</v>
      </c>
    </row>
    <row r="103" spans="1:45" ht="16" hidden="1" x14ac:dyDescent="0.2">
      <c r="A103" s="8"/>
      <c r="B103" s="8" t="s">
        <v>475</v>
      </c>
      <c r="C103" s="8" t="s">
        <v>476</v>
      </c>
      <c r="D103" s="8" t="s">
        <v>477</v>
      </c>
      <c r="E103" s="12" t="s">
        <v>478</v>
      </c>
      <c r="F103" s="12" t="s">
        <v>95</v>
      </c>
      <c r="G103" s="9">
        <v>37908</v>
      </c>
      <c r="H103" s="16" t="str">
        <f t="shared" si="10"/>
        <v>u18</v>
      </c>
      <c r="I103" s="8" t="s">
        <v>479</v>
      </c>
      <c r="J103" s="8">
        <v>8</v>
      </c>
      <c r="K103" s="11" t="s">
        <v>768</v>
      </c>
      <c r="L103" s="8"/>
      <c r="M103" s="11" t="s">
        <v>565</v>
      </c>
      <c r="N103" s="8"/>
      <c r="O103" s="12">
        <v>8</v>
      </c>
      <c r="P103" s="12" t="s">
        <v>480</v>
      </c>
      <c r="Q103" s="12"/>
      <c r="R103" s="12" t="s">
        <v>564</v>
      </c>
      <c r="S103" s="12" t="str">
        <f t="shared" si="11"/>
        <v>m</v>
      </c>
      <c r="T103" s="8"/>
      <c r="U103" s="8"/>
      <c r="V103" s="8"/>
      <c r="W103" s="8"/>
      <c r="X103" s="8"/>
      <c r="Y103" s="8"/>
      <c r="Z103" s="8" t="s">
        <v>765</v>
      </c>
      <c r="AA103" s="10">
        <v>43849</v>
      </c>
      <c r="AB103" s="8" t="s">
        <v>566</v>
      </c>
      <c r="AC103" s="8" t="s">
        <v>567</v>
      </c>
      <c r="AD103" s="8" t="s">
        <v>47</v>
      </c>
      <c r="AE103" s="7" t="s">
        <v>568</v>
      </c>
      <c r="AF103" s="8"/>
      <c r="AG103" s="8" t="str">
        <f t="shared" si="12"/>
        <v>m</v>
      </c>
      <c r="AH103" s="8" t="str">
        <f t="shared" si="13"/>
        <v>06 Km cross</v>
      </c>
      <c r="AI103" s="12">
        <f t="shared" si="13"/>
        <v>0</v>
      </c>
      <c r="AJ103" s="12" t="str">
        <f t="shared" si="13"/>
        <v>F1</v>
      </c>
      <c r="AK103" s="12">
        <f t="shared" si="14"/>
        <v>0</v>
      </c>
      <c r="AL103" s="12">
        <f t="shared" si="15"/>
        <v>0</v>
      </c>
      <c r="AM103" s="12">
        <f t="shared" si="15"/>
        <v>8</v>
      </c>
      <c r="AN103" s="12" t="str">
        <f t="shared" si="15"/>
        <v>26.40</v>
      </c>
      <c r="AO103" s="8" t="str">
        <f t="shared" si="16"/>
        <v>ANDRES IGNACIO NAVARRETE ESCARES</v>
      </c>
      <c r="AP103" s="23">
        <f t="shared" si="17"/>
        <v>37908</v>
      </c>
      <c r="AQ103" s="8" t="str">
        <f t="shared" si="18"/>
        <v>Club Atlético Aves</v>
      </c>
      <c r="AR103" s="8">
        <f t="shared" si="18"/>
        <v>8</v>
      </c>
      <c r="AS103" s="12" t="str">
        <f t="shared" si="19"/>
        <v>214151421</v>
      </c>
    </row>
    <row r="104" spans="1:45" ht="16" hidden="1" x14ac:dyDescent="0.2">
      <c r="A104" s="8"/>
      <c r="B104" s="8" t="s">
        <v>275</v>
      </c>
      <c r="C104" s="8" t="s">
        <v>481</v>
      </c>
      <c r="D104" s="8" t="s">
        <v>288</v>
      </c>
      <c r="E104" s="12" t="s">
        <v>482</v>
      </c>
      <c r="F104" s="12" t="s">
        <v>95</v>
      </c>
      <c r="G104" s="9">
        <v>38282</v>
      </c>
      <c r="H104" s="16" t="str">
        <f t="shared" si="10"/>
        <v>u18</v>
      </c>
      <c r="I104" s="8" t="s">
        <v>166</v>
      </c>
      <c r="J104" s="8">
        <v>8</v>
      </c>
      <c r="K104" s="11" t="s">
        <v>768</v>
      </c>
      <c r="L104" s="8"/>
      <c r="M104" s="11" t="s">
        <v>565</v>
      </c>
      <c r="N104" s="8"/>
      <c r="O104" s="12">
        <v>9</v>
      </c>
      <c r="P104" s="12" t="s">
        <v>483</v>
      </c>
      <c r="Q104" s="12"/>
      <c r="R104" s="12" t="s">
        <v>564</v>
      </c>
      <c r="S104" s="12" t="str">
        <f t="shared" si="11"/>
        <v>m</v>
      </c>
      <c r="T104" s="8"/>
      <c r="U104" s="8"/>
      <c r="V104" s="8"/>
      <c r="W104" s="8"/>
      <c r="X104" s="8"/>
      <c r="Y104" s="8"/>
      <c r="Z104" s="8" t="s">
        <v>765</v>
      </c>
      <c r="AA104" s="10">
        <v>43849</v>
      </c>
      <c r="AB104" s="8" t="s">
        <v>566</v>
      </c>
      <c r="AC104" s="8" t="s">
        <v>567</v>
      </c>
      <c r="AD104" s="8" t="s">
        <v>47</v>
      </c>
      <c r="AE104" s="7" t="s">
        <v>568</v>
      </c>
      <c r="AF104" s="8"/>
      <c r="AG104" s="8" t="str">
        <f t="shared" si="12"/>
        <v>m</v>
      </c>
      <c r="AH104" s="8" t="str">
        <f t="shared" si="13"/>
        <v>06 Km cross</v>
      </c>
      <c r="AI104" s="12">
        <f t="shared" si="13"/>
        <v>0</v>
      </c>
      <c r="AJ104" s="12" t="str">
        <f t="shared" si="13"/>
        <v>F1</v>
      </c>
      <c r="AK104" s="12">
        <f t="shared" si="14"/>
        <v>0</v>
      </c>
      <c r="AL104" s="12">
        <f t="shared" si="15"/>
        <v>0</v>
      </c>
      <c r="AM104" s="12">
        <f t="shared" si="15"/>
        <v>9</v>
      </c>
      <c r="AN104" s="12" t="str">
        <f t="shared" si="15"/>
        <v>33.40</v>
      </c>
      <c r="AO104" s="8" t="str">
        <f t="shared" si="16"/>
        <v xml:space="preserve">PABLO  ESPINOZA  BUSTOS </v>
      </c>
      <c r="AP104" s="23">
        <f t="shared" si="17"/>
        <v>38282</v>
      </c>
      <c r="AQ104" s="8" t="str">
        <f t="shared" si="18"/>
        <v>Club Atlético San Pedro</v>
      </c>
      <c r="AR104" s="8">
        <f t="shared" si="18"/>
        <v>8</v>
      </c>
      <c r="AS104" s="12" t="str">
        <f t="shared" si="19"/>
        <v>216932293</v>
      </c>
    </row>
    <row r="105" spans="1:45" ht="16" hidden="1" x14ac:dyDescent="0.2">
      <c r="A105" s="8"/>
      <c r="B105" s="8" t="s">
        <v>640</v>
      </c>
      <c r="C105" s="8" t="s">
        <v>455</v>
      </c>
      <c r="D105" s="8" t="s">
        <v>456</v>
      </c>
      <c r="E105" s="12">
        <v>212811602</v>
      </c>
      <c r="F105" s="12" t="s">
        <v>95</v>
      </c>
      <c r="G105" s="9">
        <v>37713</v>
      </c>
      <c r="H105" s="16" t="str">
        <f t="shared" si="10"/>
        <v>u18</v>
      </c>
      <c r="I105" s="8" t="s">
        <v>207</v>
      </c>
      <c r="J105" s="8">
        <v>8</v>
      </c>
      <c r="K105" s="11" t="s">
        <v>768</v>
      </c>
      <c r="L105" s="8"/>
      <c r="M105" s="11" t="s">
        <v>565</v>
      </c>
      <c r="N105" s="8"/>
      <c r="O105" s="12">
        <v>9</v>
      </c>
      <c r="P105" s="12" t="s">
        <v>742</v>
      </c>
      <c r="Q105" s="12"/>
      <c r="R105" s="12" t="s">
        <v>563</v>
      </c>
      <c r="S105" s="12" t="str">
        <f t="shared" si="11"/>
        <v>m</v>
      </c>
      <c r="T105" s="8"/>
      <c r="U105" s="8"/>
      <c r="V105" s="8"/>
      <c r="W105" s="8"/>
      <c r="X105" s="8"/>
      <c r="Y105" s="8"/>
      <c r="Z105" s="8" t="s">
        <v>764</v>
      </c>
      <c r="AA105" s="10">
        <v>43855</v>
      </c>
      <c r="AB105" s="8" t="s">
        <v>566</v>
      </c>
      <c r="AC105" s="8" t="s">
        <v>567</v>
      </c>
      <c r="AD105" s="8" t="s">
        <v>47</v>
      </c>
      <c r="AE105" s="7" t="s">
        <v>569</v>
      </c>
      <c r="AF105" s="8"/>
      <c r="AG105" s="8" t="str">
        <f t="shared" si="12"/>
        <v>m</v>
      </c>
      <c r="AH105" s="8" t="str">
        <f t="shared" si="13"/>
        <v>06 Km cross</v>
      </c>
      <c r="AI105" s="12">
        <f t="shared" si="13"/>
        <v>0</v>
      </c>
      <c r="AJ105" s="12" t="str">
        <f t="shared" si="13"/>
        <v>F1</v>
      </c>
      <c r="AK105" s="12">
        <f t="shared" si="14"/>
        <v>0</v>
      </c>
      <c r="AL105" s="12">
        <f t="shared" si="15"/>
        <v>0</v>
      </c>
      <c r="AM105" s="12">
        <f t="shared" si="15"/>
        <v>9</v>
      </c>
      <c r="AN105" s="12" t="str">
        <f t="shared" si="15"/>
        <v>21.19.2</v>
      </c>
      <c r="AO105" s="8" t="str">
        <f t="shared" si="16"/>
        <v>RICARDO ANTONIO CASTILLO SANTIBAÑEZ</v>
      </c>
      <c r="AP105" s="23">
        <f t="shared" si="17"/>
        <v>37713</v>
      </c>
      <c r="AQ105" s="8" t="str">
        <f t="shared" si="18"/>
        <v>Centro de apoyo del deporte y la cultura CADECU</v>
      </c>
      <c r="AR105" s="8">
        <f t="shared" si="18"/>
        <v>8</v>
      </c>
      <c r="AS105" s="12" t="str">
        <f t="shared" si="19"/>
        <v>212811602</v>
      </c>
    </row>
    <row r="106" spans="1:45" ht="16" hidden="1" x14ac:dyDescent="0.2">
      <c r="A106" s="8"/>
      <c r="B106" s="8" t="s">
        <v>459</v>
      </c>
      <c r="C106" s="8" t="s">
        <v>459</v>
      </c>
      <c r="D106" s="8" t="s">
        <v>460</v>
      </c>
      <c r="E106" s="12">
        <v>215337820</v>
      </c>
      <c r="F106" s="12" t="s">
        <v>95</v>
      </c>
      <c r="G106" s="9">
        <v>38066</v>
      </c>
      <c r="H106" s="16" t="str">
        <f t="shared" si="10"/>
        <v>u18</v>
      </c>
      <c r="I106" s="8" t="s">
        <v>207</v>
      </c>
      <c r="J106" s="8">
        <v>8</v>
      </c>
      <c r="K106" s="11" t="s">
        <v>768</v>
      </c>
      <c r="L106" s="8"/>
      <c r="M106" s="11" t="s">
        <v>565</v>
      </c>
      <c r="N106" s="8"/>
      <c r="O106" s="12">
        <v>13</v>
      </c>
      <c r="P106" s="12" t="s">
        <v>743</v>
      </c>
      <c r="Q106" s="12"/>
      <c r="R106" s="12" t="s">
        <v>563</v>
      </c>
      <c r="S106" s="12" t="str">
        <f t="shared" si="11"/>
        <v>m</v>
      </c>
      <c r="T106" s="8"/>
      <c r="U106" s="8"/>
      <c r="V106" s="8"/>
      <c r="W106" s="8"/>
      <c r="X106" s="8"/>
      <c r="Y106" s="8"/>
      <c r="Z106" s="8" t="s">
        <v>764</v>
      </c>
      <c r="AA106" s="10">
        <v>43855</v>
      </c>
      <c r="AB106" s="8" t="s">
        <v>566</v>
      </c>
      <c r="AC106" s="8" t="s">
        <v>567</v>
      </c>
      <c r="AD106" s="8" t="s">
        <v>47</v>
      </c>
      <c r="AE106" s="7" t="s">
        <v>569</v>
      </c>
      <c r="AF106" s="8"/>
      <c r="AG106" s="8" t="str">
        <f t="shared" si="12"/>
        <v>m</v>
      </c>
      <c r="AH106" s="8" t="str">
        <f t="shared" si="13"/>
        <v>06 Km cross</v>
      </c>
      <c r="AI106" s="12">
        <f t="shared" si="13"/>
        <v>0</v>
      </c>
      <c r="AJ106" s="12" t="str">
        <f t="shared" si="13"/>
        <v>F1</v>
      </c>
      <c r="AK106" s="12">
        <f t="shared" si="14"/>
        <v>0</v>
      </c>
      <c r="AL106" s="12">
        <f t="shared" si="15"/>
        <v>0</v>
      </c>
      <c r="AM106" s="12">
        <f t="shared" si="15"/>
        <v>13</v>
      </c>
      <c r="AN106" s="12" t="str">
        <f t="shared" si="15"/>
        <v>22.18.3</v>
      </c>
      <c r="AO106" s="8" t="str">
        <f t="shared" si="16"/>
        <v>NATANAEL DAVID SALAS SALAS</v>
      </c>
      <c r="AP106" s="23">
        <f t="shared" si="17"/>
        <v>38066</v>
      </c>
      <c r="AQ106" s="8" t="str">
        <f t="shared" si="18"/>
        <v>Centro de apoyo del deporte y la cultura CADECU</v>
      </c>
      <c r="AR106" s="8">
        <f t="shared" si="18"/>
        <v>8</v>
      </c>
      <c r="AS106" s="12" t="str">
        <f t="shared" si="19"/>
        <v>215337820</v>
      </c>
    </row>
    <row r="107" spans="1:45" ht="16" hidden="1" x14ac:dyDescent="0.2">
      <c r="A107" s="8"/>
      <c r="B107" s="8" t="s">
        <v>484</v>
      </c>
      <c r="C107" s="8" t="s">
        <v>485</v>
      </c>
      <c r="D107" s="8" t="s">
        <v>486</v>
      </c>
      <c r="E107" s="12" t="s">
        <v>487</v>
      </c>
      <c r="F107" s="12" t="s">
        <v>95</v>
      </c>
      <c r="G107" s="9">
        <v>38238</v>
      </c>
      <c r="H107" s="16" t="str">
        <f t="shared" si="10"/>
        <v>u18</v>
      </c>
      <c r="I107" s="8" t="s">
        <v>220</v>
      </c>
      <c r="J107" s="8">
        <v>8</v>
      </c>
      <c r="K107" s="11" t="s">
        <v>768</v>
      </c>
      <c r="L107" s="8"/>
      <c r="M107" s="11" t="s">
        <v>565</v>
      </c>
      <c r="N107" s="8"/>
      <c r="O107" s="12"/>
      <c r="P107" s="12" t="s">
        <v>584</v>
      </c>
      <c r="Q107" s="12"/>
      <c r="R107" s="12" t="s">
        <v>564</v>
      </c>
      <c r="S107" s="12" t="str">
        <f t="shared" si="11"/>
        <v>m</v>
      </c>
      <c r="T107" s="8"/>
      <c r="U107" s="8"/>
      <c r="V107" s="8"/>
      <c r="W107" s="8"/>
      <c r="X107" s="8"/>
      <c r="Y107" s="8"/>
      <c r="Z107" s="8" t="s">
        <v>765</v>
      </c>
      <c r="AA107" s="10">
        <v>43849</v>
      </c>
      <c r="AB107" s="8" t="s">
        <v>566</v>
      </c>
      <c r="AC107" s="8" t="s">
        <v>567</v>
      </c>
      <c r="AD107" s="8" t="s">
        <v>47</v>
      </c>
      <c r="AE107" s="7" t="s">
        <v>568</v>
      </c>
      <c r="AF107" s="8"/>
      <c r="AG107" s="8" t="str">
        <f t="shared" si="12"/>
        <v>m</v>
      </c>
      <c r="AH107" s="8" t="str">
        <f t="shared" si="13"/>
        <v>06 Km cross</v>
      </c>
      <c r="AI107" s="12">
        <f t="shared" si="13"/>
        <v>0</v>
      </c>
      <c r="AJ107" s="12" t="str">
        <f t="shared" si="13"/>
        <v>F1</v>
      </c>
      <c r="AK107" s="12">
        <f t="shared" si="14"/>
        <v>0</v>
      </c>
      <c r="AL107" s="12">
        <f t="shared" si="15"/>
        <v>0</v>
      </c>
      <c r="AM107" s="12">
        <f t="shared" si="15"/>
        <v>0</v>
      </c>
      <c r="AN107" s="12" t="str">
        <f t="shared" si="15"/>
        <v>DNF</v>
      </c>
      <c r="AO107" s="8" t="str">
        <f t="shared" si="16"/>
        <v>WLADIMIR JESÚS CATRIL SALINAS</v>
      </c>
      <c r="AP107" s="23">
        <f t="shared" si="17"/>
        <v>38238</v>
      </c>
      <c r="AQ107" s="8" t="str">
        <f t="shared" si="18"/>
        <v>Club de Atletismo Juan Silva de Lota</v>
      </c>
      <c r="AR107" s="8">
        <f t="shared" si="18"/>
        <v>8</v>
      </c>
      <c r="AS107" s="12" t="str">
        <f t="shared" si="19"/>
        <v>216565578</v>
      </c>
    </row>
    <row r="108" spans="1:45" ht="16" hidden="1" x14ac:dyDescent="0.2">
      <c r="A108" s="8"/>
      <c r="B108" s="8" t="s">
        <v>197</v>
      </c>
      <c r="C108" s="8" t="s">
        <v>339</v>
      </c>
      <c r="D108" s="8" t="s">
        <v>488</v>
      </c>
      <c r="E108" s="12" t="s">
        <v>489</v>
      </c>
      <c r="F108" s="12" t="s">
        <v>95</v>
      </c>
      <c r="G108" s="9">
        <v>38032</v>
      </c>
      <c r="H108" s="16" t="str">
        <f t="shared" si="10"/>
        <v>u18</v>
      </c>
      <c r="I108" s="8" t="s">
        <v>220</v>
      </c>
      <c r="J108" s="8">
        <v>8</v>
      </c>
      <c r="K108" s="11" t="s">
        <v>768</v>
      </c>
      <c r="L108" s="8"/>
      <c r="M108" s="11" t="s">
        <v>565</v>
      </c>
      <c r="N108" s="8"/>
      <c r="O108" s="12"/>
      <c r="P108" s="12" t="s">
        <v>584</v>
      </c>
      <c r="Q108" s="12"/>
      <c r="R108" s="12" t="s">
        <v>564</v>
      </c>
      <c r="S108" s="12" t="str">
        <f t="shared" si="11"/>
        <v>m</v>
      </c>
      <c r="T108" s="8"/>
      <c r="U108" s="8"/>
      <c r="V108" s="8"/>
      <c r="W108" s="8"/>
      <c r="X108" s="8"/>
      <c r="Y108" s="8"/>
      <c r="Z108" s="8" t="s">
        <v>765</v>
      </c>
      <c r="AA108" s="10">
        <v>43849</v>
      </c>
      <c r="AB108" s="8" t="s">
        <v>566</v>
      </c>
      <c r="AC108" s="8" t="s">
        <v>567</v>
      </c>
      <c r="AD108" s="8" t="s">
        <v>47</v>
      </c>
      <c r="AE108" s="7" t="s">
        <v>568</v>
      </c>
      <c r="AF108" s="8"/>
      <c r="AG108" s="8" t="str">
        <f t="shared" si="12"/>
        <v>m</v>
      </c>
      <c r="AH108" s="8" t="str">
        <f t="shared" si="13"/>
        <v>06 Km cross</v>
      </c>
      <c r="AI108" s="12">
        <f t="shared" si="13"/>
        <v>0</v>
      </c>
      <c r="AJ108" s="12" t="str">
        <f t="shared" si="13"/>
        <v>F1</v>
      </c>
      <c r="AK108" s="12">
        <f t="shared" si="14"/>
        <v>0</v>
      </c>
      <c r="AL108" s="12">
        <f t="shared" si="15"/>
        <v>0</v>
      </c>
      <c r="AM108" s="12">
        <f t="shared" si="15"/>
        <v>0</v>
      </c>
      <c r="AN108" s="12" t="str">
        <f t="shared" si="15"/>
        <v>DNF</v>
      </c>
      <c r="AO108" s="8" t="str">
        <f t="shared" si="16"/>
        <v>JOAQUIN ANDRÉS MUÑOZ ROBLES</v>
      </c>
      <c r="AP108" s="23">
        <f t="shared" si="17"/>
        <v>38032</v>
      </c>
      <c r="AQ108" s="8" t="str">
        <f t="shared" si="18"/>
        <v>Club de Atletismo Juan Silva de Lota</v>
      </c>
      <c r="AR108" s="8">
        <f t="shared" si="18"/>
        <v>8</v>
      </c>
      <c r="AS108" s="12" t="str">
        <f t="shared" si="19"/>
        <v>215085023</v>
      </c>
    </row>
    <row r="109" spans="1:45" ht="16" hidden="1" x14ac:dyDescent="0.2">
      <c r="A109" s="8"/>
      <c r="B109" s="8" t="s">
        <v>490</v>
      </c>
      <c r="C109" s="8" t="s">
        <v>491</v>
      </c>
      <c r="D109" s="8" t="s">
        <v>492</v>
      </c>
      <c r="E109" s="12" t="s">
        <v>493</v>
      </c>
      <c r="F109" s="12" t="s">
        <v>95</v>
      </c>
      <c r="G109" s="9">
        <v>37632</v>
      </c>
      <c r="H109" s="16" t="str">
        <f t="shared" si="10"/>
        <v>u18</v>
      </c>
      <c r="I109" s="8" t="s">
        <v>207</v>
      </c>
      <c r="J109" s="8">
        <v>8</v>
      </c>
      <c r="K109" s="11" t="s">
        <v>768</v>
      </c>
      <c r="L109" s="8"/>
      <c r="M109" s="11" t="s">
        <v>565</v>
      </c>
      <c r="N109" s="8"/>
      <c r="O109" s="12"/>
      <c r="P109" s="12" t="s">
        <v>588</v>
      </c>
      <c r="Q109" s="12"/>
      <c r="R109" s="12" t="s">
        <v>564</v>
      </c>
      <c r="S109" s="12" t="str">
        <f t="shared" si="11"/>
        <v>m</v>
      </c>
      <c r="T109" s="8"/>
      <c r="U109" s="8"/>
      <c r="V109" s="8"/>
      <c r="W109" s="8"/>
      <c r="X109" s="8"/>
      <c r="Y109" s="8"/>
      <c r="Z109" s="8" t="s">
        <v>765</v>
      </c>
      <c r="AA109" s="10">
        <v>43849</v>
      </c>
      <c r="AB109" s="8" t="s">
        <v>566</v>
      </c>
      <c r="AC109" s="8" t="s">
        <v>567</v>
      </c>
      <c r="AD109" s="8" t="s">
        <v>47</v>
      </c>
      <c r="AE109" s="7" t="s">
        <v>568</v>
      </c>
      <c r="AF109" s="8"/>
      <c r="AG109" s="8" t="str">
        <f t="shared" si="12"/>
        <v>m</v>
      </c>
      <c r="AH109" s="8" t="str">
        <f t="shared" si="13"/>
        <v>06 Km cross</v>
      </c>
      <c r="AI109" s="12">
        <f t="shared" si="13"/>
        <v>0</v>
      </c>
      <c r="AJ109" s="12" t="str">
        <f t="shared" si="13"/>
        <v>F1</v>
      </c>
      <c r="AK109" s="12">
        <f t="shared" si="14"/>
        <v>0</v>
      </c>
      <c r="AL109" s="12">
        <f t="shared" si="15"/>
        <v>0</v>
      </c>
      <c r="AM109" s="12">
        <f t="shared" si="15"/>
        <v>0</v>
      </c>
      <c r="AN109" s="12" t="str">
        <f t="shared" si="15"/>
        <v>DNS</v>
      </c>
      <c r="AO109" s="8" t="str">
        <f t="shared" si="16"/>
        <v>MIGUEL IGNACIO  ACUÑA MELLADO</v>
      </c>
      <c r="AP109" s="23">
        <f t="shared" si="17"/>
        <v>37632</v>
      </c>
      <c r="AQ109" s="8" t="str">
        <f t="shared" si="18"/>
        <v>Centro de apoyo del deporte y la cultura CADECU</v>
      </c>
      <c r="AR109" s="8">
        <f t="shared" si="18"/>
        <v>8</v>
      </c>
      <c r="AS109" s="12" t="str">
        <f t="shared" si="19"/>
        <v>210829490</v>
      </c>
    </row>
    <row r="110" spans="1:45" ht="16" hidden="1" x14ac:dyDescent="0.2">
      <c r="A110" s="8"/>
      <c r="B110" s="8" t="s">
        <v>494</v>
      </c>
      <c r="C110" s="8" t="s">
        <v>495</v>
      </c>
      <c r="D110" s="8" t="s">
        <v>496</v>
      </c>
      <c r="E110" s="12" t="s">
        <v>497</v>
      </c>
      <c r="F110" s="12" t="s">
        <v>95</v>
      </c>
      <c r="G110" s="9">
        <v>38218</v>
      </c>
      <c r="H110" s="16" t="str">
        <f t="shared" si="10"/>
        <v>u18</v>
      </c>
      <c r="I110" s="8" t="s">
        <v>68</v>
      </c>
      <c r="J110" s="8">
        <v>8</v>
      </c>
      <c r="K110" s="11" t="s">
        <v>768</v>
      </c>
      <c r="L110" s="8"/>
      <c r="M110" s="11" t="s">
        <v>565</v>
      </c>
      <c r="N110" s="8"/>
      <c r="O110" s="12"/>
      <c r="P110" s="12" t="s">
        <v>588</v>
      </c>
      <c r="Q110" s="12"/>
      <c r="R110" s="12" t="s">
        <v>564</v>
      </c>
      <c r="S110" s="12" t="str">
        <f t="shared" si="11"/>
        <v>m</v>
      </c>
      <c r="T110" s="8"/>
      <c r="U110" s="8"/>
      <c r="V110" s="8"/>
      <c r="W110" s="8"/>
      <c r="X110" s="8"/>
      <c r="Y110" s="8"/>
      <c r="Z110" s="8" t="s">
        <v>765</v>
      </c>
      <c r="AA110" s="10">
        <v>43849</v>
      </c>
      <c r="AB110" s="8" t="s">
        <v>566</v>
      </c>
      <c r="AC110" s="8" t="s">
        <v>567</v>
      </c>
      <c r="AD110" s="8" t="s">
        <v>47</v>
      </c>
      <c r="AE110" s="7" t="s">
        <v>568</v>
      </c>
      <c r="AF110" s="8"/>
      <c r="AG110" s="8" t="str">
        <f t="shared" si="12"/>
        <v>m</v>
      </c>
      <c r="AH110" s="8" t="str">
        <f t="shared" si="13"/>
        <v>06 Km cross</v>
      </c>
      <c r="AI110" s="12">
        <f t="shared" si="13"/>
        <v>0</v>
      </c>
      <c r="AJ110" s="12" t="str">
        <f t="shared" si="13"/>
        <v>F1</v>
      </c>
      <c r="AK110" s="12">
        <f t="shared" si="14"/>
        <v>0</v>
      </c>
      <c r="AL110" s="12">
        <f t="shared" si="15"/>
        <v>0</v>
      </c>
      <c r="AM110" s="12">
        <f t="shared" si="15"/>
        <v>0</v>
      </c>
      <c r="AN110" s="12" t="str">
        <f t="shared" si="15"/>
        <v>DNS</v>
      </c>
      <c r="AO110" s="8" t="str">
        <f t="shared" si="16"/>
        <v>IGNACIO ABRAHAM AGUILERA CARDENAS</v>
      </c>
      <c r="AP110" s="23">
        <f t="shared" si="17"/>
        <v>38218</v>
      </c>
      <c r="AQ110" s="8" t="str">
        <f t="shared" si="18"/>
        <v>Club Atlético de Los Angeles</v>
      </c>
      <c r="AR110" s="8">
        <f t="shared" si="18"/>
        <v>8</v>
      </c>
      <c r="AS110" s="12" t="str">
        <f t="shared" si="19"/>
        <v xml:space="preserve">216428986 </v>
      </c>
    </row>
    <row r="111" spans="1:45" ht="16" hidden="1" x14ac:dyDescent="0.2">
      <c r="A111" s="8"/>
      <c r="B111" s="8" t="s">
        <v>498</v>
      </c>
      <c r="C111" s="8" t="s">
        <v>499</v>
      </c>
      <c r="D111" s="8" t="s">
        <v>465</v>
      </c>
      <c r="E111" s="12" t="s">
        <v>500</v>
      </c>
      <c r="F111" s="12" t="s">
        <v>95</v>
      </c>
      <c r="G111" s="9">
        <v>37804</v>
      </c>
      <c r="H111" s="16" t="str">
        <f t="shared" si="10"/>
        <v>u18</v>
      </c>
      <c r="I111" s="8" t="s">
        <v>166</v>
      </c>
      <c r="J111" s="8">
        <v>8</v>
      </c>
      <c r="K111" s="11" t="s">
        <v>768</v>
      </c>
      <c r="L111" s="8"/>
      <c r="M111" s="11" t="s">
        <v>565</v>
      </c>
      <c r="N111" s="8"/>
      <c r="O111" s="12"/>
      <c r="P111" s="12" t="s">
        <v>588</v>
      </c>
      <c r="Q111" s="12"/>
      <c r="R111" s="12" t="s">
        <v>564</v>
      </c>
      <c r="S111" s="12" t="str">
        <f t="shared" si="11"/>
        <v>m</v>
      </c>
      <c r="T111" s="8"/>
      <c r="U111" s="8"/>
      <c r="V111" s="8"/>
      <c r="W111" s="8"/>
      <c r="X111" s="8"/>
      <c r="Y111" s="8"/>
      <c r="Z111" s="8" t="s">
        <v>765</v>
      </c>
      <c r="AA111" s="10">
        <v>43849</v>
      </c>
      <c r="AB111" s="8" t="s">
        <v>566</v>
      </c>
      <c r="AC111" s="8" t="s">
        <v>567</v>
      </c>
      <c r="AD111" s="8" t="s">
        <v>47</v>
      </c>
      <c r="AE111" s="7" t="s">
        <v>568</v>
      </c>
      <c r="AF111" s="8"/>
      <c r="AG111" s="8" t="str">
        <f t="shared" si="12"/>
        <v>m</v>
      </c>
      <c r="AH111" s="8" t="str">
        <f t="shared" si="13"/>
        <v>06 Km cross</v>
      </c>
      <c r="AI111" s="12">
        <f t="shared" si="13"/>
        <v>0</v>
      </c>
      <c r="AJ111" s="12" t="str">
        <f t="shared" si="13"/>
        <v>F1</v>
      </c>
      <c r="AK111" s="12">
        <f t="shared" si="14"/>
        <v>0</v>
      </c>
      <c r="AL111" s="12">
        <f t="shared" si="15"/>
        <v>0</v>
      </c>
      <c r="AM111" s="12">
        <f t="shared" si="15"/>
        <v>0</v>
      </c>
      <c r="AN111" s="12" t="str">
        <f t="shared" si="15"/>
        <v>DNS</v>
      </c>
      <c r="AO111" s="8" t="str">
        <f t="shared" si="16"/>
        <v xml:space="preserve">MAXIMILIANO  CONZTANZO  SAEZ </v>
      </c>
      <c r="AP111" s="23">
        <f t="shared" si="17"/>
        <v>37804</v>
      </c>
      <c r="AQ111" s="8" t="str">
        <f t="shared" si="18"/>
        <v>Club Atlético San Pedro</v>
      </c>
      <c r="AR111" s="8">
        <f t="shared" si="18"/>
        <v>8</v>
      </c>
      <c r="AS111" s="12" t="str">
        <f t="shared" si="19"/>
        <v>213308629</v>
      </c>
    </row>
    <row r="112" spans="1:45" ht="16" hidden="1" x14ac:dyDescent="0.2">
      <c r="A112" s="8"/>
      <c r="B112" s="8" t="s">
        <v>501</v>
      </c>
      <c r="C112" s="8" t="s">
        <v>502</v>
      </c>
      <c r="D112" s="8" t="s">
        <v>503</v>
      </c>
      <c r="E112" s="12" t="s">
        <v>504</v>
      </c>
      <c r="F112" s="12" t="s">
        <v>95</v>
      </c>
      <c r="G112" s="9">
        <v>38074</v>
      </c>
      <c r="H112" s="16" t="str">
        <f t="shared" si="10"/>
        <v>u18</v>
      </c>
      <c r="I112" s="8" t="s">
        <v>166</v>
      </c>
      <c r="J112" s="8">
        <v>8</v>
      </c>
      <c r="K112" s="11" t="s">
        <v>768</v>
      </c>
      <c r="L112" s="8"/>
      <c r="M112" s="11" t="s">
        <v>565</v>
      </c>
      <c r="N112" s="8"/>
      <c r="O112" s="12"/>
      <c r="P112" s="12" t="s">
        <v>588</v>
      </c>
      <c r="Q112" s="12"/>
      <c r="R112" s="12" t="s">
        <v>564</v>
      </c>
      <c r="S112" s="12" t="str">
        <f t="shared" si="11"/>
        <v>m</v>
      </c>
      <c r="T112" s="8"/>
      <c r="U112" s="8"/>
      <c r="V112" s="8"/>
      <c r="W112" s="8"/>
      <c r="X112" s="8"/>
      <c r="Y112" s="8"/>
      <c r="Z112" s="8" t="s">
        <v>765</v>
      </c>
      <c r="AA112" s="10">
        <v>43849</v>
      </c>
      <c r="AB112" s="8" t="s">
        <v>566</v>
      </c>
      <c r="AC112" s="8" t="s">
        <v>567</v>
      </c>
      <c r="AD112" s="8" t="s">
        <v>47</v>
      </c>
      <c r="AE112" s="7" t="s">
        <v>568</v>
      </c>
      <c r="AF112" s="8"/>
      <c r="AG112" s="8" t="str">
        <f t="shared" si="12"/>
        <v>m</v>
      </c>
      <c r="AH112" s="8" t="str">
        <f t="shared" si="13"/>
        <v>06 Km cross</v>
      </c>
      <c r="AI112" s="12">
        <f t="shared" si="13"/>
        <v>0</v>
      </c>
      <c r="AJ112" s="12" t="str">
        <f t="shared" si="13"/>
        <v>F1</v>
      </c>
      <c r="AK112" s="12">
        <f t="shared" si="14"/>
        <v>0</v>
      </c>
      <c r="AL112" s="12">
        <f t="shared" si="15"/>
        <v>0</v>
      </c>
      <c r="AM112" s="12">
        <f t="shared" si="15"/>
        <v>0</v>
      </c>
      <c r="AN112" s="12" t="str">
        <f t="shared" si="15"/>
        <v>DNS</v>
      </c>
      <c r="AO112" s="8" t="str">
        <f t="shared" si="16"/>
        <v xml:space="preserve">JOAQUIN  DAROCH  SAN MARTIN </v>
      </c>
      <c r="AP112" s="23">
        <f t="shared" si="17"/>
        <v>38074</v>
      </c>
      <c r="AQ112" s="8" t="str">
        <f t="shared" si="18"/>
        <v>Club Atlético San Pedro</v>
      </c>
      <c r="AR112" s="8">
        <f t="shared" si="18"/>
        <v>8</v>
      </c>
      <c r="AS112" s="12" t="str">
        <f t="shared" si="19"/>
        <v>215397998</v>
      </c>
    </row>
    <row r="113" spans="1:45" ht="16" hidden="1" x14ac:dyDescent="0.2">
      <c r="A113" s="8"/>
      <c r="B113" s="8" t="s">
        <v>505</v>
      </c>
      <c r="C113" s="8" t="s">
        <v>506</v>
      </c>
      <c r="D113" s="8" t="s">
        <v>507</v>
      </c>
      <c r="E113" s="12" t="s">
        <v>508</v>
      </c>
      <c r="F113" s="12" t="s">
        <v>95</v>
      </c>
      <c r="G113" s="9">
        <v>38238</v>
      </c>
      <c r="H113" s="16" t="str">
        <f t="shared" si="10"/>
        <v>u18</v>
      </c>
      <c r="I113" s="8" t="s">
        <v>191</v>
      </c>
      <c r="J113" s="8">
        <v>8</v>
      </c>
      <c r="K113" s="11" t="s">
        <v>768</v>
      </c>
      <c r="L113" s="8"/>
      <c r="M113" s="11" t="s">
        <v>565</v>
      </c>
      <c r="N113" s="8"/>
      <c r="O113" s="12"/>
      <c r="P113" s="12" t="s">
        <v>588</v>
      </c>
      <c r="Q113" s="12"/>
      <c r="R113" s="12" t="s">
        <v>564</v>
      </c>
      <c r="S113" s="12" t="str">
        <f t="shared" si="11"/>
        <v>m</v>
      </c>
      <c r="T113" s="8"/>
      <c r="U113" s="8"/>
      <c r="V113" s="8"/>
      <c r="W113" s="8"/>
      <c r="X113" s="8"/>
      <c r="Y113" s="8"/>
      <c r="Z113" s="8" t="s">
        <v>765</v>
      </c>
      <c r="AA113" s="10">
        <v>43849</v>
      </c>
      <c r="AB113" s="8" t="s">
        <v>566</v>
      </c>
      <c r="AC113" s="8" t="s">
        <v>567</v>
      </c>
      <c r="AD113" s="8" t="s">
        <v>47</v>
      </c>
      <c r="AE113" s="7" t="s">
        <v>568</v>
      </c>
      <c r="AF113" s="8"/>
      <c r="AG113" s="8" t="str">
        <f t="shared" si="12"/>
        <v>m</v>
      </c>
      <c r="AH113" s="8" t="str">
        <f t="shared" si="13"/>
        <v>06 Km cross</v>
      </c>
      <c r="AI113" s="12">
        <f t="shared" si="13"/>
        <v>0</v>
      </c>
      <c r="AJ113" s="12" t="str">
        <f t="shared" si="13"/>
        <v>F1</v>
      </c>
      <c r="AK113" s="12">
        <f t="shared" si="14"/>
        <v>0</v>
      </c>
      <c r="AL113" s="12">
        <f t="shared" si="15"/>
        <v>0</v>
      </c>
      <c r="AM113" s="12">
        <f t="shared" si="15"/>
        <v>0</v>
      </c>
      <c r="AN113" s="12" t="str">
        <f t="shared" si="15"/>
        <v>DNS</v>
      </c>
      <c r="AO113" s="8" t="str">
        <f t="shared" si="16"/>
        <v>BENJAMÍN ANDRES LABRAÑA CARRASCO</v>
      </c>
      <c r="AP113" s="23">
        <f t="shared" si="17"/>
        <v>38238</v>
      </c>
      <c r="AQ113" s="8" t="str">
        <f t="shared" si="18"/>
        <v>Club Deportivo San Pablo</v>
      </c>
      <c r="AR113" s="8">
        <f t="shared" si="18"/>
        <v>8</v>
      </c>
      <c r="AS113" s="12" t="str">
        <f t="shared" si="19"/>
        <v>216571614</v>
      </c>
    </row>
    <row r="114" spans="1:45" ht="16" hidden="1" x14ac:dyDescent="0.2">
      <c r="A114" s="8"/>
      <c r="B114" s="8" t="s">
        <v>509</v>
      </c>
      <c r="C114" s="8" t="s">
        <v>271</v>
      </c>
      <c r="D114" s="8" t="s">
        <v>510</v>
      </c>
      <c r="E114" s="12" t="s">
        <v>511</v>
      </c>
      <c r="F114" s="12" t="s">
        <v>95</v>
      </c>
      <c r="G114" s="9">
        <v>38304</v>
      </c>
      <c r="H114" s="16" t="str">
        <f t="shared" si="10"/>
        <v>u18</v>
      </c>
      <c r="I114" s="8" t="s">
        <v>220</v>
      </c>
      <c r="J114" s="8">
        <v>8</v>
      </c>
      <c r="K114" s="11" t="s">
        <v>768</v>
      </c>
      <c r="L114" s="8"/>
      <c r="M114" s="11" t="s">
        <v>565</v>
      </c>
      <c r="N114" s="8"/>
      <c r="O114" s="12"/>
      <c r="P114" s="12" t="s">
        <v>588</v>
      </c>
      <c r="Q114" s="12"/>
      <c r="R114" s="12" t="s">
        <v>564</v>
      </c>
      <c r="S114" s="12" t="str">
        <f t="shared" si="11"/>
        <v>m</v>
      </c>
      <c r="T114" s="8"/>
      <c r="U114" s="8"/>
      <c r="V114" s="8"/>
      <c r="W114" s="8"/>
      <c r="X114" s="8"/>
      <c r="Y114" s="8"/>
      <c r="Z114" s="8" t="s">
        <v>765</v>
      </c>
      <c r="AA114" s="10">
        <v>43849</v>
      </c>
      <c r="AB114" s="8" t="s">
        <v>566</v>
      </c>
      <c r="AC114" s="8" t="s">
        <v>567</v>
      </c>
      <c r="AD114" s="8" t="s">
        <v>47</v>
      </c>
      <c r="AE114" s="7" t="s">
        <v>568</v>
      </c>
      <c r="AF114" s="8"/>
      <c r="AG114" s="8" t="str">
        <f t="shared" si="12"/>
        <v>m</v>
      </c>
      <c r="AH114" s="8" t="str">
        <f t="shared" si="13"/>
        <v>06 Km cross</v>
      </c>
      <c r="AI114" s="12">
        <f t="shared" si="13"/>
        <v>0</v>
      </c>
      <c r="AJ114" s="12" t="str">
        <f t="shared" si="13"/>
        <v>F1</v>
      </c>
      <c r="AK114" s="12">
        <f t="shared" si="14"/>
        <v>0</v>
      </c>
      <c r="AL114" s="12">
        <f t="shared" si="15"/>
        <v>0</v>
      </c>
      <c r="AM114" s="12">
        <f t="shared" si="15"/>
        <v>0</v>
      </c>
      <c r="AN114" s="12" t="str">
        <f t="shared" si="15"/>
        <v>DNS</v>
      </c>
      <c r="AO114" s="8" t="str">
        <f t="shared" si="16"/>
        <v>VICENTE IGNACIO PAVEZ CARRILLO</v>
      </c>
      <c r="AP114" s="23">
        <f t="shared" si="17"/>
        <v>38304</v>
      </c>
      <c r="AQ114" s="8" t="str">
        <f t="shared" si="18"/>
        <v>Club de Atletismo Juan Silva de Lota</v>
      </c>
      <c r="AR114" s="8">
        <f t="shared" si="18"/>
        <v>8</v>
      </c>
      <c r="AS114" s="12" t="str">
        <f t="shared" si="19"/>
        <v>217060451</v>
      </c>
    </row>
    <row r="115" spans="1:45" ht="16" hidden="1" x14ac:dyDescent="0.2">
      <c r="A115" s="8"/>
      <c r="B115" s="8" t="s">
        <v>512</v>
      </c>
      <c r="C115" s="8" t="s">
        <v>513</v>
      </c>
      <c r="D115" s="8" t="s">
        <v>514</v>
      </c>
      <c r="E115" s="12" t="s">
        <v>515</v>
      </c>
      <c r="F115" s="12" t="s">
        <v>95</v>
      </c>
      <c r="G115" s="9">
        <v>38187</v>
      </c>
      <c r="H115" s="16" t="str">
        <f t="shared" si="10"/>
        <v>u18</v>
      </c>
      <c r="I115" s="8" t="s">
        <v>220</v>
      </c>
      <c r="J115" s="8">
        <v>8</v>
      </c>
      <c r="K115" s="11" t="s">
        <v>768</v>
      </c>
      <c r="L115" s="8"/>
      <c r="M115" s="11" t="s">
        <v>565</v>
      </c>
      <c r="N115" s="8"/>
      <c r="O115" s="12"/>
      <c r="P115" s="12" t="s">
        <v>588</v>
      </c>
      <c r="Q115" s="12"/>
      <c r="R115" s="12" t="s">
        <v>564</v>
      </c>
      <c r="S115" s="12" t="str">
        <f t="shared" si="11"/>
        <v>m</v>
      </c>
      <c r="T115" s="8"/>
      <c r="U115" s="8"/>
      <c r="V115" s="8"/>
      <c r="W115" s="8"/>
      <c r="X115" s="8"/>
      <c r="Y115" s="8"/>
      <c r="Z115" s="8" t="s">
        <v>765</v>
      </c>
      <c r="AA115" s="10">
        <v>43849</v>
      </c>
      <c r="AB115" s="8" t="s">
        <v>566</v>
      </c>
      <c r="AC115" s="8" t="s">
        <v>567</v>
      </c>
      <c r="AD115" s="8" t="s">
        <v>47</v>
      </c>
      <c r="AE115" s="7" t="s">
        <v>568</v>
      </c>
      <c r="AF115" s="8"/>
      <c r="AG115" s="8" t="str">
        <f t="shared" si="12"/>
        <v>m</v>
      </c>
      <c r="AH115" s="8" t="str">
        <f t="shared" si="13"/>
        <v>06 Km cross</v>
      </c>
      <c r="AI115" s="12">
        <f t="shared" si="13"/>
        <v>0</v>
      </c>
      <c r="AJ115" s="12" t="str">
        <f t="shared" si="13"/>
        <v>F1</v>
      </c>
      <c r="AK115" s="12">
        <f t="shared" si="14"/>
        <v>0</v>
      </c>
      <c r="AL115" s="12">
        <f t="shared" si="15"/>
        <v>0</v>
      </c>
      <c r="AM115" s="12">
        <f t="shared" si="15"/>
        <v>0</v>
      </c>
      <c r="AN115" s="12" t="str">
        <f t="shared" si="15"/>
        <v>DNS</v>
      </c>
      <c r="AO115" s="8" t="str">
        <f t="shared" si="16"/>
        <v>EZEQUIEL ESTEBAN POZA VARGAS</v>
      </c>
      <c r="AP115" s="23">
        <f t="shared" si="17"/>
        <v>38187</v>
      </c>
      <c r="AQ115" s="8" t="str">
        <f t="shared" si="18"/>
        <v>Club de Atletismo Juan Silva de Lota</v>
      </c>
      <c r="AR115" s="8">
        <f t="shared" si="18"/>
        <v>8</v>
      </c>
      <c r="AS115" s="12" t="str">
        <f t="shared" si="19"/>
        <v>216199138</v>
      </c>
    </row>
    <row r="116" spans="1:45" ht="16" hidden="1" x14ac:dyDescent="0.2">
      <c r="A116" s="8"/>
      <c r="B116" s="8" t="s">
        <v>516</v>
      </c>
      <c r="C116" s="8" t="s">
        <v>143</v>
      </c>
      <c r="D116" s="8" t="s">
        <v>517</v>
      </c>
      <c r="E116" s="12" t="s">
        <v>518</v>
      </c>
      <c r="F116" s="12" t="s">
        <v>95</v>
      </c>
      <c r="G116" s="9">
        <v>38118</v>
      </c>
      <c r="H116" s="16" t="str">
        <f t="shared" si="10"/>
        <v>u18</v>
      </c>
      <c r="I116" s="8" t="s">
        <v>68</v>
      </c>
      <c r="J116" s="8">
        <v>8</v>
      </c>
      <c r="K116" s="11" t="s">
        <v>768</v>
      </c>
      <c r="L116" s="8"/>
      <c r="M116" s="11" t="s">
        <v>565</v>
      </c>
      <c r="N116" s="8"/>
      <c r="O116" s="12"/>
      <c r="P116" s="12" t="s">
        <v>588</v>
      </c>
      <c r="Q116" s="12"/>
      <c r="R116" s="12" t="s">
        <v>564</v>
      </c>
      <c r="S116" s="12" t="str">
        <f t="shared" si="11"/>
        <v>m</v>
      </c>
      <c r="T116" s="8"/>
      <c r="U116" s="8"/>
      <c r="V116" s="8"/>
      <c r="W116" s="8"/>
      <c r="X116" s="8"/>
      <c r="Y116" s="8"/>
      <c r="Z116" s="8" t="s">
        <v>765</v>
      </c>
      <c r="AA116" s="10">
        <v>43849</v>
      </c>
      <c r="AB116" s="8" t="s">
        <v>566</v>
      </c>
      <c r="AC116" s="8" t="s">
        <v>567</v>
      </c>
      <c r="AD116" s="8" t="s">
        <v>47</v>
      </c>
      <c r="AE116" s="7" t="s">
        <v>568</v>
      </c>
      <c r="AF116" s="8"/>
      <c r="AG116" s="8" t="str">
        <f t="shared" si="12"/>
        <v>m</v>
      </c>
      <c r="AH116" s="8" t="str">
        <f t="shared" si="13"/>
        <v>06 Km cross</v>
      </c>
      <c r="AI116" s="12">
        <f t="shared" si="13"/>
        <v>0</v>
      </c>
      <c r="AJ116" s="12" t="str">
        <f t="shared" si="13"/>
        <v>F1</v>
      </c>
      <c r="AK116" s="12">
        <f t="shared" si="14"/>
        <v>0</v>
      </c>
      <c r="AL116" s="12">
        <f t="shared" si="15"/>
        <v>0</v>
      </c>
      <c r="AM116" s="12">
        <f t="shared" si="15"/>
        <v>0</v>
      </c>
      <c r="AN116" s="12" t="str">
        <f t="shared" si="15"/>
        <v>DNS</v>
      </c>
      <c r="AO116" s="8" t="str">
        <f t="shared" si="16"/>
        <v>NICOLÁS SEBASTIAN YAÑEZ SAN MARTIN</v>
      </c>
      <c r="AP116" s="23">
        <f t="shared" si="17"/>
        <v>38118</v>
      </c>
      <c r="AQ116" s="8" t="str">
        <f t="shared" si="18"/>
        <v>Club Atlético de Los Angeles</v>
      </c>
      <c r="AR116" s="8">
        <f t="shared" si="18"/>
        <v>8</v>
      </c>
      <c r="AS116" s="12" t="str">
        <f t="shared" si="19"/>
        <v>215702960</v>
      </c>
    </row>
    <row r="117" spans="1:45" ht="16" hidden="1" x14ac:dyDescent="0.2">
      <c r="A117" s="8"/>
      <c r="B117" s="8" t="s">
        <v>524</v>
      </c>
      <c r="C117" s="8" t="s">
        <v>525</v>
      </c>
      <c r="D117" s="8" t="s">
        <v>560</v>
      </c>
      <c r="E117" s="12" t="s">
        <v>561</v>
      </c>
      <c r="F117" s="12" t="s">
        <v>95</v>
      </c>
      <c r="G117" s="9">
        <v>37208</v>
      </c>
      <c r="H117" s="16" t="str">
        <f t="shared" si="10"/>
        <v>u20</v>
      </c>
      <c r="I117" s="8" t="s">
        <v>220</v>
      </c>
      <c r="J117" s="8">
        <v>8</v>
      </c>
      <c r="K117" s="11" t="s">
        <v>768</v>
      </c>
      <c r="L117" s="8"/>
      <c r="M117" s="11" t="s">
        <v>565</v>
      </c>
      <c r="N117" s="8"/>
      <c r="O117" s="12"/>
      <c r="P117" s="12" t="s">
        <v>584</v>
      </c>
      <c r="Q117" s="12"/>
      <c r="R117" s="12" t="s">
        <v>564</v>
      </c>
      <c r="S117" s="12" t="str">
        <f t="shared" si="11"/>
        <v>m</v>
      </c>
      <c r="T117" s="8"/>
      <c r="U117" s="8"/>
      <c r="V117" s="8"/>
      <c r="W117" s="8"/>
      <c r="X117" s="8"/>
      <c r="Y117" s="8"/>
      <c r="Z117" s="8" t="s">
        <v>765</v>
      </c>
      <c r="AA117" s="10">
        <v>43849</v>
      </c>
      <c r="AB117" s="8" t="s">
        <v>566</v>
      </c>
      <c r="AC117" s="8" t="s">
        <v>567</v>
      </c>
      <c r="AD117" s="8" t="s">
        <v>47</v>
      </c>
      <c r="AE117" s="7" t="s">
        <v>568</v>
      </c>
      <c r="AF117" s="8"/>
      <c r="AG117" s="8" t="str">
        <f t="shared" si="12"/>
        <v>m</v>
      </c>
      <c r="AH117" s="8" t="str">
        <f t="shared" si="13"/>
        <v>06 Km cross</v>
      </c>
      <c r="AI117" s="12">
        <f t="shared" si="13"/>
        <v>0</v>
      </c>
      <c r="AJ117" s="12" t="str">
        <f t="shared" si="13"/>
        <v>F1</v>
      </c>
      <c r="AK117" s="12">
        <f t="shared" si="14"/>
        <v>0</v>
      </c>
      <c r="AL117" s="12">
        <f t="shared" si="15"/>
        <v>0</v>
      </c>
      <c r="AM117" s="12">
        <f t="shared" si="15"/>
        <v>0</v>
      </c>
      <c r="AN117" s="12" t="str">
        <f t="shared" si="15"/>
        <v>DNF</v>
      </c>
      <c r="AO117" s="8" t="str">
        <f t="shared" si="16"/>
        <v>SEBASTIAN IGNACIO BRITO VERA</v>
      </c>
      <c r="AP117" s="23">
        <f t="shared" si="17"/>
        <v>37208</v>
      </c>
      <c r="AQ117" s="8" t="str">
        <f t="shared" si="18"/>
        <v>Club de Atletismo Juan Silva de Lota</v>
      </c>
      <c r="AR117" s="8">
        <f t="shared" si="18"/>
        <v>8</v>
      </c>
      <c r="AS117" s="12" t="str">
        <f t="shared" si="19"/>
        <v>209136759</v>
      </c>
    </row>
    <row r="118" spans="1:45" ht="16" hidden="1" x14ac:dyDescent="0.2">
      <c r="A118" s="8"/>
      <c r="B118" s="8" t="s">
        <v>91</v>
      </c>
      <c r="C118" s="8" t="s">
        <v>92</v>
      </c>
      <c r="D118" s="8" t="s">
        <v>93</v>
      </c>
      <c r="E118" s="12" t="s">
        <v>94</v>
      </c>
      <c r="F118" s="12" t="s">
        <v>95</v>
      </c>
      <c r="G118" s="9">
        <v>33950</v>
      </c>
      <c r="H118" s="16" t="str">
        <f t="shared" si="10"/>
        <v>adulto</v>
      </c>
      <c r="I118" s="8" t="s">
        <v>96</v>
      </c>
      <c r="J118" s="8">
        <v>8</v>
      </c>
      <c r="K118" s="11" t="s">
        <v>769</v>
      </c>
      <c r="L118" s="8"/>
      <c r="M118" s="11" t="s">
        <v>565</v>
      </c>
      <c r="N118" s="8"/>
      <c r="O118" s="12">
        <v>1</v>
      </c>
      <c r="P118" s="12" t="s">
        <v>97</v>
      </c>
      <c r="Q118" s="12"/>
      <c r="R118" s="12" t="s">
        <v>564</v>
      </c>
      <c r="S118" s="12" t="str">
        <f t="shared" si="11"/>
        <v>m</v>
      </c>
      <c r="T118" s="8"/>
      <c r="U118" s="8"/>
      <c r="V118" s="8"/>
      <c r="W118" s="8"/>
      <c r="X118" s="8"/>
      <c r="Y118" s="8"/>
      <c r="Z118" s="8" t="s">
        <v>765</v>
      </c>
      <c r="AA118" s="10">
        <v>43849</v>
      </c>
      <c r="AB118" s="8" t="s">
        <v>566</v>
      </c>
      <c r="AC118" s="8" t="s">
        <v>567</v>
      </c>
      <c r="AD118" s="8" t="s">
        <v>47</v>
      </c>
      <c r="AE118" s="7" t="s">
        <v>568</v>
      </c>
      <c r="AF118" s="8"/>
      <c r="AG118" s="8" t="str">
        <f t="shared" si="12"/>
        <v>m</v>
      </c>
      <c r="AH118" s="8" t="str">
        <f t="shared" si="13"/>
        <v>08 Km cross</v>
      </c>
      <c r="AI118" s="12">
        <f t="shared" si="13"/>
        <v>0</v>
      </c>
      <c r="AJ118" s="12" t="str">
        <f t="shared" si="13"/>
        <v>F1</v>
      </c>
      <c r="AK118" s="12">
        <f t="shared" si="14"/>
        <v>0</v>
      </c>
      <c r="AL118" s="12">
        <f t="shared" si="15"/>
        <v>0</v>
      </c>
      <c r="AM118" s="12">
        <f t="shared" si="15"/>
        <v>1</v>
      </c>
      <c r="AN118" s="12" t="str">
        <f t="shared" si="15"/>
        <v>25.50</v>
      </c>
      <c r="AO118" s="8" t="str">
        <f t="shared" si="16"/>
        <v>IVAN CHAVEZ CORTEZ</v>
      </c>
      <c r="AP118" s="23">
        <f t="shared" si="17"/>
        <v>33950</v>
      </c>
      <c r="AQ118" s="8" t="str">
        <f t="shared" si="18"/>
        <v>Club Deportivo Universidad del Bio-Bio</v>
      </c>
      <c r="AR118" s="8">
        <f t="shared" si="18"/>
        <v>8</v>
      </c>
      <c r="AS118" s="12" t="str">
        <f t="shared" si="19"/>
        <v>183630539</v>
      </c>
    </row>
    <row r="119" spans="1:45" ht="16" hidden="1" x14ac:dyDescent="0.2">
      <c r="A119" s="8"/>
      <c r="B119" s="8" t="s">
        <v>98</v>
      </c>
      <c r="C119" s="8" t="s">
        <v>99</v>
      </c>
      <c r="D119" s="8" t="s">
        <v>100</v>
      </c>
      <c r="E119" s="12" t="s">
        <v>101</v>
      </c>
      <c r="F119" s="12" t="s">
        <v>95</v>
      </c>
      <c r="G119" s="9">
        <v>34647</v>
      </c>
      <c r="H119" s="16" t="str">
        <f t="shared" si="10"/>
        <v>adulto</v>
      </c>
      <c r="I119" s="8" t="s">
        <v>78</v>
      </c>
      <c r="J119" s="8">
        <v>8</v>
      </c>
      <c r="K119" s="11" t="s">
        <v>769</v>
      </c>
      <c r="L119" s="8"/>
      <c r="M119" s="11" t="s">
        <v>565</v>
      </c>
      <c r="N119" s="8"/>
      <c r="O119" s="12">
        <v>2</v>
      </c>
      <c r="P119" s="12" t="s">
        <v>102</v>
      </c>
      <c r="Q119" s="12"/>
      <c r="R119" s="12" t="s">
        <v>564</v>
      </c>
      <c r="S119" s="12" t="str">
        <f t="shared" si="11"/>
        <v>m</v>
      </c>
      <c r="T119" s="8"/>
      <c r="U119" s="8"/>
      <c r="V119" s="8"/>
      <c r="W119" s="8"/>
      <c r="X119" s="8"/>
      <c r="Y119" s="8"/>
      <c r="Z119" s="8" t="s">
        <v>765</v>
      </c>
      <c r="AA119" s="10">
        <v>43849</v>
      </c>
      <c r="AB119" s="8" t="s">
        <v>566</v>
      </c>
      <c r="AC119" s="8" t="s">
        <v>567</v>
      </c>
      <c r="AD119" s="8" t="s">
        <v>47</v>
      </c>
      <c r="AE119" s="7" t="s">
        <v>568</v>
      </c>
      <c r="AF119" s="8"/>
      <c r="AG119" s="8" t="str">
        <f t="shared" si="12"/>
        <v>m</v>
      </c>
      <c r="AH119" s="8" t="str">
        <f t="shared" si="13"/>
        <v>08 Km cross</v>
      </c>
      <c r="AI119" s="12">
        <f t="shared" si="13"/>
        <v>0</v>
      </c>
      <c r="AJ119" s="12" t="str">
        <f t="shared" si="13"/>
        <v>F1</v>
      </c>
      <c r="AK119" s="12">
        <f t="shared" si="14"/>
        <v>0</v>
      </c>
      <c r="AL119" s="12">
        <f t="shared" si="15"/>
        <v>0</v>
      </c>
      <c r="AM119" s="12">
        <f t="shared" si="15"/>
        <v>2</v>
      </c>
      <c r="AN119" s="12" t="str">
        <f t="shared" si="15"/>
        <v>25.55</v>
      </c>
      <c r="AO119" s="8" t="str">
        <f t="shared" si="16"/>
        <v>DIEGO SEBASTIAN INZUNZA SANHUEZA</v>
      </c>
      <c r="AP119" s="23">
        <f t="shared" si="17"/>
        <v>34647</v>
      </c>
      <c r="AQ119" s="8" t="str">
        <f t="shared" si="18"/>
        <v>Club de Atletismo Cheukeniata</v>
      </c>
      <c r="AR119" s="8">
        <f t="shared" si="18"/>
        <v>8</v>
      </c>
      <c r="AS119" s="12" t="str">
        <f t="shared" si="19"/>
        <v>187464854</v>
      </c>
    </row>
    <row r="120" spans="1:45" ht="16" hidden="1" x14ac:dyDescent="0.2">
      <c r="A120" s="8"/>
      <c r="B120" s="8" t="s">
        <v>674</v>
      </c>
      <c r="C120" s="8" t="s">
        <v>152</v>
      </c>
      <c r="D120" s="8" t="s">
        <v>675</v>
      </c>
      <c r="E120" s="12">
        <v>208691880</v>
      </c>
      <c r="F120" s="12" t="s">
        <v>95</v>
      </c>
      <c r="G120" s="9">
        <v>37375</v>
      </c>
      <c r="H120" s="16" t="str">
        <f t="shared" si="10"/>
        <v>u20</v>
      </c>
      <c r="I120" s="8" t="s">
        <v>220</v>
      </c>
      <c r="J120" s="8">
        <v>8</v>
      </c>
      <c r="K120" s="11" t="s">
        <v>769</v>
      </c>
      <c r="L120" s="8"/>
      <c r="M120" s="11" t="s">
        <v>565</v>
      </c>
      <c r="N120" s="8"/>
      <c r="O120" s="12">
        <v>2</v>
      </c>
      <c r="P120" s="12" t="s">
        <v>753</v>
      </c>
      <c r="Q120" s="12"/>
      <c r="R120" s="12" t="s">
        <v>563</v>
      </c>
      <c r="S120" s="12" t="str">
        <f t="shared" si="11"/>
        <v>m</v>
      </c>
      <c r="T120" s="8"/>
      <c r="U120" s="8"/>
      <c r="V120" s="8"/>
      <c r="W120" s="8"/>
      <c r="X120" s="8"/>
      <c r="Y120" s="8"/>
      <c r="Z120" s="8" t="s">
        <v>764</v>
      </c>
      <c r="AA120" s="10">
        <v>43855</v>
      </c>
      <c r="AB120" s="8" t="s">
        <v>566</v>
      </c>
      <c r="AC120" s="8" t="s">
        <v>567</v>
      </c>
      <c r="AD120" s="8" t="s">
        <v>47</v>
      </c>
      <c r="AE120" s="7" t="s">
        <v>569</v>
      </c>
      <c r="AF120" s="8"/>
      <c r="AG120" s="8" t="str">
        <f t="shared" si="12"/>
        <v>m</v>
      </c>
      <c r="AH120" s="8" t="str">
        <f t="shared" si="13"/>
        <v>08 Km cross</v>
      </c>
      <c r="AI120" s="12">
        <f t="shared" si="13"/>
        <v>0</v>
      </c>
      <c r="AJ120" s="12" t="str">
        <f t="shared" si="13"/>
        <v>F1</v>
      </c>
      <c r="AK120" s="12">
        <f t="shared" si="14"/>
        <v>0</v>
      </c>
      <c r="AL120" s="12">
        <f t="shared" si="15"/>
        <v>0</v>
      </c>
      <c r="AM120" s="12">
        <f t="shared" si="15"/>
        <v>2</v>
      </c>
      <c r="AN120" s="12" t="str">
        <f t="shared" si="15"/>
        <v>26.41.3</v>
      </c>
      <c r="AO120" s="8" t="str">
        <f t="shared" si="16"/>
        <v>JOAQUIN ADOLFO CAMPOS SANHUEZA</v>
      </c>
      <c r="AP120" s="23">
        <f t="shared" si="17"/>
        <v>37375</v>
      </c>
      <c r="AQ120" s="8" t="str">
        <f t="shared" si="18"/>
        <v>Club de Atletismo Juan Silva de Lota</v>
      </c>
      <c r="AR120" s="8">
        <f t="shared" si="18"/>
        <v>8</v>
      </c>
      <c r="AS120" s="12" t="str">
        <f t="shared" si="19"/>
        <v>208691880</v>
      </c>
    </row>
    <row r="121" spans="1:45" ht="16" hidden="1" x14ac:dyDescent="0.2">
      <c r="A121" s="16"/>
      <c r="B121" s="16" t="s">
        <v>103</v>
      </c>
      <c r="C121" s="16" t="s">
        <v>49</v>
      </c>
      <c r="D121" s="16" t="s">
        <v>104</v>
      </c>
      <c r="E121" s="19" t="s">
        <v>105</v>
      </c>
      <c r="F121" s="19" t="s">
        <v>95</v>
      </c>
      <c r="G121" s="9">
        <v>31945</v>
      </c>
      <c r="H121" s="16" t="str">
        <f t="shared" si="10"/>
        <v>adulto</v>
      </c>
      <c r="I121" s="8" t="s">
        <v>68</v>
      </c>
      <c r="J121" s="16">
        <v>8</v>
      </c>
      <c r="K121" s="17" t="s">
        <v>769</v>
      </c>
      <c r="M121" s="17" t="s">
        <v>565</v>
      </c>
      <c r="N121" s="16"/>
      <c r="O121" s="12">
        <v>3</v>
      </c>
      <c r="P121" s="12" t="s">
        <v>106</v>
      </c>
      <c r="R121" s="19" t="s">
        <v>564</v>
      </c>
      <c r="S121" s="19" t="str">
        <f t="shared" si="11"/>
        <v>m</v>
      </c>
      <c r="T121" s="16"/>
      <c r="U121" s="16"/>
      <c r="V121" s="16"/>
      <c r="W121" s="16"/>
      <c r="X121" s="16"/>
      <c r="Y121" s="16"/>
      <c r="Z121" s="16" t="s">
        <v>765</v>
      </c>
      <c r="AA121" s="10">
        <v>43849</v>
      </c>
      <c r="AB121" s="8" t="s">
        <v>566</v>
      </c>
      <c r="AC121" s="8" t="s">
        <v>567</v>
      </c>
      <c r="AD121" s="8" t="s">
        <v>47</v>
      </c>
      <c r="AE121" s="14" t="s">
        <v>568</v>
      </c>
      <c r="AF121" s="8"/>
      <c r="AG121" s="8" t="str">
        <f t="shared" si="12"/>
        <v>m</v>
      </c>
      <c r="AH121" s="8" t="str">
        <f t="shared" si="13"/>
        <v>08 Km cross</v>
      </c>
      <c r="AI121" s="12">
        <f t="shared" si="13"/>
        <v>0</v>
      </c>
      <c r="AJ121" s="12" t="str">
        <f t="shared" si="13"/>
        <v>F1</v>
      </c>
      <c r="AK121" s="12">
        <f t="shared" si="14"/>
        <v>0</v>
      </c>
      <c r="AL121" s="12">
        <f t="shared" si="15"/>
        <v>0</v>
      </c>
      <c r="AM121" s="12">
        <f t="shared" si="15"/>
        <v>3</v>
      </c>
      <c r="AN121" s="12" t="str">
        <f t="shared" si="15"/>
        <v>26.64</v>
      </c>
      <c r="AO121" s="8" t="str">
        <f t="shared" si="16"/>
        <v>FRANCISCO JAVIER MENDEZ MORALES</v>
      </c>
      <c r="AP121" s="23">
        <f t="shared" si="17"/>
        <v>31945</v>
      </c>
      <c r="AQ121" s="8" t="str">
        <f t="shared" si="18"/>
        <v>Club Atlético de Los Angeles</v>
      </c>
      <c r="AR121" s="8">
        <f t="shared" si="18"/>
        <v>8</v>
      </c>
      <c r="AS121" s="12" t="str">
        <f t="shared" si="19"/>
        <v>166746221</v>
      </c>
    </row>
    <row r="122" spans="1:45" ht="16" hidden="1" x14ac:dyDescent="0.2">
      <c r="A122" s="8"/>
      <c r="B122" s="8" t="s">
        <v>107</v>
      </c>
      <c r="C122" s="8" t="s">
        <v>108</v>
      </c>
      <c r="D122" s="8" t="s">
        <v>109</v>
      </c>
      <c r="E122" s="12" t="s">
        <v>110</v>
      </c>
      <c r="F122" s="12" t="s">
        <v>95</v>
      </c>
      <c r="G122" s="9">
        <v>36060</v>
      </c>
      <c r="H122" s="16" t="str">
        <f t="shared" si="10"/>
        <v>adulto</v>
      </c>
      <c r="I122" s="8" t="s">
        <v>52</v>
      </c>
      <c r="J122" s="8">
        <v>8</v>
      </c>
      <c r="K122" s="11" t="s">
        <v>769</v>
      </c>
      <c r="L122" s="8"/>
      <c r="M122" s="11" t="s">
        <v>565</v>
      </c>
      <c r="N122" s="8"/>
      <c r="O122" s="12">
        <v>5</v>
      </c>
      <c r="P122" s="12" t="s">
        <v>111</v>
      </c>
      <c r="Q122" s="12"/>
      <c r="R122" s="12" t="s">
        <v>564</v>
      </c>
      <c r="S122" s="12" t="str">
        <f t="shared" si="11"/>
        <v>m</v>
      </c>
      <c r="T122" s="8"/>
      <c r="U122" s="8"/>
      <c r="V122" s="8"/>
      <c r="W122" s="8"/>
      <c r="X122" s="8"/>
      <c r="Y122" s="8"/>
      <c r="Z122" s="8" t="s">
        <v>765</v>
      </c>
      <c r="AA122" s="15">
        <v>43849</v>
      </c>
      <c r="AB122" s="8" t="s">
        <v>566</v>
      </c>
      <c r="AC122" s="8" t="s">
        <v>567</v>
      </c>
      <c r="AD122" s="8" t="s">
        <v>47</v>
      </c>
      <c r="AE122" s="14" t="s">
        <v>568</v>
      </c>
      <c r="AF122" s="8"/>
      <c r="AG122" s="8" t="str">
        <f t="shared" si="12"/>
        <v>m</v>
      </c>
      <c r="AH122" s="8" t="str">
        <f t="shared" si="13"/>
        <v>08 Km cross</v>
      </c>
      <c r="AI122" s="12">
        <f t="shared" si="13"/>
        <v>0</v>
      </c>
      <c r="AJ122" s="12" t="str">
        <f t="shared" si="13"/>
        <v>F1</v>
      </c>
      <c r="AK122" s="12">
        <f t="shared" si="14"/>
        <v>0</v>
      </c>
      <c r="AL122" s="12">
        <f t="shared" si="15"/>
        <v>0</v>
      </c>
      <c r="AM122" s="12">
        <f t="shared" si="15"/>
        <v>5</v>
      </c>
      <c r="AN122" s="12" t="str">
        <f t="shared" si="15"/>
        <v>27.00</v>
      </c>
      <c r="AO122" s="8" t="str">
        <f t="shared" si="16"/>
        <v>NICOLAS  VERGARA ORTEGA</v>
      </c>
      <c r="AP122" s="23">
        <f t="shared" si="17"/>
        <v>36060</v>
      </c>
      <c r="AQ122" s="8" t="str">
        <f t="shared" si="18"/>
        <v>Club Deportivo, Social y Cultural Diamantes de Coronel</v>
      </c>
      <c r="AR122" s="8">
        <f t="shared" si="18"/>
        <v>8</v>
      </c>
      <c r="AS122" s="12" t="str">
        <f t="shared" si="19"/>
        <v>199280236</v>
      </c>
    </row>
    <row r="123" spans="1:45" ht="16" hidden="1" x14ac:dyDescent="0.2">
      <c r="A123" s="8"/>
      <c r="B123" s="8" t="s">
        <v>112</v>
      </c>
      <c r="C123" s="8" t="s">
        <v>113</v>
      </c>
      <c r="D123" s="8" t="s">
        <v>114</v>
      </c>
      <c r="E123" s="12" t="s">
        <v>115</v>
      </c>
      <c r="F123" s="12" t="s">
        <v>95</v>
      </c>
      <c r="G123" s="9">
        <v>30911</v>
      </c>
      <c r="H123" s="16" t="str">
        <f t="shared" ref="H123:H142" si="20">+IF(G123&lt;DATE(2000,12,31),"adulto",IF(G123&lt;DATE(2002,12,31),"u20",IF(G123&lt;DATE(2004,12,31),"u18",IF(G123&lt;DATE(2006,12,31),"u16","-"))))</f>
        <v>adulto</v>
      </c>
      <c r="I123" s="8" t="s">
        <v>78</v>
      </c>
      <c r="J123" s="8">
        <v>8</v>
      </c>
      <c r="K123" s="11" t="s">
        <v>769</v>
      </c>
      <c r="L123" s="8"/>
      <c r="M123" s="11" t="s">
        <v>565</v>
      </c>
      <c r="N123" s="8"/>
      <c r="O123" s="12">
        <v>6</v>
      </c>
      <c r="P123" s="12" t="s">
        <v>116</v>
      </c>
      <c r="Q123" s="12"/>
      <c r="R123" s="12" t="s">
        <v>564</v>
      </c>
      <c r="S123" s="12" t="str">
        <f t="shared" si="11"/>
        <v>m</v>
      </c>
      <c r="T123" s="8"/>
      <c r="U123" s="8"/>
      <c r="V123" s="8"/>
      <c r="W123" s="8"/>
      <c r="X123" s="8"/>
      <c r="Y123" s="8"/>
      <c r="Z123" s="8" t="s">
        <v>765</v>
      </c>
      <c r="AA123" s="15">
        <v>43849</v>
      </c>
      <c r="AB123" s="8" t="s">
        <v>566</v>
      </c>
      <c r="AC123" s="8" t="s">
        <v>567</v>
      </c>
      <c r="AD123" s="8" t="s">
        <v>47</v>
      </c>
      <c r="AE123" s="14" t="s">
        <v>568</v>
      </c>
      <c r="AF123" s="8"/>
      <c r="AG123" s="8" t="str">
        <f t="shared" si="12"/>
        <v>m</v>
      </c>
      <c r="AH123" s="8" t="str">
        <f t="shared" si="13"/>
        <v>08 Km cross</v>
      </c>
      <c r="AI123" s="12">
        <f t="shared" si="13"/>
        <v>0</v>
      </c>
      <c r="AJ123" s="12" t="str">
        <f t="shared" si="13"/>
        <v>F1</v>
      </c>
      <c r="AK123" s="12">
        <f t="shared" si="14"/>
        <v>0</v>
      </c>
      <c r="AL123" s="12">
        <f t="shared" si="15"/>
        <v>0</v>
      </c>
      <c r="AM123" s="12">
        <f t="shared" si="15"/>
        <v>6</v>
      </c>
      <c r="AN123" s="12" t="str">
        <f t="shared" si="15"/>
        <v>27.08</v>
      </c>
      <c r="AO123" s="8" t="str">
        <f t="shared" si="16"/>
        <v xml:space="preserve">MAURICIO GUILLERMO ESPINOZA CASAS </v>
      </c>
      <c r="AP123" s="23">
        <f t="shared" si="17"/>
        <v>30911</v>
      </c>
      <c r="AQ123" s="8" t="str">
        <f t="shared" si="18"/>
        <v>Club de Atletismo Cheukeniata</v>
      </c>
      <c r="AR123" s="8">
        <f t="shared" si="18"/>
        <v>8</v>
      </c>
      <c r="AS123" s="12" t="str">
        <f t="shared" si="19"/>
        <v>159281310</v>
      </c>
    </row>
    <row r="124" spans="1:45" ht="16" hidden="1" x14ac:dyDescent="0.2">
      <c r="A124" s="8"/>
      <c r="B124" s="8" t="s">
        <v>117</v>
      </c>
      <c r="C124" s="8" t="s">
        <v>118</v>
      </c>
      <c r="D124" s="8" t="s">
        <v>119</v>
      </c>
      <c r="E124" s="12" t="s">
        <v>120</v>
      </c>
      <c r="F124" s="12" t="s">
        <v>95</v>
      </c>
      <c r="G124" s="9">
        <v>36494</v>
      </c>
      <c r="H124" s="16" t="str">
        <f t="shared" si="20"/>
        <v>adulto</v>
      </c>
      <c r="I124" s="8" t="s">
        <v>96</v>
      </c>
      <c r="J124" s="8">
        <v>8</v>
      </c>
      <c r="K124" s="11" t="s">
        <v>769</v>
      </c>
      <c r="L124" s="8"/>
      <c r="M124" s="11" t="s">
        <v>565</v>
      </c>
      <c r="N124" s="8"/>
      <c r="O124" s="12">
        <v>7</v>
      </c>
      <c r="P124" s="12" t="s">
        <v>121</v>
      </c>
      <c r="Q124" s="12"/>
      <c r="R124" s="12" t="s">
        <v>564</v>
      </c>
      <c r="S124" s="12" t="str">
        <f t="shared" si="11"/>
        <v>m</v>
      </c>
      <c r="T124" s="8"/>
      <c r="U124" s="8"/>
      <c r="V124" s="8"/>
      <c r="W124" s="8"/>
      <c r="X124" s="8"/>
      <c r="Y124" s="8"/>
      <c r="Z124" s="8" t="s">
        <v>765</v>
      </c>
      <c r="AA124" s="15">
        <v>43849</v>
      </c>
      <c r="AB124" s="8" t="s">
        <v>566</v>
      </c>
      <c r="AC124" s="8" t="s">
        <v>567</v>
      </c>
      <c r="AD124" s="8" t="s">
        <v>47</v>
      </c>
      <c r="AE124" s="14" t="s">
        <v>568</v>
      </c>
      <c r="AF124" s="8"/>
      <c r="AG124" s="8" t="str">
        <f t="shared" si="12"/>
        <v>m</v>
      </c>
      <c r="AH124" s="8" t="str">
        <f t="shared" si="13"/>
        <v>08 Km cross</v>
      </c>
      <c r="AI124" s="12">
        <f t="shared" si="13"/>
        <v>0</v>
      </c>
      <c r="AJ124" s="12" t="str">
        <f t="shared" si="13"/>
        <v>F1</v>
      </c>
      <c r="AK124" s="12">
        <f t="shared" si="14"/>
        <v>0</v>
      </c>
      <c r="AL124" s="12">
        <f t="shared" si="15"/>
        <v>0</v>
      </c>
      <c r="AM124" s="12">
        <f t="shared" si="15"/>
        <v>7</v>
      </c>
      <c r="AN124" s="12" t="str">
        <f t="shared" si="15"/>
        <v>27.40</v>
      </c>
      <c r="AO124" s="8" t="str">
        <f t="shared" si="16"/>
        <v>DIEGO VARELA INOSTROZA</v>
      </c>
      <c r="AP124" s="23">
        <f t="shared" si="17"/>
        <v>36494</v>
      </c>
      <c r="AQ124" s="8" t="str">
        <f t="shared" si="18"/>
        <v>Club Deportivo Universidad del Bio-Bio</v>
      </c>
      <c r="AR124" s="8">
        <f t="shared" si="18"/>
        <v>8</v>
      </c>
      <c r="AS124" s="12" t="str">
        <f t="shared" si="19"/>
        <v>202774997</v>
      </c>
    </row>
    <row r="125" spans="1:45" ht="16" hidden="1" x14ac:dyDescent="0.2">
      <c r="A125" s="8"/>
      <c r="B125" s="8" t="s">
        <v>754</v>
      </c>
      <c r="C125" s="8" t="s">
        <v>755</v>
      </c>
      <c r="D125" s="8" t="s">
        <v>756</v>
      </c>
      <c r="E125" s="12" t="s">
        <v>550</v>
      </c>
      <c r="F125" s="12" t="s">
        <v>95</v>
      </c>
      <c r="G125" s="9">
        <v>37464</v>
      </c>
      <c r="H125" s="16" t="str">
        <f t="shared" si="20"/>
        <v>u20</v>
      </c>
      <c r="I125" s="8" t="s">
        <v>89</v>
      </c>
      <c r="J125" s="8">
        <v>8</v>
      </c>
      <c r="K125" s="11" t="s">
        <v>769</v>
      </c>
      <c r="L125" s="8"/>
      <c r="M125" s="11" t="s">
        <v>565</v>
      </c>
      <c r="N125" s="8"/>
      <c r="O125" s="12">
        <v>7</v>
      </c>
      <c r="P125" s="12" t="s">
        <v>757</v>
      </c>
      <c r="Q125" s="12"/>
      <c r="R125" s="12" t="s">
        <v>563</v>
      </c>
      <c r="S125" s="12" t="str">
        <f t="shared" si="11"/>
        <v>m</v>
      </c>
      <c r="T125" s="8"/>
      <c r="U125" s="8"/>
      <c r="V125" s="8"/>
      <c r="W125" s="8"/>
      <c r="X125" s="8"/>
      <c r="Y125" s="8"/>
      <c r="Z125" s="8" t="s">
        <v>764</v>
      </c>
      <c r="AA125" s="15">
        <v>43855</v>
      </c>
      <c r="AB125" s="8" t="s">
        <v>566</v>
      </c>
      <c r="AC125" s="8" t="s">
        <v>567</v>
      </c>
      <c r="AD125" s="8" t="s">
        <v>47</v>
      </c>
      <c r="AE125" s="14" t="s">
        <v>569</v>
      </c>
      <c r="AF125" s="8"/>
      <c r="AG125" s="8" t="str">
        <f t="shared" si="12"/>
        <v>m</v>
      </c>
      <c r="AH125" s="8" t="str">
        <f t="shared" si="13"/>
        <v>08 Km cross</v>
      </c>
      <c r="AI125" s="12">
        <f t="shared" si="13"/>
        <v>0</v>
      </c>
      <c r="AJ125" s="12" t="str">
        <f t="shared" si="13"/>
        <v>F1</v>
      </c>
      <c r="AK125" s="12">
        <f t="shared" si="14"/>
        <v>0</v>
      </c>
      <c r="AL125" s="12">
        <f t="shared" si="15"/>
        <v>0</v>
      </c>
      <c r="AM125" s="12">
        <f t="shared" si="15"/>
        <v>7</v>
      </c>
      <c r="AN125" s="12" t="str">
        <f t="shared" si="15"/>
        <v>27.44.9</v>
      </c>
      <c r="AO125" s="8" t="str">
        <f t="shared" si="16"/>
        <v>IGNACIO ANDRES CARTES ESTUARDO</v>
      </c>
      <c r="AP125" s="23">
        <f t="shared" si="17"/>
        <v>37464</v>
      </c>
      <c r="AQ125" s="8" t="str">
        <f t="shared" si="18"/>
        <v>Club Atletismo Penco</v>
      </c>
      <c r="AR125" s="8">
        <f t="shared" si="18"/>
        <v>8</v>
      </c>
      <c r="AS125" s="12" t="str">
        <f t="shared" si="19"/>
        <v>211400226</v>
      </c>
    </row>
    <row r="126" spans="1:45" ht="16" hidden="1" x14ac:dyDescent="0.2">
      <c r="A126" s="8"/>
      <c r="B126" s="8" t="s">
        <v>122</v>
      </c>
      <c r="C126" s="8" t="s">
        <v>123</v>
      </c>
      <c r="D126" s="8" t="s">
        <v>124</v>
      </c>
      <c r="E126" s="12" t="s">
        <v>125</v>
      </c>
      <c r="F126" s="12" t="s">
        <v>95</v>
      </c>
      <c r="G126" s="9">
        <v>32723</v>
      </c>
      <c r="H126" s="16" t="str">
        <f t="shared" si="20"/>
        <v>adulto</v>
      </c>
      <c r="I126" s="8" t="s">
        <v>46</v>
      </c>
      <c r="J126" s="8">
        <v>8</v>
      </c>
      <c r="K126" s="11" t="s">
        <v>769</v>
      </c>
      <c r="L126" s="8"/>
      <c r="M126" s="11" t="s">
        <v>565</v>
      </c>
      <c r="N126" s="8"/>
      <c r="O126" s="12">
        <v>8</v>
      </c>
      <c r="P126" s="12" t="s">
        <v>126</v>
      </c>
      <c r="Q126" s="12"/>
      <c r="R126" s="12" t="s">
        <v>564</v>
      </c>
      <c r="S126" s="12" t="str">
        <f t="shared" si="11"/>
        <v>m</v>
      </c>
      <c r="T126" s="8"/>
      <c r="U126" s="8"/>
      <c r="V126" s="8"/>
      <c r="W126" s="8"/>
      <c r="X126" s="8"/>
      <c r="Y126" s="8"/>
      <c r="Z126" s="8" t="s">
        <v>765</v>
      </c>
      <c r="AA126" s="15">
        <v>43849</v>
      </c>
      <c r="AB126" s="8" t="s">
        <v>566</v>
      </c>
      <c r="AC126" s="8" t="s">
        <v>567</v>
      </c>
      <c r="AD126" s="8" t="s">
        <v>47</v>
      </c>
      <c r="AE126" s="14" t="s">
        <v>568</v>
      </c>
      <c r="AF126" s="8"/>
      <c r="AG126" s="8" t="str">
        <f t="shared" si="12"/>
        <v>m</v>
      </c>
      <c r="AH126" s="8" t="str">
        <f t="shared" si="13"/>
        <v>08 Km cross</v>
      </c>
      <c r="AI126" s="12">
        <f t="shared" si="13"/>
        <v>0</v>
      </c>
      <c r="AJ126" s="12" t="str">
        <f t="shared" si="13"/>
        <v>F1</v>
      </c>
      <c r="AK126" s="12">
        <f t="shared" si="14"/>
        <v>0</v>
      </c>
      <c r="AL126" s="12">
        <f t="shared" si="15"/>
        <v>0</v>
      </c>
      <c r="AM126" s="12">
        <f t="shared" si="15"/>
        <v>8</v>
      </c>
      <c r="AN126" s="12" t="str">
        <f t="shared" si="15"/>
        <v>27.55.40</v>
      </c>
      <c r="AO126" s="8" t="str">
        <f t="shared" si="16"/>
        <v>DANIEL SALVADOR ALARCON VASQUEZ</v>
      </c>
      <c r="AP126" s="23">
        <f t="shared" si="17"/>
        <v>32723</v>
      </c>
      <c r="AQ126" s="8" t="str">
        <f t="shared" si="18"/>
        <v>Club Deportivo Atlético Coronel</v>
      </c>
      <c r="AR126" s="8">
        <f t="shared" si="18"/>
        <v>8</v>
      </c>
      <c r="AS126" s="12" t="str">
        <f t="shared" si="19"/>
        <v>170006992</v>
      </c>
    </row>
    <row r="127" spans="1:45" ht="16" hidden="1" x14ac:dyDescent="0.2">
      <c r="A127" s="8"/>
      <c r="B127" s="8" t="s">
        <v>127</v>
      </c>
      <c r="C127" s="8" t="s">
        <v>128</v>
      </c>
      <c r="D127" s="8" t="s">
        <v>129</v>
      </c>
      <c r="E127" s="12" t="s">
        <v>130</v>
      </c>
      <c r="F127" s="12" t="s">
        <v>95</v>
      </c>
      <c r="G127" s="9">
        <v>36053</v>
      </c>
      <c r="H127" s="16" t="str">
        <f t="shared" si="20"/>
        <v>adulto</v>
      </c>
      <c r="I127" s="8" t="s">
        <v>68</v>
      </c>
      <c r="J127" s="8">
        <v>8</v>
      </c>
      <c r="K127" s="11" t="s">
        <v>769</v>
      </c>
      <c r="L127" s="8"/>
      <c r="M127" s="11" t="s">
        <v>565</v>
      </c>
      <c r="N127" s="8"/>
      <c r="O127" s="12">
        <v>9</v>
      </c>
      <c r="P127" s="12" t="s">
        <v>131</v>
      </c>
      <c r="Q127" s="12"/>
      <c r="R127" s="12" t="s">
        <v>564</v>
      </c>
      <c r="S127" s="12" t="str">
        <f t="shared" si="11"/>
        <v>m</v>
      </c>
      <c r="T127" s="8"/>
      <c r="U127" s="8"/>
      <c r="V127" s="8"/>
      <c r="W127" s="8"/>
      <c r="X127" s="8"/>
      <c r="Y127" s="8"/>
      <c r="Z127" s="8" t="s">
        <v>765</v>
      </c>
      <c r="AA127" s="15">
        <v>43849</v>
      </c>
      <c r="AB127" s="8" t="s">
        <v>566</v>
      </c>
      <c r="AC127" s="8" t="s">
        <v>567</v>
      </c>
      <c r="AD127" s="8" t="s">
        <v>47</v>
      </c>
      <c r="AE127" s="14" t="s">
        <v>568</v>
      </c>
      <c r="AF127" s="8"/>
      <c r="AG127" s="8" t="str">
        <f t="shared" si="12"/>
        <v>m</v>
      </c>
      <c r="AH127" s="8" t="str">
        <f t="shared" si="13"/>
        <v>08 Km cross</v>
      </c>
      <c r="AI127" s="12">
        <f t="shared" si="13"/>
        <v>0</v>
      </c>
      <c r="AJ127" s="12" t="str">
        <f t="shared" si="13"/>
        <v>F1</v>
      </c>
      <c r="AK127" s="12">
        <f t="shared" si="14"/>
        <v>0</v>
      </c>
      <c r="AL127" s="12">
        <f t="shared" si="15"/>
        <v>0</v>
      </c>
      <c r="AM127" s="12">
        <f t="shared" si="15"/>
        <v>9</v>
      </c>
      <c r="AN127" s="12" t="str">
        <f t="shared" si="15"/>
        <v>27.55.46</v>
      </c>
      <c r="AO127" s="8" t="str">
        <f t="shared" si="16"/>
        <v>IVAN  ESLEYTHER PINTO ALVARADO</v>
      </c>
      <c r="AP127" s="23">
        <f t="shared" si="17"/>
        <v>36053</v>
      </c>
      <c r="AQ127" s="8" t="str">
        <f t="shared" si="18"/>
        <v>Club Atlético de Los Angeles</v>
      </c>
      <c r="AR127" s="8">
        <f t="shared" si="18"/>
        <v>8</v>
      </c>
      <c r="AS127" s="12" t="str">
        <f t="shared" si="19"/>
        <v>261351080</v>
      </c>
    </row>
    <row r="128" spans="1:45" ht="16" hidden="1" x14ac:dyDescent="0.2">
      <c r="A128" s="8"/>
      <c r="B128" s="8" t="s">
        <v>132</v>
      </c>
      <c r="C128" s="8" t="s">
        <v>133</v>
      </c>
      <c r="D128" s="8" t="s">
        <v>134</v>
      </c>
      <c r="E128" s="12" t="s">
        <v>135</v>
      </c>
      <c r="F128" s="12" t="s">
        <v>95</v>
      </c>
      <c r="G128" s="9">
        <v>26720</v>
      </c>
      <c r="H128" s="16" t="str">
        <f t="shared" si="20"/>
        <v>adulto</v>
      </c>
      <c r="I128" s="8" t="s">
        <v>46</v>
      </c>
      <c r="J128" s="8">
        <v>8</v>
      </c>
      <c r="K128" s="11" t="s">
        <v>769</v>
      </c>
      <c r="L128" s="8"/>
      <c r="M128" s="11" t="s">
        <v>565</v>
      </c>
      <c r="N128" s="8"/>
      <c r="O128" s="12">
        <v>10</v>
      </c>
      <c r="P128" s="12" t="s">
        <v>136</v>
      </c>
      <c r="Q128" s="12"/>
      <c r="R128" s="12" t="s">
        <v>564</v>
      </c>
      <c r="S128" s="12" t="str">
        <f t="shared" si="11"/>
        <v>m</v>
      </c>
      <c r="T128" s="8"/>
      <c r="U128" s="8"/>
      <c r="V128" s="8"/>
      <c r="W128" s="8"/>
      <c r="X128" s="8"/>
      <c r="Y128" s="8"/>
      <c r="Z128" s="8" t="s">
        <v>765</v>
      </c>
      <c r="AA128" s="15">
        <v>43849</v>
      </c>
      <c r="AB128" s="8" t="s">
        <v>566</v>
      </c>
      <c r="AC128" s="8" t="s">
        <v>567</v>
      </c>
      <c r="AD128" s="8" t="s">
        <v>47</v>
      </c>
      <c r="AE128" s="14" t="s">
        <v>568</v>
      </c>
      <c r="AF128" s="8"/>
      <c r="AG128" s="8" t="str">
        <f t="shared" si="12"/>
        <v>m</v>
      </c>
      <c r="AH128" s="8" t="str">
        <f t="shared" si="13"/>
        <v>08 Km cross</v>
      </c>
      <c r="AI128" s="12">
        <f t="shared" si="13"/>
        <v>0</v>
      </c>
      <c r="AJ128" s="12" t="str">
        <f t="shared" si="13"/>
        <v>F1</v>
      </c>
      <c r="AK128" s="12">
        <f t="shared" si="14"/>
        <v>0</v>
      </c>
      <c r="AL128" s="12">
        <f t="shared" si="15"/>
        <v>0</v>
      </c>
      <c r="AM128" s="12">
        <f t="shared" si="15"/>
        <v>10</v>
      </c>
      <c r="AN128" s="12" t="str">
        <f t="shared" si="15"/>
        <v>28.30</v>
      </c>
      <c r="AO128" s="8" t="str">
        <f t="shared" si="16"/>
        <v>FERNANDO CANIO  ANDUNCE</v>
      </c>
      <c r="AP128" s="23">
        <f t="shared" si="17"/>
        <v>26720</v>
      </c>
      <c r="AQ128" s="8" t="str">
        <f t="shared" si="18"/>
        <v>Club Deportivo Atlético Coronel</v>
      </c>
      <c r="AR128" s="8">
        <f t="shared" si="18"/>
        <v>8</v>
      </c>
      <c r="AS128" s="12" t="str">
        <f t="shared" si="19"/>
        <v>87073092</v>
      </c>
    </row>
    <row r="129" spans="1:45" ht="16" hidden="1" x14ac:dyDescent="0.2">
      <c r="A129" s="8"/>
      <c r="B129" s="8" t="s">
        <v>137</v>
      </c>
      <c r="C129" s="8" t="s">
        <v>138</v>
      </c>
      <c r="D129" s="8" t="s">
        <v>139</v>
      </c>
      <c r="E129" s="12" t="s">
        <v>140</v>
      </c>
      <c r="F129" s="12" t="s">
        <v>95</v>
      </c>
      <c r="G129" s="9">
        <v>36112</v>
      </c>
      <c r="H129" s="16" t="str">
        <f t="shared" si="20"/>
        <v>adulto</v>
      </c>
      <c r="I129" s="8" t="s">
        <v>96</v>
      </c>
      <c r="J129" s="8">
        <v>8</v>
      </c>
      <c r="K129" s="11" t="s">
        <v>769</v>
      </c>
      <c r="L129" s="8"/>
      <c r="M129" s="11" t="s">
        <v>565</v>
      </c>
      <c r="N129" s="8"/>
      <c r="O129" s="12">
        <v>11</v>
      </c>
      <c r="P129" s="12" t="s">
        <v>141</v>
      </c>
      <c r="Q129" s="12"/>
      <c r="R129" s="12" t="s">
        <v>564</v>
      </c>
      <c r="S129" s="12" t="str">
        <f t="shared" si="11"/>
        <v>m</v>
      </c>
      <c r="T129" s="8"/>
      <c r="U129" s="8"/>
      <c r="V129" s="8"/>
      <c r="W129" s="8"/>
      <c r="X129" s="8"/>
      <c r="Y129" s="8"/>
      <c r="Z129" s="8" t="s">
        <v>765</v>
      </c>
      <c r="AA129" s="15">
        <v>43849</v>
      </c>
      <c r="AB129" s="8" t="s">
        <v>566</v>
      </c>
      <c r="AC129" s="8" t="s">
        <v>567</v>
      </c>
      <c r="AD129" s="8" t="s">
        <v>47</v>
      </c>
      <c r="AE129" s="14" t="s">
        <v>568</v>
      </c>
      <c r="AF129" s="8"/>
      <c r="AG129" s="8" t="str">
        <f t="shared" si="12"/>
        <v>m</v>
      </c>
      <c r="AH129" s="8" t="str">
        <f t="shared" si="13"/>
        <v>08 Km cross</v>
      </c>
      <c r="AI129" s="12">
        <f t="shared" si="13"/>
        <v>0</v>
      </c>
      <c r="AJ129" s="12" t="str">
        <f t="shared" si="13"/>
        <v>F1</v>
      </c>
      <c r="AK129" s="12">
        <f t="shared" si="14"/>
        <v>0</v>
      </c>
      <c r="AL129" s="12">
        <f t="shared" si="15"/>
        <v>0</v>
      </c>
      <c r="AM129" s="12">
        <f t="shared" si="15"/>
        <v>11</v>
      </c>
      <c r="AN129" s="12" t="str">
        <f t="shared" si="15"/>
        <v>28.47</v>
      </c>
      <c r="AO129" s="8" t="str">
        <f t="shared" si="16"/>
        <v>RUBEN CARO BERNAL</v>
      </c>
      <c r="AP129" s="23">
        <f t="shared" si="17"/>
        <v>36112</v>
      </c>
      <c r="AQ129" s="8" t="str">
        <f t="shared" si="18"/>
        <v>Club Deportivo Universidad del Bio-Bio</v>
      </c>
      <c r="AR129" s="8">
        <f t="shared" si="18"/>
        <v>8</v>
      </c>
      <c r="AS129" s="12" t="str">
        <f t="shared" si="19"/>
        <v>200147448</v>
      </c>
    </row>
    <row r="130" spans="1:45" ht="16" hidden="1" x14ac:dyDescent="0.2">
      <c r="A130" s="8"/>
      <c r="B130" s="8" t="s">
        <v>142</v>
      </c>
      <c r="C130" s="8" t="s">
        <v>143</v>
      </c>
      <c r="D130" s="8" t="s">
        <v>144</v>
      </c>
      <c r="E130" s="12" t="s">
        <v>145</v>
      </c>
      <c r="F130" s="12" t="s">
        <v>95</v>
      </c>
      <c r="G130" s="9">
        <v>34998</v>
      </c>
      <c r="H130" s="16" t="str">
        <f t="shared" si="20"/>
        <v>adulto</v>
      </c>
      <c r="I130" s="8" t="s">
        <v>46</v>
      </c>
      <c r="J130" s="8">
        <v>8</v>
      </c>
      <c r="K130" s="11" t="s">
        <v>769</v>
      </c>
      <c r="L130" s="8"/>
      <c r="M130" s="11" t="s">
        <v>565</v>
      </c>
      <c r="N130" s="8"/>
      <c r="O130" s="12">
        <v>12</v>
      </c>
      <c r="P130" s="12" t="s">
        <v>146</v>
      </c>
      <c r="Q130" s="12"/>
      <c r="R130" s="12" t="s">
        <v>564</v>
      </c>
      <c r="S130" s="12" t="str">
        <f t="shared" ref="S130:S193" si="21">F130</f>
        <v>m</v>
      </c>
      <c r="T130" s="8"/>
      <c r="U130" s="8"/>
      <c r="V130" s="8"/>
      <c r="W130" s="8"/>
      <c r="X130" s="8"/>
      <c r="Y130" s="8"/>
      <c r="Z130" s="8" t="s">
        <v>765</v>
      </c>
      <c r="AA130" s="15">
        <v>43849</v>
      </c>
      <c r="AB130" s="8" t="s">
        <v>566</v>
      </c>
      <c r="AC130" s="8" t="s">
        <v>567</v>
      </c>
      <c r="AD130" s="8" t="s">
        <v>47</v>
      </c>
      <c r="AE130" s="14" t="s">
        <v>568</v>
      </c>
      <c r="AF130" s="8"/>
      <c r="AG130" s="8" t="str">
        <f t="shared" ref="AG130:AG193" si="22">F130</f>
        <v>m</v>
      </c>
      <c r="AH130" s="8" t="str">
        <f t="shared" ref="AH130:AJ193" si="23">K130</f>
        <v>08 Km cross</v>
      </c>
      <c r="AI130" s="12">
        <f t="shared" si="23"/>
        <v>0</v>
      </c>
      <c r="AJ130" s="12" t="str">
        <f t="shared" si="23"/>
        <v>F1</v>
      </c>
      <c r="AK130" s="12">
        <f t="shared" ref="AK130:AK193" si="24">Q130</f>
        <v>0</v>
      </c>
      <c r="AL130" s="12">
        <f t="shared" ref="AL130:AN193" si="25">N130</f>
        <v>0</v>
      </c>
      <c r="AM130" s="12">
        <f t="shared" si="25"/>
        <v>12</v>
      </c>
      <c r="AN130" s="12" t="str">
        <f t="shared" si="25"/>
        <v>28.50</v>
      </c>
      <c r="AO130" s="8" t="str">
        <f t="shared" ref="AO130:AO193" si="26">+UPPER((CONCATENATE(D130," ",B130," ",C130)))</f>
        <v>HERALDO SALGADO SAN MARTIN</v>
      </c>
      <c r="AP130" s="23">
        <f t="shared" ref="AP130:AP193" si="27">G130</f>
        <v>34998</v>
      </c>
      <c r="AQ130" s="8" t="str">
        <f t="shared" ref="AQ130:AR193" si="28">I130</f>
        <v>Club Deportivo Atlético Coronel</v>
      </c>
      <c r="AR130" s="8">
        <f t="shared" si="28"/>
        <v>8</v>
      </c>
      <c r="AS130" s="12" t="str">
        <f t="shared" ref="AS130:AS193" si="29">+SUBSTITUTE(SUBSTITUTE(E130,".",""),"-","")</f>
        <v>190914054</v>
      </c>
    </row>
    <row r="131" spans="1:45" ht="16" hidden="1" x14ac:dyDescent="0.2">
      <c r="A131" s="8"/>
      <c r="B131" s="8" t="s">
        <v>147</v>
      </c>
      <c r="C131" s="8" t="s">
        <v>148</v>
      </c>
      <c r="D131" s="8" t="s">
        <v>149</v>
      </c>
      <c r="E131" s="12" t="s">
        <v>150</v>
      </c>
      <c r="F131" s="12" t="s">
        <v>95</v>
      </c>
      <c r="G131" s="9">
        <v>35626</v>
      </c>
      <c r="H131" s="16" t="str">
        <f t="shared" si="20"/>
        <v>adulto</v>
      </c>
      <c r="I131" s="8" t="s">
        <v>52</v>
      </c>
      <c r="J131" s="8">
        <v>8</v>
      </c>
      <c r="K131" s="11" t="s">
        <v>769</v>
      </c>
      <c r="L131" s="8"/>
      <c r="M131" s="11" t="s">
        <v>565</v>
      </c>
      <c r="N131" s="8"/>
      <c r="O131" s="12">
        <v>13</v>
      </c>
      <c r="P131" s="12" t="s">
        <v>151</v>
      </c>
      <c r="Q131" s="12"/>
      <c r="R131" s="12" t="s">
        <v>564</v>
      </c>
      <c r="S131" s="12" t="str">
        <f t="shared" si="21"/>
        <v>m</v>
      </c>
      <c r="T131" s="8"/>
      <c r="U131" s="8"/>
      <c r="V131" s="8"/>
      <c r="W131" s="8"/>
      <c r="X131" s="8"/>
      <c r="Y131" s="8"/>
      <c r="Z131" s="8" t="s">
        <v>765</v>
      </c>
      <c r="AA131" s="15">
        <v>43849</v>
      </c>
      <c r="AB131" s="8" t="s">
        <v>566</v>
      </c>
      <c r="AC131" s="8" t="s">
        <v>567</v>
      </c>
      <c r="AD131" s="8" t="s">
        <v>47</v>
      </c>
      <c r="AE131" s="14" t="s">
        <v>568</v>
      </c>
      <c r="AF131" s="8"/>
      <c r="AG131" s="8" t="str">
        <f t="shared" si="22"/>
        <v>m</v>
      </c>
      <c r="AH131" s="8" t="str">
        <f t="shared" si="23"/>
        <v>08 Km cross</v>
      </c>
      <c r="AI131" s="12">
        <f t="shared" si="23"/>
        <v>0</v>
      </c>
      <c r="AJ131" s="12" t="str">
        <f t="shared" si="23"/>
        <v>F1</v>
      </c>
      <c r="AK131" s="12">
        <f t="shared" si="24"/>
        <v>0</v>
      </c>
      <c r="AL131" s="12">
        <f t="shared" si="25"/>
        <v>0</v>
      </c>
      <c r="AM131" s="12">
        <f t="shared" si="25"/>
        <v>13</v>
      </c>
      <c r="AN131" s="12" t="str">
        <f t="shared" si="25"/>
        <v>29.31</v>
      </c>
      <c r="AO131" s="8" t="str">
        <f t="shared" si="26"/>
        <v xml:space="preserve">JORGE SOTO MELLADO </v>
      </c>
      <c r="AP131" s="23">
        <f t="shared" si="27"/>
        <v>35626</v>
      </c>
      <c r="AQ131" s="8" t="str">
        <f t="shared" si="28"/>
        <v>Club Deportivo, Social y Cultural Diamantes de Coronel</v>
      </c>
      <c r="AR131" s="8">
        <f t="shared" si="28"/>
        <v>8</v>
      </c>
      <c r="AS131" s="12" t="str">
        <f t="shared" si="29"/>
        <v>195215340</v>
      </c>
    </row>
    <row r="132" spans="1:45" ht="16" hidden="1" x14ac:dyDescent="0.2">
      <c r="A132" s="8"/>
      <c r="B132" s="8" t="s">
        <v>152</v>
      </c>
      <c r="C132" s="8" t="s">
        <v>153</v>
      </c>
      <c r="D132" s="8" t="s">
        <v>154</v>
      </c>
      <c r="E132" s="12" t="s">
        <v>155</v>
      </c>
      <c r="F132" s="12" t="s">
        <v>95</v>
      </c>
      <c r="G132" s="9">
        <v>33320</v>
      </c>
      <c r="H132" s="16" t="str">
        <f t="shared" si="20"/>
        <v>adulto</v>
      </c>
      <c r="I132" s="8" t="s">
        <v>96</v>
      </c>
      <c r="J132" s="8">
        <v>8</v>
      </c>
      <c r="K132" s="11" t="s">
        <v>769</v>
      </c>
      <c r="L132" s="8"/>
      <c r="M132" s="11" t="s">
        <v>565</v>
      </c>
      <c r="N132" s="8"/>
      <c r="O132" s="12">
        <v>14</v>
      </c>
      <c r="P132" s="12" t="s">
        <v>156</v>
      </c>
      <c r="Q132" s="12"/>
      <c r="R132" s="12" t="s">
        <v>564</v>
      </c>
      <c r="S132" s="12" t="str">
        <f t="shared" si="21"/>
        <v>m</v>
      </c>
      <c r="T132" s="8"/>
      <c r="U132" s="8"/>
      <c r="V132" s="8"/>
      <c r="W132" s="8"/>
      <c r="X132" s="8"/>
      <c r="Y132" s="8"/>
      <c r="Z132" s="8" t="s">
        <v>765</v>
      </c>
      <c r="AA132" s="15">
        <v>43849</v>
      </c>
      <c r="AB132" s="8" t="s">
        <v>566</v>
      </c>
      <c r="AC132" s="8" t="s">
        <v>567</v>
      </c>
      <c r="AD132" s="8" t="s">
        <v>47</v>
      </c>
      <c r="AE132" s="14" t="s">
        <v>568</v>
      </c>
      <c r="AF132" s="8"/>
      <c r="AG132" s="8" t="str">
        <f t="shared" si="22"/>
        <v>m</v>
      </c>
      <c r="AH132" s="8" t="str">
        <f t="shared" si="23"/>
        <v>08 Km cross</v>
      </c>
      <c r="AI132" s="12">
        <f t="shared" si="23"/>
        <v>0</v>
      </c>
      <c r="AJ132" s="12" t="str">
        <f t="shared" si="23"/>
        <v>F1</v>
      </c>
      <c r="AK132" s="12">
        <f t="shared" si="24"/>
        <v>0</v>
      </c>
      <c r="AL132" s="12">
        <f t="shared" si="25"/>
        <v>0</v>
      </c>
      <c r="AM132" s="12">
        <f t="shared" si="25"/>
        <v>14</v>
      </c>
      <c r="AN132" s="12" t="str">
        <f t="shared" si="25"/>
        <v>29.57</v>
      </c>
      <c r="AO132" s="8" t="str">
        <f t="shared" si="26"/>
        <v>HECTOR SANHUEZA FIGUEROA</v>
      </c>
      <c r="AP132" s="23">
        <f t="shared" si="27"/>
        <v>33320</v>
      </c>
      <c r="AQ132" s="8" t="str">
        <f t="shared" si="28"/>
        <v>Club Deportivo Universidad del Bio-Bio</v>
      </c>
      <c r="AR132" s="8">
        <f t="shared" si="28"/>
        <v>8</v>
      </c>
      <c r="AS132" s="12" t="str">
        <f t="shared" si="29"/>
        <v>177915386</v>
      </c>
    </row>
    <row r="133" spans="1:45" ht="16" hidden="1" x14ac:dyDescent="0.2">
      <c r="A133" s="8"/>
      <c r="B133" s="8" t="s">
        <v>157</v>
      </c>
      <c r="C133" s="8" t="s">
        <v>158</v>
      </c>
      <c r="D133" s="8" t="s">
        <v>159</v>
      </c>
      <c r="E133" s="12" t="s">
        <v>160</v>
      </c>
      <c r="F133" s="12" t="s">
        <v>95</v>
      </c>
      <c r="G133" s="9">
        <v>32197</v>
      </c>
      <c r="H133" s="16" t="str">
        <f t="shared" si="20"/>
        <v>adulto</v>
      </c>
      <c r="I133" s="8" t="s">
        <v>78</v>
      </c>
      <c r="J133" s="8">
        <v>8</v>
      </c>
      <c r="K133" s="11" t="s">
        <v>769</v>
      </c>
      <c r="L133" s="8"/>
      <c r="M133" s="11" t="s">
        <v>565</v>
      </c>
      <c r="N133" s="8"/>
      <c r="O133" s="12">
        <v>15</v>
      </c>
      <c r="P133" s="12" t="s">
        <v>161</v>
      </c>
      <c r="Q133" s="12"/>
      <c r="R133" s="12" t="s">
        <v>564</v>
      </c>
      <c r="S133" s="12" t="str">
        <f t="shared" si="21"/>
        <v>m</v>
      </c>
      <c r="T133" s="8"/>
      <c r="U133" s="8"/>
      <c r="V133" s="8"/>
      <c r="W133" s="8"/>
      <c r="X133" s="8"/>
      <c r="Y133" s="8"/>
      <c r="Z133" s="8" t="s">
        <v>765</v>
      </c>
      <c r="AA133" s="15">
        <v>43849</v>
      </c>
      <c r="AB133" s="8" t="s">
        <v>566</v>
      </c>
      <c r="AC133" s="8" t="s">
        <v>567</v>
      </c>
      <c r="AD133" s="8" t="s">
        <v>47</v>
      </c>
      <c r="AE133" s="14" t="s">
        <v>568</v>
      </c>
      <c r="AF133" s="8"/>
      <c r="AG133" s="8" t="str">
        <f t="shared" si="22"/>
        <v>m</v>
      </c>
      <c r="AH133" s="8" t="str">
        <f t="shared" si="23"/>
        <v>08 Km cross</v>
      </c>
      <c r="AI133" s="12">
        <f t="shared" si="23"/>
        <v>0</v>
      </c>
      <c r="AJ133" s="12" t="str">
        <f t="shared" si="23"/>
        <v>F1</v>
      </c>
      <c r="AK133" s="12">
        <f t="shared" si="24"/>
        <v>0</v>
      </c>
      <c r="AL133" s="12">
        <f t="shared" si="25"/>
        <v>0</v>
      </c>
      <c r="AM133" s="12">
        <f t="shared" si="25"/>
        <v>15</v>
      </c>
      <c r="AN133" s="12" t="str">
        <f t="shared" si="25"/>
        <v>30.02</v>
      </c>
      <c r="AO133" s="8" t="str">
        <f t="shared" si="26"/>
        <v>NORBERTO JULIO SERONI ALEGRIA</v>
      </c>
      <c r="AP133" s="23">
        <f t="shared" si="27"/>
        <v>32197</v>
      </c>
      <c r="AQ133" s="8" t="str">
        <f t="shared" si="28"/>
        <v>Club de Atletismo Cheukeniata</v>
      </c>
      <c r="AR133" s="8">
        <f t="shared" si="28"/>
        <v>8</v>
      </c>
      <c r="AS133" s="12" t="str">
        <f t="shared" si="29"/>
        <v>167694242</v>
      </c>
    </row>
    <row r="134" spans="1:45" ht="16" hidden="1" x14ac:dyDescent="0.2">
      <c r="A134" s="8"/>
      <c r="B134" s="8" t="s">
        <v>162</v>
      </c>
      <c r="C134" s="8" t="s">
        <v>163</v>
      </c>
      <c r="D134" s="8" t="s">
        <v>164</v>
      </c>
      <c r="E134" s="12" t="s">
        <v>165</v>
      </c>
      <c r="F134" s="12" t="s">
        <v>95</v>
      </c>
      <c r="G134" s="9">
        <v>35321</v>
      </c>
      <c r="H134" s="16" t="str">
        <f t="shared" si="20"/>
        <v>adulto</v>
      </c>
      <c r="I134" s="8" t="s">
        <v>166</v>
      </c>
      <c r="J134" s="8">
        <v>8</v>
      </c>
      <c r="K134" s="11" t="s">
        <v>769</v>
      </c>
      <c r="L134" s="8"/>
      <c r="M134" s="11" t="s">
        <v>565</v>
      </c>
      <c r="N134" s="8"/>
      <c r="O134" s="12">
        <v>16</v>
      </c>
      <c r="P134" s="12" t="s">
        <v>167</v>
      </c>
      <c r="Q134" s="12"/>
      <c r="R134" s="12" t="s">
        <v>564</v>
      </c>
      <c r="S134" s="12" t="str">
        <f t="shared" si="21"/>
        <v>m</v>
      </c>
      <c r="T134" s="8"/>
      <c r="U134" s="8"/>
      <c r="V134" s="8"/>
      <c r="W134" s="8"/>
      <c r="X134" s="8"/>
      <c r="Y134" s="8"/>
      <c r="Z134" s="8" t="s">
        <v>765</v>
      </c>
      <c r="AA134" s="15">
        <v>43849</v>
      </c>
      <c r="AB134" s="8" t="s">
        <v>566</v>
      </c>
      <c r="AC134" s="8" t="s">
        <v>567</v>
      </c>
      <c r="AD134" s="8" t="s">
        <v>47</v>
      </c>
      <c r="AE134" s="14" t="s">
        <v>568</v>
      </c>
      <c r="AF134" s="8"/>
      <c r="AG134" s="8" t="str">
        <f t="shared" si="22"/>
        <v>m</v>
      </c>
      <c r="AH134" s="8" t="str">
        <f t="shared" si="23"/>
        <v>08 Km cross</v>
      </c>
      <c r="AI134" s="12">
        <f t="shared" si="23"/>
        <v>0</v>
      </c>
      <c r="AJ134" s="12" t="str">
        <f t="shared" si="23"/>
        <v>F1</v>
      </c>
      <c r="AK134" s="12">
        <f t="shared" si="24"/>
        <v>0</v>
      </c>
      <c r="AL134" s="12">
        <f t="shared" si="25"/>
        <v>0</v>
      </c>
      <c r="AM134" s="12">
        <f t="shared" si="25"/>
        <v>16</v>
      </c>
      <c r="AN134" s="12" t="str">
        <f t="shared" si="25"/>
        <v>31.57</v>
      </c>
      <c r="AO134" s="8" t="str">
        <f t="shared" si="26"/>
        <v xml:space="preserve">IGNACIO  DURAN  TORRES </v>
      </c>
      <c r="AP134" s="23">
        <f t="shared" si="27"/>
        <v>35321</v>
      </c>
      <c r="AQ134" s="8" t="str">
        <f t="shared" si="28"/>
        <v>Club Atlético San Pedro</v>
      </c>
      <c r="AR134" s="8">
        <f t="shared" si="28"/>
        <v>8</v>
      </c>
      <c r="AS134" s="12" t="str">
        <f t="shared" si="29"/>
        <v>193353878</v>
      </c>
    </row>
    <row r="135" spans="1:45" ht="16" hidden="1" x14ac:dyDescent="0.2">
      <c r="A135" s="8"/>
      <c r="B135" s="8" t="s">
        <v>758</v>
      </c>
      <c r="C135" s="8" t="s">
        <v>696</v>
      </c>
      <c r="D135" s="8" t="s">
        <v>759</v>
      </c>
      <c r="E135" s="12">
        <v>211883332</v>
      </c>
      <c r="F135" s="12" t="s">
        <v>95</v>
      </c>
      <c r="G135" s="9">
        <v>37595</v>
      </c>
      <c r="H135" s="16" t="str">
        <f t="shared" si="20"/>
        <v>u20</v>
      </c>
      <c r="I135" s="8" t="s">
        <v>89</v>
      </c>
      <c r="J135" s="8">
        <v>8</v>
      </c>
      <c r="K135" s="11" t="s">
        <v>769</v>
      </c>
      <c r="L135" s="8"/>
      <c r="M135" s="11" t="s">
        <v>565</v>
      </c>
      <c r="N135" s="8"/>
      <c r="O135" s="12">
        <v>22</v>
      </c>
      <c r="P135" s="12" t="s">
        <v>760</v>
      </c>
      <c r="Q135" s="12"/>
      <c r="R135" s="12" t="s">
        <v>563</v>
      </c>
      <c r="S135" s="12" t="str">
        <f t="shared" si="21"/>
        <v>m</v>
      </c>
      <c r="T135" s="8"/>
      <c r="U135" s="8"/>
      <c r="V135" s="8"/>
      <c r="W135" s="8"/>
      <c r="X135" s="8"/>
      <c r="Y135" s="8"/>
      <c r="Z135" s="8" t="s">
        <v>764</v>
      </c>
      <c r="AA135" s="15">
        <v>43855</v>
      </c>
      <c r="AB135" s="8" t="s">
        <v>566</v>
      </c>
      <c r="AC135" s="8" t="s">
        <v>567</v>
      </c>
      <c r="AD135" s="8" t="s">
        <v>47</v>
      </c>
      <c r="AE135" s="14" t="s">
        <v>569</v>
      </c>
      <c r="AF135" s="8"/>
      <c r="AG135" s="8" t="str">
        <f t="shared" si="22"/>
        <v>m</v>
      </c>
      <c r="AH135" s="8" t="str">
        <f t="shared" si="23"/>
        <v>08 Km cross</v>
      </c>
      <c r="AI135" s="12">
        <f t="shared" si="23"/>
        <v>0</v>
      </c>
      <c r="AJ135" s="12" t="str">
        <f t="shared" si="23"/>
        <v>F1</v>
      </c>
      <c r="AK135" s="12">
        <f t="shared" si="24"/>
        <v>0</v>
      </c>
      <c r="AL135" s="12">
        <f t="shared" si="25"/>
        <v>0</v>
      </c>
      <c r="AM135" s="12">
        <f t="shared" si="25"/>
        <v>22</v>
      </c>
      <c r="AN135" s="12" t="str">
        <f t="shared" si="25"/>
        <v>30.64.0</v>
      </c>
      <c r="AO135" s="8" t="str">
        <f t="shared" si="26"/>
        <v>SERGIO ANTONIO LAGOS DURAN</v>
      </c>
      <c r="AP135" s="23">
        <f t="shared" si="27"/>
        <v>37595</v>
      </c>
      <c r="AQ135" s="8" t="str">
        <f t="shared" si="28"/>
        <v>Club Atletismo Penco</v>
      </c>
      <c r="AR135" s="8">
        <f t="shared" si="28"/>
        <v>8</v>
      </c>
      <c r="AS135" s="12" t="str">
        <f t="shared" si="29"/>
        <v>211883332</v>
      </c>
    </row>
    <row r="136" spans="1:45" ht="16" hidden="1" x14ac:dyDescent="0.2">
      <c r="A136" s="8"/>
      <c r="B136" s="8" t="s">
        <v>168</v>
      </c>
      <c r="C136" s="8" t="s">
        <v>169</v>
      </c>
      <c r="D136" s="8" t="s">
        <v>170</v>
      </c>
      <c r="E136" s="12" t="s">
        <v>171</v>
      </c>
      <c r="F136" s="12" t="s">
        <v>95</v>
      </c>
      <c r="G136" s="9">
        <v>32806</v>
      </c>
      <c r="H136" s="16" t="str">
        <f t="shared" si="20"/>
        <v>adulto</v>
      </c>
      <c r="I136" s="8" t="s">
        <v>46</v>
      </c>
      <c r="J136" s="8">
        <v>8</v>
      </c>
      <c r="K136" s="11" t="s">
        <v>769</v>
      </c>
      <c r="L136" s="8"/>
      <c r="M136" s="11" t="s">
        <v>565</v>
      </c>
      <c r="N136" s="8"/>
      <c r="O136" s="12"/>
      <c r="P136" s="12" t="s">
        <v>584</v>
      </c>
      <c r="Q136" s="12"/>
      <c r="R136" s="12" t="s">
        <v>564</v>
      </c>
      <c r="S136" s="12" t="str">
        <f t="shared" si="21"/>
        <v>m</v>
      </c>
      <c r="T136" s="8"/>
      <c r="U136" s="8"/>
      <c r="V136" s="8"/>
      <c r="W136" s="8"/>
      <c r="X136" s="8"/>
      <c r="Y136" s="8"/>
      <c r="Z136" s="8" t="s">
        <v>765</v>
      </c>
      <c r="AA136" s="15">
        <v>43849</v>
      </c>
      <c r="AB136" s="8" t="s">
        <v>566</v>
      </c>
      <c r="AC136" s="8" t="s">
        <v>567</v>
      </c>
      <c r="AD136" s="8" t="s">
        <v>47</v>
      </c>
      <c r="AE136" s="14" t="s">
        <v>568</v>
      </c>
      <c r="AF136" s="8"/>
      <c r="AG136" s="8" t="str">
        <f t="shared" si="22"/>
        <v>m</v>
      </c>
      <c r="AH136" s="8" t="str">
        <f t="shared" si="23"/>
        <v>08 Km cross</v>
      </c>
      <c r="AI136" s="12">
        <f t="shared" si="23"/>
        <v>0</v>
      </c>
      <c r="AJ136" s="12" t="str">
        <f t="shared" si="23"/>
        <v>F1</v>
      </c>
      <c r="AK136" s="12">
        <f t="shared" si="24"/>
        <v>0</v>
      </c>
      <c r="AL136" s="12">
        <f t="shared" si="25"/>
        <v>0</v>
      </c>
      <c r="AM136" s="12">
        <f t="shared" si="25"/>
        <v>0</v>
      </c>
      <c r="AN136" s="12" t="str">
        <f t="shared" si="25"/>
        <v>DNF</v>
      </c>
      <c r="AO136" s="8" t="str">
        <f t="shared" si="26"/>
        <v>JUAN EDGARDO HIDALGO GARCÍA</v>
      </c>
      <c r="AP136" s="23">
        <f t="shared" si="27"/>
        <v>32806</v>
      </c>
      <c r="AQ136" s="8" t="str">
        <f t="shared" si="28"/>
        <v>Club Deportivo Atlético Coronel</v>
      </c>
      <c r="AR136" s="8">
        <f t="shared" si="28"/>
        <v>8</v>
      </c>
      <c r="AS136" s="12" t="str">
        <f t="shared" si="29"/>
        <v>173726163</v>
      </c>
    </row>
    <row r="137" spans="1:45" ht="16" hidden="1" x14ac:dyDescent="0.2">
      <c r="A137" s="8"/>
      <c r="B137" s="8" t="s">
        <v>172</v>
      </c>
      <c r="C137" s="8" t="s">
        <v>173</v>
      </c>
      <c r="D137" s="8" t="s">
        <v>174</v>
      </c>
      <c r="E137" s="12" t="s">
        <v>175</v>
      </c>
      <c r="F137" s="12" t="s">
        <v>95</v>
      </c>
      <c r="G137" s="9">
        <v>30124</v>
      </c>
      <c r="H137" s="16" t="str">
        <f t="shared" si="20"/>
        <v>adulto</v>
      </c>
      <c r="I137" s="8" t="s">
        <v>78</v>
      </c>
      <c r="J137" s="8">
        <v>8</v>
      </c>
      <c r="K137" s="11" t="s">
        <v>769</v>
      </c>
      <c r="L137" s="8"/>
      <c r="M137" s="11" t="s">
        <v>565</v>
      </c>
      <c r="N137" s="8"/>
      <c r="O137" s="12"/>
      <c r="P137" s="12" t="s">
        <v>584</v>
      </c>
      <c r="Q137" s="12"/>
      <c r="R137" s="12" t="s">
        <v>564</v>
      </c>
      <c r="S137" s="12" t="str">
        <f t="shared" si="21"/>
        <v>m</v>
      </c>
      <c r="T137" s="8"/>
      <c r="U137" s="8"/>
      <c r="V137" s="8"/>
      <c r="W137" s="8"/>
      <c r="X137" s="8"/>
      <c r="Y137" s="8"/>
      <c r="Z137" s="8" t="s">
        <v>765</v>
      </c>
      <c r="AA137" s="15">
        <v>43849</v>
      </c>
      <c r="AB137" s="8" t="s">
        <v>566</v>
      </c>
      <c r="AC137" s="8" t="s">
        <v>567</v>
      </c>
      <c r="AD137" s="8" t="s">
        <v>47</v>
      </c>
      <c r="AE137" s="14" t="s">
        <v>568</v>
      </c>
      <c r="AF137" s="8"/>
      <c r="AG137" s="8" t="str">
        <f t="shared" si="22"/>
        <v>m</v>
      </c>
      <c r="AH137" s="8" t="str">
        <f t="shared" si="23"/>
        <v>08 Km cross</v>
      </c>
      <c r="AI137" s="12">
        <f t="shared" si="23"/>
        <v>0</v>
      </c>
      <c r="AJ137" s="12" t="str">
        <f t="shared" si="23"/>
        <v>F1</v>
      </c>
      <c r="AK137" s="12">
        <f t="shared" si="24"/>
        <v>0</v>
      </c>
      <c r="AL137" s="12">
        <f t="shared" si="25"/>
        <v>0</v>
      </c>
      <c r="AM137" s="12">
        <f t="shared" si="25"/>
        <v>0</v>
      </c>
      <c r="AN137" s="12" t="str">
        <f t="shared" si="25"/>
        <v>DNF</v>
      </c>
      <c r="AO137" s="8" t="str">
        <f t="shared" si="26"/>
        <v>CESAR  LUIS MEDINA MONTIEL</v>
      </c>
      <c r="AP137" s="23">
        <f t="shared" si="27"/>
        <v>30124</v>
      </c>
      <c r="AQ137" s="8" t="str">
        <f t="shared" si="28"/>
        <v>Club de Atletismo Cheukeniata</v>
      </c>
      <c r="AR137" s="8">
        <f t="shared" si="28"/>
        <v>8</v>
      </c>
      <c r="AS137" s="12" t="str">
        <f t="shared" si="29"/>
        <v>152728689</v>
      </c>
    </row>
    <row r="138" spans="1:45" ht="16" hidden="1" x14ac:dyDescent="0.2">
      <c r="A138" s="8"/>
      <c r="B138" s="8" t="s">
        <v>176</v>
      </c>
      <c r="C138" s="8" t="s">
        <v>177</v>
      </c>
      <c r="D138" s="8" t="s">
        <v>178</v>
      </c>
      <c r="E138" s="12" t="s">
        <v>179</v>
      </c>
      <c r="F138" s="12" t="s">
        <v>95</v>
      </c>
      <c r="G138" s="9">
        <v>35582</v>
      </c>
      <c r="H138" s="16" t="str">
        <f t="shared" si="20"/>
        <v>adulto</v>
      </c>
      <c r="I138" s="8" t="s">
        <v>78</v>
      </c>
      <c r="J138" s="8">
        <v>8</v>
      </c>
      <c r="K138" s="11" t="s">
        <v>769</v>
      </c>
      <c r="L138" s="8"/>
      <c r="M138" s="11" t="s">
        <v>565</v>
      </c>
      <c r="N138" s="8"/>
      <c r="O138" s="12"/>
      <c r="P138" s="12" t="s">
        <v>584</v>
      </c>
      <c r="Q138" s="12"/>
      <c r="R138" s="12" t="s">
        <v>564</v>
      </c>
      <c r="S138" s="12" t="str">
        <f t="shared" si="21"/>
        <v>m</v>
      </c>
      <c r="T138" s="8"/>
      <c r="U138" s="8"/>
      <c r="V138" s="8"/>
      <c r="W138" s="8"/>
      <c r="X138" s="8"/>
      <c r="Y138" s="8"/>
      <c r="Z138" s="8" t="s">
        <v>765</v>
      </c>
      <c r="AA138" s="15">
        <v>43849</v>
      </c>
      <c r="AB138" s="8" t="s">
        <v>566</v>
      </c>
      <c r="AC138" s="8" t="s">
        <v>567</v>
      </c>
      <c r="AD138" s="8" t="s">
        <v>47</v>
      </c>
      <c r="AE138" s="14" t="s">
        <v>568</v>
      </c>
      <c r="AF138" s="8"/>
      <c r="AG138" s="8" t="str">
        <f t="shared" si="22"/>
        <v>m</v>
      </c>
      <c r="AH138" s="8" t="str">
        <f t="shared" si="23"/>
        <v>08 Km cross</v>
      </c>
      <c r="AI138" s="12">
        <f t="shared" si="23"/>
        <v>0</v>
      </c>
      <c r="AJ138" s="12" t="str">
        <f t="shared" si="23"/>
        <v>F1</v>
      </c>
      <c r="AK138" s="12">
        <f t="shared" si="24"/>
        <v>0</v>
      </c>
      <c r="AL138" s="12">
        <f t="shared" si="25"/>
        <v>0</v>
      </c>
      <c r="AM138" s="12">
        <f t="shared" si="25"/>
        <v>0</v>
      </c>
      <c r="AN138" s="12" t="str">
        <f t="shared" si="25"/>
        <v>DNF</v>
      </c>
      <c r="AO138" s="8" t="str">
        <f t="shared" si="26"/>
        <v>JUAN MANUEL QUIJADA  BUSTOS</v>
      </c>
      <c r="AP138" s="23">
        <f t="shared" si="27"/>
        <v>35582</v>
      </c>
      <c r="AQ138" s="8" t="str">
        <f t="shared" si="28"/>
        <v>Club de Atletismo Cheukeniata</v>
      </c>
      <c r="AR138" s="8">
        <f t="shared" si="28"/>
        <v>8</v>
      </c>
      <c r="AS138" s="12" t="str">
        <f t="shared" si="29"/>
        <v>19566580k</v>
      </c>
    </row>
    <row r="139" spans="1:45" ht="16" hidden="1" x14ac:dyDescent="0.2">
      <c r="A139" s="8"/>
      <c r="B139" s="8" t="s">
        <v>180</v>
      </c>
      <c r="C139" s="8" t="s">
        <v>181</v>
      </c>
      <c r="D139" s="8" t="s">
        <v>182</v>
      </c>
      <c r="E139" s="12" t="s">
        <v>183</v>
      </c>
      <c r="F139" s="12" t="s">
        <v>95</v>
      </c>
      <c r="G139" s="9">
        <v>36360</v>
      </c>
      <c r="H139" s="16" t="str">
        <f t="shared" si="20"/>
        <v>adulto</v>
      </c>
      <c r="I139" s="8" t="s">
        <v>89</v>
      </c>
      <c r="J139" s="8">
        <v>8</v>
      </c>
      <c r="K139" s="11" t="s">
        <v>769</v>
      </c>
      <c r="L139" s="8"/>
      <c r="M139" s="11" t="s">
        <v>565</v>
      </c>
      <c r="N139" s="8"/>
      <c r="O139" s="12"/>
      <c r="P139" s="12" t="s">
        <v>584</v>
      </c>
      <c r="Q139" s="12"/>
      <c r="R139" s="12" t="s">
        <v>564</v>
      </c>
      <c r="S139" s="12" t="str">
        <f t="shared" si="21"/>
        <v>m</v>
      </c>
      <c r="T139" s="8"/>
      <c r="U139" s="8"/>
      <c r="V139" s="8"/>
      <c r="W139" s="8"/>
      <c r="X139" s="8"/>
      <c r="Y139" s="8"/>
      <c r="Z139" s="8" t="s">
        <v>765</v>
      </c>
      <c r="AA139" s="15">
        <v>43849</v>
      </c>
      <c r="AB139" s="8" t="s">
        <v>566</v>
      </c>
      <c r="AC139" s="8" t="s">
        <v>567</v>
      </c>
      <c r="AD139" s="8" t="s">
        <v>47</v>
      </c>
      <c r="AE139" s="14" t="s">
        <v>568</v>
      </c>
      <c r="AF139" s="8"/>
      <c r="AG139" s="8" t="str">
        <f t="shared" si="22"/>
        <v>m</v>
      </c>
      <c r="AH139" s="8" t="str">
        <f t="shared" si="23"/>
        <v>08 Km cross</v>
      </c>
      <c r="AI139" s="12">
        <f t="shared" si="23"/>
        <v>0</v>
      </c>
      <c r="AJ139" s="12" t="str">
        <f t="shared" si="23"/>
        <v>F1</v>
      </c>
      <c r="AK139" s="12">
        <f t="shared" si="24"/>
        <v>0</v>
      </c>
      <c r="AL139" s="12">
        <f t="shared" si="25"/>
        <v>0</v>
      </c>
      <c r="AM139" s="12">
        <f t="shared" si="25"/>
        <v>0</v>
      </c>
      <c r="AN139" s="12" t="str">
        <f t="shared" si="25"/>
        <v>DNF</v>
      </c>
      <c r="AO139" s="8" t="str">
        <f t="shared" si="26"/>
        <v>ERIC ALBERTO RIQUELME  PAILLALEF</v>
      </c>
      <c r="AP139" s="23">
        <f t="shared" si="27"/>
        <v>36360</v>
      </c>
      <c r="AQ139" s="8" t="str">
        <f t="shared" si="28"/>
        <v>Club Atletismo Penco</v>
      </c>
      <c r="AR139" s="8">
        <f t="shared" si="28"/>
        <v>8</v>
      </c>
      <c r="AS139" s="12" t="str">
        <f t="shared" si="29"/>
        <v>201950759</v>
      </c>
    </row>
    <row r="140" spans="1:45" ht="16" hidden="1" x14ac:dyDescent="0.2">
      <c r="A140" s="8"/>
      <c r="B140" s="8" t="s">
        <v>184</v>
      </c>
      <c r="C140" s="8" t="s">
        <v>185</v>
      </c>
      <c r="D140" s="8" t="s">
        <v>186</v>
      </c>
      <c r="E140" s="12" t="s">
        <v>187</v>
      </c>
      <c r="F140" s="12" t="s">
        <v>95</v>
      </c>
      <c r="G140" s="9">
        <v>36206</v>
      </c>
      <c r="H140" s="16" t="str">
        <f t="shared" si="20"/>
        <v>adulto</v>
      </c>
      <c r="I140" s="8" t="s">
        <v>46</v>
      </c>
      <c r="J140" s="8">
        <v>8</v>
      </c>
      <c r="K140" s="11" t="s">
        <v>769</v>
      </c>
      <c r="L140" s="8"/>
      <c r="M140" s="11" t="s">
        <v>565</v>
      </c>
      <c r="N140" s="8"/>
      <c r="O140" s="12"/>
      <c r="P140" s="12" t="s">
        <v>588</v>
      </c>
      <c r="Q140" s="12"/>
      <c r="R140" s="12" t="s">
        <v>564</v>
      </c>
      <c r="S140" s="12" t="str">
        <f t="shared" si="21"/>
        <v>m</v>
      </c>
      <c r="T140" s="8"/>
      <c r="U140" s="8"/>
      <c r="V140" s="8"/>
      <c r="W140" s="8"/>
      <c r="X140" s="8"/>
      <c r="Y140" s="8"/>
      <c r="Z140" s="8" t="s">
        <v>765</v>
      </c>
      <c r="AA140" s="15">
        <v>43849</v>
      </c>
      <c r="AB140" s="8" t="s">
        <v>566</v>
      </c>
      <c r="AC140" s="8" t="s">
        <v>567</v>
      </c>
      <c r="AD140" s="8" t="s">
        <v>47</v>
      </c>
      <c r="AE140" s="14" t="s">
        <v>568</v>
      </c>
      <c r="AF140" s="8"/>
      <c r="AG140" s="8" t="str">
        <f t="shared" si="22"/>
        <v>m</v>
      </c>
      <c r="AH140" s="8" t="str">
        <f t="shared" si="23"/>
        <v>08 Km cross</v>
      </c>
      <c r="AI140" s="12">
        <f t="shared" si="23"/>
        <v>0</v>
      </c>
      <c r="AJ140" s="12" t="str">
        <f t="shared" si="23"/>
        <v>F1</v>
      </c>
      <c r="AK140" s="12">
        <f t="shared" si="24"/>
        <v>0</v>
      </c>
      <c r="AL140" s="12">
        <f t="shared" si="25"/>
        <v>0</v>
      </c>
      <c r="AM140" s="12">
        <f t="shared" si="25"/>
        <v>0</v>
      </c>
      <c r="AN140" s="12" t="str">
        <f t="shared" si="25"/>
        <v>DNS</v>
      </c>
      <c r="AO140" s="8" t="str">
        <f t="shared" si="26"/>
        <v>MAXIMILIANO ALFREDO ARAVENA PINCHEIRA</v>
      </c>
      <c r="AP140" s="23">
        <f t="shared" si="27"/>
        <v>36206</v>
      </c>
      <c r="AQ140" s="8" t="str">
        <f t="shared" si="28"/>
        <v>Club Deportivo Atlético Coronel</v>
      </c>
      <c r="AR140" s="8">
        <f t="shared" si="28"/>
        <v>8</v>
      </c>
      <c r="AS140" s="12" t="str">
        <f t="shared" si="29"/>
        <v>201252393</v>
      </c>
    </row>
    <row r="141" spans="1:45" ht="16" hidden="1" x14ac:dyDescent="0.2">
      <c r="A141" s="8"/>
      <c r="B141" s="8" t="s">
        <v>184</v>
      </c>
      <c r="C141" s="8" t="s">
        <v>188</v>
      </c>
      <c r="D141" s="8" t="s">
        <v>189</v>
      </c>
      <c r="E141" s="12" t="s">
        <v>190</v>
      </c>
      <c r="F141" s="12" t="s">
        <v>95</v>
      </c>
      <c r="G141" s="9">
        <v>35815</v>
      </c>
      <c r="H141" s="16" t="str">
        <f t="shared" si="20"/>
        <v>adulto</v>
      </c>
      <c r="I141" s="8" t="s">
        <v>191</v>
      </c>
      <c r="J141" s="8">
        <v>8</v>
      </c>
      <c r="K141" s="11" t="s">
        <v>769</v>
      </c>
      <c r="L141" s="8"/>
      <c r="M141" s="11" t="s">
        <v>565</v>
      </c>
      <c r="N141" s="8"/>
      <c r="O141" s="12"/>
      <c r="P141" s="12" t="s">
        <v>588</v>
      </c>
      <c r="Q141" s="12"/>
      <c r="R141" s="12" t="s">
        <v>564</v>
      </c>
      <c r="S141" s="12" t="str">
        <f t="shared" si="21"/>
        <v>m</v>
      </c>
      <c r="T141" s="8"/>
      <c r="U141" s="8"/>
      <c r="V141" s="8"/>
      <c r="W141" s="8"/>
      <c r="X141" s="8"/>
      <c r="Y141" s="8"/>
      <c r="Z141" s="8" t="s">
        <v>765</v>
      </c>
      <c r="AA141" s="15">
        <v>43849</v>
      </c>
      <c r="AB141" s="8" t="s">
        <v>566</v>
      </c>
      <c r="AC141" s="8" t="s">
        <v>567</v>
      </c>
      <c r="AD141" s="8" t="s">
        <v>47</v>
      </c>
      <c r="AE141" s="14" t="s">
        <v>568</v>
      </c>
      <c r="AF141" s="8"/>
      <c r="AG141" s="8" t="str">
        <f t="shared" si="22"/>
        <v>m</v>
      </c>
      <c r="AH141" s="8" t="str">
        <f t="shared" si="23"/>
        <v>08 Km cross</v>
      </c>
      <c r="AI141" s="12">
        <f t="shared" si="23"/>
        <v>0</v>
      </c>
      <c r="AJ141" s="12" t="str">
        <f t="shared" si="23"/>
        <v>F1</v>
      </c>
      <c r="AK141" s="12">
        <f t="shared" si="24"/>
        <v>0</v>
      </c>
      <c r="AL141" s="12">
        <f t="shared" si="25"/>
        <v>0</v>
      </c>
      <c r="AM141" s="12">
        <f t="shared" si="25"/>
        <v>0</v>
      </c>
      <c r="AN141" s="12" t="str">
        <f t="shared" si="25"/>
        <v>DNS</v>
      </c>
      <c r="AO141" s="8" t="str">
        <f t="shared" si="26"/>
        <v>JAVIER ARAVENA SEPULVEDA</v>
      </c>
      <c r="AP141" s="23">
        <f t="shared" si="27"/>
        <v>35815</v>
      </c>
      <c r="AQ141" s="8" t="str">
        <f t="shared" si="28"/>
        <v>Club Deportivo San Pablo</v>
      </c>
      <c r="AR141" s="8">
        <f t="shared" si="28"/>
        <v>8</v>
      </c>
      <c r="AS141" s="12" t="str">
        <f t="shared" si="29"/>
        <v>196633901</v>
      </c>
    </row>
    <row r="142" spans="1:45" ht="16" hidden="1" x14ac:dyDescent="0.2">
      <c r="A142" s="8"/>
      <c r="B142" s="8" t="s">
        <v>192</v>
      </c>
      <c r="C142" s="8" t="s">
        <v>193</v>
      </c>
      <c r="D142" s="8" t="s">
        <v>194</v>
      </c>
      <c r="E142" s="12" t="s">
        <v>195</v>
      </c>
      <c r="F142" s="12" t="s">
        <v>95</v>
      </c>
      <c r="G142" s="9">
        <v>30346</v>
      </c>
      <c r="H142" s="16" t="str">
        <f t="shared" si="20"/>
        <v>adulto</v>
      </c>
      <c r="I142" s="8" t="s">
        <v>166</v>
      </c>
      <c r="J142" s="8">
        <v>8</v>
      </c>
      <c r="K142" s="11" t="s">
        <v>769</v>
      </c>
      <c r="L142" s="8"/>
      <c r="M142" s="11" t="s">
        <v>565</v>
      </c>
      <c r="N142" s="8"/>
      <c r="O142" s="12"/>
      <c r="P142" s="12" t="s">
        <v>588</v>
      </c>
      <c r="Q142" s="12"/>
      <c r="R142" s="12" t="s">
        <v>564</v>
      </c>
      <c r="S142" s="12" t="str">
        <f t="shared" si="21"/>
        <v>m</v>
      </c>
      <c r="T142" s="8"/>
      <c r="U142" s="8"/>
      <c r="V142" s="8"/>
      <c r="W142" s="8"/>
      <c r="X142" s="8"/>
      <c r="Y142" s="8"/>
      <c r="Z142" s="8" t="s">
        <v>765</v>
      </c>
      <c r="AA142" s="15">
        <v>43849</v>
      </c>
      <c r="AB142" s="8" t="s">
        <v>566</v>
      </c>
      <c r="AC142" s="8" t="s">
        <v>567</v>
      </c>
      <c r="AD142" s="8" t="s">
        <v>47</v>
      </c>
      <c r="AE142" s="14" t="s">
        <v>568</v>
      </c>
      <c r="AF142" s="8"/>
      <c r="AG142" s="8" t="str">
        <f t="shared" si="22"/>
        <v>m</v>
      </c>
      <c r="AH142" s="8" t="str">
        <f t="shared" si="23"/>
        <v>08 Km cross</v>
      </c>
      <c r="AI142" s="12">
        <f t="shared" si="23"/>
        <v>0</v>
      </c>
      <c r="AJ142" s="12" t="str">
        <f t="shared" si="23"/>
        <v>F1</v>
      </c>
      <c r="AK142" s="12">
        <f t="shared" si="24"/>
        <v>0</v>
      </c>
      <c r="AL142" s="12">
        <f t="shared" si="25"/>
        <v>0</v>
      </c>
      <c r="AM142" s="12">
        <f t="shared" si="25"/>
        <v>0</v>
      </c>
      <c r="AN142" s="12" t="str">
        <f t="shared" si="25"/>
        <v>DNS</v>
      </c>
      <c r="AO142" s="8" t="str">
        <f t="shared" si="26"/>
        <v xml:space="preserve">MANUEL JESUS  CABRERA  LEAL </v>
      </c>
      <c r="AP142" s="23">
        <f t="shared" si="27"/>
        <v>30346</v>
      </c>
      <c r="AQ142" s="8" t="str">
        <f t="shared" si="28"/>
        <v>Club Atlético San Pedro</v>
      </c>
      <c r="AR142" s="8">
        <f t="shared" si="28"/>
        <v>8</v>
      </c>
      <c r="AS142" s="12" t="str">
        <f t="shared" si="29"/>
        <v xml:space="preserve">152243693 </v>
      </c>
    </row>
    <row r="143" spans="1:45" ht="16" hidden="1" x14ac:dyDescent="0.2">
      <c r="A143" s="8"/>
      <c r="B143" s="8" t="s">
        <v>197</v>
      </c>
      <c r="C143" s="8" t="s">
        <v>142</v>
      </c>
      <c r="D143" s="8" t="s">
        <v>218</v>
      </c>
      <c r="E143" s="12" t="s">
        <v>219</v>
      </c>
      <c r="F143" s="8" t="s">
        <v>45</v>
      </c>
      <c r="G143" s="9">
        <v>39191</v>
      </c>
      <c r="H143" s="8" t="s">
        <v>216</v>
      </c>
      <c r="I143" s="8" t="s">
        <v>220</v>
      </c>
      <c r="J143" s="8">
        <v>8</v>
      </c>
      <c r="K143" s="11" t="s">
        <v>562</v>
      </c>
      <c r="L143" s="8"/>
      <c r="M143" s="11" t="s">
        <v>565</v>
      </c>
      <c r="N143" s="8"/>
      <c r="O143" s="12">
        <v>4</v>
      </c>
      <c r="P143" s="12" t="s">
        <v>642</v>
      </c>
      <c r="Q143" s="12"/>
      <c r="R143" s="12" t="s">
        <v>563</v>
      </c>
      <c r="S143" s="12" t="str">
        <f t="shared" si="21"/>
        <v>f</v>
      </c>
      <c r="T143" s="8"/>
      <c r="U143" s="8"/>
      <c r="V143" s="8"/>
      <c r="W143" s="8"/>
      <c r="X143" s="8"/>
      <c r="Y143" s="8"/>
      <c r="Z143" s="8" t="s">
        <v>764</v>
      </c>
      <c r="AA143" s="15">
        <v>43855</v>
      </c>
      <c r="AB143" s="8" t="s">
        <v>566</v>
      </c>
      <c r="AC143" s="8" t="s">
        <v>567</v>
      </c>
      <c r="AD143" s="8" t="s">
        <v>47</v>
      </c>
      <c r="AE143" s="14" t="s">
        <v>569</v>
      </c>
      <c r="AF143" s="8"/>
      <c r="AG143" s="8" t="str">
        <f t="shared" si="22"/>
        <v>f</v>
      </c>
      <c r="AH143" s="8" t="str">
        <f t="shared" si="23"/>
        <v>1 km cross</v>
      </c>
      <c r="AI143" s="12">
        <f t="shared" si="23"/>
        <v>0</v>
      </c>
      <c r="AJ143" s="12" t="str">
        <f t="shared" si="23"/>
        <v>F1</v>
      </c>
      <c r="AK143" s="12">
        <f t="shared" si="24"/>
        <v>0</v>
      </c>
      <c r="AL143" s="12">
        <f t="shared" si="25"/>
        <v>0</v>
      </c>
      <c r="AM143" s="12">
        <f t="shared" si="25"/>
        <v>4</v>
      </c>
      <c r="AN143" s="12" t="str">
        <f t="shared" si="25"/>
        <v>3.46.2</v>
      </c>
      <c r="AO143" s="8" t="str">
        <f t="shared" si="26"/>
        <v>ANTONIA FERNANDA MUÑOZ SALGADO</v>
      </c>
      <c r="AP143" s="23">
        <f t="shared" si="27"/>
        <v>39191</v>
      </c>
      <c r="AQ143" s="8" t="str">
        <f t="shared" si="28"/>
        <v>Club de Atletismo Juan Silva de Lota</v>
      </c>
      <c r="AR143" s="8">
        <f t="shared" si="28"/>
        <v>8</v>
      </c>
      <c r="AS143" s="8" t="str">
        <f t="shared" si="29"/>
        <v>223784283</v>
      </c>
    </row>
    <row r="144" spans="1:45" ht="16" hidden="1" x14ac:dyDescent="0.2">
      <c r="A144" s="8"/>
      <c r="B144" s="8" t="s">
        <v>643</v>
      </c>
      <c r="C144" s="8"/>
      <c r="D144" s="8" t="s">
        <v>229</v>
      </c>
      <c r="E144" s="12"/>
      <c r="F144" s="8" t="s">
        <v>45</v>
      </c>
      <c r="G144" s="9"/>
      <c r="H144" s="8" t="s">
        <v>216</v>
      </c>
      <c r="I144" s="8" t="s">
        <v>644</v>
      </c>
      <c r="J144" s="8">
        <v>8</v>
      </c>
      <c r="K144" s="11" t="s">
        <v>562</v>
      </c>
      <c r="L144" s="8"/>
      <c r="M144" s="11" t="s">
        <v>565</v>
      </c>
      <c r="N144" s="8"/>
      <c r="O144" s="12">
        <v>6</v>
      </c>
      <c r="P144" s="12" t="s">
        <v>645</v>
      </c>
      <c r="Q144" s="12"/>
      <c r="R144" s="12" t="s">
        <v>563</v>
      </c>
      <c r="S144" s="12" t="str">
        <f t="shared" si="21"/>
        <v>f</v>
      </c>
      <c r="T144" s="8"/>
      <c r="U144" s="8"/>
      <c r="V144" s="8"/>
      <c r="W144" s="8"/>
      <c r="X144" s="8"/>
      <c r="Y144" s="8"/>
      <c r="Z144" s="8" t="s">
        <v>764</v>
      </c>
      <c r="AA144" s="15">
        <v>43855</v>
      </c>
      <c r="AB144" s="8" t="s">
        <v>566</v>
      </c>
      <c r="AC144" s="8" t="s">
        <v>567</v>
      </c>
      <c r="AD144" s="8" t="s">
        <v>47</v>
      </c>
      <c r="AE144" s="14" t="s">
        <v>569</v>
      </c>
      <c r="AF144" s="8"/>
      <c r="AG144" s="8" t="str">
        <f t="shared" si="22"/>
        <v>f</v>
      </c>
      <c r="AH144" s="8" t="str">
        <f t="shared" si="23"/>
        <v>1 km cross</v>
      </c>
      <c r="AI144" s="12">
        <f t="shared" si="23"/>
        <v>0</v>
      </c>
      <c r="AJ144" s="12" t="str">
        <f t="shared" si="23"/>
        <v>F1</v>
      </c>
      <c r="AK144" s="12">
        <f t="shared" si="24"/>
        <v>0</v>
      </c>
      <c r="AL144" s="12">
        <f t="shared" si="25"/>
        <v>0</v>
      </c>
      <c r="AM144" s="12">
        <f t="shared" si="25"/>
        <v>6</v>
      </c>
      <c r="AN144" s="12" t="str">
        <f t="shared" si="25"/>
        <v>3.50.2</v>
      </c>
      <c r="AO144" s="8" t="str">
        <f t="shared" si="26"/>
        <v xml:space="preserve">FRANCISCA  VALDERRAMA </v>
      </c>
      <c r="AP144" s="23">
        <f t="shared" si="27"/>
        <v>0</v>
      </c>
      <c r="AQ144" s="8" t="str">
        <f t="shared" si="28"/>
        <v>CLUB ATLETICO NAHUEN</v>
      </c>
      <c r="AR144" s="8">
        <f t="shared" si="28"/>
        <v>8</v>
      </c>
      <c r="AS144" s="8" t="str">
        <f t="shared" si="29"/>
        <v/>
      </c>
    </row>
    <row r="145" spans="1:45" ht="16" hidden="1" x14ac:dyDescent="0.2">
      <c r="A145" s="8"/>
      <c r="B145" s="8" t="s">
        <v>227</v>
      </c>
      <c r="C145" s="8" t="s">
        <v>228</v>
      </c>
      <c r="D145" s="8" t="s">
        <v>229</v>
      </c>
      <c r="E145" s="12" t="s">
        <v>646</v>
      </c>
      <c r="F145" s="8" t="s">
        <v>45</v>
      </c>
      <c r="G145" s="9">
        <v>39525</v>
      </c>
      <c r="H145" s="8" t="s">
        <v>216</v>
      </c>
      <c r="I145" s="8" t="s">
        <v>166</v>
      </c>
      <c r="J145" s="8">
        <v>8</v>
      </c>
      <c r="K145" s="11" t="s">
        <v>562</v>
      </c>
      <c r="L145" s="8"/>
      <c r="M145" s="11" t="s">
        <v>565</v>
      </c>
      <c r="N145" s="8"/>
      <c r="O145" s="12">
        <v>11</v>
      </c>
      <c r="P145" s="12" t="s">
        <v>647</v>
      </c>
      <c r="Q145" s="12"/>
      <c r="R145" s="12" t="s">
        <v>563</v>
      </c>
      <c r="S145" s="12" t="str">
        <f t="shared" si="21"/>
        <v>f</v>
      </c>
      <c r="T145" s="8"/>
      <c r="U145" s="8"/>
      <c r="V145" s="8"/>
      <c r="W145" s="8"/>
      <c r="X145" s="8"/>
      <c r="Y145" s="8"/>
      <c r="Z145" s="8" t="s">
        <v>764</v>
      </c>
      <c r="AA145" s="15">
        <v>43855</v>
      </c>
      <c r="AB145" s="8" t="s">
        <v>566</v>
      </c>
      <c r="AC145" s="8" t="s">
        <v>567</v>
      </c>
      <c r="AD145" s="8" t="s">
        <v>47</v>
      </c>
      <c r="AE145" s="14" t="s">
        <v>569</v>
      </c>
      <c r="AF145" s="8"/>
      <c r="AG145" s="8" t="str">
        <f t="shared" si="22"/>
        <v>f</v>
      </c>
      <c r="AH145" s="8" t="str">
        <f t="shared" si="23"/>
        <v>1 km cross</v>
      </c>
      <c r="AI145" s="12">
        <f t="shared" si="23"/>
        <v>0</v>
      </c>
      <c r="AJ145" s="12" t="str">
        <f t="shared" si="23"/>
        <v>F1</v>
      </c>
      <c r="AK145" s="12">
        <f t="shared" si="24"/>
        <v>0</v>
      </c>
      <c r="AL145" s="12">
        <f t="shared" si="25"/>
        <v>0</v>
      </c>
      <c r="AM145" s="12">
        <f t="shared" si="25"/>
        <v>11</v>
      </c>
      <c r="AN145" s="12" t="str">
        <f t="shared" si="25"/>
        <v>4.01.3</v>
      </c>
      <c r="AO145" s="8" t="str">
        <f t="shared" si="26"/>
        <v xml:space="preserve">FRANCISCA  QUINTANA  CONTRERAS </v>
      </c>
      <c r="AP145" s="23">
        <f t="shared" si="27"/>
        <v>39525</v>
      </c>
      <c r="AQ145" s="8" t="str">
        <f t="shared" si="28"/>
        <v>Club Atlético San Pedro</v>
      </c>
      <c r="AR145" s="8">
        <f t="shared" si="28"/>
        <v>8</v>
      </c>
      <c r="AS145" s="8" t="str">
        <f t="shared" si="29"/>
        <v>226751335</v>
      </c>
    </row>
    <row r="146" spans="1:45" ht="16" hidden="1" x14ac:dyDescent="0.2">
      <c r="A146" s="8"/>
      <c r="B146" s="8" t="s">
        <v>648</v>
      </c>
      <c r="C146" s="8"/>
      <c r="D146" s="8" t="s">
        <v>649</v>
      </c>
      <c r="E146" s="12"/>
      <c r="F146" s="8" t="s">
        <v>45</v>
      </c>
      <c r="G146" s="9">
        <v>2007</v>
      </c>
      <c r="H146" s="8" t="s">
        <v>216</v>
      </c>
      <c r="I146" s="8" t="s">
        <v>644</v>
      </c>
      <c r="J146" s="8">
        <v>8</v>
      </c>
      <c r="K146" s="11" t="s">
        <v>562</v>
      </c>
      <c r="L146" s="8"/>
      <c r="M146" s="11" t="s">
        <v>565</v>
      </c>
      <c r="N146" s="8"/>
      <c r="O146" s="12">
        <v>13</v>
      </c>
      <c r="P146" s="12" t="s">
        <v>650</v>
      </c>
      <c r="Q146" s="12"/>
      <c r="R146" s="12" t="s">
        <v>563</v>
      </c>
      <c r="S146" s="12" t="str">
        <f t="shared" si="21"/>
        <v>f</v>
      </c>
      <c r="T146" s="8"/>
      <c r="U146" s="8"/>
      <c r="V146" s="8"/>
      <c r="W146" s="8"/>
      <c r="X146" s="8"/>
      <c r="Y146" s="8"/>
      <c r="Z146" s="8" t="s">
        <v>764</v>
      </c>
      <c r="AA146" s="15">
        <v>43855</v>
      </c>
      <c r="AB146" s="8" t="s">
        <v>566</v>
      </c>
      <c r="AC146" s="8" t="s">
        <v>567</v>
      </c>
      <c r="AD146" s="8" t="s">
        <v>47</v>
      </c>
      <c r="AE146" s="14" t="s">
        <v>569</v>
      </c>
      <c r="AF146" s="8"/>
      <c r="AG146" s="8" t="str">
        <f t="shared" si="22"/>
        <v>f</v>
      </c>
      <c r="AH146" s="8" t="str">
        <f t="shared" si="23"/>
        <v>1 km cross</v>
      </c>
      <c r="AI146" s="12">
        <f t="shared" si="23"/>
        <v>0</v>
      </c>
      <c r="AJ146" s="12" t="str">
        <f t="shared" si="23"/>
        <v>F1</v>
      </c>
      <c r="AK146" s="12">
        <f t="shared" si="24"/>
        <v>0</v>
      </c>
      <c r="AL146" s="12">
        <f t="shared" si="25"/>
        <v>0</v>
      </c>
      <c r="AM146" s="12">
        <f t="shared" si="25"/>
        <v>13</v>
      </c>
      <c r="AN146" s="12" t="str">
        <f t="shared" si="25"/>
        <v>4.05.8</v>
      </c>
      <c r="AO146" s="8" t="str">
        <f t="shared" si="26"/>
        <v xml:space="preserve">JOSEFINA ITURRA </v>
      </c>
      <c r="AP146" s="23">
        <f t="shared" si="27"/>
        <v>2007</v>
      </c>
      <c r="AQ146" s="8" t="str">
        <f t="shared" si="28"/>
        <v>CLUB ATLETICO NAHUEN</v>
      </c>
      <c r="AR146" s="8">
        <f t="shared" si="28"/>
        <v>8</v>
      </c>
      <c r="AS146" s="8" t="str">
        <f t="shared" si="29"/>
        <v/>
      </c>
    </row>
    <row r="147" spans="1:45" ht="16" hidden="1" x14ac:dyDescent="0.2">
      <c r="A147" s="8"/>
      <c r="B147" s="8" t="s">
        <v>262</v>
      </c>
      <c r="C147" s="8" t="s">
        <v>237</v>
      </c>
      <c r="D147" s="8" t="s">
        <v>263</v>
      </c>
      <c r="E147" s="12" t="s">
        <v>651</v>
      </c>
      <c r="F147" s="8" t="s">
        <v>45</v>
      </c>
      <c r="G147" s="9">
        <v>39286</v>
      </c>
      <c r="H147" s="8" t="s">
        <v>216</v>
      </c>
      <c r="I147" s="8" t="s">
        <v>166</v>
      </c>
      <c r="J147" s="8">
        <v>8</v>
      </c>
      <c r="K147" s="11" t="s">
        <v>562</v>
      </c>
      <c r="L147" s="8"/>
      <c r="M147" s="11" t="s">
        <v>565</v>
      </c>
      <c r="N147" s="8"/>
      <c r="O147" s="12">
        <v>18</v>
      </c>
      <c r="P147" s="12" t="s">
        <v>652</v>
      </c>
      <c r="Q147" s="12"/>
      <c r="R147" s="12" t="s">
        <v>563</v>
      </c>
      <c r="S147" s="12" t="str">
        <f t="shared" si="21"/>
        <v>f</v>
      </c>
      <c r="T147" s="8"/>
      <c r="U147" s="8"/>
      <c r="V147" s="8"/>
      <c r="W147" s="8"/>
      <c r="X147" s="8"/>
      <c r="Y147" s="8"/>
      <c r="Z147" s="8" t="s">
        <v>764</v>
      </c>
      <c r="AA147" s="15">
        <v>43855</v>
      </c>
      <c r="AB147" s="8" t="s">
        <v>566</v>
      </c>
      <c r="AC147" s="8" t="s">
        <v>567</v>
      </c>
      <c r="AD147" s="8" t="s">
        <v>47</v>
      </c>
      <c r="AE147" s="14" t="s">
        <v>569</v>
      </c>
      <c r="AF147" s="8"/>
      <c r="AG147" s="8" t="str">
        <f t="shared" si="22"/>
        <v>f</v>
      </c>
      <c r="AH147" s="8" t="str">
        <f t="shared" si="23"/>
        <v>1 km cross</v>
      </c>
      <c r="AI147" s="12">
        <f t="shared" si="23"/>
        <v>0</v>
      </c>
      <c r="AJ147" s="12" t="str">
        <f t="shared" si="23"/>
        <v>F1</v>
      </c>
      <c r="AK147" s="12">
        <f t="shared" si="24"/>
        <v>0</v>
      </c>
      <c r="AL147" s="12">
        <f t="shared" si="25"/>
        <v>0</v>
      </c>
      <c r="AM147" s="12">
        <f t="shared" si="25"/>
        <v>18</v>
      </c>
      <c r="AN147" s="12" t="str">
        <f t="shared" si="25"/>
        <v>4.55.5</v>
      </c>
      <c r="AO147" s="8" t="str">
        <f t="shared" si="26"/>
        <v xml:space="preserve">PALOMA  OVALLE  VALENCIA </v>
      </c>
      <c r="AP147" s="23">
        <f t="shared" si="27"/>
        <v>39286</v>
      </c>
      <c r="AQ147" s="8" t="str">
        <f t="shared" si="28"/>
        <v>Club Atlético San Pedro</v>
      </c>
      <c r="AR147" s="8">
        <f t="shared" si="28"/>
        <v>8</v>
      </c>
      <c r="AS147" s="8" t="str">
        <f t="shared" si="29"/>
        <v>224581386</v>
      </c>
    </row>
    <row r="148" spans="1:45" ht="16" hidden="1" x14ac:dyDescent="0.2">
      <c r="A148" s="8"/>
      <c r="B148" s="8" t="s">
        <v>271</v>
      </c>
      <c r="C148" s="8" t="s">
        <v>112</v>
      </c>
      <c r="D148" s="8" t="s">
        <v>272</v>
      </c>
      <c r="E148" s="12" t="s">
        <v>273</v>
      </c>
      <c r="F148" s="8" t="s">
        <v>45</v>
      </c>
      <c r="G148" s="9">
        <v>39179</v>
      </c>
      <c r="H148" s="8" t="s">
        <v>216</v>
      </c>
      <c r="I148" s="8" t="s">
        <v>220</v>
      </c>
      <c r="J148" s="8">
        <v>8</v>
      </c>
      <c r="K148" s="11" t="s">
        <v>562</v>
      </c>
      <c r="L148" s="8"/>
      <c r="M148" s="11" t="s">
        <v>565</v>
      </c>
      <c r="N148" s="8"/>
      <c r="O148" s="12"/>
      <c r="P148" s="12" t="s">
        <v>588</v>
      </c>
      <c r="Q148" s="12"/>
      <c r="R148" s="12" t="s">
        <v>563</v>
      </c>
      <c r="S148" s="12" t="str">
        <f t="shared" si="21"/>
        <v>f</v>
      </c>
      <c r="T148" s="8"/>
      <c r="U148" s="8"/>
      <c r="V148" s="8"/>
      <c r="W148" s="8"/>
      <c r="X148" s="8"/>
      <c r="Y148" s="8"/>
      <c r="Z148" s="8" t="s">
        <v>764</v>
      </c>
      <c r="AA148" s="15">
        <v>43855</v>
      </c>
      <c r="AB148" s="8" t="s">
        <v>566</v>
      </c>
      <c r="AC148" s="8" t="s">
        <v>567</v>
      </c>
      <c r="AD148" s="8" t="s">
        <v>47</v>
      </c>
      <c r="AE148" s="14" t="s">
        <v>569</v>
      </c>
      <c r="AF148" s="8"/>
      <c r="AG148" s="8" t="str">
        <f t="shared" si="22"/>
        <v>f</v>
      </c>
      <c r="AH148" s="8" t="str">
        <f t="shared" si="23"/>
        <v>1 km cross</v>
      </c>
      <c r="AI148" s="12">
        <f t="shared" si="23"/>
        <v>0</v>
      </c>
      <c r="AJ148" s="12" t="str">
        <f t="shared" si="23"/>
        <v>F1</v>
      </c>
      <c r="AK148" s="12">
        <f t="shared" si="24"/>
        <v>0</v>
      </c>
      <c r="AL148" s="12">
        <f t="shared" si="25"/>
        <v>0</v>
      </c>
      <c r="AM148" s="12">
        <f t="shared" si="25"/>
        <v>0</v>
      </c>
      <c r="AN148" s="12" t="str">
        <f t="shared" si="25"/>
        <v>DNS</v>
      </c>
      <c r="AO148" s="8" t="str">
        <f t="shared" si="26"/>
        <v>MARTINA CARRILLO ESPINOZA</v>
      </c>
      <c r="AP148" s="23">
        <f t="shared" si="27"/>
        <v>39179</v>
      </c>
      <c r="AQ148" s="8" t="str">
        <f t="shared" si="28"/>
        <v>Club de Atletismo Juan Silva de Lota</v>
      </c>
      <c r="AR148" s="8">
        <f t="shared" si="28"/>
        <v>8</v>
      </c>
      <c r="AS148" s="8" t="str">
        <f t="shared" si="29"/>
        <v>223758533</v>
      </c>
    </row>
    <row r="149" spans="1:45" ht="16" hidden="1" x14ac:dyDescent="0.2">
      <c r="A149" s="8"/>
      <c r="B149" s="8" t="s">
        <v>266</v>
      </c>
      <c r="C149" s="8" t="s">
        <v>267</v>
      </c>
      <c r="D149" s="8" t="s">
        <v>268</v>
      </c>
      <c r="E149" s="12" t="s">
        <v>653</v>
      </c>
      <c r="F149" s="8" t="s">
        <v>45</v>
      </c>
      <c r="G149" s="9">
        <v>39462</v>
      </c>
      <c r="H149" s="8" t="s">
        <v>216</v>
      </c>
      <c r="I149" s="8" t="s">
        <v>166</v>
      </c>
      <c r="J149" s="8">
        <v>8</v>
      </c>
      <c r="K149" s="11" t="s">
        <v>562</v>
      </c>
      <c r="L149" s="8"/>
      <c r="M149" s="11" t="s">
        <v>565</v>
      </c>
      <c r="N149" s="8"/>
      <c r="O149" s="12"/>
      <c r="P149" s="12" t="s">
        <v>588</v>
      </c>
      <c r="Q149" s="12"/>
      <c r="R149" s="12" t="s">
        <v>563</v>
      </c>
      <c r="S149" s="12" t="str">
        <f t="shared" si="21"/>
        <v>f</v>
      </c>
      <c r="T149" s="8"/>
      <c r="U149" s="8"/>
      <c r="V149" s="8"/>
      <c r="W149" s="8"/>
      <c r="X149" s="8"/>
      <c r="Y149" s="8"/>
      <c r="Z149" s="8" t="s">
        <v>764</v>
      </c>
      <c r="AA149" s="15">
        <v>43855</v>
      </c>
      <c r="AB149" s="8" t="s">
        <v>566</v>
      </c>
      <c r="AC149" s="8" t="s">
        <v>567</v>
      </c>
      <c r="AD149" s="8" t="s">
        <v>47</v>
      </c>
      <c r="AE149" s="14" t="s">
        <v>569</v>
      </c>
      <c r="AF149" s="8"/>
      <c r="AG149" s="8" t="str">
        <f t="shared" si="22"/>
        <v>f</v>
      </c>
      <c r="AH149" s="8" t="str">
        <f t="shared" si="23"/>
        <v>1 km cross</v>
      </c>
      <c r="AI149" s="12">
        <f t="shared" si="23"/>
        <v>0</v>
      </c>
      <c r="AJ149" s="12" t="str">
        <f t="shared" si="23"/>
        <v>F1</v>
      </c>
      <c r="AK149" s="12">
        <f t="shared" si="24"/>
        <v>0</v>
      </c>
      <c r="AL149" s="12">
        <f t="shared" si="25"/>
        <v>0</v>
      </c>
      <c r="AM149" s="12">
        <f t="shared" si="25"/>
        <v>0</v>
      </c>
      <c r="AN149" s="12" t="str">
        <f t="shared" si="25"/>
        <v>DNS</v>
      </c>
      <c r="AO149" s="8" t="str">
        <f t="shared" si="26"/>
        <v xml:space="preserve">ANTONELLA DEL VALLE  ALVARES </v>
      </c>
      <c r="AP149" s="23">
        <f t="shared" si="27"/>
        <v>39462</v>
      </c>
      <c r="AQ149" s="8" t="str">
        <f t="shared" si="28"/>
        <v>Club Atlético San Pedro</v>
      </c>
      <c r="AR149" s="8">
        <f t="shared" si="28"/>
        <v>8</v>
      </c>
      <c r="AS149" s="8" t="str">
        <f t="shared" si="29"/>
        <v>223055966</v>
      </c>
    </row>
    <row r="150" spans="1:45" ht="16" hidden="1" x14ac:dyDescent="0.2">
      <c r="A150" s="8"/>
      <c r="B150" s="8" t="s">
        <v>274</v>
      </c>
      <c r="C150" s="8" t="s">
        <v>275</v>
      </c>
      <c r="D150" s="8" t="s">
        <v>276</v>
      </c>
      <c r="E150" s="12" t="s">
        <v>654</v>
      </c>
      <c r="F150" s="8" t="s">
        <v>45</v>
      </c>
      <c r="G150" s="9">
        <v>39590</v>
      </c>
      <c r="H150" s="8" t="s">
        <v>216</v>
      </c>
      <c r="I150" s="8" t="s">
        <v>166</v>
      </c>
      <c r="J150" s="8">
        <v>8</v>
      </c>
      <c r="K150" s="11" t="s">
        <v>562</v>
      </c>
      <c r="L150" s="8"/>
      <c r="M150" s="11" t="s">
        <v>565</v>
      </c>
      <c r="N150" s="8"/>
      <c r="O150" s="12"/>
      <c r="P150" s="12" t="s">
        <v>588</v>
      </c>
      <c r="Q150" s="12"/>
      <c r="R150" s="12" t="s">
        <v>563</v>
      </c>
      <c r="S150" s="12" t="str">
        <f t="shared" si="21"/>
        <v>f</v>
      </c>
      <c r="T150" s="8"/>
      <c r="U150" s="8"/>
      <c r="V150" s="8"/>
      <c r="W150" s="8"/>
      <c r="X150" s="8"/>
      <c r="Y150" s="8"/>
      <c r="Z150" s="8" t="s">
        <v>764</v>
      </c>
      <c r="AA150" s="15">
        <v>43855</v>
      </c>
      <c r="AB150" s="8" t="s">
        <v>566</v>
      </c>
      <c r="AC150" s="8" t="s">
        <v>567</v>
      </c>
      <c r="AD150" s="8" t="s">
        <v>47</v>
      </c>
      <c r="AE150" s="14" t="s">
        <v>569</v>
      </c>
      <c r="AF150" s="8"/>
      <c r="AG150" s="8" t="str">
        <f t="shared" si="22"/>
        <v>f</v>
      </c>
      <c r="AH150" s="8" t="str">
        <f t="shared" si="23"/>
        <v>1 km cross</v>
      </c>
      <c r="AI150" s="12">
        <f t="shared" si="23"/>
        <v>0</v>
      </c>
      <c r="AJ150" s="12" t="str">
        <f t="shared" si="23"/>
        <v>F1</v>
      </c>
      <c r="AK150" s="12">
        <f t="shared" si="24"/>
        <v>0</v>
      </c>
      <c r="AL150" s="12">
        <f t="shared" si="25"/>
        <v>0</v>
      </c>
      <c r="AM150" s="12">
        <f t="shared" si="25"/>
        <v>0</v>
      </c>
      <c r="AN150" s="12" t="str">
        <f t="shared" si="25"/>
        <v>DNS</v>
      </c>
      <c r="AO150" s="8" t="str">
        <f t="shared" si="26"/>
        <v xml:space="preserve">NAHOMI  NOVOA  ESPINOZA </v>
      </c>
      <c r="AP150" s="23">
        <f t="shared" si="27"/>
        <v>39590</v>
      </c>
      <c r="AQ150" s="8" t="str">
        <f t="shared" si="28"/>
        <v>Club Atlético San Pedro</v>
      </c>
      <c r="AR150" s="8">
        <f t="shared" si="28"/>
        <v>8</v>
      </c>
      <c r="AS150" s="8" t="str">
        <f t="shared" si="29"/>
        <v>22728546k</v>
      </c>
    </row>
    <row r="151" spans="1:45" ht="16" hidden="1" x14ac:dyDescent="0.2">
      <c r="A151" s="8"/>
      <c r="B151" s="8" t="s">
        <v>655</v>
      </c>
      <c r="C151" s="8" t="s">
        <v>656</v>
      </c>
      <c r="D151" s="8" t="s">
        <v>657</v>
      </c>
      <c r="E151" s="12" t="s">
        <v>658</v>
      </c>
      <c r="F151" s="8" t="s">
        <v>45</v>
      </c>
      <c r="G151" s="9">
        <v>39668</v>
      </c>
      <c r="H151" s="8" t="s">
        <v>216</v>
      </c>
      <c r="I151" s="8" t="s">
        <v>166</v>
      </c>
      <c r="J151" s="8">
        <v>8</v>
      </c>
      <c r="K151" s="11" t="s">
        <v>562</v>
      </c>
      <c r="L151" s="8"/>
      <c r="M151" s="11" t="s">
        <v>565</v>
      </c>
      <c r="N151" s="8"/>
      <c r="O151" s="12"/>
      <c r="P151" s="12" t="s">
        <v>588</v>
      </c>
      <c r="Q151" s="12"/>
      <c r="R151" s="12" t="s">
        <v>563</v>
      </c>
      <c r="S151" s="12" t="str">
        <f t="shared" si="21"/>
        <v>f</v>
      </c>
      <c r="T151" s="8"/>
      <c r="U151" s="8"/>
      <c r="V151" s="8"/>
      <c r="W151" s="8"/>
      <c r="X151" s="8"/>
      <c r="Y151" s="8"/>
      <c r="Z151" s="8" t="s">
        <v>764</v>
      </c>
      <c r="AA151" s="15">
        <v>43855</v>
      </c>
      <c r="AB151" s="8" t="s">
        <v>566</v>
      </c>
      <c r="AC151" s="8" t="s">
        <v>567</v>
      </c>
      <c r="AD151" s="8" t="s">
        <v>47</v>
      </c>
      <c r="AE151" s="14" t="s">
        <v>569</v>
      </c>
      <c r="AF151" s="8"/>
      <c r="AG151" s="8" t="str">
        <f t="shared" si="22"/>
        <v>f</v>
      </c>
      <c r="AH151" s="8" t="str">
        <f t="shared" si="23"/>
        <v>1 km cross</v>
      </c>
      <c r="AI151" s="12">
        <f t="shared" si="23"/>
        <v>0</v>
      </c>
      <c r="AJ151" s="12" t="str">
        <f t="shared" si="23"/>
        <v>F1</v>
      </c>
      <c r="AK151" s="12">
        <f t="shared" si="24"/>
        <v>0</v>
      </c>
      <c r="AL151" s="12">
        <f t="shared" si="25"/>
        <v>0</v>
      </c>
      <c r="AM151" s="12">
        <f t="shared" si="25"/>
        <v>0</v>
      </c>
      <c r="AN151" s="12" t="str">
        <f t="shared" si="25"/>
        <v>DNS</v>
      </c>
      <c r="AO151" s="8" t="str">
        <f t="shared" si="26"/>
        <v xml:space="preserve">DANIELA  ROA  JARA </v>
      </c>
      <c r="AP151" s="23">
        <f t="shared" si="27"/>
        <v>39668</v>
      </c>
      <c r="AQ151" s="8" t="str">
        <f t="shared" si="28"/>
        <v>Club Atlético San Pedro</v>
      </c>
      <c r="AR151" s="8">
        <f t="shared" si="28"/>
        <v>8</v>
      </c>
      <c r="AS151" s="8" t="str">
        <f t="shared" si="29"/>
        <v>227908963</v>
      </c>
    </row>
    <row r="152" spans="1:45" ht="16" hidden="1" x14ac:dyDescent="0.2">
      <c r="A152" s="8"/>
      <c r="B152" s="8" t="s">
        <v>237</v>
      </c>
      <c r="C152" s="8" t="s">
        <v>238</v>
      </c>
      <c r="D152" s="8" t="s">
        <v>239</v>
      </c>
      <c r="E152" s="12" t="s">
        <v>659</v>
      </c>
      <c r="F152" s="8" t="s">
        <v>45</v>
      </c>
      <c r="G152" s="9">
        <v>39385</v>
      </c>
      <c r="H152" s="8" t="s">
        <v>216</v>
      </c>
      <c r="I152" s="8" t="s">
        <v>166</v>
      </c>
      <c r="J152" s="8">
        <v>8</v>
      </c>
      <c r="K152" s="11" t="s">
        <v>562</v>
      </c>
      <c r="L152" s="8"/>
      <c r="M152" s="11" t="s">
        <v>565</v>
      </c>
      <c r="N152" s="8"/>
      <c r="O152" s="12"/>
      <c r="P152" s="12" t="s">
        <v>588</v>
      </c>
      <c r="Q152" s="12"/>
      <c r="R152" s="12" t="s">
        <v>563</v>
      </c>
      <c r="S152" s="12" t="str">
        <f t="shared" si="21"/>
        <v>f</v>
      </c>
      <c r="T152" s="8"/>
      <c r="U152" s="8"/>
      <c r="V152" s="8"/>
      <c r="W152" s="8"/>
      <c r="X152" s="8"/>
      <c r="Y152" s="8"/>
      <c r="Z152" s="8" t="s">
        <v>764</v>
      </c>
      <c r="AA152" s="15">
        <v>43855</v>
      </c>
      <c r="AB152" s="8" t="s">
        <v>566</v>
      </c>
      <c r="AC152" s="8" t="s">
        <v>567</v>
      </c>
      <c r="AD152" s="8" t="s">
        <v>47</v>
      </c>
      <c r="AE152" s="14" t="s">
        <v>569</v>
      </c>
      <c r="AF152" s="8"/>
      <c r="AG152" s="8" t="str">
        <f t="shared" si="22"/>
        <v>f</v>
      </c>
      <c r="AH152" s="8" t="str">
        <f t="shared" si="23"/>
        <v>1 km cross</v>
      </c>
      <c r="AI152" s="12">
        <f t="shared" si="23"/>
        <v>0</v>
      </c>
      <c r="AJ152" s="12" t="str">
        <f t="shared" si="23"/>
        <v>F1</v>
      </c>
      <c r="AK152" s="12">
        <f t="shared" si="24"/>
        <v>0</v>
      </c>
      <c r="AL152" s="12">
        <f t="shared" si="25"/>
        <v>0</v>
      </c>
      <c r="AM152" s="12">
        <f t="shared" si="25"/>
        <v>0</v>
      </c>
      <c r="AN152" s="12" t="str">
        <f t="shared" si="25"/>
        <v>DNS</v>
      </c>
      <c r="AO152" s="8" t="str">
        <f t="shared" si="26"/>
        <v xml:space="preserve">BRIYIT  VALENCIA  ASTUDILLO </v>
      </c>
      <c r="AP152" s="23">
        <f t="shared" si="27"/>
        <v>39385</v>
      </c>
      <c r="AQ152" s="8" t="str">
        <f t="shared" si="28"/>
        <v>Club Atlético San Pedro</v>
      </c>
      <c r="AR152" s="8">
        <f t="shared" si="28"/>
        <v>8</v>
      </c>
      <c r="AS152" s="8" t="str">
        <f t="shared" si="29"/>
        <v>225384088</v>
      </c>
    </row>
    <row r="153" spans="1:45" ht="16" hidden="1" x14ac:dyDescent="0.2">
      <c r="A153" s="8"/>
      <c r="B153" s="8" t="s">
        <v>282</v>
      </c>
      <c r="C153" s="8" t="s">
        <v>283</v>
      </c>
      <c r="D153" s="8" t="s">
        <v>284</v>
      </c>
      <c r="E153" s="12" t="s">
        <v>660</v>
      </c>
      <c r="F153" s="8" t="s">
        <v>95</v>
      </c>
      <c r="G153" s="9">
        <v>39240</v>
      </c>
      <c r="H153" s="8" t="s">
        <v>216</v>
      </c>
      <c r="I153" s="8" t="s">
        <v>166</v>
      </c>
      <c r="J153" s="8">
        <v>8</v>
      </c>
      <c r="K153" s="11" t="s">
        <v>562</v>
      </c>
      <c r="L153" s="8"/>
      <c r="M153" s="11" t="s">
        <v>565</v>
      </c>
      <c r="N153" s="8"/>
      <c r="O153" s="12">
        <v>1</v>
      </c>
      <c r="P153" s="12" t="s">
        <v>661</v>
      </c>
      <c r="Q153" s="12"/>
      <c r="R153" s="12" t="s">
        <v>563</v>
      </c>
      <c r="S153" s="12" t="str">
        <f t="shared" si="21"/>
        <v>m</v>
      </c>
      <c r="T153" s="8"/>
      <c r="U153" s="8"/>
      <c r="V153" s="8"/>
      <c r="W153" s="8"/>
      <c r="X153" s="8"/>
      <c r="Y153" s="8"/>
      <c r="Z153" s="8" t="s">
        <v>764</v>
      </c>
      <c r="AA153" s="15">
        <v>43855</v>
      </c>
      <c r="AB153" s="8" t="s">
        <v>566</v>
      </c>
      <c r="AC153" s="8" t="s">
        <v>567</v>
      </c>
      <c r="AD153" s="8" t="s">
        <v>47</v>
      </c>
      <c r="AE153" s="14" t="s">
        <v>569</v>
      </c>
      <c r="AF153" s="8"/>
      <c r="AG153" s="8" t="str">
        <f t="shared" si="22"/>
        <v>m</v>
      </c>
      <c r="AH153" s="8" t="str">
        <f t="shared" si="23"/>
        <v>1 km cross</v>
      </c>
      <c r="AI153" s="12">
        <f t="shared" si="23"/>
        <v>0</v>
      </c>
      <c r="AJ153" s="12" t="str">
        <f t="shared" si="23"/>
        <v>F1</v>
      </c>
      <c r="AK153" s="12">
        <f t="shared" si="24"/>
        <v>0</v>
      </c>
      <c r="AL153" s="12">
        <f t="shared" si="25"/>
        <v>0</v>
      </c>
      <c r="AM153" s="12">
        <f t="shared" si="25"/>
        <v>1</v>
      </c>
      <c r="AN153" s="12" t="str">
        <f t="shared" si="25"/>
        <v>3.28.0</v>
      </c>
      <c r="AO153" s="8" t="str">
        <f t="shared" si="26"/>
        <v>BASTIAN TAPIA  PINEDO</v>
      </c>
      <c r="AP153" s="23">
        <f t="shared" si="27"/>
        <v>39240</v>
      </c>
      <c r="AQ153" s="8" t="str">
        <f t="shared" si="28"/>
        <v>Club Atlético San Pedro</v>
      </c>
      <c r="AR153" s="8">
        <f t="shared" si="28"/>
        <v>8</v>
      </c>
      <c r="AS153" s="8" t="str">
        <f t="shared" si="29"/>
        <v>224154666</v>
      </c>
    </row>
    <row r="154" spans="1:45" ht="16" hidden="1" x14ac:dyDescent="0.2">
      <c r="A154" s="8"/>
      <c r="B154" s="8" t="s">
        <v>291</v>
      </c>
      <c r="C154" s="8" t="s">
        <v>292</v>
      </c>
      <c r="D154" s="8" t="s">
        <v>293</v>
      </c>
      <c r="E154" s="12" t="s">
        <v>662</v>
      </c>
      <c r="F154" s="8" t="s">
        <v>95</v>
      </c>
      <c r="G154" s="9">
        <v>39365</v>
      </c>
      <c r="H154" s="8" t="s">
        <v>216</v>
      </c>
      <c r="I154" s="8" t="s">
        <v>166</v>
      </c>
      <c r="J154" s="8">
        <v>8</v>
      </c>
      <c r="K154" s="11" t="s">
        <v>562</v>
      </c>
      <c r="L154" s="8"/>
      <c r="M154" s="11" t="s">
        <v>565</v>
      </c>
      <c r="N154" s="8"/>
      <c r="O154" s="12">
        <v>9</v>
      </c>
      <c r="P154" s="12" t="s">
        <v>663</v>
      </c>
      <c r="Q154" s="12"/>
      <c r="R154" s="12" t="s">
        <v>563</v>
      </c>
      <c r="S154" s="12" t="str">
        <f t="shared" si="21"/>
        <v>m</v>
      </c>
      <c r="T154" s="8"/>
      <c r="U154" s="8"/>
      <c r="V154" s="8"/>
      <c r="W154" s="8"/>
      <c r="X154" s="8"/>
      <c r="Y154" s="8"/>
      <c r="Z154" s="8" t="s">
        <v>764</v>
      </c>
      <c r="AA154" s="15">
        <v>43855</v>
      </c>
      <c r="AB154" s="8" t="s">
        <v>566</v>
      </c>
      <c r="AC154" s="8" t="s">
        <v>567</v>
      </c>
      <c r="AD154" s="8" t="s">
        <v>47</v>
      </c>
      <c r="AE154" s="14" t="s">
        <v>569</v>
      </c>
      <c r="AF154" s="8"/>
      <c r="AG154" s="8" t="str">
        <f t="shared" si="22"/>
        <v>m</v>
      </c>
      <c r="AH154" s="8" t="str">
        <f t="shared" si="23"/>
        <v>1 km cross</v>
      </c>
      <c r="AI154" s="12">
        <f t="shared" si="23"/>
        <v>0</v>
      </c>
      <c r="AJ154" s="12" t="str">
        <f t="shared" si="23"/>
        <v>F1</v>
      </c>
      <c r="AK154" s="12">
        <f t="shared" si="24"/>
        <v>0</v>
      </c>
      <c r="AL154" s="12">
        <f t="shared" si="25"/>
        <v>0</v>
      </c>
      <c r="AM154" s="12">
        <f t="shared" si="25"/>
        <v>9</v>
      </c>
      <c r="AN154" s="12" t="str">
        <f t="shared" si="25"/>
        <v>3.59.6</v>
      </c>
      <c r="AO154" s="8" t="str">
        <f t="shared" si="26"/>
        <v xml:space="preserve">RENATO  HERMOSILLA  ESPINOSA </v>
      </c>
      <c r="AP154" s="23">
        <f t="shared" si="27"/>
        <v>39365</v>
      </c>
      <c r="AQ154" s="8" t="str">
        <f t="shared" si="28"/>
        <v>Club Atlético San Pedro</v>
      </c>
      <c r="AR154" s="8">
        <f t="shared" si="28"/>
        <v>8</v>
      </c>
      <c r="AS154" s="8" t="str">
        <f t="shared" si="29"/>
        <v>225261156</v>
      </c>
    </row>
    <row r="155" spans="1:45" ht="16" hidden="1" x14ac:dyDescent="0.2">
      <c r="A155" s="8"/>
      <c r="B155" s="8" t="s">
        <v>296</v>
      </c>
      <c r="C155" s="8" t="s">
        <v>297</v>
      </c>
      <c r="D155" s="8" t="s">
        <v>298</v>
      </c>
      <c r="E155" s="12" t="s">
        <v>664</v>
      </c>
      <c r="F155" s="8" t="s">
        <v>95</v>
      </c>
      <c r="G155" s="9">
        <v>39468</v>
      </c>
      <c r="H155" s="8" t="s">
        <v>216</v>
      </c>
      <c r="I155" s="8" t="s">
        <v>166</v>
      </c>
      <c r="J155" s="8">
        <v>8</v>
      </c>
      <c r="K155" s="11" t="s">
        <v>562</v>
      </c>
      <c r="L155" s="8"/>
      <c r="M155" s="11" t="s">
        <v>565</v>
      </c>
      <c r="N155" s="8"/>
      <c r="O155" s="12">
        <v>11</v>
      </c>
      <c r="P155" s="12" t="s">
        <v>665</v>
      </c>
      <c r="Q155" s="12"/>
      <c r="R155" s="12" t="s">
        <v>563</v>
      </c>
      <c r="S155" s="12" t="str">
        <f t="shared" si="21"/>
        <v>m</v>
      </c>
      <c r="T155" s="8"/>
      <c r="U155" s="8"/>
      <c r="V155" s="8"/>
      <c r="W155" s="8"/>
      <c r="X155" s="8"/>
      <c r="Y155" s="8"/>
      <c r="Z155" s="8" t="s">
        <v>764</v>
      </c>
      <c r="AA155" s="15">
        <v>43855</v>
      </c>
      <c r="AB155" s="8" t="s">
        <v>566</v>
      </c>
      <c r="AC155" s="8" t="s">
        <v>567</v>
      </c>
      <c r="AD155" s="8" t="s">
        <v>47</v>
      </c>
      <c r="AE155" s="14" t="s">
        <v>569</v>
      </c>
      <c r="AF155" s="8"/>
      <c r="AG155" s="8" t="str">
        <f t="shared" si="22"/>
        <v>m</v>
      </c>
      <c r="AH155" s="8" t="str">
        <f t="shared" si="23"/>
        <v>1 km cross</v>
      </c>
      <c r="AI155" s="12">
        <f t="shared" si="23"/>
        <v>0</v>
      </c>
      <c r="AJ155" s="12" t="str">
        <f t="shared" si="23"/>
        <v>F1</v>
      </c>
      <c r="AK155" s="12">
        <f t="shared" si="24"/>
        <v>0</v>
      </c>
      <c r="AL155" s="12">
        <f t="shared" si="25"/>
        <v>0</v>
      </c>
      <c r="AM155" s="12">
        <f t="shared" si="25"/>
        <v>11</v>
      </c>
      <c r="AN155" s="12" t="str">
        <f t="shared" si="25"/>
        <v>4.19.9</v>
      </c>
      <c r="AO155" s="8" t="str">
        <f t="shared" si="26"/>
        <v>LUCA  BEGLIOMINI DECAP</v>
      </c>
      <c r="AP155" s="23">
        <f t="shared" si="27"/>
        <v>39468</v>
      </c>
      <c r="AQ155" s="8" t="str">
        <f t="shared" si="28"/>
        <v>Club Atlético San Pedro</v>
      </c>
      <c r="AR155" s="8">
        <f t="shared" si="28"/>
        <v>8</v>
      </c>
      <c r="AS155" s="8" t="str">
        <f t="shared" si="29"/>
        <v>226170219</v>
      </c>
    </row>
    <row r="156" spans="1:45" ht="16" hidden="1" x14ac:dyDescent="0.2">
      <c r="A156" s="8"/>
      <c r="B156" s="8" t="s">
        <v>666</v>
      </c>
      <c r="C156" s="8" t="s">
        <v>257</v>
      </c>
      <c r="D156" s="8" t="s">
        <v>667</v>
      </c>
      <c r="E156" s="12" t="s">
        <v>303</v>
      </c>
      <c r="F156" s="8" t="s">
        <v>95</v>
      </c>
      <c r="G156" s="9">
        <v>39646</v>
      </c>
      <c r="H156" s="8" t="s">
        <v>216</v>
      </c>
      <c r="I156" s="8" t="s">
        <v>235</v>
      </c>
      <c r="J156" s="8">
        <v>8</v>
      </c>
      <c r="K156" s="11" t="s">
        <v>562</v>
      </c>
      <c r="L156" s="8"/>
      <c r="M156" s="11" t="s">
        <v>565</v>
      </c>
      <c r="N156" s="8"/>
      <c r="O156" s="12">
        <v>12</v>
      </c>
      <c r="P156" s="12" t="s">
        <v>668</v>
      </c>
      <c r="Q156" s="12"/>
      <c r="R156" s="12" t="s">
        <v>563</v>
      </c>
      <c r="S156" s="12" t="str">
        <f t="shared" si="21"/>
        <v>m</v>
      </c>
      <c r="T156" s="8"/>
      <c r="U156" s="8"/>
      <c r="V156" s="8"/>
      <c r="W156" s="8"/>
      <c r="X156" s="8"/>
      <c r="Y156" s="8"/>
      <c r="Z156" s="8" t="s">
        <v>764</v>
      </c>
      <c r="AA156" s="15">
        <v>43855</v>
      </c>
      <c r="AB156" s="8" t="s">
        <v>566</v>
      </c>
      <c r="AC156" s="8" t="s">
        <v>567</v>
      </c>
      <c r="AD156" s="8" t="s">
        <v>47</v>
      </c>
      <c r="AE156" s="14" t="s">
        <v>569</v>
      </c>
      <c r="AF156" s="8"/>
      <c r="AG156" s="8" t="str">
        <f t="shared" si="22"/>
        <v>m</v>
      </c>
      <c r="AH156" s="8" t="str">
        <f t="shared" si="23"/>
        <v>1 km cross</v>
      </c>
      <c r="AI156" s="12">
        <f t="shared" si="23"/>
        <v>0</v>
      </c>
      <c r="AJ156" s="12" t="str">
        <f t="shared" si="23"/>
        <v>F1</v>
      </c>
      <c r="AK156" s="12">
        <f t="shared" si="24"/>
        <v>0</v>
      </c>
      <c r="AL156" s="12">
        <f t="shared" si="25"/>
        <v>0</v>
      </c>
      <c r="AM156" s="12">
        <f t="shared" si="25"/>
        <v>12</v>
      </c>
      <c r="AN156" s="12" t="str">
        <f t="shared" si="25"/>
        <v>4.28.8</v>
      </c>
      <c r="AO156" s="8" t="str">
        <f t="shared" si="26"/>
        <v>NICOLAS STUARDO FUENTES</v>
      </c>
      <c r="AP156" s="23">
        <f t="shared" si="27"/>
        <v>39646</v>
      </c>
      <c r="AQ156" s="8" t="str">
        <f t="shared" si="28"/>
        <v>Club Atlético Nahuen</v>
      </c>
      <c r="AR156" s="8">
        <f t="shared" si="28"/>
        <v>8</v>
      </c>
      <c r="AS156" s="8" t="str">
        <f t="shared" si="29"/>
        <v>230394482</v>
      </c>
    </row>
    <row r="157" spans="1:45" ht="16" hidden="1" x14ac:dyDescent="0.2">
      <c r="A157" s="8"/>
      <c r="B157" s="8" t="s">
        <v>310</v>
      </c>
      <c r="C157" s="8" t="s">
        <v>311</v>
      </c>
      <c r="D157" s="8" t="s">
        <v>312</v>
      </c>
      <c r="E157" s="12" t="s">
        <v>313</v>
      </c>
      <c r="F157" s="8" t="s">
        <v>95</v>
      </c>
      <c r="G157" s="9">
        <v>39263</v>
      </c>
      <c r="H157" s="8" t="s">
        <v>216</v>
      </c>
      <c r="I157" s="8" t="s">
        <v>235</v>
      </c>
      <c r="J157" s="8">
        <v>8</v>
      </c>
      <c r="K157" s="11" t="s">
        <v>562</v>
      </c>
      <c r="L157" s="8"/>
      <c r="M157" s="11" t="s">
        <v>565</v>
      </c>
      <c r="N157" s="8"/>
      <c r="O157" s="12">
        <v>14</v>
      </c>
      <c r="P157" s="12" t="s">
        <v>669</v>
      </c>
      <c r="Q157" s="12"/>
      <c r="R157" s="12" t="s">
        <v>563</v>
      </c>
      <c r="S157" s="12" t="str">
        <f t="shared" si="21"/>
        <v>m</v>
      </c>
      <c r="T157" s="8"/>
      <c r="U157" s="8"/>
      <c r="V157" s="8"/>
      <c r="W157" s="8"/>
      <c r="X157" s="8"/>
      <c r="Y157" s="8"/>
      <c r="Z157" s="8" t="s">
        <v>764</v>
      </c>
      <c r="AA157" s="15">
        <v>43855</v>
      </c>
      <c r="AB157" s="8" t="s">
        <v>566</v>
      </c>
      <c r="AC157" s="8" t="s">
        <v>567</v>
      </c>
      <c r="AD157" s="8" t="s">
        <v>47</v>
      </c>
      <c r="AE157" s="14" t="s">
        <v>569</v>
      </c>
      <c r="AF157" s="8"/>
      <c r="AG157" s="8" t="str">
        <f t="shared" si="22"/>
        <v>m</v>
      </c>
      <c r="AH157" s="8" t="str">
        <f t="shared" si="23"/>
        <v>1 km cross</v>
      </c>
      <c r="AI157" s="12">
        <f t="shared" si="23"/>
        <v>0</v>
      </c>
      <c r="AJ157" s="12" t="str">
        <f t="shared" si="23"/>
        <v>F1</v>
      </c>
      <c r="AK157" s="12">
        <f t="shared" si="24"/>
        <v>0</v>
      </c>
      <c r="AL157" s="12">
        <f t="shared" si="25"/>
        <v>0</v>
      </c>
      <c r="AM157" s="12">
        <f t="shared" si="25"/>
        <v>14</v>
      </c>
      <c r="AN157" s="12" t="str">
        <f t="shared" si="25"/>
        <v>6.06.6</v>
      </c>
      <c r="AO157" s="8" t="str">
        <f t="shared" si="26"/>
        <v>VLADIMIR IGNACIO MENDOZA FREDES</v>
      </c>
      <c r="AP157" s="23">
        <f t="shared" si="27"/>
        <v>39263</v>
      </c>
      <c r="AQ157" s="8" t="str">
        <f t="shared" si="28"/>
        <v>Club Atlético Nahuen</v>
      </c>
      <c r="AR157" s="8">
        <f t="shared" si="28"/>
        <v>8</v>
      </c>
      <c r="AS157" s="8" t="str">
        <f t="shared" si="29"/>
        <v>235080451</v>
      </c>
    </row>
    <row r="158" spans="1:45" ht="16" hidden="1" x14ac:dyDescent="0.2">
      <c r="A158" s="8"/>
      <c r="B158" s="8" t="s">
        <v>305</v>
      </c>
      <c r="C158" s="8" t="s">
        <v>306</v>
      </c>
      <c r="D158" s="8" t="s">
        <v>307</v>
      </c>
      <c r="E158" s="12" t="s">
        <v>670</v>
      </c>
      <c r="F158" s="8" t="s">
        <v>95</v>
      </c>
      <c r="G158" s="9">
        <v>39325</v>
      </c>
      <c r="H158" s="8" t="s">
        <v>216</v>
      </c>
      <c r="I158" s="8" t="s">
        <v>166</v>
      </c>
      <c r="J158" s="8">
        <v>8</v>
      </c>
      <c r="K158" s="11" t="s">
        <v>562</v>
      </c>
      <c r="L158" s="8"/>
      <c r="M158" s="11" t="s">
        <v>565</v>
      </c>
      <c r="N158" s="8"/>
      <c r="O158" s="12"/>
      <c r="P158" s="12" t="s">
        <v>588</v>
      </c>
      <c r="Q158" s="12"/>
      <c r="R158" s="12" t="s">
        <v>563</v>
      </c>
      <c r="S158" s="12" t="str">
        <f t="shared" si="21"/>
        <v>m</v>
      </c>
      <c r="T158" s="8"/>
      <c r="U158" s="8"/>
      <c r="V158" s="8"/>
      <c r="W158" s="8"/>
      <c r="X158" s="8"/>
      <c r="Y158" s="8"/>
      <c r="Z158" s="8" t="s">
        <v>764</v>
      </c>
      <c r="AA158" s="15">
        <v>43855</v>
      </c>
      <c r="AB158" s="8" t="s">
        <v>566</v>
      </c>
      <c r="AC158" s="8" t="s">
        <v>567</v>
      </c>
      <c r="AD158" s="8" t="s">
        <v>47</v>
      </c>
      <c r="AE158" s="14" t="s">
        <v>569</v>
      </c>
      <c r="AF158" s="8"/>
      <c r="AG158" s="8" t="str">
        <f t="shared" si="22"/>
        <v>m</v>
      </c>
      <c r="AH158" s="8" t="str">
        <f t="shared" si="23"/>
        <v>1 km cross</v>
      </c>
      <c r="AI158" s="12">
        <f t="shared" si="23"/>
        <v>0</v>
      </c>
      <c r="AJ158" s="12" t="str">
        <f t="shared" si="23"/>
        <v>F1</v>
      </c>
      <c r="AK158" s="12">
        <f t="shared" si="24"/>
        <v>0</v>
      </c>
      <c r="AL158" s="12">
        <f t="shared" si="25"/>
        <v>0</v>
      </c>
      <c r="AM158" s="12">
        <f t="shared" si="25"/>
        <v>0</v>
      </c>
      <c r="AN158" s="12" t="str">
        <f t="shared" si="25"/>
        <v>DNS</v>
      </c>
      <c r="AO158" s="8" t="str">
        <f t="shared" si="26"/>
        <v>GIOVANNI  AILLON  BUGLIONI</v>
      </c>
      <c r="AP158" s="23">
        <f t="shared" si="27"/>
        <v>39325</v>
      </c>
      <c r="AQ158" s="8" t="str">
        <f t="shared" si="28"/>
        <v>Club Atlético San Pedro</v>
      </c>
      <c r="AR158" s="8">
        <f t="shared" si="28"/>
        <v>8</v>
      </c>
      <c r="AS158" s="8" t="str">
        <f t="shared" si="29"/>
        <v>224888864</v>
      </c>
    </row>
    <row r="159" spans="1:45" ht="16" hidden="1" x14ac:dyDescent="0.2">
      <c r="A159" s="8"/>
      <c r="B159" s="8" t="s">
        <v>252</v>
      </c>
      <c r="C159" s="8" t="s">
        <v>253</v>
      </c>
      <c r="D159" s="8" t="s">
        <v>254</v>
      </c>
      <c r="E159" s="12" t="s">
        <v>671</v>
      </c>
      <c r="F159" s="8" t="s">
        <v>95</v>
      </c>
      <c r="G159" s="9">
        <v>39245</v>
      </c>
      <c r="H159" s="8" t="s">
        <v>216</v>
      </c>
      <c r="I159" s="8" t="s">
        <v>166</v>
      </c>
      <c r="J159" s="8">
        <v>8</v>
      </c>
      <c r="K159" s="11" t="s">
        <v>562</v>
      </c>
      <c r="L159" s="8"/>
      <c r="M159" s="11" t="s">
        <v>565</v>
      </c>
      <c r="N159" s="8"/>
      <c r="O159" s="12"/>
      <c r="P159" s="12" t="s">
        <v>588</v>
      </c>
      <c r="Q159" s="12"/>
      <c r="R159" s="12" t="s">
        <v>563</v>
      </c>
      <c r="S159" s="12" t="str">
        <f t="shared" si="21"/>
        <v>m</v>
      </c>
      <c r="T159" s="8"/>
      <c r="U159" s="8"/>
      <c r="V159" s="8"/>
      <c r="W159" s="8"/>
      <c r="X159" s="8"/>
      <c r="Y159" s="8"/>
      <c r="Z159" s="8" t="s">
        <v>764</v>
      </c>
      <c r="AA159" s="15">
        <v>43855</v>
      </c>
      <c r="AB159" s="8" t="s">
        <v>566</v>
      </c>
      <c r="AC159" s="8" t="s">
        <v>567</v>
      </c>
      <c r="AD159" s="8" t="s">
        <v>47</v>
      </c>
      <c r="AE159" s="14" t="s">
        <v>569</v>
      </c>
      <c r="AF159" s="8"/>
      <c r="AG159" s="8" t="str">
        <f t="shared" si="22"/>
        <v>m</v>
      </c>
      <c r="AH159" s="8" t="str">
        <f t="shared" si="23"/>
        <v>1 km cross</v>
      </c>
      <c r="AI159" s="12">
        <f t="shared" si="23"/>
        <v>0</v>
      </c>
      <c r="AJ159" s="12" t="str">
        <f t="shared" si="23"/>
        <v>F1</v>
      </c>
      <c r="AK159" s="12">
        <f t="shared" si="24"/>
        <v>0</v>
      </c>
      <c r="AL159" s="12">
        <f t="shared" si="25"/>
        <v>0</v>
      </c>
      <c r="AM159" s="12">
        <f t="shared" si="25"/>
        <v>0</v>
      </c>
      <c r="AN159" s="12" t="str">
        <f t="shared" si="25"/>
        <v>DNS</v>
      </c>
      <c r="AO159" s="8" t="str">
        <f t="shared" si="26"/>
        <v>ANTONIA  BASTIAS  GUERRERO</v>
      </c>
      <c r="AP159" s="23">
        <f t="shared" si="27"/>
        <v>39245</v>
      </c>
      <c r="AQ159" s="8" t="str">
        <f t="shared" si="28"/>
        <v>Club Atlético San Pedro</v>
      </c>
      <c r="AR159" s="8">
        <f t="shared" si="28"/>
        <v>8</v>
      </c>
      <c r="AS159" s="8" t="str">
        <f t="shared" si="29"/>
        <v>224178816</v>
      </c>
    </row>
    <row r="160" spans="1:45" ht="16" hidden="1" x14ac:dyDescent="0.2">
      <c r="A160" s="8"/>
      <c r="B160" s="8" t="s">
        <v>315</v>
      </c>
      <c r="C160" s="8" t="s">
        <v>316</v>
      </c>
      <c r="D160" s="8" t="s">
        <v>317</v>
      </c>
      <c r="E160" s="12" t="s">
        <v>318</v>
      </c>
      <c r="F160" s="8" t="s">
        <v>95</v>
      </c>
      <c r="G160" s="9">
        <v>39342</v>
      </c>
      <c r="H160" s="8" t="s">
        <v>216</v>
      </c>
      <c r="I160" s="8" t="s">
        <v>220</v>
      </c>
      <c r="J160" s="8">
        <v>8</v>
      </c>
      <c r="K160" s="11" t="s">
        <v>562</v>
      </c>
      <c r="L160" s="8"/>
      <c r="M160" s="11" t="s">
        <v>565</v>
      </c>
      <c r="N160" s="8"/>
      <c r="O160" s="12"/>
      <c r="P160" s="12" t="s">
        <v>588</v>
      </c>
      <c r="Q160" s="12"/>
      <c r="R160" s="12" t="s">
        <v>563</v>
      </c>
      <c r="S160" s="12" t="str">
        <f t="shared" si="21"/>
        <v>m</v>
      </c>
      <c r="T160" s="8"/>
      <c r="U160" s="8"/>
      <c r="V160" s="8"/>
      <c r="W160" s="8"/>
      <c r="X160" s="8"/>
      <c r="Y160" s="8"/>
      <c r="Z160" s="8" t="s">
        <v>764</v>
      </c>
      <c r="AA160" s="15">
        <v>43855</v>
      </c>
      <c r="AB160" s="8" t="s">
        <v>566</v>
      </c>
      <c r="AC160" s="8" t="s">
        <v>567</v>
      </c>
      <c r="AD160" s="8" t="s">
        <v>47</v>
      </c>
      <c r="AE160" s="14" t="s">
        <v>569</v>
      </c>
      <c r="AF160" s="8"/>
      <c r="AG160" s="8" t="str">
        <f t="shared" si="22"/>
        <v>m</v>
      </c>
      <c r="AH160" s="8" t="str">
        <f t="shared" si="23"/>
        <v>1 km cross</v>
      </c>
      <c r="AI160" s="12">
        <f t="shared" si="23"/>
        <v>0</v>
      </c>
      <c r="AJ160" s="12" t="str">
        <f t="shared" si="23"/>
        <v>F1</v>
      </c>
      <c r="AK160" s="12">
        <f t="shared" si="24"/>
        <v>0</v>
      </c>
      <c r="AL160" s="12">
        <f t="shared" si="25"/>
        <v>0</v>
      </c>
      <c r="AM160" s="12">
        <f t="shared" si="25"/>
        <v>0</v>
      </c>
      <c r="AN160" s="12" t="str">
        <f t="shared" si="25"/>
        <v>DNS</v>
      </c>
      <c r="AO160" s="8" t="str">
        <f t="shared" si="26"/>
        <v>FERNANDO JAVIER BUSTAMANTE ARREDONDO</v>
      </c>
      <c r="AP160" s="23">
        <f t="shared" si="27"/>
        <v>39342</v>
      </c>
      <c r="AQ160" s="8" t="str">
        <f t="shared" si="28"/>
        <v>Club de Atletismo Juan Silva de Lota</v>
      </c>
      <c r="AR160" s="8">
        <f t="shared" si="28"/>
        <v>8</v>
      </c>
      <c r="AS160" s="8" t="str">
        <f t="shared" si="29"/>
        <v>231266046</v>
      </c>
    </row>
    <row r="161" spans="1:45" ht="16" hidden="1" x14ac:dyDescent="0.2">
      <c r="A161" s="8"/>
      <c r="B161" s="8" t="s">
        <v>188</v>
      </c>
      <c r="C161" s="8" t="s">
        <v>287</v>
      </c>
      <c r="D161" s="8" t="s">
        <v>288</v>
      </c>
      <c r="E161" s="12" t="s">
        <v>289</v>
      </c>
      <c r="F161" s="8" t="s">
        <v>95</v>
      </c>
      <c r="G161" s="9">
        <v>39300</v>
      </c>
      <c r="H161" s="8" t="s">
        <v>216</v>
      </c>
      <c r="I161" s="8" t="s">
        <v>166</v>
      </c>
      <c r="J161" s="8">
        <v>8</v>
      </c>
      <c r="K161" s="11" t="s">
        <v>562</v>
      </c>
      <c r="L161" s="8"/>
      <c r="M161" s="11" t="s">
        <v>565</v>
      </c>
      <c r="N161" s="8"/>
      <c r="O161" s="12"/>
      <c r="P161" s="12" t="s">
        <v>588</v>
      </c>
      <c r="Q161" s="12"/>
      <c r="R161" s="12" t="s">
        <v>563</v>
      </c>
      <c r="S161" s="12" t="str">
        <f t="shared" si="21"/>
        <v>m</v>
      </c>
      <c r="T161" s="8"/>
      <c r="U161" s="8"/>
      <c r="V161" s="8"/>
      <c r="W161" s="8"/>
      <c r="X161" s="8"/>
      <c r="Y161" s="8"/>
      <c r="Z161" s="8" t="s">
        <v>764</v>
      </c>
      <c r="AA161" s="15">
        <v>43855</v>
      </c>
      <c r="AB161" s="8" t="s">
        <v>566</v>
      </c>
      <c r="AC161" s="8" t="s">
        <v>567</v>
      </c>
      <c r="AD161" s="8" t="s">
        <v>47</v>
      </c>
      <c r="AE161" s="14" t="s">
        <v>569</v>
      </c>
      <c r="AF161" s="8"/>
      <c r="AG161" s="8" t="str">
        <f t="shared" si="22"/>
        <v>m</v>
      </c>
      <c r="AH161" s="8" t="str">
        <f t="shared" si="23"/>
        <v>1 km cross</v>
      </c>
      <c r="AI161" s="12">
        <f t="shared" si="23"/>
        <v>0</v>
      </c>
      <c r="AJ161" s="12" t="str">
        <f t="shared" si="23"/>
        <v>F1</v>
      </c>
      <c r="AK161" s="12">
        <f t="shared" si="24"/>
        <v>0</v>
      </c>
      <c r="AL161" s="12">
        <f t="shared" si="25"/>
        <v>0</v>
      </c>
      <c r="AM161" s="12">
        <f t="shared" si="25"/>
        <v>0</v>
      </c>
      <c r="AN161" s="12" t="str">
        <f t="shared" si="25"/>
        <v>DNS</v>
      </c>
      <c r="AO161" s="8" t="str">
        <f t="shared" si="26"/>
        <v>PABLO  SEPULVEDA HERRERA</v>
      </c>
      <c r="AP161" s="23">
        <f t="shared" si="27"/>
        <v>39300</v>
      </c>
      <c r="AQ161" s="8" t="str">
        <f t="shared" si="28"/>
        <v>Club Atlético San Pedro</v>
      </c>
      <c r="AR161" s="8">
        <f t="shared" si="28"/>
        <v>8</v>
      </c>
      <c r="AS161" s="8" t="str">
        <f t="shared" si="29"/>
        <v>224141939</v>
      </c>
    </row>
    <row r="162" spans="1:45" ht="16" hidden="1" x14ac:dyDescent="0.2">
      <c r="A162" s="8"/>
      <c r="B162" s="8" t="s">
        <v>196</v>
      </c>
      <c r="C162" s="8" t="s">
        <v>197</v>
      </c>
      <c r="D162" s="8" t="s">
        <v>109</v>
      </c>
      <c r="E162" s="12" t="s">
        <v>198</v>
      </c>
      <c r="F162" s="12" t="s">
        <v>95</v>
      </c>
      <c r="G162" s="9">
        <v>36132</v>
      </c>
      <c r="H162" s="16" t="str">
        <f t="shared" ref="H162:H192" si="30">+IF(G162&lt;DATE(2000,12,31),"adulto",IF(G162&lt;DATE(2002,12,31),"u20",IF(G162&lt;DATE(2004,12,31),"u18",IF(G162&lt;DATE(2006,12,31),"u16","-"))))</f>
        <v>adulto</v>
      </c>
      <c r="I162" s="8" t="s">
        <v>52</v>
      </c>
      <c r="J162" s="8">
        <v>8</v>
      </c>
      <c r="K162" s="11" t="s">
        <v>769</v>
      </c>
      <c r="L162" s="8"/>
      <c r="M162" s="11" t="s">
        <v>565</v>
      </c>
      <c r="N162" s="8"/>
      <c r="O162" s="12"/>
      <c r="P162" s="12" t="s">
        <v>588</v>
      </c>
      <c r="Q162" s="12"/>
      <c r="R162" s="12" t="s">
        <v>564</v>
      </c>
      <c r="S162" s="12" t="str">
        <f t="shared" si="21"/>
        <v>m</v>
      </c>
      <c r="T162" s="8"/>
      <c r="U162" s="8"/>
      <c r="V162" s="8"/>
      <c r="W162" s="8"/>
      <c r="X162" s="8"/>
      <c r="Y162" s="8"/>
      <c r="Z162" s="8" t="s">
        <v>765</v>
      </c>
      <c r="AA162" s="15">
        <v>43849</v>
      </c>
      <c r="AB162" s="8" t="s">
        <v>566</v>
      </c>
      <c r="AC162" s="8" t="s">
        <v>567</v>
      </c>
      <c r="AD162" s="8" t="s">
        <v>47</v>
      </c>
      <c r="AE162" s="14" t="s">
        <v>568</v>
      </c>
      <c r="AF162" s="8"/>
      <c r="AG162" s="8" t="str">
        <f t="shared" si="22"/>
        <v>m</v>
      </c>
      <c r="AH162" s="8" t="str">
        <f t="shared" si="23"/>
        <v>08 Km cross</v>
      </c>
      <c r="AI162" s="12">
        <f t="shared" si="23"/>
        <v>0</v>
      </c>
      <c r="AJ162" s="12" t="str">
        <f t="shared" si="23"/>
        <v>F1</v>
      </c>
      <c r="AK162" s="12">
        <f t="shared" si="24"/>
        <v>0</v>
      </c>
      <c r="AL162" s="12">
        <f t="shared" si="25"/>
        <v>0</v>
      </c>
      <c r="AM162" s="12">
        <f t="shared" si="25"/>
        <v>0</v>
      </c>
      <c r="AN162" s="12" t="str">
        <f t="shared" si="25"/>
        <v>DNS</v>
      </c>
      <c r="AO162" s="8" t="str">
        <f t="shared" si="26"/>
        <v>NICOLAS  CISTERNA MUÑOZ</v>
      </c>
      <c r="AP162" s="23">
        <f t="shared" si="27"/>
        <v>36132</v>
      </c>
      <c r="AQ162" s="8" t="str">
        <f t="shared" si="28"/>
        <v>Club Deportivo, Social y Cultural Diamantes de Coronel</v>
      </c>
      <c r="AR162" s="8">
        <f t="shared" si="28"/>
        <v>8</v>
      </c>
      <c r="AS162" s="12" t="str">
        <f t="shared" si="29"/>
        <v>201362431</v>
      </c>
    </row>
    <row r="163" spans="1:45" ht="16" hidden="1" x14ac:dyDescent="0.2">
      <c r="A163" s="8"/>
      <c r="B163" s="8" t="s">
        <v>199</v>
      </c>
      <c r="C163" s="8" t="s">
        <v>200</v>
      </c>
      <c r="D163" s="8" t="s">
        <v>201</v>
      </c>
      <c r="E163" s="12" t="s">
        <v>202</v>
      </c>
      <c r="F163" s="12" t="s">
        <v>95</v>
      </c>
      <c r="G163" s="9">
        <v>36789</v>
      </c>
      <c r="H163" s="16" t="str">
        <f t="shared" si="30"/>
        <v>adulto</v>
      </c>
      <c r="I163" s="8" t="s">
        <v>96</v>
      </c>
      <c r="J163" s="8">
        <v>8</v>
      </c>
      <c r="K163" s="11" t="s">
        <v>769</v>
      </c>
      <c r="L163" s="8"/>
      <c r="M163" s="11" t="s">
        <v>565</v>
      </c>
      <c r="N163" s="8"/>
      <c r="O163" s="12"/>
      <c r="P163" s="12" t="s">
        <v>588</v>
      </c>
      <c r="Q163" s="12"/>
      <c r="R163" s="12" t="s">
        <v>564</v>
      </c>
      <c r="S163" s="12" t="str">
        <f t="shared" si="21"/>
        <v>m</v>
      </c>
      <c r="T163" s="8"/>
      <c r="U163" s="8"/>
      <c r="V163" s="8"/>
      <c r="W163" s="8"/>
      <c r="X163" s="8"/>
      <c r="Y163" s="8"/>
      <c r="Z163" s="8" t="s">
        <v>765</v>
      </c>
      <c r="AA163" s="15">
        <v>43849</v>
      </c>
      <c r="AB163" s="8" t="s">
        <v>566</v>
      </c>
      <c r="AC163" s="8" t="s">
        <v>567</v>
      </c>
      <c r="AD163" s="8" t="s">
        <v>47</v>
      </c>
      <c r="AE163" s="14" t="s">
        <v>568</v>
      </c>
      <c r="AF163" s="8"/>
      <c r="AG163" s="8" t="str">
        <f t="shared" si="22"/>
        <v>m</v>
      </c>
      <c r="AH163" s="8" t="str">
        <f t="shared" si="23"/>
        <v>08 Km cross</v>
      </c>
      <c r="AI163" s="12">
        <f t="shared" si="23"/>
        <v>0</v>
      </c>
      <c r="AJ163" s="12" t="str">
        <f t="shared" si="23"/>
        <v>F1</v>
      </c>
      <c r="AK163" s="12">
        <f t="shared" si="24"/>
        <v>0</v>
      </c>
      <c r="AL163" s="12">
        <f t="shared" si="25"/>
        <v>0</v>
      </c>
      <c r="AM163" s="12">
        <f t="shared" si="25"/>
        <v>0</v>
      </c>
      <c r="AN163" s="12" t="str">
        <f t="shared" si="25"/>
        <v>DNS</v>
      </c>
      <c r="AO163" s="8" t="str">
        <f t="shared" si="26"/>
        <v>MARTIN FERNANDEZ MUÑOZ</v>
      </c>
      <c r="AP163" s="23">
        <f t="shared" si="27"/>
        <v>36789</v>
      </c>
      <c r="AQ163" s="8" t="str">
        <f t="shared" si="28"/>
        <v>Club Deportivo Universidad del Bio-Bio</v>
      </c>
      <c r="AR163" s="8">
        <f t="shared" si="28"/>
        <v>8</v>
      </c>
      <c r="AS163" s="12" t="str">
        <f t="shared" si="29"/>
        <v>205154205</v>
      </c>
    </row>
    <row r="164" spans="1:45" ht="16" hidden="1" x14ac:dyDescent="0.2">
      <c r="A164" s="8"/>
      <c r="B164" s="8" t="s">
        <v>203</v>
      </c>
      <c r="C164" s="8" t="s">
        <v>204</v>
      </c>
      <c r="D164" s="8" t="s">
        <v>205</v>
      </c>
      <c r="E164" s="12" t="s">
        <v>206</v>
      </c>
      <c r="F164" s="12" t="s">
        <v>95</v>
      </c>
      <c r="G164" s="9">
        <v>31074</v>
      </c>
      <c r="H164" s="16" t="str">
        <f t="shared" si="30"/>
        <v>adulto</v>
      </c>
      <c r="I164" s="8" t="s">
        <v>207</v>
      </c>
      <c r="J164" s="8">
        <v>8</v>
      </c>
      <c r="K164" s="11" t="s">
        <v>769</v>
      </c>
      <c r="L164" s="8"/>
      <c r="M164" s="11" t="s">
        <v>565</v>
      </c>
      <c r="N164" s="8"/>
      <c r="O164" s="12"/>
      <c r="P164" s="12" t="s">
        <v>588</v>
      </c>
      <c r="Q164" s="12"/>
      <c r="R164" s="12" t="s">
        <v>564</v>
      </c>
      <c r="S164" s="12" t="str">
        <f t="shared" si="21"/>
        <v>m</v>
      </c>
      <c r="T164" s="8"/>
      <c r="U164" s="8"/>
      <c r="V164" s="8"/>
      <c r="W164" s="8"/>
      <c r="X164" s="8"/>
      <c r="Y164" s="8"/>
      <c r="Z164" s="8" t="s">
        <v>765</v>
      </c>
      <c r="AA164" s="15">
        <v>43849</v>
      </c>
      <c r="AB164" s="8" t="s">
        <v>566</v>
      </c>
      <c r="AC164" s="8" t="s">
        <v>567</v>
      </c>
      <c r="AD164" s="8" t="s">
        <v>47</v>
      </c>
      <c r="AE164" s="14" t="s">
        <v>568</v>
      </c>
      <c r="AF164" s="8"/>
      <c r="AG164" s="8" t="str">
        <f t="shared" si="22"/>
        <v>m</v>
      </c>
      <c r="AH164" s="8" t="str">
        <f t="shared" si="23"/>
        <v>08 Km cross</v>
      </c>
      <c r="AI164" s="12">
        <f t="shared" si="23"/>
        <v>0</v>
      </c>
      <c r="AJ164" s="12" t="str">
        <f t="shared" si="23"/>
        <v>F1</v>
      </c>
      <c r="AK164" s="12">
        <f t="shared" si="24"/>
        <v>0</v>
      </c>
      <c r="AL164" s="12">
        <f t="shared" si="25"/>
        <v>0</v>
      </c>
      <c r="AM164" s="12">
        <f t="shared" si="25"/>
        <v>0</v>
      </c>
      <c r="AN164" s="12" t="str">
        <f t="shared" si="25"/>
        <v>DNS</v>
      </c>
      <c r="AO164" s="8" t="str">
        <f t="shared" si="26"/>
        <v>EDISON FERNANDO SANCHEZ  QUILODRAN</v>
      </c>
      <c r="AP164" s="23">
        <f t="shared" si="27"/>
        <v>31074</v>
      </c>
      <c r="AQ164" s="8" t="str">
        <f t="shared" si="28"/>
        <v>Centro de apoyo del deporte y la cultura CADECU</v>
      </c>
      <c r="AR164" s="8">
        <f t="shared" si="28"/>
        <v>8</v>
      </c>
      <c r="AS164" s="12" t="str">
        <f t="shared" si="29"/>
        <v>160220368</v>
      </c>
    </row>
    <row r="165" spans="1:45" ht="16" hidden="1" x14ac:dyDescent="0.2">
      <c r="A165" s="8"/>
      <c r="B165" s="8" t="s">
        <v>208</v>
      </c>
      <c r="C165" s="8" t="s">
        <v>209</v>
      </c>
      <c r="D165" s="8" t="s">
        <v>210</v>
      </c>
      <c r="E165" s="12" t="s">
        <v>211</v>
      </c>
      <c r="F165" s="12" t="s">
        <v>95</v>
      </c>
      <c r="G165" s="9">
        <v>32937</v>
      </c>
      <c r="H165" s="16" t="str">
        <f t="shared" si="30"/>
        <v>adulto</v>
      </c>
      <c r="I165" s="8" t="s">
        <v>68</v>
      </c>
      <c r="J165" s="8">
        <v>8</v>
      </c>
      <c r="K165" s="11" t="s">
        <v>769</v>
      </c>
      <c r="L165" s="8"/>
      <c r="M165" s="11" t="s">
        <v>565</v>
      </c>
      <c r="N165" s="8"/>
      <c r="O165" s="12"/>
      <c r="P165" s="12" t="s">
        <v>588</v>
      </c>
      <c r="Q165" s="12"/>
      <c r="R165" s="12" t="s">
        <v>564</v>
      </c>
      <c r="S165" s="12" t="str">
        <f t="shared" si="21"/>
        <v>m</v>
      </c>
      <c r="T165" s="8"/>
      <c r="U165" s="8"/>
      <c r="V165" s="8"/>
      <c r="W165" s="8"/>
      <c r="X165" s="8"/>
      <c r="Y165" s="8"/>
      <c r="Z165" s="8" t="s">
        <v>765</v>
      </c>
      <c r="AA165" s="15">
        <v>43849</v>
      </c>
      <c r="AB165" s="8" t="s">
        <v>566</v>
      </c>
      <c r="AC165" s="8" t="s">
        <v>567</v>
      </c>
      <c r="AD165" s="8" t="s">
        <v>47</v>
      </c>
      <c r="AE165" s="14" t="s">
        <v>568</v>
      </c>
      <c r="AF165" s="8"/>
      <c r="AG165" s="8" t="str">
        <f t="shared" si="22"/>
        <v>m</v>
      </c>
      <c r="AH165" s="8" t="str">
        <f t="shared" si="23"/>
        <v>08 Km cross</v>
      </c>
      <c r="AI165" s="12">
        <f t="shared" si="23"/>
        <v>0</v>
      </c>
      <c r="AJ165" s="12" t="str">
        <f t="shared" si="23"/>
        <v>F1</v>
      </c>
      <c r="AK165" s="12">
        <f t="shared" si="24"/>
        <v>0</v>
      </c>
      <c r="AL165" s="12">
        <f t="shared" si="25"/>
        <v>0</v>
      </c>
      <c r="AM165" s="12">
        <f t="shared" si="25"/>
        <v>0</v>
      </c>
      <c r="AN165" s="12" t="str">
        <f t="shared" si="25"/>
        <v>DNS</v>
      </c>
      <c r="AO165" s="8" t="str">
        <f t="shared" si="26"/>
        <v>DANNY ENZO NICOLÁS SILVA  ORMEÑO</v>
      </c>
      <c r="AP165" s="23">
        <f t="shared" si="27"/>
        <v>32937</v>
      </c>
      <c r="AQ165" s="8" t="str">
        <f t="shared" si="28"/>
        <v>Club Atlético de Los Angeles</v>
      </c>
      <c r="AR165" s="8">
        <f t="shared" si="28"/>
        <v>8</v>
      </c>
      <c r="AS165" s="12" t="str">
        <f t="shared" si="29"/>
        <v>174007314</v>
      </c>
    </row>
    <row r="166" spans="1:45" ht="16" hidden="1" x14ac:dyDescent="0.2">
      <c r="A166" s="8"/>
      <c r="B166" s="8" t="s">
        <v>199</v>
      </c>
      <c r="C166" s="8" t="s">
        <v>734</v>
      </c>
      <c r="D166" s="8" t="s">
        <v>761</v>
      </c>
      <c r="E166" s="12" t="s">
        <v>545</v>
      </c>
      <c r="F166" s="12" t="s">
        <v>95</v>
      </c>
      <c r="G166" s="9">
        <v>37280</v>
      </c>
      <c r="H166" s="16" t="str">
        <f t="shared" si="30"/>
        <v>u20</v>
      </c>
      <c r="I166" s="8" t="s">
        <v>220</v>
      </c>
      <c r="J166" s="8">
        <v>8</v>
      </c>
      <c r="K166" s="11" t="s">
        <v>769</v>
      </c>
      <c r="L166" s="8"/>
      <c r="M166" s="11" t="s">
        <v>565</v>
      </c>
      <c r="N166" s="8"/>
      <c r="O166" s="12"/>
      <c r="P166" s="12" t="s">
        <v>588</v>
      </c>
      <c r="Q166" s="12"/>
      <c r="R166" s="12" t="s">
        <v>563</v>
      </c>
      <c r="S166" s="12" t="str">
        <f t="shared" si="21"/>
        <v>m</v>
      </c>
      <c r="T166" s="8"/>
      <c r="U166" s="8"/>
      <c r="V166" s="8"/>
      <c r="W166" s="8"/>
      <c r="X166" s="8"/>
      <c r="Y166" s="8"/>
      <c r="Z166" s="8" t="s">
        <v>764</v>
      </c>
      <c r="AA166" s="15">
        <v>43855</v>
      </c>
      <c r="AB166" s="8" t="s">
        <v>566</v>
      </c>
      <c r="AC166" s="8" t="s">
        <v>567</v>
      </c>
      <c r="AD166" s="8" t="s">
        <v>47</v>
      </c>
      <c r="AE166" s="14" t="s">
        <v>569</v>
      </c>
      <c r="AF166" s="8"/>
      <c r="AG166" s="8" t="str">
        <f t="shared" si="22"/>
        <v>m</v>
      </c>
      <c r="AH166" s="8" t="str">
        <f t="shared" si="23"/>
        <v>08 Km cross</v>
      </c>
      <c r="AI166" s="12">
        <f t="shared" si="23"/>
        <v>0</v>
      </c>
      <c r="AJ166" s="12" t="str">
        <f t="shared" si="23"/>
        <v>F1</v>
      </c>
      <c r="AK166" s="12">
        <f t="shared" si="24"/>
        <v>0</v>
      </c>
      <c r="AL166" s="12">
        <f t="shared" si="25"/>
        <v>0</v>
      </c>
      <c r="AM166" s="12">
        <f t="shared" si="25"/>
        <v>0</v>
      </c>
      <c r="AN166" s="12" t="str">
        <f t="shared" si="25"/>
        <v>DNS</v>
      </c>
      <c r="AO166" s="8" t="str">
        <f t="shared" si="26"/>
        <v>DENNIS ANGELO FERNANDEZ JARA</v>
      </c>
      <c r="AP166" s="23">
        <f t="shared" si="27"/>
        <v>37280</v>
      </c>
      <c r="AQ166" s="8" t="str">
        <f t="shared" si="28"/>
        <v>Club de Atletismo Juan Silva de Lota</v>
      </c>
      <c r="AR166" s="8">
        <f t="shared" si="28"/>
        <v>8</v>
      </c>
      <c r="AS166" s="12" t="str">
        <f t="shared" si="29"/>
        <v>209688409</v>
      </c>
    </row>
    <row r="167" spans="1:45" ht="16" hidden="1" x14ac:dyDescent="0.2">
      <c r="A167" s="8"/>
      <c r="B167" s="8" t="s">
        <v>64</v>
      </c>
      <c r="C167" s="8" t="s">
        <v>570</v>
      </c>
      <c r="D167" s="8" t="s">
        <v>66</v>
      </c>
      <c r="E167" s="12">
        <v>158108135</v>
      </c>
      <c r="F167" s="12" t="s">
        <v>45</v>
      </c>
      <c r="G167" s="9">
        <v>30786</v>
      </c>
      <c r="H167" s="16" t="str">
        <f t="shared" si="30"/>
        <v>adulto</v>
      </c>
      <c r="I167" s="8" t="s">
        <v>68</v>
      </c>
      <c r="J167" s="8">
        <v>8</v>
      </c>
      <c r="K167" s="8" t="s">
        <v>763</v>
      </c>
      <c r="L167" s="8"/>
      <c r="M167" s="11" t="s">
        <v>565</v>
      </c>
      <c r="N167" s="8"/>
      <c r="O167" s="12">
        <v>1</v>
      </c>
      <c r="P167" s="12" t="s">
        <v>571</v>
      </c>
      <c r="Q167" s="12"/>
      <c r="R167" s="12" t="s">
        <v>563</v>
      </c>
      <c r="S167" s="12" t="str">
        <f t="shared" si="21"/>
        <v>f</v>
      </c>
      <c r="T167" s="8"/>
      <c r="U167" s="8"/>
      <c r="V167" s="8"/>
      <c r="W167" s="8"/>
      <c r="X167" s="8"/>
      <c r="Y167" s="8"/>
      <c r="Z167" s="8" t="s">
        <v>764</v>
      </c>
      <c r="AA167" s="15">
        <v>43855</v>
      </c>
      <c r="AB167" s="8" t="s">
        <v>566</v>
      </c>
      <c r="AC167" s="8" t="s">
        <v>567</v>
      </c>
      <c r="AD167" s="8" t="s">
        <v>47</v>
      </c>
      <c r="AE167" s="14" t="s">
        <v>569</v>
      </c>
      <c r="AF167" s="8"/>
      <c r="AG167" s="8" t="str">
        <f t="shared" si="22"/>
        <v>f</v>
      </c>
      <c r="AH167" s="8" t="str">
        <f t="shared" si="23"/>
        <v>10 km cross</v>
      </c>
      <c r="AI167" s="12">
        <f t="shared" si="23"/>
        <v>0</v>
      </c>
      <c r="AJ167" s="12" t="str">
        <f t="shared" si="23"/>
        <v>F1</v>
      </c>
      <c r="AK167" s="12">
        <f t="shared" si="24"/>
        <v>0</v>
      </c>
      <c r="AL167" s="12">
        <f t="shared" si="25"/>
        <v>0</v>
      </c>
      <c r="AM167" s="12">
        <f t="shared" si="25"/>
        <v>1</v>
      </c>
      <c r="AN167" s="12" t="str">
        <f t="shared" si="25"/>
        <v>36.02.0</v>
      </c>
      <c r="AO167" s="8" t="str">
        <f t="shared" si="26"/>
        <v>JOHANNA LISSETTE RIVAS PACHECHO</v>
      </c>
      <c r="AP167" s="23">
        <f t="shared" si="27"/>
        <v>30786</v>
      </c>
      <c r="AQ167" s="8" t="str">
        <f t="shared" si="28"/>
        <v>Club Atlético de Los Angeles</v>
      </c>
      <c r="AR167" s="8">
        <f t="shared" si="28"/>
        <v>8</v>
      </c>
      <c r="AS167" s="12" t="str">
        <f t="shared" si="29"/>
        <v>158108135</v>
      </c>
    </row>
    <row r="168" spans="1:45" ht="16" hidden="1" x14ac:dyDescent="0.2">
      <c r="A168" s="8"/>
      <c r="B168" s="8" t="s">
        <v>572</v>
      </c>
      <c r="C168" s="8" t="s">
        <v>573</v>
      </c>
      <c r="D168" s="8" t="s">
        <v>574</v>
      </c>
      <c r="E168" s="12">
        <v>192973678</v>
      </c>
      <c r="F168" s="12" t="s">
        <v>45</v>
      </c>
      <c r="G168" s="9">
        <v>35180</v>
      </c>
      <c r="H168" s="16" t="str">
        <f t="shared" si="30"/>
        <v>adulto</v>
      </c>
      <c r="I168" s="8" t="s">
        <v>46</v>
      </c>
      <c r="J168" s="8">
        <v>8</v>
      </c>
      <c r="K168" s="8" t="s">
        <v>763</v>
      </c>
      <c r="L168" s="8"/>
      <c r="M168" s="11" t="s">
        <v>565</v>
      </c>
      <c r="N168" s="8"/>
      <c r="O168" s="12">
        <v>8</v>
      </c>
      <c r="P168" s="12" t="s">
        <v>575</v>
      </c>
      <c r="Q168" s="12"/>
      <c r="R168" s="12" t="s">
        <v>563</v>
      </c>
      <c r="S168" s="12" t="str">
        <f t="shared" si="21"/>
        <v>f</v>
      </c>
      <c r="T168" s="8"/>
      <c r="U168" s="8"/>
      <c r="V168" s="8"/>
      <c r="W168" s="8"/>
      <c r="X168" s="8"/>
      <c r="Y168" s="8"/>
      <c r="Z168" s="8" t="s">
        <v>764</v>
      </c>
      <c r="AA168" s="15">
        <v>43855</v>
      </c>
      <c r="AB168" s="8" t="s">
        <v>566</v>
      </c>
      <c r="AC168" s="8" t="s">
        <v>567</v>
      </c>
      <c r="AD168" s="8" t="s">
        <v>47</v>
      </c>
      <c r="AE168" s="14" t="s">
        <v>569</v>
      </c>
      <c r="AF168" s="8"/>
      <c r="AG168" s="8" t="str">
        <f t="shared" si="22"/>
        <v>f</v>
      </c>
      <c r="AH168" s="8" t="str">
        <f t="shared" si="23"/>
        <v>10 km cross</v>
      </c>
      <c r="AI168" s="12">
        <f t="shared" si="23"/>
        <v>0</v>
      </c>
      <c r="AJ168" s="12" t="str">
        <f t="shared" si="23"/>
        <v>F1</v>
      </c>
      <c r="AK168" s="12">
        <f t="shared" si="24"/>
        <v>0</v>
      </c>
      <c r="AL168" s="12">
        <f t="shared" si="25"/>
        <v>0</v>
      </c>
      <c r="AM168" s="12">
        <f t="shared" si="25"/>
        <v>8</v>
      </c>
      <c r="AN168" s="12" t="str">
        <f t="shared" si="25"/>
        <v>39.42.4</v>
      </c>
      <c r="AO168" s="8" t="str">
        <f t="shared" si="26"/>
        <v>ANDREA DENISSE JIMENEZ VEGA</v>
      </c>
      <c r="AP168" s="23">
        <f t="shared" si="27"/>
        <v>35180</v>
      </c>
      <c r="AQ168" s="8" t="str">
        <f t="shared" si="28"/>
        <v>Club Deportivo Atlético Coronel</v>
      </c>
      <c r="AR168" s="8">
        <f t="shared" si="28"/>
        <v>8</v>
      </c>
      <c r="AS168" s="12" t="str">
        <f t="shared" si="29"/>
        <v>192973678</v>
      </c>
    </row>
    <row r="169" spans="1:45" ht="16" hidden="1" x14ac:dyDescent="0.2">
      <c r="A169" s="8"/>
      <c r="B169" s="8" t="s">
        <v>576</v>
      </c>
      <c r="C169" s="8" t="s">
        <v>577</v>
      </c>
      <c r="D169" s="8" t="s">
        <v>578</v>
      </c>
      <c r="E169" s="12" t="s">
        <v>62</v>
      </c>
      <c r="F169" s="12" t="s">
        <v>45</v>
      </c>
      <c r="G169" s="9">
        <v>36553</v>
      </c>
      <c r="H169" s="16" t="str">
        <f t="shared" si="30"/>
        <v>adulto</v>
      </c>
      <c r="I169" s="8" t="s">
        <v>52</v>
      </c>
      <c r="J169" s="8">
        <v>8</v>
      </c>
      <c r="K169" s="8" t="s">
        <v>763</v>
      </c>
      <c r="L169" s="8"/>
      <c r="M169" s="11" t="s">
        <v>565</v>
      </c>
      <c r="N169" s="8"/>
      <c r="O169" s="12">
        <v>9</v>
      </c>
      <c r="P169" s="12" t="s">
        <v>579</v>
      </c>
      <c r="Q169" s="12"/>
      <c r="R169" s="12" t="s">
        <v>563</v>
      </c>
      <c r="S169" s="12" t="str">
        <f t="shared" si="21"/>
        <v>f</v>
      </c>
      <c r="T169" s="8"/>
      <c r="U169" s="8"/>
      <c r="V169" s="8"/>
      <c r="W169" s="8"/>
      <c r="X169" s="8"/>
      <c r="Y169" s="8"/>
      <c r="Z169" s="8" t="s">
        <v>764</v>
      </c>
      <c r="AA169" s="15">
        <v>43855</v>
      </c>
      <c r="AB169" s="8" t="s">
        <v>566</v>
      </c>
      <c r="AC169" s="8" t="s">
        <v>567</v>
      </c>
      <c r="AD169" s="8" t="s">
        <v>47</v>
      </c>
      <c r="AE169" s="14" t="s">
        <v>569</v>
      </c>
      <c r="AF169" s="8"/>
      <c r="AG169" s="8" t="str">
        <f t="shared" si="22"/>
        <v>f</v>
      </c>
      <c r="AH169" s="8" t="str">
        <f t="shared" si="23"/>
        <v>10 km cross</v>
      </c>
      <c r="AI169" s="12">
        <f t="shared" si="23"/>
        <v>0</v>
      </c>
      <c r="AJ169" s="12" t="str">
        <f t="shared" si="23"/>
        <v>F1</v>
      </c>
      <c r="AK169" s="12">
        <f t="shared" si="24"/>
        <v>0</v>
      </c>
      <c r="AL169" s="12">
        <f t="shared" si="25"/>
        <v>0</v>
      </c>
      <c r="AM169" s="12">
        <f t="shared" si="25"/>
        <v>9</v>
      </c>
      <c r="AN169" s="12" t="str">
        <f t="shared" si="25"/>
        <v>40.07.3</v>
      </c>
      <c r="AO169" s="8" t="str">
        <f t="shared" si="26"/>
        <v>MONSERRAT SABAG BRITO</v>
      </c>
      <c r="AP169" s="23">
        <f t="shared" si="27"/>
        <v>36553</v>
      </c>
      <c r="AQ169" s="8" t="str">
        <f t="shared" si="28"/>
        <v>Club Deportivo, Social y Cultural Diamantes de Coronel</v>
      </c>
      <c r="AR169" s="8">
        <f t="shared" si="28"/>
        <v>8</v>
      </c>
      <c r="AS169" s="12" t="str">
        <f t="shared" si="29"/>
        <v>202584675</v>
      </c>
    </row>
    <row r="170" spans="1:45" ht="16" hidden="1" x14ac:dyDescent="0.2">
      <c r="A170" s="8"/>
      <c r="B170" s="8" t="s">
        <v>580</v>
      </c>
      <c r="C170" s="8" t="s">
        <v>581</v>
      </c>
      <c r="D170" s="8" t="s">
        <v>582</v>
      </c>
      <c r="E170" s="12" t="s">
        <v>583</v>
      </c>
      <c r="F170" s="12" t="s">
        <v>45</v>
      </c>
      <c r="G170" s="9">
        <v>33846</v>
      </c>
      <c r="H170" s="16" t="str">
        <f t="shared" si="30"/>
        <v>adulto</v>
      </c>
      <c r="I170" s="8" t="s">
        <v>52</v>
      </c>
      <c r="J170" s="8">
        <v>8</v>
      </c>
      <c r="K170" s="8" t="s">
        <v>763</v>
      </c>
      <c r="L170" s="8"/>
      <c r="M170" s="11" t="s">
        <v>565</v>
      </c>
      <c r="N170" s="8"/>
      <c r="O170" s="12"/>
      <c r="P170" s="12" t="s">
        <v>584</v>
      </c>
      <c r="Q170" s="12"/>
      <c r="R170" s="12" t="s">
        <v>563</v>
      </c>
      <c r="S170" s="12" t="str">
        <f t="shared" si="21"/>
        <v>f</v>
      </c>
      <c r="T170" s="8"/>
      <c r="U170" s="8"/>
      <c r="V170" s="8"/>
      <c r="W170" s="8"/>
      <c r="X170" s="8"/>
      <c r="Y170" s="8"/>
      <c r="Z170" s="8" t="s">
        <v>764</v>
      </c>
      <c r="AA170" s="15">
        <v>43855</v>
      </c>
      <c r="AB170" s="8" t="s">
        <v>566</v>
      </c>
      <c r="AC170" s="8" t="s">
        <v>567</v>
      </c>
      <c r="AD170" s="8" t="s">
        <v>47</v>
      </c>
      <c r="AE170" s="14" t="s">
        <v>569</v>
      </c>
      <c r="AF170" s="8"/>
      <c r="AG170" s="8" t="str">
        <f t="shared" si="22"/>
        <v>f</v>
      </c>
      <c r="AH170" s="8" t="str">
        <f t="shared" si="23"/>
        <v>10 km cross</v>
      </c>
      <c r="AI170" s="12">
        <f t="shared" si="23"/>
        <v>0</v>
      </c>
      <c r="AJ170" s="12" t="str">
        <f t="shared" si="23"/>
        <v>F1</v>
      </c>
      <c r="AK170" s="12">
        <f t="shared" si="24"/>
        <v>0</v>
      </c>
      <c r="AL170" s="12">
        <f t="shared" si="25"/>
        <v>0</v>
      </c>
      <c r="AM170" s="12">
        <f t="shared" si="25"/>
        <v>0</v>
      </c>
      <c r="AN170" s="12" t="str">
        <f t="shared" si="25"/>
        <v>DNF</v>
      </c>
      <c r="AO170" s="8" t="str">
        <f t="shared" si="26"/>
        <v>JOSEFA QUEZADA MORALES</v>
      </c>
      <c r="AP170" s="23">
        <f t="shared" si="27"/>
        <v>33846</v>
      </c>
      <c r="AQ170" s="8" t="str">
        <f t="shared" si="28"/>
        <v>Club Deportivo, Social y Cultural Diamantes de Coronel</v>
      </c>
      <c r="AR170" s="8">
        <f t="shared" si="28"/>
        <v>8</v>
      </c>
      <c r="AS170" s="12" t="str">
        <f t="shared" si="29"/>
        <v>181228032</v>
      </c>
    </row>
    <row r="171" spans="1:45" ht="16" hidden="1" x14ac:dyDescent="0.2">
      <c r="A171" s="8"/>
      <c r="B171" s="8" t="s">
        <v>585</v>
      </c>
      <c r="C171" s="8" t="s">
        <v>586</v>
      </c>
      <c r="D171" s="8" t="s">
        <v>587</v>
      </c>
      <c r="E171" s="12" t="s">
        <v>72</v>
      </c>
      <c r="F171" s="12" t="s">
        <v>45</v>
      </c>
      <c r="G171" s="9">
        <v>33310</v>
      </c>
      <c r="H171" s="16" t="str">
        <f t="shared" si="30"/>
        <v>adulto</v>
      </c>
      <c r="I171" s="8" t="s">
        <v>46</v>
      </c>
      <c r="J171" s="8">
        <v>8</v>
      </c>
      <c r="K171" s="8" t="s">
        <v>763</v>
      </c>
      <c r="L171" s="8"/>
      <c r="M171" s="11" t="s">
        <v>565</v>
      </c>
      <c r="N171" s="8"/>
      <c r="O171" s="12"/>
      <c r="P171" s="12" t="s">
        <v>588</v>
      </c>
      <c r="Q171" s="12"/>
      <c r="R171" s="12" t="s">
        <v>563</v>
      </c>
      <c r="S171" s="12" t="str">
        <f t="shared" si="21"/>
        <v>f</v>
      </c>
      <c r="T171" s="8"/>
      <c r="U171" s="8"/>
      <c r="V171" s="8"/>
      <c r="W171" s="8"/>
      <c r="X171" s="8"/>
      <c r="Y171" s="8"/>
      <c r="Z171" s="8" t="s">
        <v>764</v>
      </c>
      <c r="AA171" s="15">
        <v>43855</v>
      </c>
      <c r="AB171" s="8" t="s">
        <v>566</v>
      </c>
      <c r="AC171" s="8" t="s">
        <v>567</v>
      </c>
      <c r="AD171" s="8" t="s">
        <v>47</v>
      </c>
      <c r="AE171" s="14" t="s">
        <v>569</v>
      </c>
      <c r="AF171" s="8"/>
      <c r="AG171" s="8" t="str">
        <f t="shared" si="22"/>
        <v>f</v>
      </c>
      <c r="AH171" s="8" t="str">
        <f t="shared" si="23"/>
        <v>10 km cross</v>
      </c>
      <c r="AI171" s="12">
        <f t="shared" si="23"/>
        <v>0</v>
      </c>
      <c r="AJ171" s="12" t="str">
        <f t="shared" si="23"/>
        <v>F1</v>
      </c>
      <c r="AK171" s="12">
        <f t="shared" si="24"/>
        <v>0</v>
      </c>
      <c r="AL171" s="12">
        <f t="shared" si="25"/>
        <v>0</v>
      </c>
      <c r="AM171" s="12">
        <f t="shared" si="25"/>
        <v>0</v>
      </c>
      <c r="AN171" s="12" t="str">
        <f t="shared" si="25"/>
        <v>DNS</v>
      </c>
      <c r="AO171" s="8" t="str">
        <f t="shared" si="26"/>
        <v>VICTORIA FERNANDA PADILLA SEPULVEDA </v>
      </c>
      <c r="AP171" s="23">
        <f t="shared" si="27"/>
        <v>33310</v>
      </c>
      <c r="AQ171" s="8" t="str">
        <f t="shared" si="28"/>
        <v>Club Deportivo Atlético Coronel</v>
      </c>
      <c r="AR171" s="8">
        <f t="shared" si="28"/>
        <v>8</v>
      </c>
      <c r="AS171" s="12" t="str">
        <f t="shared" si="29"/>
        <v>176145447</v>
      </c>
    </row>
    <row r="172" spans="1:45" ht="16" hidden="1" x14ac:dyDescent="0.2">
      <c r="A172" s="8"/>
      <c r="B172" s="8" t="s">
        <v>589</v>
      </c>
      <c r="C172" s="8" t="s">
        <v>153</v>
      </c>
      <c r="D172" s="8" t="s">
        <v>590</v>
      </c>
      <c r="E172" s="12" t="s">
        <v>591</v>
      </c>
      <c r="F172" s="12" t="s">
        <v>45</v>
      </c>
      <c r="G172" s="9">
        <v>32467</v>
      </c>
      <c r="H172" s="16" t="str">
        <f t="shared" si="30"/>
        <v>adulto</v>
      </c>
      <c r="I172" s="8" t="s">
        <v>78</v>
      </c>
      <c r="J172" s="8">
        <v>8</v>
      </c>
      <c r="K172" s="8" t="s">
        <v>763</v>
      </c>
      <c r="L172" s="8"/>
      <c r="M172" s="11" t="s">
        <v>565</v>
      </c>
      <c r="N172" s="8"/>
      <c r="O172" s="12"/>
      <c r="P172" s="12" t="s">
        <v>588</v>
      </c>
      <c r="Q172" s="12"/>
      <c r="R172" s="12" t="s">
        <v>563</v>
      </c>
      <c r="S172" s="12" t="str">
        <f t="shared" si="21"/>
        <v>f</v>
      </c>
      <c r="T172" s="8"/>
      <c r="U172" s="8"/>
      <c r="V172" s="8"/>
      <c r="W172" s="8"/>
      <c r="X172" s="8"/>
      <c r="Y172" s="8"/>
      <c r="Z172" s="8" t="s">
        <v>764</v>
      </c>
      <c r="AA172" s="15">
        <v>43855</v>
      </c>
      <c r="AB172" s="8" t="s">
        <v>566</v>
      </c>
      <c r="AC172" s="8" t="s">
        <v>567</v>
      </c>
      <c r="AD172" s="8" t="s">
        <v>47</v>
      </c>
      <c r="AE172" s="14" t="s">
        <v>569</v>
      </c>
      <c r="AF172" s="8"/>
      <c r="AG172" s="8" t="str">
        <f t="shared" si="22"/>
        <v>f</v>
      </c>
      <c r="AH172" s="8" t="str">
        <f t="shared" si="23"/>
        <v>10 km cross</v>
      </c>
      <c r="AI172" s="12">
        <f t="shared" si="23"/>
        <v>0</v>
      </c>
      <c r="AJ172" s="12" t="str">
        <f t="shared" si="23"/>
        <v>F1</v>
      </c>
      <c r="AK172" s="12">
        <f t="shared" si="24"/>
        <v>0</v>
      </c>
      <c r="AL172" s="12">
        <f t="shared" si="25"/>
        <v>0</v>
      </c>
      <c r="AM172" s="12">
        <f t="shared" si="25"/>
        <v>0</v>
      </c>
      <c r="AN172" s="12" t="str">
        <f t="shared" si="25"/>
        <v>DNS</v>
      </c>
      <c r="AO172" s="8" t="str">
        <f t="shared" si="26"/>
        <v>PAOLA EVELYN RAMIREZ FIGUEROA</v>
      </c>
      <c r="AP172" s="23">
        <f t="shared" si="27"/>
        <v>32467</v>
      </c>
      <c r="AQ172" s="8" t="str">
        <f t="shared" si="28"/>
        <v>Club de Atletismo Cheukeniata</v>
      </c>
      <c r="AR172" s="8">
        <f t="shared" si="28"/>
        <v>8</v>
      </c>
      <c r="AS172" s="12" t="str">
        <f t="shared" si="29"/>
        <v>16988109k</v>
      </c>
    </row>
    <row r="173" spans="1:45" ht="16" hidden="1" x14ac:dyDescent="0.2">
      <c r="A173" s="8"/>
      <c r="B173" s="8" t="s">
        <v>592</v>
      </c>
      <c r="C173" s="8" t="s">
        <v>152</v>
      </c>
      <c r="D173" s="8" t="s">
        <v>593</v>
      </c>
      <c r="E173" s="12" t="s">
        <v>101</v>
      </c>
      <c r="F173" s="12" t="s">
        <v>95</v>
      </c>
      <c r="G173" s="9">
        <v>34647</v>
      </c>
      <c r="H173" s="16" t="str">
        <f t="shared" si="30"/>
        <v>adulto</v>
      </c>
      <c r="I173" s="8" t="s">
        <v>78</v>
      </c>
      <c r="J173" s="8">
        <v>8</v>
      </c>
      <c r="K173" s="8" t="s">
        <v>763</v>
      </c>
      <c r="L173" s="8"/>
      <c r="M173" s="11" t="s">
        <v>565</v>
      </c>
      <c r="N173" s="8"/>
      <c r="O173" s="12">
        <v>3</v>
      </c>
      <c r="P173" s="12" t="s">
        <v>594</v>
      </c>
      <c r="Q173" s="12"/>
      <c r="R173" s="12" t="s">
        <v>563</v>
      </c>
      <c r="S173" s="12" t="str">
        <f t="shared" si="21"/>
        <v>m</v>
      </c>
      <c r="T173" s="8"/>
      <c r="U173" s="8"/>
      <c r="V173" s="8"/>
      <c r="W173" s="8"/>
      <c r="X173" s="8"/>
      <c r="Y173" s="8"/>
      <c r="Z173" s="8" t="s">
        <v>764</v>
      </c>
      <c r="AA173" s="15">
        <v>43855</v>
      </c>
      <c r="AB173" s="8" t="s">
        <v>566</v>
      </c>
      <c r="AC173" s="8" t="s">
        <v>567</v>
      </c>
      <c r="AD173" s="8" t="s">
        <v>47</v>
      </c>
      <c r="AE173" s="14" t="s">
        <v>569</v>
      </c>
      <c r="AF173" s="8"/>
      <c r="AG173" s="8" t="str">
        <f t="shared" si="22"/>
        <v>m</v>
      </c>
      <c r="AH173" s="8" t="str">
        <f t="shared" si="23"/>
        <v>10 km cross</v>
      </c>
      <c r="AI173" s="12">
        <f t="shared" si="23"/>
        <v>0</v>
      </c>
      <c r="AJ173" s="12" t="str">
        <f t="shared" si="23"/>
        <v>F1</v>
      </c>
      <c r="AK173" s="12">
        <f t="shared" si="24"/>
        <v>0</v>
      </c>
      <c r="AL173" s="12">
        <f t="shared" si="25"/>
        <v>0</v>
      </c>
      <c r="AM173" s="12">
        <f t="shared" si="25"/>
        <v>3</v>
      </c>
      <c r="AN173" s="12" t="str">
        <f t="shared" si="25"/>
        <v>31.30.3</v>
      </c>
      <c r="AO173" s="8" t="str">
        <f t="shared" si="26"/>
        <v>DIEGO SEBASTIAN INZUNZA SANHUEZA</v>
      </c>
      <c r="AP173" s="23">
        <f t="shared" si="27"/>
        <v>34647</v>
      </c>
      <c r="AQ173" s="8" t="str">
        <f t="shared" si="28"/>
        <v>Club de Atletismo Cheukeniata</v>
      </c>
      <c r="AR173" s="8">
        <f t="shared" si="28"/>
        <v>8</v>
      </c>
      <c r="AS173" s="12" t="str">
        <f t="shared" si="29"/>
        <v>187464854</v>
      </c>
    </row>
    <row r="174" spans="1:45" ht="16" hidden="1" x14ac:dyDescent="0.2">
      <c r="A174" s="8"/>
      <c r="B174" s="8" t="s">
        <v>595</v>
      </c>
      <c r="C174" s="8" t="s">
        <v>596</v>
      </c>
      <c r="D174" s="8" t="s">
        <v>597</v>
      </c>
      <c r="E174" s="12">
        <v>166746221</v>
      </c>
      <c r="F174" s="12" t="s">
        <v>95</v>
      </c>
      <c r="G174" s="9">
        <v>31945</v>
      </c>
      <c r="H174" s="16" t="str">
        <f t="shared" si="30"/>
        <v>adulto</v>
      </c>
      <c r="I174" s="8" t="s">
        <v>68</v>
      </c>
      <c r="J174" s="8">
        <v>8</v>
      </c>
      <c r="K174" s="8" t="s">
        <v>763</v>
      </c>
      <c r="L174" s="8"/>
      <c r="M174" s="11" t="s">
        <v>565</v>
      </c>
      <c r="N174" s="8"/>
      <c r="O174" s="12">
        <v>6</v>
      </c>
      <c r="P174" s="12" t="s">
        <v>598</v>
      </c>
      <c r="Q174" s="12"/>
      <c r="R174" s="12" t="s">
        <v>563</v>
      </c>
      <c r="S174" s="12" t="str">
        <f t="shared" si="21"/>
        <v>m</v>
      </c>
      <c r="T174" s="8"/>
      <c r="U174" s="8"/>
      <c r="V174" s="8"/>
      <c r="W174" s="8"/>
      <c r="X174" s="8"/>
      <c r="Y174" s="8"/>
      <c r="Z174" s="8" t="s">
        <v>764</v>
      </c>
      <c r="AA174" s="15">
        <v>43855</v>
      </c>
      <c r="AB174" s="8" t="s">
        <v>566</v>
      </c>
      <c r="AC174" s="8" t="s">
        <v>567</v>
      </c>
      <c r="AD174" s="8" t="s">
        <v>47</v>
      </c>
      <c r="AE174" s="14" t="s">
        <v>569</v>
      </c>
      <c r="AF174" s="8"/>
      <c r="AG174" s="8" t="str">
        <f t="shared" si="22"/>
        <v>m</v>
      </c>
      <c r="AH174" s="8" t="str">
        <f t="shared" si="23"/>
        <v>10 km cross</v>
      </c>
      <c r="AI174" s="12">
        <f t="shared" si="23"/>
        <v>0</v>
      </c>
      <c r="AJ174" s="12" t="str">
        <f t="shared" si="23"/>
        <v>F1</v>
      </c>
      <c r="AK174" s="12">
        <f t="shared" si="24"/>
        <v>0</v>
      </c>
      <c r="AL174" s="12">
        <f t="shared" si="25"/>
        <v>0</v>
      </c>
      <c r="AM174" s="12">
        <f t="shared" si="25"/>
        <v>6</v>
      </c>
      <c r="AN174" s="12" t="str">
        <f t="shared" si="25"/>
        <v>31.52.0</v>
      </c>
      <c r="AO174" s="8" t="str">
        <f t="shared" si="26"/>
        <v>FRANCISCO JAVIER MENDEZ MORALEZ</v>
      </c>
      <c r="AP174" s="23">
        <f t="shared" si="27"/>
        <v>31945</v>
      </c>
      <c r="AQ174" s="8" t="str">
        <f t="shared" si="28"/>
        <v>Club Atlético de Los Angeles</v>
      </c>
      <c r="AR174" s="8">
        <f t="shared" si="28"/>
        <v>8</v>
      </c>
      <c r="AS174" s="12" t="str">
        <f t="shared" si="29"/>
        <v>166746221</v>
      </c>
    </row>
    <row r="175" spans="1:45" ht="16" hidden="1" x14ac:dyDescent="0.2">
      <c r="A175" s="8"/>
      <c r="B175" s="8" t="s">
        <v>91</v>
      </c>
      <c r="C175" s="8" t="s">
        <v>92</v>
      </c>
      <c r="D175" s="8" t="s">
        <v>93</v>
      </c>
      <c r="E175" s="12">
        <v>183630539</v>
      </c>
      <c r="F175" s="12" t="s">
        <v>95</v>
      </c>
      <c r="G175" s="9">
        <v>33950</v>
      </c>
      <c r="H175" s="16" t="str">
        <f t="shared" si="30"/>
        <v>adulto</v>
      </c>
      <c r="I175" s="8" t="s">
        <v>96</v>
      </c>
      <c r="J175" s="8">
        <v>8</v>
      </c>
      <c r="K175" s="8" t="s">
        <v>763</v>
      </c>
      <c r="L175" s="8"/>
      <c r="M175" s="11" t="s">
        <v>565</v>
      </c>
      <c r="N175" s="8"/>
      <c r="O175" s="12">
        <v>12</v>
      </c>
      <c r="P175" s="12" t="s">
        <v>599</v>
      </c>
      <c r="Q175" s="12"/>
      <c r="R175" s="12" t="s">
        <v>563</v>
      </c>
      <c r="S175" s="12" t="str">
        <f t="shared" si="21"/>
        <v>m</v>
      </c>
      <c r="T175" s="8"/>
      <c r="U175" s="8"/>
      <c r="V175" s="8"/>
      <c r="W175" s="8"/>
      <c r="X175" s="8"/>
      <c r="Y175" s="8"/>
      <c r="Z175" s="8" t="s">
        <v>764</v>
      </c>
      <c r="AA175" s="15">
        <v>43855</v>
      </c>
      <c r="AB175" s="8" t="s">
        <v>566</v>
      </c>
      <c r="AC175" s="8" t="s">
        <v>567</v>
      </c>
      <c r="AD175" s="8" t="s">
        <v>47</v>
      </c>
      <c r="AE175" s="14" t="s">
        <v>569</v>
      </c>
      <c r="AF175" s="8"/>
      <c r="AG175" s="8" t="str">
        <f t="shared" si="22"/>
        <v>m</v>
      </c>
      <c r="AH175" s="8" t="str">
        <f t="shared" si="23"/>
        <v>10 km cross</v>
      </c>
      <c r="AI175" s="12">
        <f t="shared" si="23"/>
        <v>0</v>
      </c>
      <c r="AJ175" s="12" t="str">
        <f t="shared" si="23"/>
        <v>F1</v>
      </c>
      <c r="AK175" s="12">
        <f t="shared" si="24"/>
        <v>0</v>
      </c>
      <c r="AL175" s="12">
        <f t="shared" si="25"/>
        <v>0</v>
      </c>
      <c r="AM175" s="12">
        <f t="shared" si="25"/>
        <v>12</v>
      </c>
      <c r="AN175" s="12" t="str">
        <f t="shared" si="25"/>
        <v>32.27.5</v>
      </c>
      <c r="AO175" s="8" t="str">
        <f t="shared" si="26"/>
        <v>IVAN CHAVEZ CORTEZ</v>
      </c>
      <c r="AP175" s="23">
        <f t="shared" si="27"/>
        <v>33950</v>
      </c>
      <c r="AQ175" s="8" t="str">
        <f t="shared" si="28"/>
        <v>Club Deportivo Universidad del Bio-Bio</v>
      </c>
      <c r="AR175" s="8">
        <f t="shared" si="28"/>
        <v>8</v>
      </c>
      <c r="AS175" s="12" t="str">
        <f t="shared" si="29"/>
        <v>183630539</v>
      </c>
    </row>
    <row r="176" spans="1:45" ht="16" hidden="1" x14ac:dyDescent="0.2">
      <c r="A176" s="8"/>
      <c r="B176" s="8" t="s">
        <v>184</v>
      </c>
      <c r="C176" s="8" t="s">
        <v>185</v>
      </c>
      <c r="D176" s="8" t="s">
        <v>600</v>
      </c>
      <c r="E176" s="12" t="s">
        <v>187</v>
      </c>
      <c r="F176" s="12" t="s">
        <v>95</v>
      </c>
      <c r="G176" s="9">
        <v>36206</v>
      </c>
      <c r="H176" s="16" t="str">
        <f t="shared" si="30"/>
        <v>adulto</v>
      </c>
      <c r="I176" s="8" t="s">
        <v>46</v>
      </c>
      <c r="J176" s="8">
        <v>8</v>
      </c>
      <c r="K176" s="8" t="s">
        <v>763</v>
      </c>
      <c r="L176" s="8"/>
      <c r="M176" s="11" t="s">
        <v>565</v>
      </c>
      <c r="N176" s="8"/>
      <c r="O176" s="12">
        <v>17</v>
      </c>
      <c r="P176" s="12" t="s">
        <v>601</v>
      </c>
      <c r="Q176" s="12"/>
      <c r="R176" s="12" t="s">
        <v>563</v>
      </c>
      <c r="S176" s="12" t="str">
        <f t="shared" si="21"/>
        <v>m</v>
      </c>
      <c r="T176" s="8"/>
      <c r="U176" s="8"/>
      <c r="V176" s="8"/>
      <c r="W176" s="8"/>
      <c r="X176" s="8"/>
      <c r="Y176" s="8"/>
      <c r="Z176" s="8" t="s">
        <v>764</v>
      </c>
      <c r="AA176" s="15">
        <v>43855</v>
      </c>
      <c r="AB176" s="8" t="s">
        <v>566</v>
      </c>
      <c r="AC176" s="8" t="s">
        <v>567</v>
      </c>
      <c r="AD176" s="8" t="s">
        <v>47</v>
      </c>
      <c r="AE176" s="14" t="s">
        <v>569</v>
      </c>
      <c r="AF176" s="8"/>
      <c r="AG176" s="8" t="str">
        <f t="shared" si="22"/>
        <v>m</v>
      </c>
      <c r="AH176" s="8" t="str">
        <f t="shared" si="23"/>
        <v>10 km cross</v>
      </c>
      <c r="AI176" s="12">
        <f t="shared" si="23"/>
        <v>0</v>
      </c>
      <c r="AJ176" s="12" t="str">
        <f t="shared" si="23"/>
        <v>F1</v>
      </c>
      <c r="AK176" s="12">
        <f t="shared" si="24"/>
        <v>0</v>
      </c>
      <c r="AL176" s="12">
        <f t="shared" si="25"/>
        <v>0</v>
      </c>
      <c r="AM176" s="12">
        <f t="shared" si="25"/>
        <v>17</v>
      </c>
      <c r="AN176" s="12" t="str">
        <f t="shared" si="25"/>
        <v>32.52.0</v>
      </c>
      <c r="AO176" s="8" t="str">
        <f t="shared" si="26"/>
        <v>MAXIMILIANO ARAVENA PINCHEIRA</v>
      </c>
      <c r="AP176" s="23">
        <f t="shared" si="27"/>
        <v>36206</v>
      </c>
      <c r="AQ176" s="8" t="str">
        <f t="shared" si="28"/>
        <v>Club Deportivo Atlético Coronel</v>
      </c>
      <c r="AR176" s="8">
        <f t="shared" si="28"/>
        <v>8</v>
      </c>
      <c r="AS176" s="12" t="str">
        <f t="shared" si="29"/>
        <v>201252393</v>
      </c>
    </row>
    <row r="177" spans="1:45" ht="16" hidden="1" x14ac:dyDescent="0.2">
      <c r="A177" s="8"/>
      <c r="B177" s="8" t="s">
        <v>602</v>
      </c>
      <c r="C177" s="8" t="s">
        <v>603</v>
      </c>
      <c r="D177" s="8" t="s">
        <v>604</v>
      </c>
      <c r="E177" s="12">
        <v>159281310</v>
      </c>
      <c r="F177" s="12" t="s">
        <v>95</v>
      </c>
      <c r="G177" s="9">
        <v>30911</v>
      </c>
      <c r="H177" s="16" t="str">
        <f t="shared" si="30"/>
        <v>adulto</v>
      </c>
      <c r="I177" s="8" t="s">
        <v>78</v>
      </c>
      <c r="J177" s="8">
        <v>8</v>
      </c>
      <c r="K177" s="8" t="s">
        <v>763</v>
      </c>
      <c r="L177" s="8"/>
      <c r="M177" s="11" t="s">
        <v>565</v>
      </c>
      <c r="N177" s="8"/>
      <c r="O177" s="12">
        <v>27</v>
      </c>
      <c r="P177" s="12" t="s">
        <v>605</v>
      </c>
      <c r="Q177" s="12"/>
      <c r="R177" s="12" t="s">
        <v>563</v>
      </c>
      <c r="S177" s="12" t="str">
        <f t="shared" si="21"/>
        <v>m</v>
      </c>
      <c r="T177" s="8"/>
      <c r="U177" s="8"/>
      <c r="V177" s="8"/>
      <c r="W177" s="8"/>
      <c r="X177" s="8"/>
      <c r="Y177" s="8"/>
      <c r="Z177" s="8" t="s">
        <v>764</v>
      </c>
      <c r="AA177" s="15">
        <v>43855</v>
      </c>
      <c r="AB177" s="8" t="s">
        <v>566</v>
      </c>
      <c r="AC177" s="8" t="s">
        <v>567</v>
      </c>
      <c r="AD177" s="8" t="s">
        <v>47</v>
      </c>
      <c r="AE177" s="14" t="s">
        <v>569</v>
      </c>
      <c r="AF177" s="8"/>
      <c r="AG177" s="8" t="str">
        <f t="shared" si="22"/>
        <v>m</v>
      </c>
      <c r="AH177" s="8" t="str">
        <f t="shared" si="23"/>
        <v>10 km cross</v>
      </c>
      <c r="AI177" s="12">
        <f t="shared" si="23"/>
        <v>0</v>
      </c>
      <c r="AJ177" s="12" t="str">
        <f t="shared" si="23"/>
        <v>F1</v>
      </c>
      <c r="AK177" s="12">
        <f t="shared" si="24"/>
        <v>0</v>
      </c>
      <c r="AL177" s="12">
        <f t="shared" si="25"/>
        <v>0</v>
      </c>
      <c r="AM177" s="12">
        <f t="shared" si="25"/>
        <v>27</v>
      </c>
      <c r="AN177" s="12" t="str">
        <f t="shared" si="25"/>
        <v>34.04.1</v>
      </c>
      <c r="AO177" s="8" t="str">
        <f t="shared" si="26"/>
        <v>MAURICIO GUILLERMO ESPINOZA CASAS</v>
      </c>
      <c r="AP177" s="23">
        <f t="shared" si="27"/>
        <v>30911</v>
      </c>
      <c r="AQ177" s="8" t="str">
        <f t="shared" si="28"/>
        <v>Club de Atletismo Cheukeniata</v>
      </c>
      <c r="AR177" s="8">
        <f t="shared" si="28"/>
        <v>8</v>
      </c>
      <c r="AS177" s="12" t="str">
        <f t="shared" si="29"/>
        <v>159281310</v>
      </c>
    </row>
    <row r="178" spans="1:45" ht="16" hidden="1" x14ac:dyDescent="0.2">
      <c r="A178" s="8"/>
      <c r="B178" s="8" t="s">
        <v>606</v>
      </c>
      <c r="C178" s="8" t="s">
        <v>607</v>
      </c>
      <c r="D178" s="8" t="s">
        <v>608</v>
      </c>
      <c r="E178" s="12" t="s">
        <v>609</v>
      </c>
      <c r="F178" s="12" t="s">
        <v>95</v>
      </c>
      <c r="G178" s="9">
        <v>36060</v>
      </c>
      <c r="H178" s="16" t="str">
        <f t="shared" si="30"/>
        <v>adulto</v>
      </c>
      <c r="I178" s="8" t="s">
        <v>52</v>
      </c>
      <c r="J178" s="8">
        <v>8</v>
      </c>
      <c r="K178" s="8" t="s">
        <v>763</v>
      </c>
      <c r="L178" s="8"/>
      <c r="M178" s="11" t="s">
        <v>565</v>
      </c>
      <c r="N178" s="8"/>
      <c r="O178" s="12">
        <v>38</v>
      </c>
      <c r="P178" s="12" t="s">
        <v>610</v>
      </c>
      <c r="Q178" s="12"/>
      <c r="R178" s="12" t="s">
        <v>563</v>
      </c>
      <c r="S178" s="12" t="str">
        <f t="shared" si="21"/>
        <v>m</v>
      </c>
      <c r="T178" s="8"/>
      <c r="U178" s="8"/>
      <c r="V178" s="16"/>
      <c r="W178" s="16"/>
      <c r="X178" s="16"/>
      <c r="Y178" s="16"/>
      <c r="Z178" s="16" t="s">
        <v>764</v>
      </c>
      <c r="AA178" s="18">
        <v>43855</v>
      </c>
      <c r="AB178" s="16" t="s">
        <v>566</v>
      </c>
      <c r="AC178" s="16" t="s">
        <v>567</v>
      </c>
      <c r="AD178" s="8" t="s">
        <v>47</v>
      </c>
      <c r="AE178" s="14" t="s">
        <v>569</v>
      </c>
      <c r="AF178" s="16"/>
      <c r="AG178" s="8" t="str">
        <f t="shared" si="22"/>
        <v>m</v>
      </c>
      <c r="AH178" s="8" t="str">
        <f t="shared" si="23"/>
        <v>10 km cross</v>
      </c>
      <c r="AI178" s="12">
        <f t="shared" si="23"/>
        <v>0</v>
      </c>
      <c r="AJ178" s="12" t="str">
        <f t="shared" si="23"/>
        <v>F1</v>
      </c>
      <c r="AK178" s="12">
        <f t="shared" si="24"/>
        <v>0</v>
      </c>
      <c r="AL178" s="12">
        <f t="shared" si="25"/>
        <v>0</v>
      </c>
      <c r="AM178" s="12">
        <f t="shared" si="25"/>
        <v>38</v>
      </c>
      <c r="AN178" s="12" t="str">
        <f t="shared" si="25"/>
        <v>34.33.6</v>
      </c>
      <c r="AO178" s="8" t="str">
        <f t="shared" si="26"/>
        <v>NICOLAS ALEJANDRO VERGARA ORTEGA</v>
      </c>
      <c r="AP178" s="23">
        <f t="shared" si="27"/>
        <v>36060</v>
      </c>
      <c r="AQ178" s="8" t="str">
        <f t="shared" si="28"/>
        <v>Club Deportivo, Social y Cultural Diamantes de Coronel</v>
      </c>
      <c r="AR178" s="8">
        <f t="shared" si="28"/>
        <v>8</v>
      </c>
      <c r="AS178" s="12" t="str">
        <f t="shared" si="29"/>
        <v>199280236</v>
      </c>
    </row>
    <row r="179" spans="1:45" ht="16" hidden="1" x14ac:dyDescent="0.2">
      <c r="A179" s="8"/>
      <c r="B179" s="8" t="s">
        <v>117</v>
      </c>
      <c r="C179" s="8" t="s">
        <v>118</v>
      </c>
      <c r="D179" s="8" t="s">
        <v>611</v>
      </c>
      <c r="E179" s="12">
        <v>202774997</v>
      </c>
      <c r="F179" s="12" t="s">
        <v>95</v>
      </c>
      <c r="G179" s="9">
        <v>36494</v>
      </c>
      <c r="H179" s="16" t="str">
        <f t="shared" si="30"/>
        <v>adulto</v>
      </c>
      <c r="I179" s="8" t="s">
        <v>96</v>
      </c>
      <c r="J179" s="8">
        <v>8</v>
      </c>
      <c r="K179" s="8" t="s">
        <v>763</v>
      </c>
      <c r="L179" s="8"/>
      <c r="M179" s="11" t="s">
        <v>565</v>
      </c>
      <c r="N179" s="8"/>
      <c r="O179" s="12">
        <v>41</v>
      </c>
      <c r="P179" s="12" t="s">
        <v>612</v>
      </c>
      <c r="Q179" s="12"/>
      <c r="R179" s="12" t="s">
        <v>563</v>
      </c>
      <c r="S179" s="12" t="str">
        <f t="shared" si="21"/>
        <v>m</v>
      </c>
      <c r="T179" s="8"/>
      <c r="U179" s="8"/>
      <c r="V179" s="8"/>
      <c r="W179" s="8"/>
      <c r="X179" s="8"/>
      <c r="Y179" s="8"/>
      <c r="Z179" s="8" t="s">
        <v>764</v>
      </c>
      <c r="AA179" s="10">
        <v>43855</v>
      </c>
      <c r="AB179" s="8" t="s">
        <v>566</v>
      </c>
      <c r="AC179" s="8" t="s">
        <v>567</v>
      </c>
      <c r="AD179" s="8" t="s">
        <v>47</v>
      </c>
      <c r="AE179" s="14" t="s">
        <v>569</v>
      </c>
      <c r="AF179" s="8"/>
      <c r="AG179" s="8" t="str">
        <f t="shared" si="22"/>
        <v>m</v>
      </c>
      <c r="AH179" s="8" t="str">
        <f t="shared" si="23"/>
        <v>10 km cross</v>
      </c>
      <c r="AI179" s="12">
        <f t="shared" si="23"/>
        <v>0</v>
      </c>
      <c r="AJ179" s="12" t="str">
        <f t="shared" si="23"/>
        <v>F1</v>
      </c>
      <c r="AK179" s="12">
        <f t="shared" si="24"/>
        <v>0</v>
      </c>
      <c r="AL179" s="12">
        <f t="shared" si="25"/>
        <v>0</v>
      </c>
      <c r="AM179" s="12">
        <f t="shared" si="25"/>
        <v>41</v>
      </c>
      <c r="AN179" s="12" t="str">
        <f t="shared" si="25"/>
        <v>34.48.3</v>
      </c>
      <c r="AO179" s="8" t="str">
        <f t="shared" si="26"/>
        <v>DIEGO ALEJANDRO VARELA INOSTROZA</v>
      </c>
      <c r="AP179" s="23">
        <f t="shared" si="27"/>
        <v>36494</v>
      </c>
      <c r="AQ179" s="8" t="str">
        <f t="shared" si="28"/>
        <v>Club Deportivo Universidad del Bio-Bio</v>
      </c>
      <c r="AR179" s="8">
        <f t="shared" si="28"/>
        <v>8</v>
      </c>
      <c r="AS179" s="12" t="str">
        <f t="shared" si="29"/>
        <v>202774997</v>
      </c>
    </row>
    <row r="180" spans="1:45" ht="16" hidden="1" x14ac:dyDescent="0.2">
      <c r="A180" s="8"/>
      <c r="B180" s="8" t="s">
        <v>613</v>
      </c>
      <c r="C180" s="8" t="s">
        <v>614</v>
      </c>
      <c r="D180" s="8" t="s">
        <v>615</v>
      </c>
      <c r="E180" s="12" t="s">
        <v>130</v>
      </c>
      <c r="F180" s="12" t="s">
        <v>95</v>
      </c>
      <c r="G180" s="9">
        <v>36053</v>
      </c>
      <c r="H180" s="16" t="str">
        <f t="shared" si="30"/>
        <v>adulto</v>
      </c>
      <c r="I180" s="8" t="s">
        <v>68</v>
      </c>
      <c r="J180" s="8">
        <v>8</v>
      </c>
      <c r="K180" s="8" t="s">
        <v>763</v>
      </c>
      <c r="L180" s="8"/>
      <c r="M180" s="11" t="s">
        <v>565</v>
      </c>
      <c r="N180" s="8"/>
      <c r="O180" s="12">
        <v>44</v>
      </c>
      <c r="P180" s="12" t="s">
        <v>616</v>
      </c>
      <c r="Q180" s="12"/>
      <c r="R180" s="12" t="s">
        <v>563</v>
      </c>
      <c r="S180" s="12" t="str">
        <f t="shared" si="21"/>
        <v>m</v>
      </c>
      <c r="T180" s="8"/>
      <c r="U180" s="8"/>
      <c r="V180" s="8"/>
      <c r="W180" s="8"/>
      <c r="X180" s="8"/>
      <c r="Y180" s="8"/>
      <c r="Z180" s="8" t="s">
        <v>764</v>
      </c>
      <c r="AA180" s="10">
        <v>43855</v>
      </c>
      <c r="AB180" s="8" t="s">
        <v>566</v>
      </c>
      <c r="AC180" s="8" t="s">
        <v>567</v>
      </c>
      <c r="AD180" s="8" t="s">
        <v>47</v>
      </c>
      <c r="AE180" s="14" t="s">
        <v>569</v>
      </c>
      <c r="AF180" s="8"/>
      <c r="AG180" s="8" t="str">
        <f t="shared" si="22"/>
        <v>m</v>
      </c>
      <c r="AH180" s="8" t="str">
        <f t="shared" si="23"/>
        <v>10 km cross</v>
      </c>
      <c r="AI180" s="12">
        <f t="shared" si="23"/>
        <v>0</v>
      </c>
      <c r="AJ180" s="12" t="str">
        <f t="shared" si="23"/>
        <v>F1</v>
      </c>
      <c r="AK180" s="12">
        <f t="shared" si="24"/>
        <v>0</v>
      </c>
      <c r="AL180" s="12">
        <f t="shared" si="25"/>
        <v>0</v>
      </c>
      <c r="AM180" s="12">
        <f t="shared" si="25"/>
        <v>44</v>
      </c>
      <c r="AN180" s="12" t="str">
        <f t="shared" si="25"/>
        <v>34.57.0</v>
      </c>
      <c r="AO180" s="8" t="str">
        <f t="shared" si="26"/>
        <v>IVAN ESLEYHTER PINTO ALVARADO</v>
      </c>
      <c r="AP180" s="23">
        <f t="shared" si="27"/>
        <v>36053</v>
      </c>
      <c r="AQ180" s="8" t="str">
        <f t="shared" si="28"/>
        <v>Club Atlético de Los Angeles</v>
      </c>
      <c r="AR180" s="8">
        <f t="shared" si="28"/>
        <v>8</v>
      </c>
      <c r="AS180" s="12" t="str">
        <f t="shared" si="29"/>
        <v>261351080</v>
      </c>
    </row>
    <row r="181" spans="1:45" ht="16" hidden="1" x14ac:dyDescent="0.2">
      <c r="A181" s="8"/>
      <c r="B181" s="8" t="s">
        <v>617</v>
      </c>
      <c r="C181" s="8" t="s">
        <v>618</v>
      </c>
      <c r="D181" s="8" t="s">
        <v>619</v>
      </c>
      <c r="E181" s="12">
        <v>87073092</v>
      </c>
      <c r="F181" s="12" t="s">
        <v>95</v>
      </c>
      <c r="G181" s="9">
        <v>26720</v>
      </c>
      <c r="H181" s="16" t="str">
        <f t="shared" si="30"/>
        <v>adulto</v>
      </c>
      <c r="I181" s="8" t="s">
        <v>46</v>
      </c>
      <c r="J181" s="8">
        <v>8</v>
      </c>
      <c r="K181" s="8" t="s">
        <v>763</v>
      </c>
      <c r="L181" s="8"/>
      <c r="M181" s="11" t="s">
        <v>565</v>
      </c>
      <c r="N181" s="8"/>
      <c r="O181" s="12">
        <v>46</v>
      </c>
      <c r="P181" s="12" t="s">
        <v>620</v>
      </c>
      <c r="Q181" s="12"/>
      <c r="R181" s="12" t="s">
        <v>563</v>
      </c>
      <c r="S181" s="12" t="str">
        <f t="shared" si="21"/>
        <v>m</v>
      </c>
      <c r="T181" s="8"/>
      <c r="U181" s="8"/>
      <c r="V181" s="8"/>
      <c r="W181" s="8"/>
      <c r="X181" s="8"/>
      <c r="Y181" s="8"/>
      <c r="Z181" s="8" t="s">
        <v>764</v>
      </c>
      <c r="AA181" s="10">
        <v>43855</v>
      </c>
      <c r="AB181" s="8" t="s">
        <v>566</v>
      </c>
      <c r="AC181" s="8" t="s">
        <v>567</v>
      </c>
      <c r="AD181" s="8" t="s">
        <v>47</v>
      </c>
      <c r="AE181" s="14" t="s">
        <v>569</v>
      </c>
      <c r="AF181" s="8"/>
      <c r="AG181" s="8" t="str">
        <f t="shared" si="22"/>
        <v>m</v>
      </c>
      <c r="AH181" s="8" t="str">
        <f t="shared" si="23"/>
        <v>10 km cross</v>
      </c>
      <c r="AI181" s="12">
        <f t="shared" si="23"/>
        <v>0</v>
      </c>
      <c r="AJ181" s="12" t="str">
        <f t="shared" si="23"/>
        <v>F1</v>
      </c>
      <c r="AK181" s="12">
        <f t="shared" si="24"/>
        <v>0</v>
      </c>
      <c r="AL181" s="12">
        <f t="shared" si="25"/>
        <v>0</v>
      </c>
      <c r="AM181" s="12">
        <f t="shared" si="25"/>
        <v>46</v>
      </c>
      <c r="AN181" s="12" t="str">
        <f t="shared" si="25"/>
        <v>35.08.0</v>
      </c>
      <c r="AO181" s="8" t="str">
        <f t="shared" si="26"/>
        <v>FERNANDO CANIO ANDUCE</v>
      </c>
      <c r="AP181" s="23">
        <f t="shared" si="27"/>
        <v>26720</v>
      </c>
      <c r="AQ181" s="8" t="str">
        <f t="shared" si="28"/>
        <v>Club Deportivo Atlético Coronel</v>
      </c>
      <c r="AR181" s="8">
        <f t="shared" si="28"/>
        <v>8</v>
      </c>
      <c r="AS181" s="12" t="str">
        <f t="shared" si="29"/>
        <v>87073092</v>
      </c>
    </row>
    <row r="182" spans="1:45" ht="16" hidden="1" x14ac:dyDescent="0.2">
      <c r="A182" s="8"/>
      <c r="B182" s="8" t="s">
        <v>137</v>
      </c>
      <c r="C182" s="8" t="s">
        <v>138</v>
      </c>
      <c r="D182" s="8" t="s">
        <v>621</v>
      </c>
      <c r="E182" s="12">
        <v>200147448</v>
      </c>
      <c r="F182" s="12" t="s">
        <v>95</v>
      </c>
      <c r="G182" s="9">
        <v>36112</v>
      </c>
      <c r="H182" s="16" t="str">
        <f t="shared" si="30"/>
        <v>adulto</v>
      </c>
      <c r="I182" s="8" t="s">
        <v>96</v>
      </c>
      <c r="J182" s="8">
        <v>8</v>
      </c>
      <c r="K182" s="8" t="s">
        <v>763</v>
      </c>
      <c r="L182" s="8"/>
      <c r="M182" s="11" t="s">
        <v>565</v>
      </c>
      <c r="N182" s="8"/>
      <c r="O182" s="12">
        <v>54</v>
      </c>
      <c r="P182" s="12" t="s">
        <v>622</v>
      </c>
      <c r="Q182" s="12"/>
      <c r="R182" s="12" t="s">
        <v>563</v>
      </c>
      <c r="S182" s="12" t="str">
        <f t="shared" si="21"/>
        <v>m</v>
      </c>
      <c r="T182" s="8"/>
      <c r="U182" s="8"/>
      <c r="V182" s="8"/>
      <c r="W182" s="8"/>
      <c r="X182" s="8"/>
      <c r="Y182" s="8"/>
      <c r="Z182" s="8" t="s">
        <v>764</v>
      </c>
      <c r="AA182" s="10">
        <v>43855</v>
      </c>
      <c r="AB182" s="8" t="s">
        <v>566</v>
      </c>
      <c r="AC182" s="8" t="s">
        <v>567</v>
      </c>
      <c r="AD182" s="8" t="s">
        <v>47</v>
      </c>
      <c r="AE182" s="14" t="s">
        <v>569</v>
      </c>
      <c r="AF182" s="8"/>
      <c r="AG182" s="8" t="str">
        <f t="shared" si="22"/>
        <v>m</v>
      </c>
      <c r="AH182" s="8" t="str">
        <f t="shared" si="23"/>
        <v>10 km cross</v>
      </c>
      <c r="AI182" s="12">
        <f t="shared" si="23"/>
        <v>0</v>
      </c>
      <c r="AJ182" s="12" t="str">
        <f t="shared" si="23"/>
        <v>F1</v>
      </c>
      <c r="AK182" s="12">
        <f t="shared" si="24"/>
        <v>0</v>
      </c>
      <c r="AL182" s="12">
        <f t="shared" si="25"/>
        <v>0</v>
      </c>
      <c r="AM182" s="12">
        <f t="shared" si="25"/>
        <v>54</v>
      </c>
      <c r="AN182" s="12" t="str">
        <f t="shared" si="25"/>
        <v>36.01.5</v>
      </c>
      <c r="AO182" s="8" t="str">
        <f t="shared" si="26"/>
        <v>RUBEN ANDRES CARO BERNAL</v>
      </c>
      <c r="AP182" s="23">
        <f t="shared" si="27"/>
        <v>36112</v>
      </c>
      <c r="AQ182" s="8" t="str">
        <f t="shared" si="28"/>
        <v>Club Deportivo Universidad del Bio-Bio</v>
      </c>
      <c r="AR182" s="8">
        <f t="shared" si="28"/>
        <v>8</v>
      </c>
      <c r="AS182" s="12" t="str">
        <f t="shared" si="29"/>
        <v>200147448</v>
      </c>
    </row>
    <row r="183" spans="1:45" ht="16" hidden="1" x14ac:dyDescent="0.2">
      <c r="A183" s="8"/>
      <c r="B183" s="8" t="s">
        <v>623</v>
      </c>
      <c r="C183" s="8" t="s">
        <v>624</v>
      </c>
      <c r="D183" s="8" t="s">
        <v>625</v>
      </c>
      <c r="E183" s="12">
        <v>175914544</v>
      </c>
      <c r="F183" s="12" t="s">
        <v>95</v>
      </c>
      <c r="G183" s="9">
        <v>32970</v>
      </c>
      <c r="H183" s="16" t="str">
        <f t="shared" si="30"/>
        <v>adulto</v>
      </c>
      <c r="I183" s="8" t="s">
        <v>68</v>
      </c>
      <c r="J183" s="8">
        <v>8</v>
      </c>
      <c r="K183" s="8" t="s">
        <v>763</v>
      </c>
      <c r="L183" s="8"/>
      <c r="M183" s="11" t="s">
        <v>565</v>
      </c>
      <c r="N183" s="8"/>
      <c r="O183" s="12">
        <v>61</v>
      </c>
      <c r="P183" s="12" t="s">
        <v>626</v>
      </c>
      <c r="Q183" s="12"/>
      <c r="R183" s="12" t="s">
        <v>563</v>
      </c>
      <c r="S183" s="12" t="str">
        <f t="shared" si="21"/>
        <v>m</v>
      </c>
      <c r="T183" s="8"/>
      <c r="U183" s="8"/>
      <c r="V183" s="8"/>
      <c r="W183" s="8"/>
      <c r="X183" s="8"/>
      <c r="Y183" s="8"/>
      <c r="Z183" s="8" t="s">
        <v>764</v>
      </c>
      <c r="AA183" s="10">
        <v>43855</v>
      </c>
      <c r="AB183" s="8" t="s">
        <v>566</v>
      </c>
      <c r="AC183" s="8" t="s">
        <v>567</v>
      </c>
      <c r="AD183" s="8" t="s">
        <v>47</v>
      </c>
      <c r="AE183" s="14" t="s">
        <v>569</v>
      </c>
      <c r="AF183" s="8"/>
      <c r="AG183" s="8" t="str">
        <f t="shared" si="22"/>
        <v>m</v>
      </c>
      <c r="AH183" s="8" t="str">
        <f t="shared" si="23"/>
        <v>10 km cross</v>
      </c>
      <c r="AI183" s="12">
        <f t="shared" si="23"/>
        <v>0</v>
      </c>
      <c r="AJ183" s="12" t="str">
        <f t="shared" si="23"/>
        <v>F1</v>
      </c>
      <c r="AK183" s="12">
        <f t="shared" si="24"/>
        <v>0</v>
      </c>
      <c r="AL183" s="12">
        <f t="shared" si="25"/>
        <v>0</v>
      </c>
      <c r="AM183" s="12">
        <f t="shared" si="25"/>
        <v>61</v>
      </c>
      <c r="AN183" s="12" t="str">
        <f t="shared" si="25"/>
        <v>37.14.1</v>
      </c>
      <c r="AO183" s="8" t="str">
        <f t="shared" si="26"/>
        <v>JONATHAN IGNACIO RIVERA ZAPATA</v>
      </c>
      <c r="AP183" s="23">
        <f t="shared" si="27"/>
        <v>32970</v>
      </c>
      <c r="AQ183" s="8" t="str">
        <f t="shared" si="28"/>
        <v>Club Atlético de Los Angeles</v>
      </c>
      <c r="AR183" s="8">
        <f t="shared" si="28"/>
        <v>8</v>
      </c>
      <c r="AS183" s="12" t="str">
        <f t="shared" si="29"/>
        <v>175914544</v>
      </c>
    </row>
    <row r="184" spans="1:45" ht="16" hidden="1" x14ac:dyDescent="0.2">
      <c r="A184" s="8"/>
      <c r="B184" s="8" t="s">
        <v>627</v>
      </c>
      <c r="C184" s="8" t="s">
        <v>628</v>
      </c>
      <c r="D184" s="8" t="s">
        <v>629</v>
      </c>
      <c r="E184" s="12">
        <v>174007314</v>
      </c>
      <c r="F184" s="12" t="s">
        <v>95</v>
      </c>
      <c r="G184" s="9">
        <v>32937</v>
      </c>
      <c r="H184" s="16" t="str">
        <f t="shared" si="30"/>
        <v>adulto</v>
      </c>
      <c r="I184" s="8" t="s">
        <v>68</v>
      </c>
      <c r="J184" s="8">
        <v>8</v>
      </c>
      <c r="K184" s="8" t="s">
        <v>763</v>
      </c>
      <c r="L184" s="8"/>
      <c r="M184" s="11" t="s">
        <v>565</v>
      </c>
      <c r="N184" s="8"/>
      <c r="O184" s="12">
        <v>63</v>
      </c>
      <c r="P184" s="12" t="s">
        <v>630</v>
      </c>
      <c r="Q184" s="12"/>
      <c r="R184" s="12" t="s">
        <v>563</v>
      </c>
      <c r="S184" s="12" t="str">
        <f t="shared" si="21"/>
        <v>m</v>
      </c>
      <c r="T184" s="8"/>
      <c r="U184" s="8"/>
      <c r="V184" s="8"/>
      <c r="W184" s="8"/>
      <c r="X184" s="8"/>
      <c r="Y184" s="8"/>
      <c r="Z184" s="8" t="s">
        <v>764</v>
      </c>
      <c r="AA184" s="10">
        <v>43855</v>
      </c>
      <c r="AB184" s="8" t="s">
        <v>566</v>
      </c>
      <c r="AC184" s="8" t="s">
        <v>567</v>
      </c>
      <c r="AD184" s="8" t="s">
        <v>47</v>
      </c>
      <c r="AE184" s="14" t="s">
        <v>569</v>
      </c>
      <c r="AF184" s="8"/>
      <c r="AG184" s="8" t="str">
        <f t="shared" si="22"/>
        <v>m</v>
      </c>
      <c r="AH184" s="8" t="str">
        <f t="shared" si="23"/>
        <v>10 km cross</v>
      </c>
      <c r="AI184" s="12">
        <f t="shared" si="23"/>
        <v>0</v>
      </c>
      <c r="AJ184" s="12" t="str">
        <f t="shared" si="23"/>
        <v>F1</v>
      </c>
      <c r="AK184" s="12">
        <f t="shared" si="24"/>
        <v>0</v>
      </c>
      <c r="AL184" s="12">
        <f t="shared" si="25"/>
        <v>0</v>
      </c>
      <c r="AM184" s="12">
        <f t="shared" si="25"/>
        <v>63</v>
      </c>
      <c r="AN184" s="12" t="str">
        <f t="shared" si="25"/>
        <v>37.55.3</v>
      </c>
      <c r="AO184" s="8" t="str">
        <f t="shared" si="26"/>
        <v>DANNY ENZO SILVA ORMEÑO</v>
      </c>
      <c r="AP184" s="23">
        <f t="shared" si="27"/>
        <v>32937</v>
      </c>
      <c r="AQ184" s="8" t="str">
        <f t="shared" si="28"/>
        <v>Club Atlético de Los Angeles</v>
      </c>
      <c r="AR184" s="8">
        <f t="shared" si="28"/>
        <v>8</v>
      </c>
      <c r="AS184" s="12" t="str">
        <f t="shared" si="29"/>
        <v>174007314</v>
      </c>
    </row>
    <row r="185" spans="1:45" ht="16" hidden="1" x14ac:dyDescent="0.2">
      <c r="A185" s="8"/>
      <c r="B185" s="8" t="s">
        <v>152</v>
      </c>
      <c r="C185" s="8" t="s">
        <v>153</v>
      </c>
      <c r="D185" s="8" t="s">
        <v>631</v>
      </c>
      <c r="E185" s="12">
        <v>177915386</v>
      </c>
      <c r="F185" s="12" t="s">
        <v>95</v>
      </c>
      <c r="G185" s="9">
        <v>33686</v>
      </c>
      <c r="H185" s="16" t="str">
        <f t="shared" si="30"/>
        <v>adulto</v>
      </c>
      <c r="I185" s="8" t="s">
        <v>96</v>
      </c>
      <c r="J185" s="8">
        <v>8</v>
      </c>
      <c r="K185" s="8" t="s">
        <v>763</v>
      </c>
      <c r="L185" s="8"/>
      <c r="M185" s="11" t="s">
        <v>565</v>
      </c>
      <c r="N185" s="8"/>
      <c r="O185" s="12">
        <v>64</v>
      </c>
      <c r="P185" s="12" t="s">
        <v>632</v>
      </c>
      <c r="Q185" s="12"/>
      <c r="R185" s="12" t="s">
        <v>563</v>
      </c>
      <c r="S185" s="12" t="str">
        <f t="shared" si="21"/>
        <v>m</v>
      </c>
      <c r="T185" s="8"/>
      <c r="U185" s="8"/>
      <c r="V185" s="8"/>
      <c r="W185" s="8"/>
      <c r="X185" s="8"/>
      <c r="Y185" s="8"/>
      <c r="Z185" s="8" t="s">
        <v>764</v>
      </c>
      <c r="AA185" s="10">
        <v>43855</v>
      </c>
      <c r="AB185" s="8" t="s">
        <v>566</v>
      </c>
      <c r="AC185" s="8" t="s">
        <v>567</v>
      </c>
      <c r="AD185" s="8" t="s">
        <v>47</v>
      </c>
      <c r="AE185" s="14" t="s">
        <v>569</v>
      </c>
      <c r="AF185" s="8"/>
      <c r="AG185" s="8" t="str">
        <f t="shared" si="22"/>
        <v>m</v>
      </c>
      <c r="AH185" s="8" t="str">
        <f t="shared" si="23"/>
        <v>10 km cross</v>
      </c>
      <c r="AI185" s="12">
        <f t="shared" si="23"/>
        <v>0</v>
      </c>
      <c r="AJ185" s="12" t="str">
        <f t="shared" si="23"/>
        <v>F1</v>
      </c>
      <c r="AK185" s="12">
        <f t="shared" si="24"/>
        <v>0</v>
      </c>
      <c r="AL185" s="12">
        <f t="shared" si="25"/>
        <v>0</v>
      </c>
      <c r="AM185" s="12">
        <f t="shared" si="25"/>
        <v>64</v>
      </c>
      <c r="AN185" s="12" t="str">
        <f t="shared" si="25"/>
        <v>37.58.1</v>
      </c>
      <c r="AO185" s="8" t="str">
        <f t="shared" si="26"/>
        <v>HECTOR IVAN SANHUEZA FIGUEROA</v>
      </c>
      <c r="AP185" s="23">
        <f t="shared" si="27"/>
        <v>33686</v>
      </c>
      <c r="AQ185" s="8" t="str">
        <f t="shared" si="28"/>
        <v>Club Deportivo Universidad del Bio-Bio</v>
      </c>
      <c r="AR185" s="8">
        <f t="shared" si="28"/>
        <v>8</v>
      </c>
      <c r="AS185" s="12" t="str">
        <f t="shared" si="29"/>
        <v>177915386</v>
      </c>
    </row>
    <row r="186" spans="1:45" ht="16" hidden="1" x14ac:dyDescent="0.2">
      <c r="A186" s="8"/>
      <c r="B186" s="8" t="s">
        <v>633</v>
      </c>
      <c r="C186" s="8" t="s">
        <v>634</v>
      </c>
      <c r="D186" s="8" t="s">
        <v>635</v>
      </c>
      <c r="E186" s="12">
        <v>170006992</v>
      </c>
      <c r="F186" s="12" t="s">
        <v>95</v>
      </c>
      <c r="G186" s="9">
        <v>32723</v>
      </c>
      <c r="H186" s="16" t="str">
        <f t="shared" si="30"/>
        <v>adulto</v>
      </c>
      <c r="I186" s="8" t="s">
        <v>46</v>
      </c>
      <c r="J186" s="8">
        <v>8</v>
      </c>
      <c r="K186" s="8" t="s">
        <v>763</v>
      </c>
      <c r="L186" s="8"/>
      <c r="M186" s="11" t="s">
        <v>565</v>
      </c>
      <c r="N186" s="8"/>
      <c r="O186" s="12"/>
      <c r="P186" s="12" t="s">
        <v>588</v>
      </c>
      <c r="Q186" s="12"/>
      <c r="R186" s="12" t="s">
        <v>563</v>
      </c>
      <c r="S186" s="12" t="str">
        <f t="shared" si="21"/>
        <v>m</v>
      </c>
      <c r="T186" s="8"/>
      <c r="U186" s="8"/>
      <c r="V186" s="8"/>
      <c r="W186" s="8"/>
      <c r="X186" s="8"/>
      <c r="Y186" s="8"/>
      <c r="Z186" s="8" t="s">
        <v>764</v>
      </c>
      <c r="AA186" s="10">
        <v>43855</v>
      </c>
      <c r="AB186" s="8" t="s">
        <v>566</v>
      </c>
      <c r="AC186" s="8" t="s">
        <v>567</v>
      </c>
      <c r="AD186" s="8" t="s">
        <v>47</v>
      </c>
      <c r="AE186" s="14" t="s">
        <v>569</v>
      </c>
      <c r="AF186" s="8"/>
      <c r="AG186" s="8" t="str">
        <f t="shared" si="22"/>
        <v>m</v>
      </c>
      <c r="AH186" s="8" t="str">
        <f t="shared" si="23"/>
        <v>10 km cross</v>
      </c>
      <c r="AI186" s="12">
        <f t="shared" si="23"/>
        <v>0</v>
      </c>
      <c r="AJ186" s="12" t="str">
        <f t="shared" si="23"/>
        <v>F1</v>
      </c>
      <c r="AK186" s="12">
        <f t="shared" si="24"/>
        <v>0</v>
      </c>
      <c r="AL186" s="12">
        <f t="shared" si="25"/>
        <v>0</v>
      </c>
      <c r="AM186" s="12">
        <f t="shared" si="25"/>
        <v>0</v>
      </c>
      <c r="AN186" s="12" t="str">
        <f t="shared" si="25"/>
        <v>DNS</v>
      </c>
      <c r="AO186" s="8" t="str">
        <f t="shared" si="26"/>
        <v>DANIEL SALVADOR ALARCON VASQUEZ</v>
      </c>
      <c r="AP186" s="23">
        <f t="shared" si="27"/>
        <v>32723</v>
      </c>
      <c r="AQ186" s="8" t="str">
        <f t="shared" si="28"/>
        <v>Club Deportivo Atlético Coronel</v>
      </c>
      <c r="AR186" s="8">
        <f t="shared" si="28"/>
        <v>8</v>
      </c>
      <c r="AS186" s="12" t="str">
        <f t="shared" si="29"/>
        <v>170006992</v>
      </c>
    </row>
    <row r="187" spans="1:45" ht="16" hidden="1" x14ac:dyDescent="0.2">
      <c r="A187" s="8"/>
      <c r="B187" s="8" t="s">
        <v>636</v>
      </c>
      <c r="C187" s="8" t="s">
        <v>637</v>
      </c>
      <c r="D187" s="8" t="s">
        <v>638</v>
      </c>
      <c r="E187" s="12">
        <v>152728689</v>
      </c>
      <c r="F187" s="12" t="s">
        <v>95</v>
      </c>
      <c r="G187" s="9">
        <v>30124</v>
      </c>
      <c r="H187" s="16" t="str">
        <f t="shared" si="30"/>
        <v>adulto</v>
      </c>
      <c r="I187" s="8" t="s">
        <v>78</v>
      </c>
      <c r="J187" s="8">
        <v>8</v>
      </c>
      <c r="K187" s="8" t="s">
        <v>763</v>
      </c>
      <c r="L187" s="8"/>
      <c r="M187" s="11" t="s">
        <v>565</v>
      </c>
      <c r="N187" s="8"/>
      <c r="O187" s="12"/>
      <c r="P187" s="12" t="s">
        <v>588</v>
      </c>
      <c r="Q187" s="12"/>
      <c r="R187" s="12" t="s">
        <v>563</v>
      </c>
      <c r="S187" s="12" t="str">
        <f t="shared" si="21"/>
        <v>m</v>
      </c>
      <c r="T187" s="8"/>
      <c r="U187" s="8"/>
      <c r="V187" s="8"/>
      <c r="W187" s="8"/>
      <c r="X187" s="8"/>
      <c r="Y187" s="8"/>
      <c r="Z187" s="8" t="s">
        <v>764</v>
      </c>
      <c r="AA187" s="10">
        <v>43855</v>
      </c>
      <c r="AB187" s="8" t="s">
        <v>566</v>
      </c>
      <c r="AC187" s="8" t="s">
        <v>567</v>
      </c>
      <c r="AD187" s="8" t="s">
        <v>47</v>
      </c>
      <c r="AE187" s="14" t="s">
        <v>569</v>
      </c>
      <c r="AF187" s="8"/>
      <c r="AG187" s="8" t="str">
        <f t="shared" si="22"/>
        <v>m</v>
      </c>
      <c r="AH187" s="8" t="str">
        <f t="shared" si="23"/>
        <v>10 km cross</v>
      </c>
      <c r="AI187" s="12">
        <f t="shared" si="23"/>
        <v>0</v>
      </c>
      <c r="AJ187" s="12" t="str">
        <f t="shared" si="23"/>
        <v>F1</v>
      </c>
      <c r="AK187" s="12">
        <f t="shared" si="24"/>
        <v>0</v>
      </c>
      <c r="AL187" s="12">
        <f t="shared" si="25"/>
        <v>0</v>
      </c>
      <c r="AM187" s="12">
        <f t="shared" si="25"/>
        <v>0</v>
      </c>
      <c r="AN187" s="12" t="str">
        <f t="shared" si="25"/>
        <v>DNS</v>
      </c>
      <c r="AO187" s="8" t="str">
        <f t="shared" si="26"/>
        <v>CESAR LUIS MEDINA MONTIEL</v>
      </c>
      <c r="AP187" s="23">
        <f t="shared" si="27"/>
        <v>30124</v>
      </c>
      <c r="AQ187" s="8" t="str">
        <f t="shared" si="28"/>
        <v>Club de Atletismo Cheukeniata</v>
      </c>
      <c r="AR187" s="8">
        <f t="shared" si="28"/>
        <v>8</v>
      </c>
      <c r="AS187" s="12" t="str">
        <f t="shared" si="29"/>
        <v>152728689</v>
      </c>
    </row>
    <row r="188" spans="1:45" ht="16" hidden="1" x14ac:dyDescent="0.2">
      <c r="A188" s="8"/>
      <c r="B188" s="8" t="s">
        <v>639</v>
      </c>
      <c r="C188" s="8" t="s">
        <v>640</v>
      </c>
      <c r="D188" s="8" t="s">
        <v>641</v>
      </c>
      <c r="E188" s="12">
        <v>140684864</v>
      </c>
      <c r="F188" s="12" t="s">
        <v>95</v>
      </c>
      <c r="G188" s="9">
        <v>29666</v>
      </c>
      <c r="H188" s="16" t="str">
        <f t="shared" si="30"/>
        <v>adulto</v>
      </c>
      <c r="I188" s="8" t="s">
        <v>68</v>
      </c>
      <c r="J188" s="8">
        <v>8</v>
      </c>
      <c r="K188" s="8" t="s">
        <v>763</v>
      </c>
      <c r="L188" s="8"/>
      <c r="M188" s="11" t="s">
        <v>565</v>
      </c>
      <c r="N188" s="8"/>
      <c r="O188" s="12"/>
      <c r="P188" s="12" t="s">
        <v>588</v>
      </c>
      <c r="Q188" s="12"/>
      <c r="R188" s="12" t="s">
        <v>563</v>
      </c>
      <c r="S188" s="12" t="str">
        <f t="shared" si="21"/>
        <v>m</v>
      </c>
      <c r="T188" s="8"/>
      <c r="U188" s="8"/>
      <c r="V188" s="8"/>
      <c r="W188" s="8"/>
      <c r="X188" s="8"/>
      <c r="Y188" s="8"/>
      <c r="Z188" s="8" t="s">
        <v>764</v>
      </c>
      <c r="AA188" s="10">
        <v>43855</v>
      </c>
      <c r="AB188" s="8" t="s">
        <v>566</v>
      </c>
      <c r="AC188" s="8" t="s">
        <v>567</v>
      </c>
      <c r="AD188" s="8" t="s">
        <v>47</v>
      </c>
      <c r="AE188" s="14" t="s">
        <v>569</v>
      </c>
      <c r="AF188" s="8"/>
      <c r="AG188" s="8" t="str">
        <f t="shared" si="22"/>
        <v>m</v>
      </c>
      <c r="AH188" s="8" t="str">
        <f t="shared" si="23"/>
        <v>10 km cross</v>
      </c>
      <c r="AI188" s="12">
        <f t="shared" si="23"/>
        <v>0</v>
      </c>
      <c r="AJ188" s="12" t="str">
        <f t="shared" si="23"/>
        <v>F1</v>
      </c>
      <c r="AK188" s="12">
        <f t="shared" si="24"/>
        <v>0</v>
      </c>
      <c r="AL188" s="12">
        <f t="shared" si="25"/>
        <v>0</v>
      </c>
      <c r="AM188" s="12">
        <f t="shared" si="25"/>
        <v>0</v>
      </c>
      <c r="AN188" s="12" t="str">
        <f t="shared" si="25"/>
        <v>DNS</v>
      </c>
      <c r="AO188" s="8" t="str">
        <f t="shared" si="26"/>
        <v>HECTOR GONZALO SALAMANCA CASTILLO</v>
      </c>
      <c r="AP188" s="23">
        <f t="shared" si="27"/>
        <v>29666</v>
      </c>
      <c r="AQ188" s="8" t="str">
        <f t="shared" si="28"/>
        <v>Club Atlético de Los Angeles</v>
      </c>
      <c r="AR188" s="8">
        <f t="shared" si="28"/>
        <v>8</v>
      </c>
      <c r="AS188" s="12" t="str">
        <f t="shared" si="29"/>
        <v>140684864</v>
      </c>
    </row>
    <row r="189" spans="1:45" ht="16" hidden="1" x14ac:dyDescent="0.2">
      <c r="A189" s="8"/>
      <c r="B189" s="8" t="s">
        <v>580</v>
      </c>
      <c r="C189" s="8" t="s">
        <v>581</v>
      </c>
      <c r="D189" s="8" t="s">
        <v>582</v>
      </c>
      <c r="E189" s="12" t="s">
        <v>583</v>
      </c>
      <c r="F189" s="12" t="s">
        <v>45</v>
      </c>
      <c r="G189" s="9">
        <v>33846</v>
      </c>
      <c r="H189" s="16" t="str">
        <f t="shared" si="30"/>
        <v>adulto</v>
      </c>
      <c r="I189" s="8" t="s">
        <v>52</v>
      </c>
      <c r="J189" s="8">
        <v>8</v>
      </c>
      <c r="K189" s="8" t="s">
        <v>672</v>
      </c>
      <c r="L189" s="8"/>
      <c r="M189" s="11" t="s">
        <v>565</v>
      </c>
      <c r="N189" s="8"/>
      <c r="O189" s="12">
        <v>4</v>
      </c>
      <c r="P189" s="12" t="s">
        <v>673</v>
      </c>
      <c r="Q189" s="12"/>
      <c r="R189" s="12" t="s">
        <v>563</v>
      </c>
      <c r="S189" s="12" t="str">
        <f t="shared" si="21"/>
        <v>f</v>
      </c>
      <c r="T189" s="8"/>
      <c r="U189" s="8"/>
      <c r="V189" s="8"/>
      <c r="W189" s="8"/>
      <c r="X189" s="8"/>
      <c r="Y189" s="8"/>
      <c r="Z189" s="8" t="s">
        <v>764</v>
      </c>
      <c r="AA189" s="10">
        <v>43855</v>
      </c>
      <c r="AB189" s="8" t="s">
        <v>566</v>
      </c>
      <c r="AC189" s="8" t="s">
        <v>567</v>
      </c>
      <c r="AD189" s="8" t="s">
        <v>47</v>
      </c>
      <c r="AE189" s="14" t="s">
        <v>569</v>
      </c>
      <c r="AF189" s="8"/>
      <c r="AG189" s="8" t="str">
        <f t="shared" si="22"/>
        <v>f</v>
      </c>
      <c r="AH189" s="8" t="str">
        <f t="shared" si="23"/>
        <v>relevo 4x2000</v>
      </c>
      <c r="AI189" s="12">
        <f t="shared" si="23"/>
        <v>0</v>
      </c>
      <c r="AJ189" s="12" t="str">
        <f t="shared" si="23"/>
        <v>F1</v>
      </c>
      <c r="AK189" s="12">
        <f t="shared" si="24"/>
        <v>0</v>
      </c>
      <c r="AL189" s="12">
        <f t="shared" si="25"/>
        <v>0</v>
      </c>
      <c r="AM189" s="12">
        <f t="shared" si="25"/>
        <v>4</v>
      </c>
      <c r="AN189" s="12" t="str">
        <f t="shared" si="25"/>
        <v>26.48.90</v>
      </c>
      <c r="AO189" s="8" t="str">
        <f t="shared" si="26"/>
        <v>JOSEFA QUEZADA MORALES</v>
      </c>
      <c r="AP189" s="23">
        <f t="shared" si="27"/>
        <v>33846</v>
      </c>
      <c r="AQ189" s="8" t="str">
        <f t="shared" si="28"/>
        <v>Club Deportivo, Social y Cultural Diamantes de Coronel</v>
      </c>
      <c r="AR189" s="8">
        <f t="shared" si="28"/>
        <v>8</v>
      </c>
      <c r="AS189" s="12" t="str">
        <f t="shared" si="29"/>
        <v>181228032</v>
      </c>
    </row>
    <row r="190" spans="1:45" ht="16" hidden="1" x14ac:dyDescent="0.2">
      <c r="A190" s="8"/>
      <c r="B190" s="8" t="s">
        <v>576</v>
      </c>
      <c r="C190" s="8" t="s">
        <v>577</v>
      </c>
      <c r="D190" s="8" t="s">
        <v>578</v>
      </c>
      <c r="E190" s="12" t="s">
        <v>62</v>
      </c>
      <c r="F190" s="12" t="s">
        <v>45</v>
      </c>
      <c r="G190" s="9">
        <v>36553</v>
      </c>
      <c r="H190" s="16" t="str">
        <f t="shared" si="30"/>
        <v>adulto</v>
      </c>
      <c r="I190" s="8" t="s">
        <v>52</v>
      </c>
      <c r="J190" s="8">
        <v>8</v>
      </c>
      <c r="K190" s="8" t="s">
        <v>672</v>
      </c>
      <c r="L190" s="8"/>
      <c r="M190" s="11" t="s">
        <v>565</v>
      </c>
      <c r="N190" s="8"/>
      <c r="O190" s="12">
        <v>4</v>
      </c>
      <c r="P190" s="12" t="s">
        <v>673</v>
      </c>
      <c r="Q190" s="12"/>
      <c r="R190" s="12" t="s">
        <v>563</v>
      </c>
      <c r="S190" s="12" t="str">
        <f t="shared" si="21"/>
        <v>f</v>
      </c>
      <c r="T190" s="8"/>
      <c r="U190" s="8"/>
      <c r="V190" s="8"/>
      <c r="W190" s="8"/>
      <c r="X190" s="8"/>
      <c r="Y190" s="8"/>
      <c r="Z190" s="8" t="s">
        <v>764</v>
      </c>
      <c r="AA190" s="10">
        <v>43855</v>
      </c>
      <c r="AB190" s="8" t="s">
        <v>566</v>
      </c>
      <c r="AC190" s="8" t="s">
        <v>567</v>
      </c>
      <c r="AD190" s="8" t="s">
        <v>47</v>
      </c>
      <c r="AE190" s="14" t="s">
        <v>569</v>
      </c>
      <c r="AF190" s="8"/>
      <c r="AG190" s="8" t="str">
        <f t="shared" si="22"/>
        <v>f</v>
      </c>
      <c r="AH190" s="8" t="str">
        <f t="shared" si="23"/>
        <v>relevo 4x2000</v>
      </c>
      <c r="AI190" s="12">
        <f t="shared" si="23"/>
        <v>0</v>
      </c>
      <c r="AJ190" s="12" t="str">
        <f t="shared" si="23"/>
        <v>F1</v>
      </c>
      <c r="AK190" s="12">
        <f t="shared" si="24"/>
        <v>0</v>
      </c>
      <c r="AL190" s="12">
        <f t="shared" si="25"/>
        <v>0</v>
      </c>
      <c r="AM190" s="12">
        <f t="shared" si="25"/>
        <v>4</v>
      </c>
      <c r="AN190" s="12" t="str">
        <f t="shared" si="25"/>
        <v>26.48.90</v>
      </c>
      <c r="AO190" s="8" t="str">
        <f t="shared" si="26"/>
        <v>MONSERRAT SABAG BRITO</v>
      </c>
      <c r="AP190" s="23">
        <f t="shared" si="27"/>
        <v>36553</v>
      </c>
      <c r="AQ190" s="8" t="str">
        <f t="shared" si="28"/>
        <v>Club Deportivo, Social y Cultural Diamantes de Coronel</v>
      </c>
      <c r="AR190" s="8">
        <f t="shared" si="28"/>
        <v>8</v>
      </c>
      <c r="AS190" s="12" t="str">
        <f t="shared" si="29"/>
        <v>202584675</v>
      </c>
    </row>
    <row r="191" spans="1:45" ht="16" hidden="1" x14ac:dyDescent="0.2">
      <c r="A191" s="8"/>
      <c r="B191" s="8" t="s">
        <v>674</v>
      </c>
      <c r="C191" s="8" t="s">
        <v>152</v>
      </c>
      <c r="D191" s="8" t="s">
        <v>675</v>
      </c>
      <c r="E191" s="12">
        <v>208691880</v>
      </c>
      <c r="F191" s="12" t="s">
        <v>95</v>
      </c>
      <c r="G191" s="9">
        <v>37375</v>
      </c>
      <c r="H191" s="16" t="str">
        <f t="shared" si="30"/>
        <v>u20</v>
      </c>
      <c r="I191" s="8" t="s">
        <v>220</v>
      </c>
      <c r="J191" s="8">
        <v>8</v>
      </c>
      <c r="K191" s="8" t="s">
        <v>672</v>
      </c>
      <c r="L191" s="8"/>
      <c r="M191" s="11" t="s">
        <v>565</v>
      </c>
      <c r="N191" s="8"/>
      <c r="O191" s="12">
        <v>4</v>
      </c>
      <c r="P191" s="12" t="s">
        <v>673</v>
      </c>
      <c r="Q191" s="12"/>
      <c r="R191" s="12" t="s">
        <v>563</v>
      </c>
      <c r="S191" s="12" t="str">
        <f t="shared" si="21"/>
        <v>m</v>
      </c>
      <c r="T191" s="8"/>
      <c r="U191" s="8"/>
      <c r="V191" s="8"/>
      <c r="W191" s="8"/>
      <c r="X191" s="8"/>
      <c r="Y191" s="8"/>
      <c r="Z191" s="8" t="s">
        <v>764</v>
      </c>
      <c r="AA191" s="10">
        <v>43855</v>
      </c>
      <c r="AB191" s="8" t="s">
        <v>566</v>
      </c>
      <c r="AC191" s="8" t="s">
        <v>567</v>
      </c>
      <c r="AD191" s="8" t="s">
        <v>47</v>
      </c>
      <c r="AE191" s="14" t="s">
        <v>569</v>
      </c>
      <c r="AF191" s="8"/>
      <c r="AG191" s="8" t="str">
        <f t="shared" si="22"/>
        <v>m</v>
      </c>
      <c r="AH191" s="8" t="str">
        <f t="shared" si="23"/>
        <v>relevo 4x2000</v>
      </c>
      <c r="AI191" s="12">
        <f t="shared" si="23"/>
        <v>0</v>
      </c>
      <c r="AJ191" s="12" t="str">
        <f t="shared" si="23"/>
        <v>F1</v>
      </c>
      <c r="AK191" s="12">
        <f t="shared" si="24"/>
        <v>0</v>
      </c>
      <c r="AL191" s="12">
        <f t="shared" si="25"/>
        <v>0</v>
      </c>
      <c r="AM191" s="12">
        <f t="shared" si="25"/>
        <v>4</v>
      </c>
      <c r="AN191" s="12" t="str">
        <f t="shared" si="25"/>
        <v>26.48.90</v>
      </c>
      <c r="AO191" s="8" t="str">
        <f t="shared" si="26"/>
        <v>JOAQUIN ADOLFO CAMPOS SANHUEZA</v>
      </c>
      <c r="AP191" s="23">
        <f t="shared" si="27"/>
        <v>37375</v>
      </c>
      <c r="AQ191" s="8" t="str">
        <f t="shared" si="28"/>
        <v>Club de Atletismo Juan Silva de Lota</v>
      </c>
      <c r="AR191" s="8">
        <f t="shared" si="28"/>
        <v>8</v>
      </c>
      <c r="AS191" s="12" t="str">
        <f t="shared" si="29"/>
        <v>208691880</v>
      </c>
    </row>
    <row r="192" spans="1:45" ht="16" hidden="1" x14ac:dyDescent="0.2">
      <c r="A192" s="16"/>
      <c r="B192" s="16" t="s">
        <v>606</v>
      </c>
      <c r="C192" s="16" t="s">
        <v>607</v>
      </c>
      <c r="D192" s="16" t="s">
        <v>608</v>
      </c>
      <c r="E192" s="19" t="s">
        <v>609</v>
      </c>
      <c r="F192" s="19" t="s">
        <v>95</v>
      </c>
      <c r="G192" s="9">
        <v>36060</v>
      </c>
      <c r="H192" s="16" t="str">
        <f t="shared" si="30"/>
        <v>adulto</v>
      </c>
      <c r="I192" s="16" t="s">
        <v>52</v>
      </c>
      <c r="J192" s="16">
        <v>8</v>
      </c>
      <c r="K192" s="16" t="s">
        <v>672</v>
      </c>
      <c r="L192" s="16"/>
      <c r="M192" s="17" t="s">
        <v>565</v>
      </c>
      <c r="N192" s="16"/>
      <c r="O192" s="19">
        <v>4</v>
      </c>
      <c r="P192" s="19" t="s">
        <v>673</v>
      </c>
      <c r="Q192" s="19"/>
      <c r="R192" s="19" t="s">
        <v>563</v>
      </c>
      <c r="S192" s="19" t="str">
        <f t="shared" si="21"/>
        <v>m</v>
      </c>
      <c r="T192" s="16"/>
      <c r="U192" s="16"/>
      <c r="V192" s="16"/>
      <c r="W192" s="16"/>
      <c r="X192" s="16"/>
      <c r="Y192" s="16"/>
      <c r="Z192" s="16" t="s">
        <v>764</v>
      </c>
      <c r="AA192" s="28">
        <v>43855</v>
      </c>
      <c r="AB192" s="16" t="s">
        <v>566</v>
      </c>
      <c r="AC192" s="16" t="s">
        <v>567</v>
      </c>
      <c r="AD192" s="16" t="s">
        <v>47</v>
      </c>
      <c r="AE192" s="14" t="s">
        <v>569</v>
      </c>
      <c r="AF192" s="16"/>
      <c r="AG192" s="16" t="str">
        <f t="shared" si="22"/>
        <v>m</v>
      </c>
      <c r="AH192" s="16" t="str">
        <f t="shared" si="23"/>
        <v>relevo 4x2000</v>
      </c>
      <c r="AI192" s="19">
        <f t="shared" si="23"/>
        <v>0</v>
      </c>
      <c r="AJ192" s="19" t="str">
        <f t="shared" si="23"/>
        <v>F1</v>
      </c>
      <c r="AK192" s="19">
        <f t="shared" si="24"/>
        <v>0</v>
      </c>
      <c r="AL192" s="19">
        <f t="shared" si="25"/>
        <v>0</v>
      </c>
      <c r="AM192" s="19">
        <f t="shared" si="25"/>
        <v>4</v>
      </c>
      <c r="AN192" s="19" t="str">
        <f t="shared" si="25"/>
        <v>26.48.90</v>
      </c>
      <c r="AO192" s="16" t="str">
        <f t="shared" si="26"/>
        <v>NICOLAS ALEJANDRO VERGARA ORTEGA</v>
      </c>
      <c r="AP192" s="29">
        <f t="shared" si="27"/>
        <v>36060</v>
      </c>
      <c r="AQ192" s="16" t="str">
        <f t="shared" si="28"/>
        <v>Club Deportivo, Social y Cultural Diamantes de Coronel</v>
      </c>
      <c r="AR192" s="16">
        <f t="shared" si="28"/>
        <v>8</v>
      </c>
      <c r="AS192" s="19" t="str">
        <f t="shared" si="29"/>
        <v>199280236</v>
      </c>
    </row>
    <row r="193" spans="1:45" ht="16" hidden="1" x14ac:dyDescent="0.2">
      <c r="A193" s="8"/>
      <c r="B193" s="24" t="s">
        <v>789</v>
      </c>
      <c r="C193" s="24" t="s">
        <v>790</v>
      </c>
      <c r="D193" s="24" t="s">
        <v>791</v>
      </c>
      <c r="E193" s="30" t="s">
        <v>792</v>
      </c>
      <c r="F193" s="30" t="s">
        <v>45</v>
      </c>
      <c r="G193" s="9">
        <v>36058</v>
      </c>
      <c r="H193" s="24" t="s">
        <v>784</v>
      </c>
      <c r="I193" s="8" t="s">
        <v>68</v>
      </c>
      <c r="J193" s="8">
        <v>8</v>
      </c>
      <c r="K193" s="25" t="s">
        <v>801</v>
      </c>
      <c r="L193" s="8"/>
      <c r="M193" s="11" t="s">
        <v>565</v>
      </c>
      <c r="N193" s="8"/>
      <c r="O193" s="12">
        <v>1</v>
      </c>
      <c r="P193" s="19" t="s">
        <v>808</v>
      </c>
      <c r="Q193" s="12"/>
      <c r="R193" s="12" t="s">
        <v>564</v>
      </c>
      <c r="S193" s="12" t="str">
        <f t="shared" si="21"/>
        <v>f</v>
      </c>
      <c r="T193" s="8"/>
      <c r="U193" s="8"/>
      <c r="V193" s="8"/>
      <c r="W193" s="8"/>
      <c r="X193" s="8"/>
      <c r="Y193" s="8"/>
      <c r="Z193" s="8" t="s">
        <v>796</v>
      </c>
      <c r="AA193" s="10">
        <v>43876</v>
      </c>
      <c r="AB193" s="8" t="s">
        <v>797</v>
      </c>
      <c r="AC193" s="11" t="s">
        <v>798</v>
      </c>
      <c r="AD193" s="11" t="s">
        <v>47</v>
      </c>
      <c r="AE193" s="7" t="s">
        <v>795</v>
      </c>
      <c r="AF193" s="8"/>
      <c r="AG193" s="8" t="str">
        <f t="shared" si="22"/>
        <v>f</v>
      </c>
      <c r="AH193" s="8" t="str">
        <f t="shared" si="23"/>
        <v>20 Km marcha</v>
      </c>
      <c r="AI193" s="12">
        <f t="shared" si="23"/>
        <v>0</v>
      </c>
      <c r="AJ193" s="12" t="str">
        <f t="shared" si="23"/>
        <v>F1</v>
      </c>
      <c r="AK193" s="12">
        <f t="shared" si="24"/>
        <v>0</v>
      </c>
      <c r="AL193" s="12">
        <f t="shared" si="25"/>
        <v>0</v>
      </c>
      <c r="AM193" s="12">
        <f t="shared" si="25"/>
        <v>1</v>
      </c>
      <c r="AN193" s="12" t="str">
        <f t="shared" si="25"/>
        <v>1.45.43</v>
      </c>
      <c r="AO193" s="8" t="str">
        <f t="shared" si="26"/>
        <v>ANASTASIA AMALIA SANZANA BERATTO</v>
      </c>
      <c r="AP193" s="23">
        <f t="shared" si="27"/>
        <v>36058</v>
      </c>
      <c r="AQ193" s="8" t="str">
        <f t="shared" si="28"/>
        <v>Club Atlético de Los Angeles</v>
      </c>
      <c r="AR193" s="8">
        <f t="shared" si="28"/>
        <v>8</v>
      </c>
      <c r="AS193" s="12" t="str">
        <f t="shared" si="29"/>
        <v>198051651</v>
      </c>
    </row>
    <row r="194" spans="1:45" ht="16" hidden="1" x14ac:dyDescent="0.2">
      <c r="A194" s="8"/>
      <c r="B194" s="24" t="s">
        <v>781</v>
      </c>
      <c r="C194" s="24" t="s">
        <v>781</v>
      </c>
      <c r="D194" s="24" t="s">
        <v>782</v>
      </c>
      <c r="E194" s="30" t="s">
        <v>783</v>
      </c>
      <c r="F194" s="30" t="s">
        <v>45</v>
      </c>
      <c r="G194" s="9">
        <v>36013</v>
      </c>
      <c r="H194" s="24" t="s">
        <v>784</v>
      </c>
      <c r="I194" s="8" t="s">
        <v>68</v>
      </c>
      <c r="J194" s="8">
        <v>8</v>
      </c>
      <c r="K194" s="25" t="s">
        <v>801</v>
      </c>
      <c r="L194" s="8"/>
      <c r="M194" s="11" t="s">
        <v>565</v>
      </c>
      <c r="N194" s="8"/>
      <c r="O194" s="12">
        <v>2</v>
      </c>
      <c r="P194" s="19" t="s">
        <v>809</v>
      </c>
      <c r="Q194" s="12"/>
      <c r="R194" s="12" t="s">
        <v>564</v>
      </c>
      <c r="S194" s="12" t="str">
        <f t="shared" ref="S194:S257" si="31">F194</f>
        <v>f</v>
      </c>
      <c r="T194" s="8"/>
      <c r="U194" s="8"/>
      <c r="V194" s="8"/>
      <c r="W194" s="8"/>
      <c r="X194" s="8"/>
      <c r="Y194" s="8"/>
      <c r="Z194" s="8" t="s">
        <v>796</v>
      </c>
      <c r="AA194" s="10">
        <v>43876</v>
      </c>
      <c r="AB194" s="8" t="s">
        <v>797</v>
      </c>
      <c r="AC194" s="11" t="s">
        <v>798</v>
      </c>
      <c r="AD194" s="11" t="s">
        <v>47</v>
      </c>
      <c r="AE194" s="7" t="s">
        <v>795</v>
      </c>
      <c r="AF194" s="8"/>
      <c r="AG194" s="8" t="str">
        <f t="shared" ref="AG194:AG257" si="32">F194</f>
        <v>f</v>
      </c>
      <c r="AH194" s="8" t="str">
        <f t="shared" ref="AH194:AJ209" si="33">K194</f>
        <v>20 Km marcha</v>
      </c>
      <c r="AI194" s="12">
        <f t="shared" si="33"/>
        <v>0</v>
      </c>
      <c r="AJ194" s="12" t="str">
        <f t="shared" si="33"/>
        <v>F1</v>
      </c>
      <c r="AK194" s="12">
        <f t="shared" ref="AK194:AK257" si="34">Q194</f>
        <v>0</v>
      </c>
      <c r="AL194" s="12">
        <f t="shared" ref="AL194:AN209" si="35">N194</f>
        <v>0</v>
      </c>
      <c r="AM194" s="12">
        <f t="shared" si="35"/>
        <v>2</v>
      </c>
      <c r="AN194" s="12" t="str">
        <f t="shared" si="35"/>
        <v>1.54.47</v>
      </c>
      <c r="AO194" s="8" t="str">
        <f t="shared" ref="AO194:AO257" si="36">+UPPER((CONCATENATE(D194," ",B194," ",C194)))</f>
        <v>DANIELA MACARENA PARRA PARRA</v>
      </c>
      <c r="AP194" s="23">
        <f t="shared" ref="AP194:AP257" si="37">G194</f>
        <v>36013</v>
      </c>
      <c r="AQ194" s="8" t="str">
        <f t="shared" ref="AQ194:AR209" si="38">I194</f>
        <v>Club Atlético de Los Angeles</v>
      </c>
      <c r="AR194" s="8">
        <f t="shared" si="38"/>
        <v>8</v>
      </c>
      <c r="AS194" s="12" t="str">
        <f t="shared" ref="AS194:AS257" si="39">+SUBSTITUTE(SUBSTITUTE(E194,".",""),"-","")</f>
        <v>199441078</v>
      </c>
    </row>
    <row r="195" spans="1:45" ht="16" hidden="1" x14ac:dyDescent="0.2">
      <c r="A195" s="9"/>
      <c r="B195" s="26" t="s">
        <v>70</v>
      </c>
      <c r="C195" s="26" t="s">
        <v>793</v>
      </c>
      <c r="D195" s="26" t="s">
        <v>794</v>
      </c>
      <c r="E195" s="31" t="s">
        <v>807</v>
      </c>
      <c r="F195" s="31" t="s">
        <v>45</v>
      </c>
      <c r="G195" s="9">
        <v>34642</v>
      </c>
      <c r="H195" s="26" t="s">
        <v>784</v>
      </c>
      <c r="I195" s="8" t="s">
        <v>68</v>
      </c>
      <c r="J195" s="8">
        <v>8</v>
      </c>
      <c r="K195" s="25" t="s">
        <v>801</v>
      </c>
      <c r="L195" s="8"/>
      <c r="M195" s="11" t="s">
        <v>565</v>
      </c>
      <c r="N195" s="8"/>
      <c r="O195" s="12">
        <v>4</v>
      </c>
      <c r="P195" s="19" t="s">
        <v>810</v>
      </c>
      <c r="Q195" s="12"/>
      <c r="R195" s="12" t="s">
        <v>564</v>
      </c>
      <c r="S195" s="12" t="str">
        <f t="shared" si="31"/>
        <v>f</v>
      </c>
      <c r="T195" s="8"/>
      <c r="U195" s="8"/>
      <c r="V195" s="8"/>
      <c r="W195" s="8"/>
      <c r="X195" s="8"/>
      <c r="Y195" s="8"/>
      <c r="Z195" s="8" t="s">
        <v>796</v>
      </c>
      <c r="AA195" s="10">
        <v>43876</v>
      </c>
      <c r="AB195" s="8" t="s">
        <v>797</v>
      </c>
      <c r="AC195" s="11" t="s">
        <v>798</v>
      </c>
      <c r="AD195" s="11" t="s">
        <v>47</v>
      </c>
      <c r="AE195" s="7" t="s">
        <v>795</v>
      </c>
      <c r="AF195" s="8"/>
      <c r="AG195" s="8" t="str">
        <f t="shared" si="32"/>
        <v>f</v>
      </c>
      <c r="AH195" s="8" t="str">
        <f t="shared" si="33"/>
        <v>20 Km marcha</v>
      </c>
      <c r="AI195" s="12">
        <f t="shared" si="33"/>
        <v>0</v>
      </c>
      <c r="AJ195" s="12" t="str">
        <f t="shared" si="33"/>
        <v>F1</v>
      </c>
      <c r="AK195" s="12">
        <f t="shared" si="34"/>
        <v>0</v>
      </c>
      <c r="AL195" s="12">
        <f t="shared" si="35"/>
        <v>0</v>
      </c>
      <c r="AM195" s="12">
        <f t="shared" si="35"/>
        <v>4</v>
      </c>
      <c r="AN195" s="12" t="str">
        <f t="shared" si="35"/>
        <v>2.31.44</v>
      </c>
      <c r="AO195" s="8" t="str">
        <f t="shared" si="36"/>
        <v>NATALIA ANDREA SEPÚLVEDA BARRUETO</v>
      </c>
      <c r="AP195" s="23">
        <f t="shared" si="37"/>
        <v>34642</v>
      </c>
      <c r="AQ195" s="8" t="str">
        <f t="shared" si="38"/>
        <v>Club Atlético de Los Angeles</v>
      </c>
      <c r="AR195" s="8">
        <f t="shared" si="38"/>
        <v>8</v>
      </c>
      <c r="AS195" s="12" t="str">
        <f t="shared" si="39"/>
        <v>198557145</v>
      </c>
    </row>
    <row r="196" spans="1:45" ht="16" hidden="1" x14ac:dyDescent="0.2">
      <c r="A196" s="8"/>
      <c r="B196" s="24" t="s">
        <v>785</v>
      </c>
      <c r="C196" s="24" t="s">
        <v>786</v>
      </c>
      <c r="D196" s="24" t="s">
        <v>787</v>
      </c>
      <c r="E196" s="30" t="s">
        <v>788</v>
      </c>
      <c r="F196" s="30" t="s">
        <v>95</v>
      </c>
      <c r="G196" s="9">
        <v>35666</v>
      </c>
      <c r="H196" s="24" t="s">
        <v>784</v>
      </c>
      <c r="I196" s="8" t="s">
        <v>68</v>
      </c>
      <c r="J196" s="8">
        <v>8</v>
      </c>
      <c r="K196" s="25" t="s">
        <v>801</v>
      </c>
      <c r="L196" s="8"/>
      <c r="M196" s="11" t="s">
        <v>565</v>
      </c>
      <c r="N196" s="8"/>
      <c r="O196" s="12">
        <v>2</v>
      </c>
      <c r="P196" s="12" t="s">
        <v>811</v>
      </c>
      <c r="Q196" s="12"/>
      <c r="R196" s="12" t="s">
        <v>564</v>
      </c>
      <c r="S196" s="12" t="str">
        <f t="shared" si="31"/>
        <v>m</v>
      </c>
      <c r="T196" s="8"/>
      <c r="U196" s="8"/>
      <c r="V196" s="8"/>
      <c r="W196" s="8"/>
      <c r="X196" s="8"/>
      <c r="Y196" s="8"/>
      <c r="Z196" s="8" t="s">
        <v>796</v>
      </c>
      <c r="AA196" s="10">
        <v>43876</v>
      </c>
      <c r="AB196" s="8" t="s">
        <v>797</v>
      </c>
      <c r="AC196" s="11" t="s">
        <v>798</v>
      </c>
      <c r="AD196" s="11" t="s">
        <v>47</v>
      </c>
      <c r="AE196" s="7" t="s">
        <v>795</v>
      </c>
      <c r="AF196" s="8"/>
      <c r="AG196" s="8" t="str">
        <f t="shared" si="32"/>
        <v>m</v>
      </c>
      <c r="AH196" s="8" t="str">
        <f t="shared" si="33"/>
        <v>20 Km marcha</v>
      </c>
      <c r="AI196" s="12">
        <f t="shared" si="33"/>
        <v>0</v>
      </c>
      <c r="AJ196" s="12" t="str">
        <f t="shared" si="33"/>
        <v>F1</v>
      </c>
      <c r="AK196" s="12">
        <f t="shared" si="34"/>
        <v>0</v>
      </c>
      <c r="AL196" s="12">
        <f t="shared" si="35"/>
        <v>0</v>
      </c>
      <c r="AM196" s="12">
        <f t="shared" si="35"/>
        <v>2</v>
      </c>
      <c r="AN196" s="12" t="str">
        <f t="shared" si="35"/>
        <v>1.49.42</v>
      </c>
      <c r="AO196" s="8" t="str">
        <f t="shared" si="36"/>
        <v>FABRISIO MITCH ALEXANDER SALAS QUIROZ</v>
      </c>
      <c r="AP196" s="23">
        <f t="shared" si="37"/>
        <v>35666</v>
      </c>
      <c r="AQ196" s="8" t="str">
        <f t="shared" si="38"/>
        <v>Club Atlético de Los Angeles</v>
      </c>
      <c r="AR196" s="8">
        <f t="shared" si="38"/>
        <v>8</v>
      </c>
      <c r="AS196" s="12" t="str">
        <f t="shared" si="39"/>
        <v>197154314</v>
      </c>
    </row>
    <row r="197" spans="1:45" ht="16" hidden="1" x14ac:dyDescent="0.2">
      <c r="A197" s="8"/>
      <c r="B197" s="26" t="s">
        <v>287</v>
      </c>
      <c r="C197" s="26" t="s">
        <v>143</v>
      </c>
      <c r="D197" s="26" t="s">
        <v>776</v>
      </c>
      <c r="E197" s="31" t="s">
        <v>777</v>
      </c>
      <c r="F197" s="31" t="s">
        <v>45</v>
      </c>
      <c r="G197" s="9">
        <v>38560</v>
      </c>
      <c r="H197" s="26" t="s">
        <v>778</v>
      </c>
      <c r="I197" s="8" t="s">
        <v>68</v>
      </c>
      <c r="J197" s="8">
        <v>8</v>
      </c>
      <c r="K197" s="27" t="s">
        <v>802</v>
      </c>
      <c r="L197" s="8"/>
      <c r="M197" s="11" t="s">
        <v>565</v>
      </c>
      <c r="N197" s="8"/>
      <c r="O197" s="12">
        <v>2</v>
      </c>
      <c r="P197" s="12" t="s">
        <v>814</v>
      </c>
      <c r="Q197" s="12"/>
      <c r="R197" s="12" t="s">
        <v>564</v>
      </c>
      <c r="S197" s="12" t="str">
        <f t="shared" si="31"/>
        <v>f</v>
      </c>
      <c r="T197" s="8"/>
      <c r="U197" s="8"/>
      <c r="V197" s="8"/>
      <c r="W197" s="8"/>
      <c r="X197" s="8"/>
      <c r="Y197" s="8"/>
      <c r="Z197" s="8" t="s">
        <v>796</v>
      </c>
      <c r="AA197" s="10">
        <v>43876</v>
      </c>
      <c r="AB197" s="8" t="s">
        <v>797</v>
      </c>
      <c r="AC197" s="11" t="s">
        <v>798</v>
      </c>
      <c r="AD197" s="11" t="s">
        <v>47</v>
      </c>
      <c r="AE197" s="7" t="s">
        <v>795</v>
      </c>
      <c r="AF197" s="8"/>
      <c r="AG197" s="8" t="str">
        <f t="shared" si="32"/>
        <v>f</v>
      </c>
      <c r="AH197" s="8" t="str">
        <f t="shared" si="33"/>
        <v>3 Km marcha</v>
      </c>
      <c r="AI197" s="12">
        <f t="shared" si="33"/>
        <v>0</v>
      </c>
      <c r="AJ197" s="12" t="str">
        <f t="shared" si="33"/>
        <v>F1</v>
      </c>
      <c r="AK197" s="12">
        <f t="shared" si="34"/>
        <v>0</v>
      </c>
      <c r="AL197" s="12">
        <f t="shared" si="35"/>
        <v>0</v>
      </c>
      <c r="AM197" s="12">
        <f t="shared" si="35"/>
        <v>2</v>
      </c>
      <c r="AN197" s="12" t="str">
        <f t="shared" si="35"/>
        <v>18.00</v>
      </c>
      <c r="AO197" s="8" t="str">
        <f t="shared" si="36"/>
        <v>CAMILA FERNANDA HERRERA SAN MARTIN</v>
      </c>
      <c r="AP197" s="23">
        <f t="shared" si="37"/>
        <v>38560</v>
      </c>
      <c r="AQ197" s="8" t="str">
        <f t="shared" si="38"/>
        <v>Club Atlético de Los Angeles</v>
      </c>
      <c r="AR197" s="8">
        <f t="shared" si="38"/>
        <v>8</v>
      </c>
      <c r="AS197" s="12" t="str">
        <f t="shared" si="39"/>
        <v>217609569</v>
      </c>
    </row>
    <row r="198" spans="1:45" ht="16" hidden="1" x14ac:dyDescent="0.2">
      <c r="A198" s="8"/>
      <c r="B198" s="26" t="s">
        <v>103</v>
      </c>
      <c r="C198" s="26" t="s">
        <v>143</v>
      </c>
      <c r="D198" s="26" t="s">
        <v>259</v>
      </c>
      <c r="E198" s="31" t="s">
        <v>779</v>
      </c>
      <c r="F198" s="32" t="s">
        <v>45</v>
      </c>
      <c r="G198" s="9">
        <v>37754</v>
      </c>
      <c r="H198" s="26" t="s">
        <v>780</v>
      </c>
      <c r="I198" s="8" t="s">
        <v>68</v>
      </c>
      <c r="J198" s="8">
        <v>8</v>
      </c>
      <c r="K198" s="27" t="s">
        <v>800</v>
      </c>
      <c r="L198" s="8"/>
      <c r="M198" s="11" t="s">
        <v>565</v>
      </c>
      <c r="N198" s="8"/>
      <c r="O198" s="12">
        <v>4</v>
      </c>
      <c r="P198" s="12" t="s">
        <v>813</v>
      </c>
      <c r="Q198" s="12"/>
      <c r="R198" s="12" t="s">
        <v>564</v>
      </c>
      <c r="S198" s="12" t="str">
        <f t="shared" si="31"/>
        <v>f</v>
      </c>
      <c r="T198" s="8"/>
      <c r="U198" s="8"/>
      <c r="V198" s="8"/>
      <c r="W198" s="8"/>
      <c r="X198" s="8"/>
      <c r="Y198" s="8"/>
      <c r="Z198" s="8" t="s">
        <v>796</v>
      </c>
      <c r="AA198" s="10">
        <v>43876</v>
      </c>
      <c r="AB198" s="8" t="s">
        <v>797</v>
      </c>
      <c r="AC198" s="11" t="s">
        <v>798</v>
      </c>
      <c r="AD198" s="11" t="s">
        <v>47</v>
      </c>
      <c r="AE198" s="7" t="s">
        <v>795</v>
      </c>
      <c r="AF198" s="8"/>
      <c r="AG198" s="8" t="str">
        <f t="shared" si="32"/>
        <v>f</v>
      </c>
      <c r="AH198" s="8" t="str">
        <f t="shared" si="33"/>
        <v>5 Km marcha</v>
      </c>
      <c r="AI198" s="12">
        <f t="shared" si="33"/>
        <v>0</v>
      </c>
      <c r="AJ198" s="12" t="str">
        <f t="shared" si="33"/>
        <v>F1</v>
      </c>
      <c r="AK198" s="12">
        <f t="shared" si="34"/>
        <v>0</v>
      </c>
      <c r="AL198" s="12">
        <f t="shared" si="35"/>
        <v>0</v>
      </c>
      <c r="AM198" s="12">
        <f t="shared" si="35"/>
        <v>4</v>
      </c>
      <c r="AN198" s="12" t="str">
        <f t="shared" si="35"/>
        <v>34.38</v>
      </c>
      <c r="AO198" s="8" t="str">
        <f t="shared" si="36"/>
        <v>MARIA JOSÉ MENDEZ SAN MARTIN</v>
      </c>
      <c r="AP198" s="23">
        <f t="shared" si="37"/>
        <v>37754</v>
      </c>
      <c r="AQ198" s="8" t="str">
        <f t="shared" si="38"/>
        <v>Club Atlético de Los Angeles</v>
      </c>
      <c r="AR198" s="8">
        <f t="shared" si="38"/>
        <v>8</v>
      </c>
      <c r="AS198" s="12" t="str">
        <f t="shared" si="39"/>
        <v>215727556</v>
      </c>
    </row>
    <row r="199" spans="1:45" ht="16" hidden="1" x14ac:dyDescent="0.2">
      <c r="A199" s="8"/>
      <c r="B199" s="24" t="s">
        <v>773</v>
      </c>
      <c r="C199" s="24" t="s">
        <v>48</v>
      </c>
      <c r="D199" s="24" t="s">
        <v>328</v>
      </c>
      <c r="E199" s="30" t="s">
        <v>774</v>
      </c>
      <c r="F199" s="30" t="s">
        <v>45</v>
      </c>
      <c r="G199" s="9">
        <v>37233</v>
      </c>
      <c r="H199" s="24" t="s">
        <v>775</v>
      </c>
      <c r="I199" s="8" t="s">
        <v>68</v>
      </c>
      <c r="J199" s="8">
        <v>8</v>
      </c>
      <c r="K199" s="25" t="s">
        <v>799</v>
      </c>
      <c r="L199" s="8"/>
      <c r="M199" s="11" t="s">
        <v>565</v>
      </c>
      <c r="N199" s="8"/>
      <c r="O199" s="12">
        <v>6</v>
      </c>
      <c r="P199" s="12" t="s">
        <v>812</v>
      </c>
      <c r="Q199" s="12"/>
      <c r="R199" s="12" t="s">
        <v>564</v>
      </c>
      <c r="S199" s="12" t="str">
        <f t="shared" si="31"/>
        <v>f</v>
      </c>
      <c r="T199" s="8"/>
      <c r="U199" s="8"/>
      <c r="V199" s="8"/>
      <c r="W199" s="8"/>
      <c r="X199" s="8"/>
      <c r="Y199" s="8"/>
      <c r="Z199" s="8" t="s">
        <v>796</v>
      </c>
      <c r="AA199" s="10">
        <v>43876</v>
      </c>
      <c r="AB199" s="8" t="s">
        <v>797</v>
      </c>
      <c r="AC199" s="11" t="s">
        <v>798</v>
      </c>
      <c r="AD199" s="11" t="s">
        <v>47</v>
      </c>
      <c r="AE199" s="7" t="s">
        <v>795</v>
      </c>
      <c r="AF199" s="8"/>
      <c r="AG199" s="8" t="str">
        <f t="shared" si="32"/>
        <v>f</v>
      </c>
      <c r="AH199" s="8" t="str">
        <f t="shared" si="33"/>
        <v>10 Km marcha</v>
      </c>
      <c r="AI199" s="12">
        <f t="shared" si="33"/>
        <v>0</v>
      </c>
      <c r="AJ199" s="12" t="str">
        <f t="shared" si="33"/>
        <v>F1</v>
      </c>
      <c r="AK199" s="12">
        <f t="shared" si="34"/>
        <v>0</v>
      </c>
      <c r="AL199" s="12">
        <f t="shared" si="35"/>
        <v>0</v>
      </c>
      <c r="AM199" s="12">
        <f t="shared" si="35"/>
        <v>6</v>
      </c>
      <c r="AN199" s="12" t="str">
        <f t="shared" si="35"/>
        <v>1.15.38</v>
      </c>
      <c r="AO199" s="8" t="str">
        <f t="shared" si="36"/>
        <v>BARBARA DIAZ QUEZADA</v>
      </c>
      <c r="AP199" s="23">
        <f t="shared" si="37"/>
        <v>37233</v>
      </c>
      <c r="AQ199" s="8" t="str">
        <f t="shared" si="38"/>
        <v>Club Atlético de Los Angeles</v>
      </c>
      <c r="AR199" s="8">
        <f t="shared" si="38"/>
        <v>8</v>
      </c>
      <c r="AS199" s="12" t="str">
        <f t="shared" si="39"/>
        <v>209366096</v>
      </c>
    </row>
    <row r="200" spans="1:45" ht="16" hidden="1" x14ac:dyDescent="0.2">
      <c r="A200" s="8"/>
      <c r="B200" s="35" t="s">
        <v>112</v>
      </c>
      <c r="C200" s="35" t="s">
        <v>815</v>
      </c>
      <c r="D200" s="35" t="s">
        <v>114</v>
      </c>
      <c r="E200" s="39" t="s">
        <v>115</v>
      </c>
      <c r="F200" s="39" t="s">
        <v>95</v>
      </c>
      <c r="G200" s="9">
        <v>30911</v>
      </c>
      <c r="H200" s="36" t="str">
        <f t="shared" ref="H200:H205" si="40">+IF(G200&lt;DATE(2000,12,31),"adulto",IF(G200&lt;DATE(2002,12,31),"u20",IF(G200&lt;DATE(2004,12,31),"u18",IF(G200&lt;DATE(2006,12,31),"u16","-"))))</f>
        <v>adulto</v>
      </c>
      <c r="I200" s="38" t="s">
        <v>78</v>
      </c>
      <c r="J200" s="40">
        <v>8</v>
      </c>
      <c r="K200" s="35">
        <v>1500</v>
      </c>
      <c r="L200" s="8"/>
      <c r="M200" s="40"/>
      <c r="N200" s="8"/>
      <c r="O200" s="12"/>
      <c r="P200" s="12"/>
      <c r="Q200" s="12"/>
      <c r="R200" s="12" t="s">
        <v>819</v>
      </c>
      <c r="S200" s="12" t="str">
        <f t="shared" si="31"/>
        <v>m</v>
      </c>
      <c r="T200" s="8"/>
      <c r="U200" s="8"/>
      <c r="V200" s="8"/>
      <c r="W200" s="8"/>
      <c r="X200" s="8"/>
      <c r="Y200" s="8"/>
      <c r="Z200" s="34" t="s">
        <v>805</v>
      </c>
      <c r="AA200" s="10">
        <v>43904</v>
      </c>
      <c r="AB200" s="8" t="s">
        <v>806</v>
      </c>
      <c r="AC200" s="11" t="s">
        <v>804</v>
      </c>
      <c r="AD200" s="11" t="s">
        <v>47</v>
      </c>
      <c r="AE200" s="14" t="s">
        <v>803</v>
      </c>
      <c r="AF200" s="8"/>
      <c r="AG200" s="8" t="str">
        <f t="shared" si="32"/>
        <v>m</v>
      </c>
      <c r="AH200" s="8">
        <f t="shared" si="33"/>
        <v>1500</v>
      </c>
      <c r="AI200" s="12">
        <f t="shared" si="33"/>
        <v>0</v>
      </c>
      <c r="AJ200" s="12">
        <f t="shared" si="33"/>
        <v>0</v>
      </c>
      <c r="AK200" s="12">
        <f t="shared" si="34"/>
        <v>0</v>
      </c>
      <c r="AL200" s="12">
        <f t="shared" si="35"/>
        <v>0</v>
      </c>
      <c r="AM200" s="12">
        <f t="shared" si="35"/>
        <v>0</v>
      </c>
      <c r="AN200" s="12">
        <f t="shared" si="35"/>
        <v>0</v>
      </c>
      <c r="AO200" s="8" t="str">
        <f t="shared" si="36"/>
        <v>MAURICIO GUILLERMO ESPINOZA CASAS</v>
      </c>
      <c r="AP200" s="23">
        <f t="shared" si="37"/>
        <v>30911</v>
      </c>
      <c r="AQ200" s="8" t="str">
        <f t="shared" si="38"/>
        <v>Club de Atletismo Cheukeniata</v>
      </c>
      <c r="AR200" s="8">
        <f t="shared" si="38"/>
        <v>8</v>
      </c>
      <c r="AS200" s="12" t="str">
        <f t="shared" si="39"/>
        <v>159281310</v>
      </c>
    </row>
    <row r="201" spans="1:45" ht="16" hidden="1" x14ac:dyDescent="0.2">
      <c r="A201" s="8"/>
      <c r="B201" s="35" t="s">
        <v>112</v>
      </c>
      <c r="C201" s="35" t="s">
        <v>815</v>
      </c>
      <c r="D201" s="35" t="s">
        <v>114</v>
      </c>
      <c r="E201" s="39" t="s">
        <v>115</v>
      </c>
      <c r="F201" s="32" t="s">
        <v>95</v>
      </c>
      <c r="G201" s="9">
        <v>30911</v>
      </c>
      <c r="H201" s="36" t="str">
        <f t="shared" si="40"/>
        <v>adulto</v>
      </c>
      <c r="I201" s="38" t="s">
        <v>78</v>
      </c>
      <c r="J201" s="40">
        <v>8</v>
      </c>
      <c r="K201" s="32">
        <v>5000</v>
      </c>
      <c r="L201" s="8"/>
      <c r="M201" s="40"/>
      <c r="N201" s="8"/>
      <c r="O201" s="12"/>
      <c r="P201" s="12"/>
      <c r="Q201" s="12"/>
      <c r="R201" s="12" t="s">
        <v>819</v>
      </c>
      <c r="S201" s="12" t="str">
        <f t="shared" si="31"/>
        <v>m</v>
      </c>
      <c r="T201" s="8"/>
      <c r="U201" s="8"/>
      <c r="V201" s="8"/>
      <c r="W201" s="8"/>
      <c r="X201" s="8"/>
      <c r="Y201" s="8"/>
      <c r="Z201" s="34" t="s">
        <v>805</v>
      </c>
      <c r="AA201" s="10">
        <v>43904</v>
      </c>
      <c r="AB201" s="8" t="s">
        <v>806</v>
      </c>
      <c r="AC201" s="11" t="s">
        <v>804</v>
      </c>
      <c r="AD201" s="11" t="s">
        <v>47</v>
      </c>
      <c r="AE201" s="14" t="s">
        <v>803</v>
      </c>
      <c r="AG201" s="8" t="str">
        <f t="shared" si="32"/>
        <v>m</v>
      </c>
      <c r="AH201" s="8">
        <f t="shared" si="33"/>
        <v>5000</v>
      </c>
      <c r="AI201" s="12">
        <f t="shared" si="33"/>
        <v>0</v>
      </c>
      <c r="AJ201" s="12">
        <f t="shared" si="33"/>
        <v>0</v>
      </c>
      <c r="AK201" s="12">
        <f t="shared" si="34"/>
        <v>0</v>
      </c>
      <c r="AL201" s="12">
        <f t="shared" si="35"/>
        <v>0</v>
      </c>
      <c r="AM201" s="12">
        <f t="shared" si="35"/>
        <v>0</v>
      </c>
      <c r="AN201" s="12">
        <f t="shared" si="35"/>
        <v>0</v>
      </c>
      <c r="AO201" s="8" t="str">
        <f t="shared" si="36"/>
        <v>MAURICIO GUILLERMO ESPINOZA CASAS</v>
      </c>
      <c r="AP201" s="23">
        <f t="shared" si="37"/>
        <v>30911</v>
      </c>
      <c r="AQ201" s="8" t="str">
        <f t="shared" si="38"/>
        <v>Club de Atletismo Cheukeniata</v>
      </c>
      <c r="AR201" s="8">
        <f t="shared" si="38"/>
        <v>8</v>
      </c>
      <c r="AS201" s="12" t="str">
        <f t="shared" si="39"/>
        <v>159281310</v>
      </c>
    </row>
    <row r="202" spans="1:45" ht="16" hidden="1" x14ac:dyDescent="0.2">
      <c r="A202" s="8"/>
      <c r="B202" s="35" t="s">
        <v>98</v>
      </c>
      <c r="C202" s="35" t="s">
        <v>99</v>
      </c>
      <c r="D202" s="35" t="s">
        <v>816</v>
      </c>
      <c r="E202" s="39" t="s">
        <v>101</v>
      </c>
      <c r="F202" s="32" t="s">
        <v>95</v>
      </c>
      <c r="G202" s="9">
        <v>34647</v>
      </c>
      <c r="H202" s="36" t="str">
        <f t="shared" si="40"/>
        <v>adulto</v>
      </c>
      <c r="I202" s="38" t="s">
        <v>78</v>
      </c>
      <c r="J202" s="40">
        <v>8</v>
      </c>
      <c r="K202" s="35">
        <v>10000</v>
      </c>
      <c r="L202" s="8"/>
      <c r="M202" s="40"/>
      <c r="N202" s="8"/>
      <c r="O202" s="12"/>
      <c r="P202" s="12"/>
      <c r="Q202" s="12"/>
      <c r="R202" s="12" t="s">
        <v>819</v>
      </c>
      <c r="S202" s="12" t="str">
        <f t="shared" si="31"/>
        <v>m</v>
      </c>
      <c r="T202" s="8"/>
      <c r="U202" s="8"/>
      <c r="V202" s="8"/>
      <c r="W202" s="8"/>
      <c r="X202" s="8"/>
      <c r="Y202" s="8"/>
      <c r="Z202" s="34" t="s">
        <v>805</v>
      </c>
      <c r="AA202" s="10">
        <v>43904</v>
      </c>
      <c r="AB202" s="8" t="s">
        <v>806</v>
      </c>
      <c r="AC202" s="11" t="s">
        <v>804</v>
      </c>
      <c r="AD202" s="11" t="s">
        <v>47</v>
      </c>
      <c r="AE202" s="14" t="s">
        <v>803</v>
      </c>
      <c r="AG202" s="8" t="str">
        <f t="shared" si="32"/>
        <v>m</v>
      </c>
      <c r="AH202" s="8">
        <f t="shared" si="33"/>
        <v>10000</v>
      </c>
      <c r="AI202" s="12">
        <f t="shared" si="33"/>
        <v>0</v>
      </c>
      <c r="AJ202" s="12">
        <f t="shared" si="33"/>
        <v>0</v>
      </c>
      <c r="AK202" s="12">
        <f t="shared" si="34"/>
        <v>0</v>
      </c>
      <c r="AL202" s="12">
        <f t="shared" si="35"/>
        <v>0</v>
      </c>
      <c r="AM202" s="12">
        <f t="shared" si="35"/>
        <v>0</v>
      </c>
      <c r="AN202" s="12">
        <f t="shared" si="35"/>
        <v>0</v>
      </c>
      <c r="AO202" s="8" t="str">
        <f t="shared" si="36"/>
        <v>DIEGO SEBÁSTIAN INZUNZA SANHUEZA</v>
      </c>
      <c r="AP202" s="23">
        <f t="shared" si="37"/>
        <v>34647</v>
      </c>
      <c r="AQ202" s="8" t="str">
        <f t="shared" si="38"/>
        <v>Club de Atletismo Cheukeniata</v>
      </c>
      <c r="AR202" s="8">
        <f t="shared" si="38"/>
        <v>8</v>
      </c>
      <c r="AS202" s="12" t="str">
        <f t="shared" si="39"/>
        <v>187464854</v>
      </c>
    </row>
    <row r="203" spans="1:45" ht="16" hidden="1" x14ac:dyDescent="0.2">
      <c r="A203" s="8"/>
      <c r="B203" s="35" t="s">
        <v>556</v>
      </c>
      <c r="C203" s="35" t="s">
        <v>243</v>
      </c>
      <c r="D203" s="35" t="s">
        <v>817</v>
      </c>
      <c r="E203" s="39" t="s">
        <v>558</v>
      </c>
      <c r="F203" s="32" t="s">
        <v>95</v>
      </c>
      <c r="G203" s="9">
        <v>37539</v>
      </c>
      <c r="H203" s="36" t="str">
        <f t="shared" si="40"/>
        <v>u20</v>
      </c>
      <c r="I203" s="38" t="s">
        <v>78</v>
      </c>
      <c r="J203" s="40">
        <v>8</v>
      </c>
      <c r="K203" s="32">
        <v>800</v>
      </c>
      <c r="L203" s="8"/>
      <c r="M203" s="40"/>
      <c r="N203" s="8"/>
      <c r="O203" s="12"/>
      <c r="P203" s="12"/>
      <c r="Q203" s="12"/>
      <c r="R203" s="12" t="s">
        <v>819</v>
      </c>
      <c r="S203" s="12" t="str">
        <f t="shared" si="31"/>
        <v>m</v>
      </c>
      <c r="T203" s="8"/>
      <c r="U203" s="8"/>
      <c r="V203" s="8"/>
      <c r="W203" s="8"/>
      <c r="X203" s="8"/>
      <c r="Y203" s="8"/>
      <c r="Z203" s="34" t="s">
        <v>805</v>
      </c>
      <c r="AA203" s="10">
        <v>43904</v>
      </c>
      <c r="AB203" s="8" t="s">
        <v>806</v>
      </c>
      <c r="AC203" s="11" t="s">
        <v>804</v>
      </c>
      <c r="AD203" s="11" t="s">
        <v>47</v>
      </c>
      <c r="AE203" s="14" t="s">
        <v>803</v>
      </c>
      <c r="AG203" s="8" t="str">
        <f t="shared" si="32"/>
        <v>m</v>
      </c>
      <c r="AH203" s="8">
        <f t="shared" si="33"/>
        <v>800</v>
      </c>
      <c r="AI203" s="12">
        <f t="shared" si="33"/>
        <v>0</v>
      </c>
      <c r="AJ203" s="12">
        <f t="shared" si="33"/>
        <v>0</v>
      </c>
      <c r="AK203" s="12">
        <f t="shared" si="34"/>
        <v>0</v>
      </c>
      <c r="AL203" s="12">
        <f t="shared" si="35"/>
        <v>0</v>
      </c>
      <c r="AM203" s="12">
        <f t="shared" si="35"/>
        <v>0</v>
      </c>
      <c r="AN203" s="12">
        <f t="shared" si="35"/>
        <v>0</v>
      </c>
      <c r="AO203" s="8" t="str">
        <f t="shared" si="36"/>
        <v>RENE IGNACIO PEREIRA PÉREZ</v>
      </c>
      <c r="AP203" s="23">
        <f t="shared" si="37"/>
        <v>37539</v>
      </c>
      <c r="AQ203" s="8" t="str">
        <f t="shared" si="38"/>
        <v>Club de Atletismo Cheukeniata</v>
      </c>
      <c r="AR203" s="8">
        <f t="shared" si="38"/>
        <v>8</v>
      </c>
      <c r="AS203" s="12" t="str">
        <f t="shared" si="39"/>
        <v>211460652</v>
      </c>
    </row>
    <row r="204" spans="1:45" ht="16" hidden="1" x14ac:dyDescent="0.2">
      <c r="A204" s="8"/>
      <c r="B204" s="36" t="s">
        <v>818</v>
      </c>
      <c r="C204" s="36" t="s">
        <v>177</v>
      </c>
      <c r="D204" s="36" t="s">
        <v>178</v>
      </c>
      <c r="E204" s="39" t="s">
        <v>179</v>
      </c>
      <c r="F204" s="39" t="s">
        <v>95</v>
      </c>
      <c r="G204" s="9">
        <v>35582</v>
      </c>
      <c r="H204" s="36" t="str">
        <f t="shared" si="40"/>
        <v>adulto</v>
      </c>
      <c r="I204" s="38" t="s">
        <v>78</v>
      </c>
      <c r="J204" s="40">
        <v>8</v>
      </c>
      <c r="K204" s="35">
        <v>10000</v>
      </c>
      <c r="L204" s="8"/>
      <c r="M204" s="40"/>
      <c r="N204" s="8"/>
      <c r="O204" s="12"/>
      <c r="P204" s="12"/>
      <c r="Q204" s="12"/>
      <c r="R204" s="12" t="s">
        <v>819</v>
      </c>
      <c r="S204" s="12" t="str">
        <f t="shared" si="31"/>
        <v>m</v>
      </c>
      <c r="T204" s="8"/>
      <c r="U204" s="8"/>
      <c r="V204" s="8"/>
      <c r="W204" s="8"/>
      <c r="X204" s="8"/>
      <c r="Y204" s="8"/>
      <c r="Z204" s="34" t="s">
        <v>805</v>
      </c>
      <c r="AA204" s="10">
        <v>43904</v>
      </c>
      <c r="AB204" s="8" t="s">
        <v>806</v>
      </c>
      <c r="AC204" s="11" t="s">
        <v>804</v>
      </c>
      <c r="AD204" s="11" t="s">
        <v>47</v>
      </c>
      <c r="AE204" s="14" t="s">
        <v>803</v>
      </c>
      <c r="AG204" s="8" t="str">
        <f t="shared" si="32"/>
        <v>m</v>
      </c>
      <c r="AH204" s="8">
        <f t="shared" si="33"/>
        <v>10000</v>
      </c>
      <c r="AI204" s="12">
        <f t="shared" si="33"/>
        <v>0</v>
      </c>
      <c r="AJ204" s="12">
        <f t="shared" si="33"/>
        <v>0</v>
      </c>
      <c r="AK204" s="12">
        <f t="shared" si="34"/>
        <v>0</v>
      </c>
      <c r="AL204" s="12">
        <f t="shared" si="35"/>
        <v>0</v>
      </c>
      <c r="AM204" s="12">
        <f t="shared" si="35"/>
        <v>0</v>
      </c>
      <c r="AN204" s="12">
        <f t="shared" si="35"/>
        <v>0</v>
      </c>
      <c r="AO204" s="8" t="str">
        <f t="shared" si="36"/>
        <v>JUAN MANUEL QUIJADA BUSTOS</v>
      </c>
      <c r="AP204" s="23">
        <f t="shared" si="37"/>
        <v>35582</v>
      </c>
      <c r="AQ204" s="8" t="str">
        <f t="shared" si="38"/>
        <v>Club de Atletismo Cheukeniata</v>
      </c>
      <c r="AR204" s="8">
        <f t="shared" si="38"/>
        <v>8</v>
      </c>
      <c r="AS204" s="12" t="str">
        <f t="shared" si="39"/>
        <v>19566580k</v>
      </c>
    </row>
    <row r="205" spans="1:45" ht="16" hidden="1" x14ac:dyDescent="0.2">
      <c r="A205" s="8"/>
      <c r="B205" s="41" t="s">
        <v>74</v>
      </c>
      <c r="C205" s="41" t="s">
        <v>75</v>
      </c>
      <c r="D205" s="41" t="s">
        <v>76</v>
      </c>
      <c r="E205" s="37" t="s">
        <v>820</v>
      </c>
      <c r="F205" s="32" t="s">
        <v>45</v>
      </c>
      <c r="G205" s="9">
        <v>32467</v>
      </c>
      <c r="H205" s="36" t="str">
        <f t="shared" si="40"/>
        <v>adulto</v>
      </c>
      <c r="I205" s="38" t="s">
        <v>78</v>
      </c>
      <c r="J205" s="40">
        <v>8</v>
      </c>
      <c r="K205" s="41">
        <v>10000</v>
      </c>
      <c r="L205" s="8"/>
      <c r="M205" s="40"/>
      <c r="N205" s="8"/>
      <c r="O205" s="12"/>
      <c r="P205" s="12"/>
      <c r="Q205" s="12"/>
      <c r="R205" s="12" t="s">
        <v>819</v>
      </c>
      <c r="S205" s="12" t="str">
        <f t="shared" si="31"/>
        <v>f</v>
      </c>
      <c r="T205" s="8"/>
      <c r="U205" s="8"/>
      <c r="V205" s="8"/>
      <c r="W205" s="8"/>
      <c r="X205" s="8"/>
      <c r="Y205" s="8"/>
      <c r="Z205" s="34" t="s">
        <v>805</v>
      </c>
      <c r="AA205" s="10">
        <v>43904</v>
      </c>
      <c r="AB205" s="8" t="s">
        <v>806</v>
      </c>
      <c r="AC205" s="11" t="s">
        <v>804</v>
      </c>
      <c r="AD205" s="11" t="s">
        <v>47</v>
      </c>
      <c r="AE205" s="14" t="s">
        <v>803</v>
      </c>
      <c r="AG205" s="8" t="str">
        <f t="shared" si="32"/>
        <v>f</v>
      </c>
      <c r="AH205" s="8">
        <f t="shared" si="33"/>
        <v>10000</v>
      </c>
      <c r="AI205" s="12">
        <f t="shared" si="33"/>
        <v>0</v>
      </c>
      <c r="AJ205" s="12">
        <f t="shared" si="33"/>
        <v>0</v>
      </c>
      <c r="AK205" s="12">
        <f t="shared" si="34"/>
        <v>0</v>
      </c>
      <c r="AL205" s="12">
        <f t="shared" si="35"/>
        <v>0</v>
      </c>
      <c r="AM205" s="12">
        <f t="shared" si="35"/>
        <v>0</v>
      </c>
      <c r="AN205" s="12">
        <f t="shared" si="35"/>
        <v>0</v>
      </c>
      <c r="AO205" s="8" t="str">
        <f t="shared" si="36"/>
        <v>PAOLA EVELYN RAMÍREZ FIGUEROA</v>
      </c>
      <c r="AP205" s="23">
        <f t="shared" si="37"/>
        <v>32467</v>
      </c>
      <c r="AQ205" s="8" t="str">
        <f t="shared" si="38"/>
        <v>Club de Atletismo Cheukeniata</v>
      </c>
      <c r="AR205" s="8">
        <f t="shared" si="38"/>
        <v>8</v>
      </c>
      <c r="AS205" s="12" t="str">
        <f t="shared" si="39"/>
        <v>16988109K</v>
      </c>
    </row>
    <row r="206" spans="1:45" ht="16" x14ac:dyDescent="0.2">
      <c r="A206" s="8"/>
      <c r="B206" s="35" t="s">
        <v>832</v>
      </c>
      <c r="C206" s="35" t="s">
        <v>833</v>
      </c>
      <c r="D206" s="35" t="s">
        <v>834</v>
      </c>
      <c r="E206" s="32" t="s">
        <v>835</v>
      </c>
      <c r="F206" s="39" t="s">
        <v>45</v>
      </c>
      <c r="G206" s="9">
        <v>35244</v>
      </c>
      <c r="H206" s="36" t="str">
        <f t="shared" ref="H206:H269" si="41">+IF(G206&lt;DATE(2001,1,1),"adulto",IF(G206&lt;DATE(2003,1,1),"u20",IF(G206&lt;DATE(2005,1,1),"u18",IF(G206&lt;DATE(2007,1,1),"u16","-"))))</f>
        <v>adulto</v>
      </c>
      <c r="I206" s="40" t="s">
        <v>46</v>
      </c>
      <c r="J206" s="43">
        <v>8</v>
      </c>
      <c r="K206" s="36">
        <v>100</v>
      </c>
      <c r="L206" s="8" t="s">
        <v>1449</v>
      </c>
      <c r="M206" s="40"/>
      <c r="N206" s="82">
        <v>3</v>
      </c>
      <c r="O206" s="89">
        <v>1</v>
      </c>
      <c r="P206" s="89" t="s">
        <v>1663</v>
      </c>
      <c r="Q206" s="85" t="s">
        <v>1507</v>
      </c>
      <c r="R206" s="12" t="s">
        <v>819</v>
      </c>
      <c r="S206" s="12" t="str">
        <f t="shared" si="31"/>
        <v>f</v>
      </c>
      <c r="T206" s="8"/>
      <c r="U206" s="8"/>
      <c r="V206" s="8"/>
      <c r="W206" s="8"/>
      <c r="X206" s="8"/>
      <c r="Y206" s="8"/>
      <c r="Z206" s="45" t="s">
        <v>1442</v>
      </c>
      <c r="AA206" s="10">
        <v>43897</v>
      </c>
      <c r="AB206" s="44" t="s">
        <v>1445</v>
      </c>
      <c r="AC206" s="11" t="s">
        <v>1443</v>
      </c>
      <c r="AD206" s="11" t="s">
        <v>47</v>
      </c>
      <c r="AE206" s="14" t="s">
        <v>1444</v>
      </c>
      <c r="AG206" s="8" t="str">
        <f t="shared" si="32"/>
        <v>f</v>
      </c>
      <c r="AH206" s="8">
        <f t="shared" si="33"/>
        <v>100</v>
      </c>
      <c r="AI206" s="12" t="str">
        <f t="shared" si="33"/>
        <v>s1</v>
      </c>
      <c r="AJ206" s="12">
        <f t="shared" si="33"/>
        <v>0</v>
      </c>
      <c r="AK206" s="12" t="str">
        <f t="shared" si="34"/>
        <v xml:space="preserve"> -0.3</v>
      </c>
      <c r="AL206" s="12">
        <f t="shared" si="35"/>
        <v>3</v>
      </c>
      <c r="AM206" s="12">
        <f t="shared" si="35"/>
        <v>1</v>
      </c>
      <c r="AN206" s="12" t="str">
        <f t="shared" si="35"/>
        <v>13.39</v>
      </c>
      <c r="AO206" s="8" t="str">
        <f t="shared" si="36"/>
        <v>ROMINA  MARDONES SANTANA</v>
      </c>
      <c r="AP206" s="23">
        <f t="shared" si="37"/>
        <v>35244</v>
      </c>
      <c r="AQ206" s="8" t="str">
        <f t="shared" si="38"/>
        <v>Club Deportivo Atlético Coronel</v>
      </c>
      <c r="AR206" s="8">
        <f t="shared" si="38"/>
        <v>8</v>
      </c>
      <c r="AS206" s="12" t="str">
        <f t="shared" si="39"/>
        <v>193341144</v>
      </c>
    </row>
    <row r="207" spans="1:45" ht="16" x14ac:dyDescent="0.2">
      <c r="A207" s="8"/>
      <c r="B207" s="35" t="s">
        <v>200</v>
      </c>
      <c r="C207" s="35" t="s">
        <v>707</v>
      </c>
      <c r="D207" s="35" t="s">
        <v>848</v>
      </c>
      <c r="E207" s="32" t="s">
        <v>849</v>
      </c>
      <c r="F207" s="39" t="s">
        <v>45</v>
      </c>
      <c r="G207" s="9">
        <v>36448</v>
      </c>
      <c r="H207" s="36" t="str">
        <f t="shared" si="41"/>
        <v>adulto</v>
      </c>
      <c r="I207" s="40" t="s">
        <v>96</v>
      </c>
      <c r="J207" s="43">
        <v>8</v>
      </c>
      <c r="K207" s="36">
        <v>100</v>
      </c>
      <c r="L207" s="8" t="s">
        <v>1449</v>
      </c>
      <c r="M207" s="40"/>
      <c r="N207" s="82">
        <v>1</v>
      </c>
      <c r="O207" s="89">
        <v>2</v>
      </c>
      <c r="P207" s="89" t="s">
        <v>1489</v>
      </c>
      <c r="Q207" s="85" t="s">
        <v>1507</v>
      </c>
      <c r="R207" s="12" t="s">
        <v>819</v>
      </c>
      <c r="S207" s="12" t="str">
        <f t="shared" si="31"/>
        <v>f</v>
      </c>
      <c r="T207" s="8"/>
      <c r="U207" s="8"/>
      <c r="V207" s="8"/>
      <c r="W207" s="8"/>
      <c r="X207" s="8"/>
      <c r="Y207" s="8"/>
      <c r="Z207" s="45" t="s">
        <v>1442</v>
      </c>
      <c r="AA207" s="10">
        <v>43897</v>
      </c>
      <c r="AB207" s="44" t="s">
        <v>1445</v>
      </c>
      <c r="AC207" s="11" t="s">
        <v>1443</v>
      </c>
      <c r="AD207" s="11" t="s">
        <v>47</v>
      </c>
      <c r="AE207" s="14" t="s">
        <v>1444</v>
      </c>
      <c r="AG207" s="8" t="str">
        <f t="shared" si="32"/>
        <v>f</v>
      </c>
      <c r="AH207" s="8">
        <f t="shared" si="33"/>
        <v>100</v>
      </c>
      <c r="AI207" s="12" t="str">
        <f t="shared" si="33"/>
        <v>s1</v>
      </c>
      <c r="AJ207" s="12">
        <f t="shared" si="33"/>
        <v>0</v>
      </c>
      <c r="AK207" s="12" t="str">
        <f t="shared" si="34"/>
        <v xml:space="preserve"> -0.3</v>
      </c>
      <c r="AL207" s="12">
        <f t="shared" si="35"/>
        <v>1</v>
      </c>
      <c r="AM207" s="12">
        <f t="shared" si="35"/>
        <v>2</v>
      </c>
      <c r="AN207" s="12" t="str">
        <f t="shared" si="35"/>
        <v>13.40</v>
      </c>
      <c r="AO207" s="8" t="str">
        <f t="shared" si="36"/>
        <v>MARIA CECILIA MUÑOZ NUÑEZ</v>
      </c>
      <c r="AP207" s="23">
        <f t="shared" si="37"/>
        <v>36448</v>
      </c>
      <c r="AQ207" s="8" t="str">
        <f t="shared" si="38"/>
        <v>Club Deportivo Universidad del Bio-Bio</v>
      </c>
      <c r="AR207" s="8">
        <f t="shared" si="38"/>
        <v>8</v>
      </c>
      <c r="AS207" s="12" t="str">
        <f t="shared" si="39"/>
        <v>201259371</v>
      </c>
    </row>
    <row r="208" spans="1:45" ht="16" x14ac:dyDescent="0.2">
      <c r="A208" s="8"/>
      <c r="B208" s="35" t="s">
        <v>602</v>
      </c>
      <c r="C208" s="35" t="s">
        <v>633</v>
      </c>
      <c r="D208" s="35" t="s">
        <v>821</v>
      </c>
      <c r="E208" s="32" t="s">
        <v>822</v>
      </c>
      <c r="F208" s="39" t="s">
        <v>45</v>
      </c>
      <c r="G208" s="9">
        <v>38661</v>
      </c>
      <c r="H208" s="36" t="str">
        <f t="shared" si="41"/>
        <v>u16</v>
      </c>
      <c r="I208" s="40" t="s">
        <v>823</v>
      </c>
      <c r="J208" s="43">
        <v>7</v>
      </c>
      <c r="K208" s="36">
        <v>100</v>
      </c>
      <c r="L208" s="8" t="s">
        <v>1449</v>
      </c>
      <c r="M208" s="40"/>
      <c r="N208" s="82">
        <v>4</v>
      </c>
      <c r="O208" s="89">
        <v>3</v>
      </c>
      <c r="P208" s="89" t="s">
        <v>1485</v>
      </c>
      <c r="Q208" s="85" t="s">
        <v>1507</v>
      </c>
      <c r="R208" s="12" t="s">
        <v>819</v>
      </c>
      <c r="S208" s="12" t="str">
        <f t="shared" si="31"/>
        <v>f</v>
      </c>
      <c r="T208" s="8"/>
      <c r="U208" s="8"/>
      <c r="V208" s="8"/>
      <c r="W208" s="8"/>
      <c r="X208" s="8"/>
      <c r="Y208" s="8"/>
      <c r="Z208" s="45" t="s">
        <v>1442</v>
      </c>
      <c r="AA208" s="10">
        <v>43897</v>
      </c>
      <c r="AB208" s="44" t="s">
        <v>1445</v>
      </c>
      <c r="AC208" s="11" t="s">
        <v>1443</v>
      </c>
      <c r="AD208" s="11" t="s">
        <v>47</v>
      </c>
      <c r="AE208" s="14" t="s">
        <v>1444</v>
      </c>
      <c r="AG208" s="8" t="str">
        <f t="shared" si="32"/>
        <v>f</v>
      </c>
      <c r="AH208" s="8">
        <f t="shared" si="33"/>
        <v>100</v>
      </c>
      <c r="AI208" s="12" t="str">
        <f t="shared" si="33"/>
        <v>s1</v>
      </c>
      <c r="AJ208" s="12">
        <f t="shared" si="33"/>
        <v>0</v>
      </c>
      <c r="AK208" s="12" t="str">
        <f t="shared" si="34"/>
        <v xml:space="preserve"> -0.3</v>
      </c>
      <c r="AL208" s="12">
        <f t="shared" si="35"/>
        <v>4</v>
      </c>
      <c r="AM208" s="12">
        <f t="shared" si="35"/>
        <v>3</v>
      </c>
      <c r="AN208" s="12" t="str">
        <f t="shared" si="35"/>
        <v>13.67</v>
      </c>
      <c r="AO208" s="8" t="str">
        <f t="shared" si="36"/>
        <v>FRANCHESCA DE LOS ANGELES ESPINOZA ALARCON</v>
      </c>
      <c r="AP208" s="23">
        <f t="shared" si="37"/>
        <v>38661</v>
      </c>
      <c r="AQ208" s="8" t="str">
        <f t="shared" si="38"/>
        <v>CLUB ATLETISMO CAUQUENES</v>
      </c>
      <c r="AR208" s="8">
        <f t="shared" si="38"/>
        <v>7</v>
      </c>
      <c r="AS208" s="12" t="str">
        <f t="shared" si="39"/>
        <v>214594463</v>
      </c>
    </row>
    <row r="209" spans="1:45" ht="16" x14ac:dyDescent="0.2">
      <c r="A209" s="8"/>
      <c r="B209" s="35" t="s">
        <v>844</v>
      </c>
      <c r="C209" s="35" t="s">
        <v>199</v>
      </c>
      <c r="D209" s="35" t="s">
        <v>845</v>
      </c>
      <c r="E209" s="32" t="s">
        <v>846</v>
      </c>
      <c r="F209" s="39" t="s">
        <v>45</v>
      </c>
      <c r="G209" s="9">
        <v>35872</v>
      </c>
      <c r="H209" s="36" t="str">
        <f t="shared" si="41"/>
        <v>adulto</v>
      </c>
      <c r="I209" s="40" t="s">
        <v>847</v>
      </c>
      <c r="J209" s="43">
        <v>7</v>
      </c>
      <c r="K209" s="36">
        <v>100</v>
      </c>
      <c r="L209" s="8" t="s">
        <v>1449</v>
      </c>
      <c r="M209" s="40"/>
      <c r="N209" s="82">
        <v>2</v>
      </c>
      <c r="O209" s="89">
        <v>4</v>
      </c>
      <c r="P209" s="89" t="s">
        <v>1488</v>
      </c>
      <c r="Q209" s="85" t="s">
        <v>1507</v>
      </c>
      <c r="R209" s="12" t="s">
        <v>819</v>
      </c>
      <c r="S209" s="12" t="str">
        <f t="shared" si="31"/>
        <v>f</v>
      </c>
      <c r="T209" s="8"/>
      <c r="U209" s="8"/>
      <c r="V209" s="8"/>
      <c r="W209" s="8"/>
      <c r="X209" s="8"/>
      <c r="Y209" s="8"/>
      <c r="Z209" s="45" t="s">
        <v>1442</v>
      </c>
      <c r="AA209" s="10">
        <v>43897</v>
      </c>
      <c r="AB209" s="44" t="s">
        <v>1445</v>
      </c>
      <c r="AC209" s="11" t="s">
        <v>1443</v>
      </c>
      <c r="AD209" s="11" t="s">
        <v>47</v>
      </c>
      <c r="AE209" s="14" t="s">
        <v>1444</v>
      </c>
      <c r="AG209" s="8" t="str">
        <f t="shared" si="32"/>
        <v>f</v>
      </c>
      <c r="AH209" s="8">
        <f t="shared" si="33"/>
        <v>100</v>
      </c>
      <c r="AI209" s="12" t="str">
        <f t="shared" si="33"/>
        <v>s1</v>
      </c>
      <c r="AJ209" s="12">
        <f t="shared" si="33"/>
        <v>0</v>
      </c>
      <c r="AK209" s="12" t="str">
        <f t="shared" si="34"/>
        <v xml:space="preserve"> -0.3</v>
      </c>
      <c r="AL209" s="12">
        <f t="shared" si="35"/>
        <v>2</v>
      </c>
      <c r="AM209" s="12">
        <f t="shared" si="35"/>
        <v>4</v>
      </c>
      <c r="AN209" s="12" t="str">
        <f t="shared" si="35"/>
        <v>13.79</v>
      </c>
      <c r="AO209" s="8" t="str">
        <f t="shared" si="36"/>
        <v>MAURA ANDREA TORDECILLA  FERNANDEZ</v>
      </c>
      <c r="AP209" s="23">
        <f t="shared" si="37"/>
        <v>35872</v>
      </c>
      <c r="AQ209" s="8" t="str">
        <f t="shared" si="38"/>
        <v>CLUB ATLETICO ALAMEDA DE TALCA</v>
      </c>
      <c r="AR209" s="8">
        <f t="shared" si="38"/>
        <v>7</v>
      </c>
      <c r="AS209" s="12" t="str">
        <f t="shared" si="39"/>
        <v>196980199</v>
      </c>
    </row>
    <row r="210" spans="1:45" ht="16" x14ac:dyDescent="0.2">
      <c r="A210" s="8"/>
      <c r="B210" s="35" t="s">
        <v>824</v>
      </c>
      <c r="C210" s="35" t="s">
        <v>825</v>
      </c>
      <c r="D210" s="35" t="s">
        <v>826</v>
      </c>
      <c r="E210" s="32" t="s">
        <v>827</v>
      </c>
      <c r="F210" s="39" t="s">
        <v>45</v>
      </c>
      <c r="G210" s="9">
        <v>37957</v>
      </c>
      <c r="H210" s="36" t="str">
        <f t="shared" si="41"/>
        <v>u18</v>
      </c>
      <c r="I210" s="40" t="s">
        <v>823</v>
      </c>
      <c r="J210" s="43">
        <v>7</v>
      </c>
      <c r="K210" s="36">
        <v>100</v>
      </c>
      <c r="L210" s="8" t="s">
        <v>1449</v>
      </c>
      <c r="M210" s="40"/>
      <c r="N210" s="82">
        <v>5</v>
      </c>
      <c r="O210" s="89">
        <v>5</v>
      </c>
      <c r="P210" s="89" t="s">
        <v>1486</v>
      </c>
      <c r="Q210" s="85" t="s">
        <v>1507</v>
      </c>
      <c r="R210" s="12" t="s">
        <v>819</v>
      </c>
      <c r="S210" s="12" t="str">
        <f t="shared" si="31"/>
        <v>f</v>
      </c>
      <c r="T210" s="8"/>
      <c r="U210" s="8"/>
      <c r="V210" s="8"/>
      <c r="W210" s="8"/>
      <c r="X210" s="8"/>
      <c r="Y210" s="8"/>
      <c r="Z210" s="45" t="s">
        <v>1442</v>
      </c>
      <c r="AA210" s="10">
        <v>43897</v>
      </c>
      <c r="AB210" s="44" t="s">
        <v>1445</v>
      </c>
      <c r="AC210" s="11" t="s">
        <v>1443</v>
      </c>
      <c r="AD210" s="11" t="s">
        <v>47</v>
      </c>
      <c r="AE210" s="14" t="s">
        <v>1444</v>
      </c>
      <c r="AG210" s="8" t="str">
        <f t="shared" si="32"/>
        <v>f</v>
      </c>
      <c r="AH210" s="8">
        <f t="shared" ref="AH210:AJ273" si="42">K210</f>
        <v>100</v>
      </c>
      <c r="AI210" s="12" t="str">
        <f t="shared" si="42"/>
        <v>s1</v>
      </c>
      <c r="AJ210" s="12">
        <f t="shared" si="42"/>
        <v>0</v>
      </c>
      <c r="AK210" s="12" t="str">
        <f t="shared" si="34"/>
        <v xml:space="preserve"> -0.3</v>
      </c>
      <c r="AL210" s="12">
        <f t="shared" ref="AL210:AN241" si="43">N210</f>
        <v>5</v>
      </c>
      <c r="AM210" s="12">
        <f t="shared" si="43"/>
        <v>5</v>
      </c>
      <c r="AN210" s="12" t="str">
        <f t="shared" si="43"/>
        <v>13.91</v>
      </c>
      <c r="AO210" s="8" t="str">
        <f t="shared" si="36"/>
        <v>ANA BELEN VALENZUELA  ARAVENA</v>
      </c>
      <c r="AP210" s="23">
        <f t="shared" si="37"/>
        <v>37957</v>
      </c>
      <c r="AQ210" s="8" t="str">
        <f t="shared" ref="AQ210:AR273" si="44">I210</f>
        <v>CLUB ATLETISMO CAUQUENES</v>
      </c>
      <c r="AR210" s="8">
        <f t="shared" si="44"/>
        <v>7</v>
      </c>
      <c r="AS210" s="12" t="str">
        <f t="shared" si="39"/>
        <v>214612364</v>
      </c>
    </row>
    <row r="211" spans="1:45" ht="16" x14ac:dyDescent="0.2">
      <c r="A211" s="8"/>
      <c r="B211" s="35" t="s">
        <v>836</v>
      </c>
      <c r="C211" s="35" t="s">
        <v>607</v>
      </c>
      <c r="D211" s="35" t="s">
        <v>837</v>
      </c>
      <c r="E211" s="32" t="s">
        <v>838</v>
      </c>
      <c r="F211" s="39" t="s">
        <v>45</v>
      </c>
      <c r="G211" s="9">
        <v>37436</v>
      </c>
      <c r="H211" s="36" t="str">
        <f t="shared" si="41"/>
        <v>u20</v>
      </c>
      <c r="I211" s="40" t="s">
        <v>839</v>
      </c>
      <c r="J211" s="43">
        <v>16</v>
      </c>
      <c r="K211" s="36">
        <v>100</v>
      </c>
      <c r="L211" s="8" t="s">
        <v>1449</v>
      </c>
      <c r="M211" s="40"/>
      <c r="N211" s="82">
        <v>7</v>
      </c>
      <c r="O211" s="89">
        <v>6</v>
      </c>
      <c r="P211" s="89" t="s">
        <v>1487</v>
      </c>
      <c r="Q211" s="85" t="s">
        <v>1507</v>
      </c>
      <c r="R211" s="12" t="s">
        <v>819</v>
      </c>
      <c r="S211" s="12" t="str">
        <f t="shared" si="31"/>
        <v>f</v>
      </c>
      <c r="T211" s="8"/>
      <c r="U211" s="8"/>
      <c r="V211" s="8"/>
      <c r="W211" s="8"/>
      <c r="X211" s="8"/>
      <c r="Y211" s="8"/>
      <c r="Z211" s="45" t="s">
        <v>1442</v>
      </c>
      <c r="AA211" s="10">
        <v>43897</v>
      </c>
      <c r="AB211" s="44" t="s">
        <v>1445</v>
      </c>
      <c r="AC211" s="11" t="s">
        <v>1443</v>
      </c>
      <c r="AD211" s="11" t="s">
        <v>47</v>
      </c>
      <c r="AE211" s="14" t="s">
        <v>1444</v>
      </c>
      <c r="AG211" s="8" t="str">
        <f t="shared" si="32"/>
        <v>f</v>
      </c>
      <c r="AH211" s="8">
        <f t="shared" si="42"/>
        <v>100</v>
      </c>
      <c r="AI211" s="12" t="str">
        <f t="shared" si="42"/>
        <v>s1</v>
      </c>
      <c r="AJ211" s="12">
        <f t="shared" si="42"/>
        <v>0</v>
      </c>
      <c r="AK211" s="12" t="str">
        <f t="shared" si="34"/>
        <v xml:space="preserve"> -0.3</v>
      </c>
      <c r="AL211" s="12">
        <f t="shared" si="43"/>
        <v>7</v>
      </c>
      <c r="AM211" s="12">
        <f t="shared" si="43"/>
        <v>6</v>
      </c>
      <c r="AN211" s="12" t="str">
        <f t="shared" si="43"/>
        <v>13.92</v>
      </c>
      <c r="AO211" s="8" t="str">
        <f t="shared" si="36"/>
        <v>CONSTANZA BELEN CARTES  ORTEGA</v>
      </c>
      <c r="AP211" s="23">
        <f t="shared" si="37"/>
        <v>37436</v>
      </c>
      <c r="AQ211" s="8" t="str">
        <f t="shared" si="44"/>
        <v>Club Deportivo Colegio Padre Hurtado de Chillan</v>
      </c>
      <c r="AR211" s="8">
        <f t="shared" si="44"/>
        <v>16</v>
      </c>
      <c r="AS211" s="12" t="str">
        <f t="shared" si="39"/>
        <v>210630902</v>
      </c>
    </row>
    <row r="212" spans="1:45" ht="16" x14ac:dyDescent="0.2">
      <c r="A212" s="8"/>
      <c r="B212" s="35" t="s">
        <v>828</v>
      </c>
      <c r="C212" s="35" t="s">
        <v>147</v>
      </c>
      <c r="D212" s="35" t="s">
        <v>829</v>
      </c>
      <c r="E212" s="32" t="s">
        <v>830</v>
      </c>
      <c r="F212" s="39" t="s">
        <v>45</v>
      </c>
      <c r="G212" s="9">
        <v>37867</v>
      </c>
      <c r="H212" s="36" t="str">
        <f t="shared" si="41"/>
        <v>u18</v>
      </c>
      <c r="I212" s="40" t="s">
        <v>831</v>
      </c>
      <c r="J212" s="43">
        <v>16</v>
      </c>
      <c r="K212" s="36">
        <v>100</v>
      </c>
      <c r="L212" s="8" t="s">
        <v>1449</v>
      </c>
      <c r="M212" s="40"/>
      <c r="N212" s="82">
        <v>6</v>
      </c>
      <c r="O212" s="89"/>
      <c r="P212" s="89" t="s">
        <v>588</v>
      </c>
      <c r="Q212" s="85" t="s">
        <v>1507</v>
      </c>
      <c r="R212" s="12" t="s">
        <v>819</v>
      </c>
      <c r="S212" s="12" t="str">
        <f t="shared" si="31"/>
        <v>f</v>
      </c>
      <c r="T212" s="8"/>
      <c r="U212" s="8"/>
      <c r="V212" s="8"/>
      <c r="W212" s="8"/>
      <c r="X212" s="8"/>
      <c r="Y212" s="8"/>
      <c r="Z212" s="45" t="s">
        <v>1442</v>
      </c>
      <c r="AA212" s="10">
        <v>43897</v>
      </c>
      <c r="AB212" s="44" t="s">
        <v>1445</v>
      </c>
      <c r="AC212" s="11" t="s">
        <v>1443</v>
      </c>
      <c r="AD212" s="11" t="s">
        <v>47</v>
      </c>
      <c r="AE212" s="14" t="s">
        <v>1444</v>
      </c>
      <c r="AG212" s="8" t="str">
        <f t="shared" si="32"/>
        <v>f</v>
      </c>
      <c r="AH212" s="8">
        <f t="shared" si="42"/>
        <v>100</v>
      </c>
      <c r="AI212" s="12" t="str">
        <f t="shared" si="42"/>
        <v>s1</v>
      </c>
      <c r="AJ212" s="12">
        <f t="shared" si="42"/>
        <v>0</v>
      </c>
      <c r="AK212" s="12" t="str">
        <f t="shared" si="34"/>
        <v xml:space="preserve"> -0.3</v>
      </c>
      <c r="AL212" s="12">
        <f t="shared" si="43"/>
        <v>6</v>
      </c>
      <c r="AM212" s="12">
        <f t="shared" si="43"/>
        <v>0</v>
      </c>
      <c r="AN212" s="12" t="str">
        <f t="shared" si="43"/>
        <v>DNS</v>
      </c>
      <c r="AO212" s="8" t="str">
        <f t="shared" si="36"/>
        <v>SOFÍA ANDREA LAVADOS SOTO</v>
      </c>
      <c r="AP212" s="23">
        <f t="shared" si="37"/>
        <v>37867</v>
      </c>
      <c r="AQ212" s="8" t="str">
        <f t="shared" si="44"/>
        <v>Club Atlético Tres Runners</v>
      </c>
      <c r="AR212" s="8">
        <f t="shared" si="44"/>
        <v>16</v>
      </c>
      <c r="AS212" s="12" t="str">
        <f t="shared" si="39"/>
        <v>213797859</v>
      </c>
    </row>
    <row r="213" spans="1:45" ht="16" x14ac:dyDescent="0.2">
      <c r="A213" s="8"/>
      <c r="B213" s="35" t="s">
        <v>840</v>
      </c>
      <c r="C213" s="35" t="s">
        <v>841</v>
      </c>
      <c r="D213" s="35" t="s">
        <v>842</v>
      </c>
      <c r="E213" s="32" t="s">
        <v>843</v>
      </c>
      <c r="F213" s="39" t="s">
        <v>45</v>
      </c>
      <c r="G213" s="9">
        <v>37700</v>
      </c>
      <c r="H213" s="36" t="str">
        <f t="shared" si="41"/>
        <v>u18</v>
      </c>
      <c r="I213" s="40" t="s">
        <v>839</v>
      </c>
      <c r="J213" s="43">
        <v>16</v>
      </c>
      <c r="K213" s="36">
        <v>100</v>
      </c>
      <c r="L213" s="8" t="s">
        <v>1449</v>
      </c>
      <c r="M213" s="40"/>
      <c r="N213" s="82">
        <v>8</v>
      </c>
      <c r="O213" s="89"/>
      <c r="P213" s="89" t="s">
        <v>588</v>
      </c>
      <c r="Q213" s="85" t="s">
        <v>1507</v>
      </c>
      <c r="R213" s="12" t="s">
        <v>819</v>
      </c>
      <c r="S213" s="12" t="str">
        <f t="shared" si="31"/>
        <v>f</v>
      </c>
      <c r="T213" s="8"/>
      <c r="U213" s="8"/>
      <c r="V213" s="8"/>
      <c r="W213" s="8"/>
      <c r="X213" s="8"/>
      <c r="Y213" s="8"/>
      <c r="Z213" s="45" t="s">
        <v>1442</v>
      </c>
      <c r="AA213" s="10">
        <v>43897</v>
      </c>
      <c r="AB213" s="44" t="s">
        <v>1445</v>
      </c>
      <c r="AC213" s="11" t="s">
        <v>1443</v>
      </c>
      <c r="AD213" s="11" t="s">
        <v>47</v>
      </c>
      <c r="AE213" s="14" t="s">
        <v>1444</v>
      </c>
      <c r="AG213" s="8" t="str">
        <f t="shared" si="32"/>
        <v>f</v>
      </c>
      <c r="AH213" s="8">
        <f t="shared" si="42"/>
        <v>100</v>
      </c>
      <c r="AI213" s="12" t="str">
        <f t="shared" si="42"/>
        <v>s1</v>
      </c>
      <c r="AJ213" s="12">
        <f t="shared" si="42"/>
        <v>0</v>
      </c>
      <c r="AK213" s="12" t="str">
        <f t="shared" si="34"/>
        <v xml:space="preserve"> -0.3</v>
      </c>
      <c r="AL213" s="12">
        <f t="shared" si="43"/>
        <v>8</v>
      </c>
      <c r="AM213" s="12">
        <f t="shared" si="43"/>
        <v>0</v>
      </c>
      <c r="AN213" s="12" t="str">
        <f t="shared" si="43"/>
        <v>DNS</v>
      </c>
      <c r="AO213" s="8" t="str">
        <f t="shared" si="36"/>
        <v>NASVELY  RAMIREZ  APARICIO</v>
      </c>
      <c r="AP213" s="23">
        <f t="shared" si="37"/>
        <v>37700</v>
      </c>
      <c r="AQ213" s="8" t="str">
        <f t="shared" si="44"/>
        <v>Club Deportivo Colegio Padre Hurtado de Chillan</v>
      </c>
      <c r="AR213" s="8">
        <f t="shared" si="44"/>
        <v>16</v>
      </c>
      <c r="AS213" s="12" t="str">
        <f t="shared" si="39"/>
        <v>21261730K</v>
      </c>
    </row>
    <row r="214" spans="1:45" ht="16" x14ac:dyDescent="0.2">
      <c r="A214" s="8"/>
      <c r="B214" s="35" t="s">
        <v>850</v>
      </c>
      <c r="C214" s="35" t="s">
        <v>851</v>
      </c>
      <c r="D214" s="35" t="s">
        <v>852</v>
      </c>
      <c r="E214" s="32" t="s">
        <v>853</v>
      </c>
      <c r="F214" s="39" t="s">
        <v>45</v>
      </c>
      <c r="G214" s="9">
        <v>37098</v>
      </c>
      <c r="H214" s="36" t="str">
        <f t="shared" si="41"/>
        <v>u20</v>
      </c>
      <c r="I214" s="40" t="s">
        <v>68</v>
      </c>
      <c r="J214" s="43">
        <v>8</v>
      </c>
      <c r="K214" s="36">
        <v>100</v>
      </c>
      <c r="L214" s="8" t="s">
        <v>1450</v>
      </c>
      <c r="M214" s="40"/>
      <c r="N214" s="82">
        <v>4</v>
      </c>
      <c r="O214" s="89">
        <v>1</v>
      </c>
      <c r="P214" s="89" t="s">
        <v>1490</v>
      </c>
      <c r="Q214" s="85" t="s">
        <v>1508</v>
      </c>
      <c r="R214" s="12" t="s">
        <v>819</v>
      </c>
      <c r="S214" s="12" t="str">
        <f t="shared" si="31"/>
        <v>f</v>
      </c>
      <c r="T214" s="8"/>
      <c r="U214" s="8"/>
      <c r="V214" s="8"/>
      <c r="W214" s="8"/>
      <c r="X214" s="8"/>
      <c r="Y214" s="8"/>
      <c r="Z214" s="45" t="s">
        <v>1442</v>
      </c>
      <c r="AA214" s="10">
        <v>43897</v>
      </c>
      <c r="AB214" s="44" t="s">
        <v>1445</v>
      </c>
      <c r="AC214" s="11" t="s">
        <v>1443</v>
      </c>
      <c r="AD214" s="11" t="s">
        <v>47</v>
      </c>
      <c r="AE214" s="14" t="s">
        <v>1444</v>
      </c>
      <c r="AG214" s="8" t="str">
        <f t="shared" si="32"/>
        <v>f</v>
      </c>
      <c r="AH214" s="8">
        <f t="shared" si="42"/>
        <v>100</v>
      </c>
      <c r="AI214" s="12" t="str">
        <f t="shared" si="42"/>
        <v>s2</v>
      </c>
      <c r="AJ214" s="12">
        <f t="shared" si="42"/>
        <v>0</v>
      </c>
      <c r="AK214" s="12" t="str">
        <f t="shared" si="34"/>
        <v xml:space="preserve"> +0.1</v>
      </c>
      <c r="AL214" s="12">
        <f t="shared" si="43"/>
        <v>4</v>
      </c>
      <c r="AM214" s="12">
        <f t="shared" si="43"/>
        <v>1</v>
      </c>
      <c r="AN214" s="12" t="str">
        <f t="shared" si="43"/>
        <v>13.47</v>
      </c>
      <c r="AO214" s="8" t="str">
        <f t="shared" si="36"/>
        <v>GUISLENE  CIFUENTES  LABRA</v>
      </c>
      <c r="AP214" s="23">
        <f t="shared" si="37"/>
        <v>37098</v>
      </c>
      <c r="AQ214" s="8" t="str">
        <f t="shared" si="44"/>
        <v>Club Atlético de Los Angeles</v>
      </c>
      <c r="AR214" s="8">
        <f t="shared" si="44"/>
        <v>8</v>
      </c>
      <c r="AS214" s="12" t="str">
        <f t="shared" si="39"/>
        <v>206871660</v>
      </c>
    </row>
    <row r="215" spans="1:45" ht="16" x14ac:dyDescent="0.2">
      <c r="A215" s="8"/>
      <c r="B215" s="35" t="s">
        <v>324</v>
      </c>
      <c r="C215" s="35" t="s">
        <v>258</v>
      </c>
      <c r="D215" s="35" t="s">
        <v>856</v>
      </c>
      <c r="E215" s="32" t="s">
        <v>326</v>
      </c>
      <c r="F215" s="39" t="s">
        <v>45</v>
      </c>
      <c r="G215" s="9">
        <v>38474</v>
      </c>
      <c r="H215" s="36" t="str">
        <f t="shared" si="41"/>
        <v>u16</v>
      </c>
      <c r="I215" s="40" t="s">
        <v>89</v>
      </c>
      <c r="J215" s="43">
        <v>8</v>
      </c>
      <c r="K215" s="36">
        <v>100</v>
      </c>
      <c r="L215" s="8" t="s">
        <v>1450</v>
      </c>
      <c r="M215" s="40"/>
      <c r="N215" s="82">
        <v>6</v>
      </c>
      <c r="O215" s="89">
        <v>2</v>
      </c>
      <c r="P215" s="89" t="s">
        <v>1492</v>
      </c>
      <c r="Q215" s="85" t="s">
        <v>1508</v>
      </c>
      <c r="R215" s="12" t="s">
        <v>819</v>
      </c>
      <c r="S215" s="12" t="str">
        <f t="shared" si="31"/>
        <v>f</v>
      </c>
      <c r="T215" s="8"/>
      <c r="U215" s="8"/>
      <c r="V215" s="8"/>
      <c r="W215" s="8"/>
      <c r="X215" s="8"/>
      <c r="Y215" s="8"/>
      <c r="Z215" s="45" t="s">
        <v>1442</v>
      </c>
      <c r="AA215" s="10">
        <v>43897</v>
      </c>
      <c r="AB215" s="44" t="s">
        <v>1445</v>
      </c>
      <c r="AC215" s="11" t="s">
        <v>1443</v>
      </c>
      <c r="AD215" s="11" t="s">
        <v>47</v>
      </c>
      <c r="AE215" s="14" t="s">
        <v>1444</v>
      </c>
      <c r="AG215" s="8" t="str">
        <f t="shared" si="32"/>
        <v>f</v>
      </c>
      <c r="AH215" s="8">
        <f t="shared" si="42"/>
        <v>100</v>
      </c>
      <c r="AI215" s="12" t="str">
        <f t="shared" si="42"/>
        <v>s2</v>
      </c>
      <c r="AJ215" s="12">
        <f t="shared" si="42"/>
        <v>0</v>
      </c>
      <c r="AK215" s="12" t="str">
        <f t="shared" si="34"/>
        <v xml:space="preserve"> +0.1</v>
      </c>
      <c r="AL215" s="12">
        <f t="shared" si="43"/>
        <v>6</v>
      </c>
      <c r="AM215" s="12">
        <f t="shared" si="43"/>
        <v>2</v>
      </c>
      <c r="AN215" s="12" t="str">
        <f t="shared" si="43"/>
        <v>13.57</v>
      </c>
      <c r="AO215" s="8" t="str">
        <f t="shared" si="36"/>
        <v>ROCIO IGNACIA HUERTA SILVA</v>
      </c>
      <c r="AP215" s="23">
        <f t="shared" si="37"/>
        <v>38474</v>
      </c>
      <c r="AQ215" s="8" t="str">
        <f t="shared" si="44"/>
        <v>Club Atletismo Penco</v>
      </c>
      <c r="AR215" s="8">
        <f t="shared" si="44"/>
        <v>8</v>
      </c>
      <c r="AS215" s="12" t="str">
        <f t="shared" si="39"/>
        <v>218290698</v>
      </c>
    </row>
    <row r="216" spans="1:45" ht="16" x14ac:dyDescent="0.2">
      <c r="A216" s="8"/>
      <c r="B216" s="35" t="s">
        <v>197</v>
      </c>
      <c r="C216" s="35" t="s">
        <v>213</v>
      </c>
      <c r="D216" s="35" t="s">
        <v>537</v>
      </c>
      <c r="E216" s="32" t="s">
        <v>538</v>
      </c>
      <c r="F216" s="39" t="s">
        <v>45</v>
      </c>
      <c r="G216" s="9">
        <v>37501</v>
      </c>
      <c r="H216" s="36" t="str">
        <f t="shared" si="41"/>
        <v>u20</v>
      </c>
      <c r="I216" s="40" t="s">
        <v>857</v>
      </c>
      <c r="J216" s="43">
        <v>8</v>
      </c>
      <c r="K216" s="36">
        <v>100</v>
      </c>
      <c r="L216" s="8" t="s">
        <v>1450</v>
      </c>
      <c r="M216" s="40"/>
      <c r="N216" s="82">
        <v>3</v>
      </c>
      <c r="O216" s="89">
        <v>3</v>
      </c>
      <c r="P216" s="89" t="s">
        <v>1493</v>
      </c>
      <c r="Q216" s="85" t="s">
        <v>1508</v>
      </c>
      <c r="R216" s="12" t="s">
        <v>819</v>
      </c>
      <c r="S216" s="12" t="str">
        <f t="shared" si="31"/>
        <v>f</v>
      </c>
      <c r="T216" s="8"/>
      <c r="U216" s="8"/>
      <c r="V216" s="8"/>
      <c r="W216" s="8"/>
      <c r="X216" s="8"/>
      <c r="Y216" s="8"/>
      <c r="Z216" s="45" t="s">
        <v>1442</v>
      </c>
      <c r="AA216" s="10">
        <v>43897</v>
      </c>
      <c r="AB216" s="44" t="s">
        <v>1445</v>
      </c>
      <c r="AC216" s="11" t="s">
        <v>1443</v>
      </c>
      <c r="AD216" s="11" t="s">
        <v>47</v>
      </c>
      <c r="AE216" s="14" t="s">
        <v>1444</v>
      </c>
      <c r="AG216" s="8" t="str">
        <f t="shared" si="32"/>
        <v>f</v>
      </c>
      <c r="AH216" s="8">
        <f t="shared" si="42"/>
        <v>100</v>
      </c>
      <c r="AI216" s="12" t="str">
        <f t="shared" si="42"/>
        <v>s2</v>
      </c>
      <c r="AJ216" s="12">
        <f t="shared" si="42"/>
        <v>0</v>
      </c>
      <c r="AK216" s="12" t="str">
        <f t="shared" si="34"/>
        <v xml:space="preserve"> +0.1</v>
      </c>
      <c r="AL216" s="12">
        <f t="shared" si="43"/>
        <v>3</v>
      </c>
      <c r="AM216" s="12">
        <f t="shared" si="43"/>
        <v>3</v>
      </c>
      <c r="AN216" s="12" t="str">
        <f t="shared" si="43"/>
        <v>13.82</v>
      </c>
      <c r="AO216" s="8" t="str">
        <f t="shared" si="36"/>
        <v>ANA PAULA MUÑOZ NUÑEZ</v>
      </c>
      <c r="AP216" s="23">
        <f t="shared" si="37"/>
        <v>37501</v>
      </c>
      <c r="AQ216" s="8" t="str">
        <f t="shared" si="44"/>
        <v>Club de Atletismo juan Silva de Lota</v>
      </c>
      <c r="AR216" s="8">
        <f t="shared" si="44"/>
        <v>8</v>
      </c>
      <c r="AS216" s="12" t="str">
        <f t="shared" si="39"/>
        <v>211225459</v>
      </c>
    </row>
    <row r="217" spans="1:45" ht="16.5" customHeight="1" x14ac:dyDescent="0.2">
      <c r="A217" s="8"/>
      <c r="B217" s="35" t="s">
        <v>862</v>
      </c>
      <c r="C217" s="35" t="s">
        <v>751</v>
      </c>
      <c r="D217" s="35" t="s">
        <v>863</v>
      </c>
      <c r="E217" s="32" t="s">
        <v>864</v>
      </c>
      <c r="F217" s="39" t="s">
        <v>45</v>
      </c>
      <c r="G217" s="9">
        <v>38050</v>
      </c>
      <c r="H217" s="36" t="str">
        <f t="shared" si="41"/>
        <v>u18</v>
      </c>
      <c r="I217" s="40" t="s">
        <v>823</v>
      </c>
      <c r="J217" s="43">
        <v>7</v>
      </c>
      <c r="K217" s="36">
        <v>100</v>
      </c>
      <c r="L217" s="8" t="s">
        <v>1450</v>
      </c>
      <c r="M217" s="40"/>
      <c r="N217" s="82">
        <v>8</v>
      </c>
      <c r="O217" s="89">
        <v>4</v>
      </c>
      <c r="P217" s="89" t="s">
        <v>1495</v>
      </c>
      <c r="Q217" s="85" t="s">
        <v>1508</v>
      </c>
      <c r="R217" s="12" t="s">
        <v>819</v>
      </c>
      <c r="S217" s="12" t="str">
        <f t="shared" si="31"/>
        <v>f</v>
      </c>
      <c r="T217" s="8"/>
      <c r="U217" s="8"/>
      <c r="V217" s="8"/>
      <c r="W217" s="8"/>
      <c r="X217" s="8"/>
      <c r="Y217" s="8"/>
      <c r="Z217" s="45" t="s">
        <v>1442</v>
      </c>
      <c r="AA217" s="10">
        <v>43897</v>
      </c>
      <c r="AB217" s="44" t="s">
        <v>1445</v>
      </c>
      <c r="AC217" s="11" t="s">
        <v>1443</v>
      </c>
      <c r="AD217" s="11" t="s">
        <v>47</v>
      </c>
      <c r="AE217" s="14" t="s">
        <v>1444</v>
      </c>
      <c r="AG217" s="8" t="str">
        <f t="shared" si="32"/>
        <v>f</v>
      </c>
      <c r="AH217" s="8">
        <f t="shared" si="42"/>
        <v>100</v>
      </c>
      <c r="AI217" s="12" t="str">
        <f t="shared" si="42"/>
        <v>s2</v>
      </c>
      <c r="AJ217" s="12">
        <f t="shared" si="42"/>
        <v>0</v>
      </c>
      <c r="AK217" s="12" t="str">
        <f t="shared" si="34"/>
        <v xml:space="preserve"> +0.1</v>
      </c>
      <c r="AL217" s="12">
        <f t="shared" si="43"/>
        <v>8</v>
      </c>
      <c r="AM217" s="12">
        <f t="shared" si="43"/>
        <v>4</v>
      </c>
      <c r="AN217" s="12" t="str">
        <f t="shared" si="43"/>
        <v>14.04</v>
      </c>
      <c r="AO217" s="8" t="str">
        <f t="shared" si="36"/>
        <v>TAMARA HAYDEÉ LOPEZ VERA</v>
      </c>
      <c r="AP217" s="23">
        <f t="shared" si="37"/>
        <v>38050</v>
      </c>
      <c r="AQ217" s="8" t="str">
        <f t="shared" si="44"/>
        <v>CLUB ATLETISMO CAUQUENES</v>
      </c>
      <c r="AR217" s="8">
        <f t="shared" si="44"/>
        <v>7</v>
      </c>
      <c r="AS217" s="12" t="str">
        <f t="shared" si="39"/>
        <v>21523861k</v>
      </c>
    </row>
    <row r="218" spans="1:45" ht="16" x14ac:dyDescent="0.2">
      <c r="A218" s="8"/>
      <c r="B218" s="35" t="s">
        <v>481</v>
      </c>
      <c r="C218" s="35" t="s">
        <v>539</v>
      </c>
      <c r="D218" s="35" t="s">
        <v>854</v>
      </c>
      <c r="E218" s="32" t="s">
        <v>855</v>
      </c>
      <c r="F218" s="39" t="s">
        <v>45</v>
      </c>
      <c r="G218" s="9">
        <v>37590</v>
      </c>
      <c r="H218" s="36" t="str">
        <f t="shared" si="41"/>
        <v>u20</v>
      </c>
      <c r="I218" s="40" t="s">
        <v>89</v>
      </c>
      <c r="J218" s="43">
        <v>8</v>
      </c>
      <c r="K218" s="36">
        <v>100</v>
      </c>
      <c r="L218" s="8" t="s">
        <v>1450</v>
      </c>
      <c r="M218" s="40"/>
      <c r="N218" s="82">
        <v>5</v>
      </c>
      <c r="O218" s="89">
        <v>5</v>
      </c>
      <c r="P218" s="89" t="s">
        <v>1491</v>
      </c>
      <c r="Q218" s="85" t="s">
        <v>1508</v>
      </c>
      <c r="R218" s="12" t="s">
        <v>819</v>
      </c>
      <c r="S218" s="12" t="str">
        <f t="shared" si="31"/>
        <v>f</v>
      </c>
      <c r="T218" s="8"/>
      <c r="U218" s="8"/>
      <c r="V218" s="8"/>
      <c r="W218" s="8"/>
      <c r="X218" s="8"/>
      <c r="Y218" s="8"/>
      <c r="Z218" s="45" t="s">
        <v>1442</v>
      </c>
      <c r="AA218" s="10">
        <v>43897</v>
      </c>
      <c r="AB218" s="44" t="s">
        <v>1445</v>
      </c>
      <c r="AC218" s="11" t="s">
        <v>1443</v>
      </c>
      <c r="AD218" s="11" t="s">
        <v>47</v>
      </c>
      <c r="AE218" s="14" t="s">
        <v>1444</v>
      </c>
      <c r="AG218" s="8" t="str">
        <f t="shared" si="32"/>
        <v>f</v>
      </c>
      <c r="AH218" s="8">
        <f t="shared" si="42"/>
        <v>100</v>
      </c>
      <c r="AI218" s="12" t="str">
        <f t="shared" si="42"/>
        <v>s2</v>
      </c>
      <c r="AJ218" s="12">
        <f t="shared" si="42"/>
        <v>0</v>
      </c>
      <c r="AK218" s="12" t="str">
        <f t="shared" si="34"/>
        <v xml:space="preserve"> +0.1</v>
      </c>
      <c r="AL218" s="12">
        <f t="shared" si="43"/>
        <v>5</v>
      </c>
      <c r="AM218" s="12">
        <f t="shared" si="43"/>
        <v>5</v>
      </c>
      <c r="AN218" s="12" t="str">
        <f t="shared" si="43"/>
        <v>14.38</v>
      </c>
      <c r="AO218" s="8" t="str">
        <f t="shared" si="36"/>
        <v>ANAIS BELEN BUSTOS  CAMPOS</v>
      </c>
      <c r="AP218" s="23">
        <f t="shared" si="37"/>
        <v>37590</v>
      </c>
      <c r="AQ218" s="8" t="str">
        <f t="shared" si="44"/>
        <v>Club Atletismo Penco</v>
      </c>
      <c r="AR218" s="8">
        <f t="shared" si="44"/>
        <v>8</v>
      </c>
      <c r="AS218" s="12" t="str">
        <f t="shared" si="39"/>
        <v>211902892</v>
      </c>
    </row>
    <row r="219" spans="1:45" ht="16" x14ac:dyDescent="0.2">
      <c r="A219" s="8"/>
      <c r="B219" s="35" t="s">
        <v>858</v>
      </c>
      <c r="C219" s="35" t="s">
        <v>859</v>
      </c>
      <c r="D219" s="35" t="s">
        <v>860</v>
      </c>
      <c r="E219" s="32" t="s">
        <v>861</v>
      </c>
      <c r="F219" s="39" t="s">
        <v>45</v>
      </c>
      <c r="G219" s="9">
        <v>38461</v>
      </c>
      <c r="H219" s="36" t="str">
        <f t="shared" si="41"/>
        <v>u16</v>
      </c>
      <c r="I219" s="40" t="s">
        <v>823</v>
      </c>
      <c r="J219" s="43">
        <v>7</v>
      </c>
      <c r="K219" s="36">
        <v>100</v>
      </c>
      <c r="L219" s="8" t="s">
        <v>1450</v>
      </c>
      <c r="M219" s="40"/>
      <c r="N219" s="82">
        <v>7</v>
      </c>
      <c r="O219" s="89">
        <v>6</v>
      </c>
      <c r="P219" s="89" t="s">
        <v>1494</v>
      </c>
      <c r="Q219" s="85" t="s">
        <v>1508</v>
      </c>
      <c r="R219" s="12" t="s">
        <v>819</v>
      </c>
      <c r="S219" s="12" t="str">
        <f t="shared" si="31"/>
        <v>f</v>
      </c>
      <c r="T219" s="8"/>
      <c r="U219" s="8"/>
      <c r="V219" s="8"/>
      <c r="W219" s="8"/>
      <c r="X219" s="8"/>
      <c r="Y219" s="8"/>
      <c r="Z219" s="45" t="s">
        <v>1442</v>
      </c>
      <c r="AA219" s="10">
        <v>43897</v>
      </c>
      <c r="AB219" s="44" t="s">
        <v>1445</v>
      </c>
      <c r="AC219" s="11" t="s">
        <v>1443</v>
      </c>
      <c r="AD219" s="11" t="s">
        <v>47</v>
      </c>
      <c r="AE219" s="14" t="s">
        <v>1444</v>
      </c>
      <c r="AG219" s="8" t="str">
        <f t="shared" si="32"/>
        <v>f</v>
      </c>
      <c r="AH219" s="8">
        <f t="shared" si="42"/>
        <v>100</v>
      </c>
      <c r="AI219" s="12" t="str">
        <f t="shared" si="42"/>
        <v>s2</v>
      </c>
      <c r="AJ219" s="12">
        <f t="shared" si="42"/>
        <v>0</v>
      </c>
      <c r="AK219" s="12" t="str">
        <f t="shared" si="34"/>
        <v xml:space="preserve"> +0.1</v>
      </c>
      <c r="AL219" s="12">
        <f t="shared" si="43"/>
        <v>7</v>
      </c>
      <c r="AM219" s="12">
        <f t="shared" si="43"/>
        <v>6</v>
      </c>
      <c r="AN219" s="12" t="str">
        <f t="shared" si="43"/>
        <v>14.53</v>
      </c>
      <c r="AO219" s="8" t="str">
        <f t="shared" si="36"/>
        <v>SOFIA ELENA DE LOS ANGELES TORRES  LETELIER</v>
      </c>
      <c r="AP219" s="23">
        <f t="shared" si="37"/>
        <v>38461</v>
      </c>
      <c r="AQ219" s="8" t="str">
        <f t="shared" si="44"/>
        <v>CLUB ATLETISMO CAUQUENES</v>
      </c>
      <c r="AR219" s="8">
        <f t="shared" si="44"/>
        <v>7</v>
      </c>
      <c r="AS219" s="12" t="str">
        <f t="shared" si="39"/>
        <v>218219896</v>
      </c>
    </row>
    <row r="220" spans="1:45" ht="16" x14ac:dyDescent="0.2">
      <c r="A220" s="8"/>
      <c r="B220" s="35" t="s">
        <v>343</v>
      </c>
      <c r="C220" s="35" t="s">
        <v>344</v>
      </c>
      <c r="D220" s="35" t="s">
        <v>345</v>
      </c>
      <c r="E220" s="32" t="s">
        <v>346</v>
      </c>
      <c r="F220" s="39" t="s">
        <v>45</v>
      </c>
      <c r="G220" s="9">
        <v>38378</v>
      </c>
      <c r="H220" s="36" t="str">
        <f t="shared" si="41"/>
        <v>u16</v>
      </c>
      <c r="I220" s="40" t="s">
        <v>857</v>
      </c>
      <c r="J220" s="43">
        <v>8</v>
      </c>
      <c r="K220" s="36">
        <v>100</v>
      </c>
      <c r="L220" s="8" t="s">
        <v>1450</v>
      </c>
      <c r="M220" s="40"/>
      <c r="N220" s="82">
        <v>1</v>
      </c>
      <c r="O220" s="89">
        <v>7</v>
      </c>
      <c r="P220" s="89" t="s">
        <v>1664</v>
      </c>
      <c r="Q220" s="85" t="s">
        <v>1508</v>
      </c>
      <c r="R220" s="12" t="s">
        <v>819</v>
      </c>
      <c r="S220" s="12" t="str">
        <f t="shared" si="31"/>
        <v>f</v>
      </c>
      <c r="T220" s="8"/>
      <c r="U220" s="8"/>
      <c r="V220" s="8"/>
      <c r="W220" s="8"/>
      <c r="X220" s="8"/>
      <c r="Y220" s="8"/>
      <c r="Z220" s="45" t="s">
        <v>1442</v>
      </c>
      <c r="AA220" s="10">
        <v>43897</v>
      </c>
      <c r="AB220" s="44" t="s">
        <v>1445</v>
      </c>
      <c r="AC220" s="11" t="s">
        <v>1443</v>
      </c>
      <c r="AD220" s="11" t="s">
        <v>47</v>
      </c>
      <c r="AE220" s="14" t="s">
        <v>1444</v>
      </c>
      <c r="AG220" s="8" t="str">
        <f t="shared" si="32"/>
        <v>f</v>
      </c>
      <c r="AH220" s="8">
        <f t="shared" si="42"/>
        <v>100</v>
      </c>
      <c r="AI220" s="12" t="str">
        <f t="shared" si="42"/>
        <v>s2</v>
      </c>
      <c r="AJ220" s="12">
        <f t="shared" si="42"/>
        <v>0</v>
      </c>
      <c r="AK220" s="12" t="str">
        <f t="shared" si="34"/>
        <v xml:space="preserve"> +0.1</v>
      </c>
      <c r="AL220" s="12">
        <f t="shared" si="43"/>
        <v>1</v>
      </c>
      <c r="AM220" s="12">
        <f t="shared" si="43"/>
        <v>7</v>
      </c>
      <c r="AN220" s="12" t="str">
        <f t="shared" si="43"/>
        <v>14.70</v>
      </c>
      <c r="AO220" s="8" t="str">
        <f t="shared" si="36"/>
        <v>DANIELA ANTONIA ABARCA MACHUCA</v>
      </c>
      <c r="AP220" s="23">
        <f t="shared" si="37"/>
        <v>38378</v>
      </c>
      <c r="AQ220" s="8" t="str">
        <f t="shared" si="44"/>
        <v>Club de Atletismo juan Silva de Lota</v>
      </c>
      <c r="AR220" s="8">
        <f t="shared" si="44"/>
        <v>8</v>
      </c>
      <c r="AS220" s="12" t="str">
        <f t="shared" si="39"/>
        <v>217593891</v>
      </c>
    </row>
    <row r="221" spans="1:45" ht="16" x14ac:dyDescent="0.2">
      <c r="A221" s="8"/>
      <c r="B221" s="35" t="s">
        <v>865</v>
      </c>
      <c r="C221" s="35" t="s">
        <v>200</v>
      </c>
      <c r="D221" s="35" t="s">
        <v>866</v>
      </c>
      <c r="E221" s="32" t="s">
        <v>867</v>
      </c>
      <c r="F221" s="39" t="s">
        <v>45</v>
      </c>
      <c r="G221" s="9">
        <v>37568</v>
      </c>
      <c r="H221" s="36" t="str">
        <f t="shared" si="41"/>
        <v>u20</v>
      </c>
      <c r="I221" s="40" t="s">
        <v>823</v>
      </c>
      <c r="J221" s="43">
        <v>7</v>
      </c>
      <c r="K221" s="36">
        <v>100</v>
      </c>
      <c r="L221" s="8" t="s">
        <v>1450</v>
      </c>
      <c r="M221" s="40"/>
      <c r="N221" s="82">
        <v>2</v>
      </c>
      <c r="O221" s="89"/>
      <c r="P221" s="89" t="s">
        <v>588</v>
      </c>
      <c r="Q221" s="85" t="s">
        <v>1508</v>
      </c>
      <c r="R221" s="12" t="s">
        <v>819</v>
      </c>
      <c r="S221" s="12" t="str">
        <f t="shared" si="31"/>
        <v>f</v>
      </c>
      <c r="T221" s="8"/>
      <c r="U221" s="8"/>
      <c r="V221" s="8"/>
      <c r="W221" s="8"/>
      <c r="X221" s="8"/>
      <c r="Y221" s="8"/>
      <c r="Z221" s="45" t="s">
        <v>1442</v>
      </c>
      <c r="AA221" s="10">
        <v>43897</v>
      </c>
      <c r="AB221" s="44" t="s">
        <v>1445</v>
      </c>
      <c r="AC221" s="11" t="s">
        <v>1443</v>
      </c>
      <c r="AD221" s="11" t="s">
        <v>47</v>
      </c>
      <c r="AE221" s="14" t="s">
        <v>1444</v>
      </c>
      <c r="AG221" s="8" t="str">
        <f t="shared" si="32"/>
        <v>f</v>
      </c>
      <c r="AH221" s="8">
        <f t="shared" si="42"/>
        <v>100</v>
      </c>
      <c r="AI221" s="12" t="str">
        <f t="shared" si="42"/>
        <v>s2</v>
      </c>
      <c r="AJ221" s="12">
        <f t="shared" si="42"/>
        <v>0</v>
      </c>
      <c r="AK221" s="12" t="str">
        <f t="shared" si="34"/>
        <v xml:space="preserve"> +0.1</v>
      </c>
      <c r="AL221" s="12">
        <f t="shared" si="43"/>
        <v>2</v>
      </c>
      <c r="AM221" s="12">
        <f t="shared" si="43"/>
        <v>0</v>
      </c>
      <c r="AN221" s="12" t="str">
        <f t="shared" si="43"/>
        <v>DNS</v>
      </c>
      <c r="AO221" s="8" t="str">
        <f t="shared" si="36"/>
        <v>MASSIEL ALEXANDRA ORELLANA  MUÑOZ</v>
      </c>
      <c r="AP221" s="23">
        <f t="shared" si="37"/>
        <v>37568</v>
      </c>
      <c r="AQ221" s="8" t="str">
        <f t="shared" si="44"/>
        <v>CLUB ATLETISMO CAUQUENES</v>
      </c>
      <c r="AR221" s="8">
        <f t="shared" si="44"/>
        <v>7</v>
      </c>
      <c r="AS221" s="12" t="str">
        <f t="shared" si="39"/>
        <v>211642025</v>
      </c>
    </row>
    <row r="222" spans="1:45" ht="16" x14ac:dyDescent="0.2">
      <c r="A222" s="8"/>
      <c r="B222" s="35" t="s">
        <v>894</v>
      </c>
      <c r="C222" s="35" t="s">
        <v>895</v>
      </c>
      <c r="D222" s="35" t="s">
        <v>896</v>
      </c>
      <c r="E222" s="32" t="s">
        <v>897</v>
      </c>
      <c r="F222" s="39" t="s">
        <v>45</v>
      </c>
      <c r="G222" s="9">
        <v>36516</v>
      </c>
      <c r="H222" s="36" t="str">
        <f t="shared" si="41"/>
        <v>adulto</v>
      </c>
      <c r="I222" s="40" t="s">
        <v>46</v>
      </c>
      <c r="J222" s="43">
        <v>8</v>
      </c>
      <c r="K222" s="36">
        <v>100</v>
      </c>
      <c r="L222" s="8" t="s">
        <v>1451</v>
      </c>
      <c r="M222" s="40"/>
      <c r="N222" s="82">
        <v>3</v>
      </c>
      <c r="O222" s="89">
        <v>1</v>
      </c>
      <c r="P222" s="89" t="s">
        <v>1485</v>
      </c>
      <c r="Q222" s="85" t="s">
        <v>1509</v>
      </c>
      <c r="R222" s="12" t="s">
        <v>819</v>
      </c>
      <c r="S222" s="12" t="str">
        <f t="shared" si="31"/>
        <v>f</v>
      </c>
      <c r="T222" s="8"/>
      <c r="U222" s="8"/>
      <c r="V222" s="8"/>
      <c r="W222" s="8"/>
      <c r="X222" s="8"/>
      <c r="Y222" s="8"/>
      <c r="Z222" s="45" t="s">
        <v>1442</v>
      </c>
      <c r="AA222" s="10">
        <v>43897</v>
      </c>
      <c r="AB222" s="44" t="s">
        <v>1445</v>
      </c>
      <c r="AC222" s="11" t="s">
        <v>1443</v>
      </c>
      <c r="AD222" s="11" t="s">
        <v>47</v>
      </c>
      <c r="AE222" s="14" t="s">
        <v>1444</v>
      </c>
      <c r="AG222" s="8" t="str">
        <f t="shared" si="32"/>
        <v>f</v>
      </c>
      <c r="AH222" s="8">
        <f t="shared" si="42"/>
        <v>100</v>
      </c>
      <c r="AI222" s="12" t="str">
        <f t="shared" si="42"/>
        <v>s3</v>
      </c>
      <c r="AJ222" s="12">
        <f t="shared" si="42"/>
        <v>0</v>
      </c>
      <c r="AK222" s="12" t="str">
        <f t="shared" si="34"/>
        <v xml:space="preserve"> -0.7</v>
      </c>
      <c r="AL222" s="12">
        <f t="shared" si="43"/>
        <v>3</v>
      </c>
      <c r="AM222" s="12">
        <f t="shared" si="43"/>
        <v>1</v>
      </c>
      <c r="AN222" s="12" t="str">
        <f t="shared" si="43"/>
        <v>13.67</v>
      </c>
      <c r="AO222" s="8" t="str">
        <f t="shared" si="36"/>
        <v>MARÍA JESÚS QUILODRÁN YEVENES</v>
      </c>
      <c r="AP222" s="23">
        <f t="shared" si="37"/>
        <v>36516</v>
      </c>
      <c r="AQ222" s="8" t="str">
        <f t="shared" si="44"/>
        <v>Club Deportivo Atlético Coronel</v>
      </c>
      <c r="AR222" s="8">
        <f t="shared" si="44"/>
        <v>8</v>
      </c>
      <c r="AS222" s="12" t="str">
        <f t="shared" si="39"/>
        <v>202577970</v>
      </c>
    </row>
    <row r="223" spans="1:45" ht="16" x14ac:dyDescent="0.2">
      <c r="A223" s="8"/>
      <c r="B223" s="35" t="s">
        <v>898</v>
      </c>
      <c r="C223" s="35" t="s">
        <v>899</v>
      </c>
      <c r="D223" s="35" t="s">
        <v>900</v>
      </c>
      <c r="E223" s="32" t="s">
        <v>901</v>
      </c>
      <c r="F223" s="39" t="s">
        <v>45</v>
      </c>
      <c r="G223" s="9">
        <v>38735</v>
      </c>
      <c r="H223" s="36" t="str">
        <f t="shared" si="41"/>
        <v>u16</v>
      </c>
      <c r="I223" s="40" t="s">
        <v>46</v>
      </c>
      <c r="J223" s="43">
        <v>8</v>
      </c>
      <c r="K223" s="36">
        <v>100</v>
      </c>
      <c r="L223" s="8" t="s">
        <v>1451</v>
      </c>
      <c r="M223" s="40"/>
      <c r="N223" s="82">
        <v>7</v>
      </c>
      <c r="O223" s="89">
        <v>2</v>
      </c>
      <c r="P223" s="89" t="s">
        <v>1504</v>
      </c>
      <c r="Q223" s="85" t="s">
        <v>1509</v>
      </c>
      <c r="R223" s="12" t="s">
        <v>819</v>
      </c>
      <c r="S223" s="12" t="str">
        <f t="shared" si="31"/>
        <v>f</v>
      </c>
      <c r="T223" s="8"/>
      <c r="U223" s="8"/>
      <c r="V223" s="8"/>
      <c r="W223" s="8"/>
      <c r="X223" s="8"/>
      <c r="Y223" s="8"/>
      <c r="Z223" s="45" t="s">
        <v>1442</v>
      </c>
      <c r="AA223" s="10">
        <v>43897</v>
      </c>
      <c r="AB223" s="44" t="s">
        <v>1445</v>
      </c>
      <c r="AC223" s="11" t="s">
        <v>1443</v>
      </c>
      <c r="AD223" s="11" t="s">
        <v>47</v>
      </c>
      <c r="AE223" s="14" t="s">
        <v>1444</v>
      </c>
      <c r="AG223" s="8" t="str">
        <f t="shared" si="32"/>
        <v>f</v>
      </c>
      <c r="AH223" s="8">
        <f t="shared" si="42"/>
        <v>100</v>
      </c>
      <c r="AI223" s="12" t="str">
        <f t="shared" si="42"/>
        <v>s3</v>
      </c>
      <c r="AJ223" s="12">
        <f t="shared" si="42"/>
        <v>0</v>
      </c>
      <c r="AK223" s="12" t="str">
        <f t="shared" si="34"/>
        <v xml:space="preserve"> -0.7</v>
      </c>
      <c r="AL223" s="12">
        <f t="shared" si="43"/>
        <v>7</v>
      </c>
      <c r="AM223" s="12">
        <f t="shared" si="43"/>
        <v>2</v>
      </c>
      <c r="AN223" s="12" t="str">
        <f t="shared" si="43"/>
        <v>14.08</v>
      </c>
      <c r="AO223" s="8" t="str">
        <f t="shared" si="36"/>
        <v>ANGÉLICA REINOSO GODOY</v>
      </c>
      <c r="AP223" s="23">
        <f t="shared" si="37"/>
        <v>38735</v>
      </c>
      <c r="AQ223" s="8" t="str">
        <f t="shared" si="44"/>
        <v>Club Deportivo Atlético Coronel</v>
      </c>
      <c r="AR223" s="8">
        <f t="shared" si="44"/>
        <v>8</v>
      </c>
      <c r="AS223" s="12" t="str">
        <f t="shared" si="39"/>
        <v>22028476k</v>
      </c>
    </row>
    <row r="224" spans="1:45" s="98" customFormat="1" ht="16.5" customHeight="1" x14ac:dyDescent="0.2">
      <c r="A224" s="90" t="s">
        <v>1662</v>
      </c>
      <c r="B224" s="59" t="s">
        <v>1290</v>
      </c>
      <c r="C224" s="59" t="s">
        <v>888</v>
      </c>
      <c r="D224" s="59" t="s">
        <v>1469</v>
      </c>
      <c r="E224" s="60" t="s">
        <v>1470</v>
      </c>
      <c r="F224" s="61" t="s">
        <v>45</v>
      </c>
      <c r="G224" s="61">
        <v>38941</v>
      </c>
      <c r="H224" s="55" t="str">
        <f t="shared" si="41"/>
        <v>u16</v>
      </c>
      <c r="I224" s="56" t="s">
        <v>46</v>
      </c>
      <c r="J224" s="57">
        <v>8</v>
      </c>
      <c r="K224" s="58">
        <v>100</v>
      </c>
      <c r="L224" s="90" t="s">
        <v>1451</v>
      </c>
      <c r="M224" s="90"/>
      <c r="N224" s="91">
        <v>8</v>
      </c>
      <c r="O224" s="92">
        <v>3</v>
      </c>
      <c r="P224" s="92" t="s">
        <v>1505</v>
      </c>
      <c r="Q224" s="93" t="s">
        <v>1509</v>
      </c>
      <c r="R224" s="58" t="s">
        <v>819</v>
      </c>
      <c r="S224" s="58" t="str">
        <f t="shared" si="31"/>
        <v>f</v>
      </c>
      <c r="T224" s="90"/>
      <c r="U224" s="90"/>
      <c r="V224" s="90"/>
      <c r="W224" s="90"/>
      <c r="X224" s="90"/>
      <c r="Y224" s="90"/>
      <c r="Z224" s="94" t="s">
        <v>1442</v>
      </c>
      <c r="AA224" s="95">
        <v>43897</v>
      </c>
      <c r="AB224" s="96" t="s">
        <v>1445</v>
      </c>
      <c r="AC224" s="90" t="s">
        <v>1443</v>
      </c>
      <c r="AD224" s="90" t="s">
        <v>47</v>
      </c>
      <c r="AE224" s="97" t="s">
        <v>1444</v>
      </c>
      <c r="AG224" s="90" t="str">
        <f t="shared" si="32"/>
        <v>f</v>
      </c>
      <c r="AH224" s="90">
        <f t="shared" si="42"/>
        <v>100</v>
      </c>
      <c r="AI224" s="58" t="str">
        <f t="shared" si="42"/>
        <v>s3</v>
      </c>
      <c r="AJ224" s="58">
        <f t="shared" si="42"/>
        <v>0</v>
      </c>
      <c r="AK224" s="58" t="str">
        <f t="shared" si="34"/>
        <v xml:space="preserve"> -0.7</v>
      </c>
      <c r="AL224" s="58">
        <f t="shared" si="43"/>
        <v>8</v>
      </c>
      <c r="AM224" s="58">
        <f t="shared" si="43"/>
        <v>3</v>
      </c>
      <c r="AN224" s="58" t="str">
        <f t="shared" si="43"/>
        <v>14.25</v>
      </c>
      <c r="AO224" s="90" t="str">
        <f t="shared" si="36"/>
        <v>CONSUELO FLORES  CID</v>
      </c>
      <c r="AP224" s="99">
        <f t="shared" si="37"/>
        <v>38941</v>
      </c>
      <c r="AQ224" s="90" t="str">
        <f t="shared" si="44"/>
        <v>Club Deportivo Atlético Coronel</v>
      </c>
      <c r="AR224" s="90">
        <f t="shared" si="44"/>
        <v>8</v>
      </c>
      <c r="AS224" s="58" t="str">
        <f t="shared" si="39"/>
        <v>221843711</v>
      </c>
    </row>
    <row r="225" spans="1:45" ht="16.5" customHeight="1" x14ac:dyDescent="0.2">
      <c r="A225" s="8"/>
      <c r="B225" s="35" t="s">
        <v>172</v>
      </c>
      <c r="C225" s="35" t="s">
        <v>891</v>
      </c>
      <c r="D225" s="35" t="s">
        <v>892</v>
      </c>
      <c r="E225" s="32" t="s">
        <v>893</v>
      </c>
      <c r="F225" s="39" t="s">
        <v>45</v>
      </c>
      <c r="G225" s="9">
        <v>38049</v>
      </c>
      <c r="H225" s="36" t="str">
        <f t="shared" si="41"/>
        <v>u18</v>
      </c>
      <c r="I225" s="40" t="s">
        <v>46</v>
      </c>
      <c r="J225" s="43">
        <v>8</v>
      </c>
      <c r="K225" s="36">
        <v>100</v>
      </c>
      <c r="L225" s="8" t="s">
        <v>1451</v>
      </c>
      <c r="M225" s="40"/>
      <c r="N225" s="82">
        <v>6</v>
      </c>
      <c r="O225" s="89">
        <v>4</v>
      </c>
      <c r="P225" s="89" t="s">
        <v>1503</v>
      </c>
      <c r="Q225" s="85" t="s">
        <v>1509</v>
      </c>
      <c r="R225" s="12" t="s">
        <v>819</v>
      </c>
      <c r="S225" s="12" t="str">
        <f t="shared" si="31"/>
        <v>f</v>
      </c>
      <c r="T225" s="8"/>
      <c r="U225" s="8"/>
      <c r="V225" s="8"/>
      <c r="W225" s="8"/>
      <c r="X225" s="8"/>
      <c r="Y225" s="8"/>
      <c r="Z225" s="45" t="s">
        <v>1442</v>
      </c>
      <c r="AA225" s="10">
        <v>43897</v>
      </c>
      <c r="AB225" s="44" t="s">
        <v>1445</v>
      </c>
      <c r="AC225" s="11" t="s">
        <v>1443</v>
      </c>
      <c r="AD225" s="11" t="s">
        <v>47</v>
      </c>
      <c r="AE225" s="14" t="s">
        <v>1444</v>
      </c>
      <c r="AG225" s="8" t="str">
        <f t="shared" si="32"/>
        <v>f</v>
      </c>
      <c r="AH225" s="8">
        <f t="shared" si="42"/>
        <v>100</v>
      </c>
      <c r="AI225" s="12" t="str">
        <f t="shared" si="42"/>
        <v>s3</v>
      </c>
      <c r="AJ225" s="12">
        <f t="shared" si="42"/>
        <v>0</v>
      </c>
      <c r="AK225" s="12" t="str">
        <f t="shared" si="34"/>
        <v xml:space="preserve"> -0.7</v>
      </c>
      <c r="AL225" s="12">
        <f t="shared" si="43"/>
        <v>6</v>
      </c>
      <c r="AM225" s="12">
        <f t="shared" si="43"/>
        <v>4</v>
      </c>
      <c r="AN225" s="12" t="str">
        <f t="shared" si="43"/>
        <v>14.28</v>
      </c>
      <c r="AO225" s="8" t="str">
        <f t="shared" si="36"/>
        <v>VALENTINA MEDINA RECABARREN</v>
      </c>
      <c r="AP225" s="23">
        <f t="shared" si="37"/>
        <v>38049</v>
      </c>
      <c r="AQ225" s="8" t="str">
        <f t="shared" si="44"/>
        <v>Club Deportivo Atlético Coronel</v>
      </c>
      <c r="AR225" s="8">
        <f t="shared" si="44"/>
        <v>8</v>
      </c>
      <c r="AS225" s="12" t="str">
        <f t="shared" si="39"/>
        <v>215230783</v>
      </c>
    </row>
    <row r="226" spans="1:45" s="98" customFormat="1" ht="16.5" customHeight="1" x14ac:dyDescent="0.2">
      <c r="A226" s="90" t="s">
        <v>1662</v>
      </c>
      <c r="B226" s="59" t="s">
        <v>1466</v>
      </c>
      <c r="C226" s="59" t="s">
        <v>952</v>
      </c>
      <c r="D226" s="59" t="s">
        <v>1467</v>
      </c>
      <c r="E226" s="60" t="s">
        <v>1468</v>
      </c>
      <c r="F226" s="61" t="s">
        <v>45</v>
      </c>
      <c r="G226" s="61">
        <v>37506</v>
      </c>
      <c r="H226" s="55" t="str">
        <f t="shared" si="41"/>
        <v>u20</v>
      </c>
      <c r="I226" s="56" t="s">
        <v>46</v>
      </c>
      <c r="J226" s="57">
        <v>8</v>
      </c>
      <c r="K226" s="58">
        <v>100</v>
      </c>
      <c r="L226" s="90" t="s">
        <v>1451</v>
      </c>
      <c r="M226" s="90"/>
      <c r="N226" s="91">
        <v>2</v>
      </c>
      <c r="O226" s="92">
        <v>5</v>
      </c>
      <c r="P226" s="92" t="s">
        <v>1506</v>
      </c>
      <c r="Q226" s="93" t="s">
        <v>1509</v>
      </c>
      <c r="R226" s="58" t="s">
        <v>819</v>
      </c>
      <c r="S226" s="58" t="str">
        <f t="shared" si="31"/>
        <v>f</v>
      </c>
      <c r="T226" s="90"/>
      <c r="U226" s="90"/>
      <c r="V226" s="90"/>
      <c r="W226" s="90"/>
      <c r="X226" s="90"/>
      <c r="Y226" s="90"/>
      <c r="Z226" s="94" t="s">
        <v>1442</v>
      </c>
      <c r="AA226" s="95">
        <v>43897</v>
      </c>
      <c r="AB226" s="96" t="s">
        <v>1445</v>
      </c>
      <c r="AC226" s="90" t="s">
        <v>1443</v>
      </c>
      <c r="AD226" s="90" t="s">
        <v>47</v>
      </c>
      <c r="AE226" s="97" t="s">
        <v>1444</v>
      </c>
      <c r="AG226" s="90" t="str">
        <f t="shared" si="32"/>
        <v>f</v>
      </c>
      <c r="AH226" s="90">
        <f t="shared" si="42"/>
        <v>100</v>
      </c>
      <c r="AI226" s="58" t="str">
        <f t="shared" si="42"/>
        <v>s3</v>
      </c>
      <c r="AJ226" s="58">
        <f t="shared" si="42"/>
        <v>0</v>
      </c>
      <c r="AK226" s="58" t="str">
        <f t="shared" si="34"/>
        <v xml:space="preserve"> -0.7</v>
      </c>
      <c r="AL226" s="58">
        <f t="shared" si="43"/>
        <v>2</v>
      </c>
      <c r="AM226" s="58">
        <f t="shared" si="43"/>
        <v>5</v>
      </c>
      <c r="AN226" s="58" t="str">
        <f t="shared" si="43"/>
        <v>15.20</v>
      </c>
      <c r="AO226" s="90" t="str">
        <f t="shared" si="36"/>
        <v>YANARA BETZABET CONSTANZO  MOLINA</v>
      </c>
      <c r="AP226" s="99">
        <f t="shared" si="37"/>
        <v>37506</v>
      </c>
      <c r="AQ226" s="90" t="str">
        <f t="shared" si="44"/>
        <v>Club Deportivo Atlético Coronel</v>
      </c>
      <c r="AR226" s="90">
        <f t="shared" si="44"/>
        <v>8</v>
      </c>
      <c r="AS226" s="58" t="str">
        <f t="shared" si="39"/>
        <v>211265019</v>
      </c>
    </row>
    <row r="227" spans="1:45" ht="16" x14ac:dyDescent="0.2">
      <c r="A227" s="8"/>
      <c r="B227" s="35" t="s">
        <v>887</v>
      </c>
      <c r="C227" s="35" t="s">
        <v>888</v>
      </c>
      <c r="D227" s="35" t="s">
        <v>889</v>
      </c>
      <c r="E227" s="32" t="s">
        <v>890</v>
      </c>
      <c r="F227" s="39" t="s">
        <v>45</v>
      </c>
      <c r="G227" s="9">
        <v>38124</v>
      </c>
      <c r="H227" s="36" t="str">
        <f t="shared" si="41"/>
        <v>u18</v>
      </c>
      <c r="I227" s="40" t="s">
        <v>46</v>
      </c>
      <c r="J227" s="43">
        <v>8</v>
      </c>
      <c r="K227" s="36">
        <v>100</v>
      </c>
      <c r="L227" s="8" t="s">
        <v>1451</v>
      </c>
      <c r="M227" s="40"/>
      <c r="N227" s="82">
        <v>5</v>
      </c>
      <c r="O227" s="89">
        <v>6</v>
      </c>
      <c r="P227" s="89" t="s">
        <v>1502</v>
      </c>
      <c r="Q227" s="85" t="s">
        <v>1509</v>
      </c>
      <c r="R227" s="12" t="s">
        <v>819</v>
      </c>
      <c r="S227" s="12" t="str">
        <f t="shared" si="31"/>
        <v>f</v>
      </c>
      <c r="T227" s="8"/>
      <c r="U227" s="8"/>
      <c r="V227" s="8"/>
      <c r="W227" s="8"/>
      <c r="X227" s="8"/>
      <c r="Y227" s="8"/>
      <c r="Z227" s="45" t="s">
        <v>1442</v>
      </c>
      <c r="AA227" s="10">
        <v>43897</v>
      </c>
      <c r="AB227" s="44" t="s">
        <v>1445</v>
      </c>
      <c r="AC227" s="11" t="s">
        <v>1443</v>
      </c>
      <c r="AD227" s="11" t="s">
        <v>47</v>
      </c>
      <c r="AE227" s="14" t="s">
        <v>1444</v>
      </c>
      <c r="AG227" s="8" t="str">
        <f t="shared" si="32"/>
        <v>f</v>
      </c>
      <c r="AH227" s="8">
        <f t="shared" si="42"/>
        <v>100</v>
      </c>
      <c r="AI227" s="12" t="str">
        <f t="shared" si="42"/>
        <v>s3</v>
      </c>
      <c r="AJ227" s="12">
        <f t="shared" si="42"/>
        <v>0</v>
      </c>
      <c r="AK227" s="12" t="str">
        <f t="shared" si="34"/>
        <v xml:space="preserve"> -0.7</v>
      </c>
      <c r="AL227" s="12">
        <f t="shared" si="43"/>
        <v>5</v>
      </c>
      <c r="AM227" s="12">
        <f t="shared" si="43"/>
        <v>6</v>
      </c>
      <c r="AN227" s="12" t="str">
        <f t="shared" si="43"/>
        <v>16.75</v>
      </c>
      <c r="AO227" s="8" t="str">
        <f t="shared" si="36"/>
        <v>ESTEFANY ANDREA CHANDÍA CID</v>
      </c>
      <c r="AP227" s="23">
        <f t="shared" si="37"/>
        <v>38124</v>
      </c>
      <c r="AQ227" s="8" t="str">
        <f t="shared" si="44"/>
        <v>Club Deportivo Atlético Coronel</v>
      </c>
      <c r="AR227" s="8">
        <f t="shared" si="44"/>
        <v>8</v>
      </c>
      <c r="AS227" s="12" t="str">
        <f t="shared" si="39"/>
        <v>215786772</v>
      </c>
    </row>
    <row r="228" spans="1:45" ht="16" x14ac:dyDescent="0.2">
      <c r="A228" s="8"/>
      <c r="B228" s="35" t="s">
        <v>347</v>
      </c>
      <c r="C228" s="35" t="s">
        <v>257</v>
      </c>
      <c r="D228" s="35" t="s">
        <v>348</v>
      </c>
      <c r="E228" s="32" t="s">
        <v>349</v>
      </c>
      <c r="F228" s="39" t="s">
        <v>45</v>
      </c>
      <c r="G228" s="9">
        <v>38543</v>
      </c>
      <c r="H228" s="36" t="str">
        <f t="shared" si="41"/>
        <v>u16</v>
      </c>
      <c r="I228" s="40" t="s">
        <v>857</v>
      </c>
      <c r="J228" s="43">
        <v>8</v>
      </c>
      <c r="K228" s="36">
        <v>100</v>
      </c>
      <c r="L228" s="8" t="s">
        <v>1451</v>
      </c>
      <c r="M228" s="40"/>
      <c r="N228" s="82">
        <v>4</v>
      </c>
      <c r="O228" s="89"/>
      <c r="P228" s="89" t="s">
        <v>588</v>
      </c>
      <c r="Q228" s="85" t="s">
        <v>1509</v>
      </c>
      <c r="R228" s="12" t="s">
        <v>819</v>
      </c>
      <c r="S228" s="12" t="str">
        <f t="shared" si="31"/>
        <v>f</v>
      </c>
      <c r="T228" s="8"/>
      <c r="U228" s="8"/>
      <c r="V228" s="8"/>
      <c r="W228" s="8"/>
      <c r="X228" s="8"/>
      <c r="Y228" s="8"/>
      <c r="Z228" s="45" t="s">
        <v>1442</v>
      </c>
      <c r="AA228" s="10">
        <v>43897</v>
      </c>
      <c r="AB228" s="44" t="s">
        <v>1445</v>
      </c>
      <c r="AC228" s="11" t="s">
        <v>1443</v>
      </c>
      <c r="AD228" s="11" t="s">
        <v>47</v>
      </c>
      <c r="AE228" s="14" t="s">
        <v>1444</v>
      </c>
      <c r="AG228" s="8" t="str">
        <f t="shared" si="32"/>
        <v>f</v>
      </c>
      <c r="AH228" s="8">
        <f t="shared" si="42"/>
        <v>100</v>
      </c>
      <c r="AI228" s="12" t="str">
        <f t="shared" si="42"/>
        <v>s3</v>
      </c>
      <c r="AJ228" s="12">
        <f t="shared" si="42"/>
        <v>0</v>
      </c>
      <c r="AK228" s="12" t="str">
        <f t="shared" si="34"/>
        <v xml:space="preserve"> -0.7</v>
      </c>
      <c r="AL228" s="12">
        <f t="shared" si="43"/>
        <v>4</v>
      </c>
      <c r="AM228" s="12">
        <f t="shared" si="43"/>
        <v>0</v>
      </c>
      <c r="AN228" s="12" t="str">
        <f t="shared" si="43"/>
        <v>DNS</v>
      </c>
      <c r="AO228" s="8" t="str">
        <f t="shared" si="36"/>
        <v>CARLA ANTONELA MELO FUENTES</v>
      </c>
      <c r="AP228" s="23">
        <f t="shared" si="37"/>
        <v>38543</v>
      </c>
      <c r="AQ228" s="8" t="str">
        <f t="shared" si="44"/>
        <v>Club de Atletismo juan Silva de Lota</v>
      </c>
      <c r="AR228" s="8">
        <f t="shared" si="44"/>
        <v>8</v>
      </c>
      <c r="AS228" s="12" t="str">
        <f t="shared" si="39"/>
        <v>219507623</v>
      </c>
    </row>
    <row r="229" spans="1:45" ht="16" x14ac:dyDescent="0.2">
      <c r="A229" s="8"/>
      <c r="B229" s="35" t="s">
        <v>208</v>
      </c>
      <c r="C229" s="35" t="s">
        <v>868</v>
      </c>
      <c r="D229" s="35" t="s">
        <v>869</v>
      </c>
      <c r="E229" s="32" t="s">
        <v>870</v>
      </c>
      <c r="F229" s="39" t="s">
        <v>45</v>
      </c>
      <c r="G229" s="9">
        <v>37799</v>
      </c>
      <c r="H229" s="36" t="str">
        <f t="shared" si="41"/>
        <v>u18</v>
      </c>
      <c r="I229" s="40" t="s">
        <v>235</v>
      </c>
      <c r="J229" s="43">
        <v>8</v>
      </c>
      <c r="K229" s="36">
        <v>100</v>
      </c>
      <c r="L229" s="8" t="s">
        <v>1452</v>
      </c>
      <c r="M229" s="40"/>
      <c r="N229" s="82">
        <v>4</v>
      </c>
      <c r="O229" s="89">
        <v>1</v>
      </c>
      <c r="P229" s="89" t="s">
        <v>1496</v>
      </c>
      <c r="Q229" s="86" t="s">
        <v>1511</v>
      </c>
      <c r="R229" s="12" t="s">
        <v>819</v>
      </c>
      <c r="S229" s="12" t="str">
        <f t="shared" si="31"/>
        <v>f</v>
      </c>
      <c r="T229" s="8"/>
      <c r="U229" s="8"/>
      <c r="V229" s="8"/>
      <c r="W229" s="8"/>
      <c r="X229" s="8"/>
      <c r="Y229" s="8"/>
      <c r="Z229" s="45" t="s">
        <v>1442</v>
      </c>
      <c r="AA229" s="10">
        <v>43897</v>
      </c>
      <c r="AB229" s="44" t="s">
        <v>1445</v>
      </c>
      <c r="AC229" s="11" t="s">
        <v>1443</v>
      </c>
      <c r="AD229" s="11" t="s">
        <v>47</v>
      </c>
      <c r="AE229" s="14" t="s">
        <v>1444</v>
      </c>
      <c r="AG229" s="8" t="str">
        <f t="shared" si="32"/>
        <v>f</v>
      </c>
      <c r="AH229" s="8">
        <f t="shared" si="42"/>
        <v>100</v>
      </c>
      <c r="AI229" s="12" t="str">
        <f t="shared" si="42"/>
        <v>s4</v>
      </c>
      <c r="AJ229" s="12">
        <f t="shared" si="42"/>
        <v>0</v>
      </c>
      <c r="AK229" s="12" t="str">
        <f t="shared" si="34"/>
        <v xml:space="preserve"> -0.2</v>
      </c>
      <c r="AL229" s="12">
        <f t="shared" si="43"/>
        <v>4</v>
      </c>
      <c r="AM229" s="12">
        <f t="shared" si="43"/>
        <v>1</v>
      </c>
      <c r="AN229" s="12" t="str">
        <f t="shared" si="43"/>
        <v>13.42</v>
      </c>
      <c r="AO229" s="8" t="str">
        <f t="shared" si="36"/>
        <v xml:space="preserve">MARIA JESUS  SILVA  VERA </v>
      </c>
      <c r="AP229" s="23">
        <f t="shared" si="37"/>
        <v>37799</v>
      </c>
      <c r="AQ229" s="8" t="str">
        <f t="shared" si="44"/>
        <v>Club Atlético Nahuen</v>
      </c>
      <c r="AR229" s="8">
        <f t="shared" si="44"/>
        <v>8</v>
      </c>
      <c r="AS229" s="12" t="str">
        <f t="shared" si="39"/>
        <v>21326320k</v>
      </c>
    </row>
    <row r="230" spans="1:45" ht="16" x14ac:dyDescent="0.2">
      <c r="A230" s="8"/>
      <c r="B230" s="35" t="s">
        <v>331</v>
      </c>
      <c r="C230" s="35" t="s">
        <v>316</v>
      </c>
      <c r="D230" s="35" t="s">
        <v>332</v>
      </c>
      <c r="E230" s="32" t="s">
        <v>333</v>
      </c>
      <c r="F230" s="39" t="s">
        <v>45</v>
      </c>
      <c r="G230" s="9">
        <v>38390</v>
      </c>
      <c r="H230" s="36" t="str">
        <f t="shared" si="41"/>
        <v>u16</v>
      </c>
      <c r="I230" s="40" t="s">
        <v>857</v>
      </c>
      <c r="J230" s="43">
        <v>8</v>
      </c>
      <c r="K230" s="36">
        <v>100</v>
      </c>
      <c r="L230" s="8" t="s">
        <v>1452</v>
      </c>
      <c r="M230" s="40"/>
      <c r="N230" s="82">
        <v>5</v>
      </c>
      <c r="O230" s="89">
        <v>2</v>
      </c>
      <c r="P230" s="89" t="s">
        <v>1497</v>
      </c>
      <c r="Q230" s="86" t="s">
        <v>1511</v>
      </c>
      <c r="R230" s="12" t="s">
        <v>819</v>
      </c>
      <c r="S230" s="12" t="str">
        <f t="shared" si="31"/>
        <v>f</v>
      </c>
      <c r="T230" s="8"/>
      <c r="U230" s="8"/>
      <c r="V230" s="8"/>
      <c r="W230" s="8"/>
      <c r="X230" s="8"/>
      <c r="Y230" s="8"/>
      <c r="Z230" s="45" t="s">
        <v>1442</v>
      </c>
      <c r="AA230" s="10">
        <v>43897</v>
      </c>
      <c r="AB230" s="44" t="s">
        <v>1445</v>
      </c>
      <c r="AC230" s="11" t="s">
        <v>1443</v>
      </c>
      <c r="AD230" s="11" t="s">
        <v>47</v>
      </c>
      <c r="AE230" s="14" t="s">
        <v>1444</v>
      </c>
      <c r="AG230" s="8" t="str">
        <f t="shared" si="32"/>
        <v>f</v>
      </c>
      <c r="AH230" s="8">
        <f t="shared" si="42"/>
        <v>100</v>
      </c>
      <c r="AI230" s="12" t="str">
        <f t="shared" si="42"/>
        <v>s4</v>
      </c>
      <c r="AJ230" s="12">
        <f t="shared" si="42"/>
        <v>0</v>
      </c>
      <c r="AK230" s="12" t="str">
        <f t="shared" si="34"/>
        <v xml:space="preserve"> -0.2</v>
      </c>
      <c r="AL230" s="12">
        <f t="shared" si="43"/>
        <v>5</v>
      </c>
      <c r="AM230" s="12">
        <f t="shared" si="43"/>
        <v>2</v>
      </c>
      <c r="AN230" s="12" t="str">
        <f t="shared" si="43"/>
        <v>13.81</v>
      </c>
      <c r="AO230" s="8" t="str">
        <f t="shared" si="36"/>
        <v>MAURA IGNACIA NEIRA ARREDONDO</v>
      </c>
      <c r="AP230" s="23">
        <f t="shared" si="37"/>
        <v>38390</v>
      </c>
      <c r="AQ230" s="8" t="str">
        <f t="shared" si="44"/>
        <v>Club de Atletismo juan Silva de Lota</v>
      </c>
      <c r="AR230" s="8">
        <f t="shared" si="44"/>
        <v>8</v>
      </c>
      <c r="AS230" s="12" t="str">
        <f t="shared" si="39"/>
        <v>217767008</v>
      </c>
    </row>
    <row r="231" spans="1:45" ht="16" x14ac:dyDescent="0.2">
      <c r="A231" s="8"/>
      <c r="B231" s="35" t="s">
        <v>871</v>
      </c>
      <c r="C231" s="35" t="s">
        <v>872</v>
      </c>
      <c r="D231" s="35" t="s">
        <v>873</v>
      </c>
      <c r="E231" s="32" t="s">
        <v>874</v>
      </c>
      <c r="F231" s="39" t="s">
        <v>45</v>
      </c>
      <c r="G231" s="9">
        <v>34117</v>
      </c>
      <c r="H231" s="36" t="str">
        <f t="shared" si="41"/>
        <v>adulto</v>
      </c>
      <c r="I231" s="40" t="s">
        <v>96</v>
      </c>
      <c r="J231" s="43">
        <v>8</v>
      </c>
      <c r="K231" s="36">
        <v>100</v>
      </c>
      <c r="L231" s="8" t="s">
        <v>1452</v>
      </c>
      <c r="M231" s="40"/>
      <c r="N231" s="82">
        <v>6</v>
      </c>
      <c r="O231" s="89">
        <v>3</v>
      </c>
      <c r="P231" s="89" t="s">
        <v>1498</v>
      </c>
      <c r="Q231" s="86" t="s">
        <v>1511</v>
      </c>
      <c r="R231" s="12" t="s">
        <v>819</v>
      </c>
      <c r="S231" s="12" t="str">
        <f t="shared" si="31"/>
        <v>f</v>
      </c>
      <c r="T231" s="8"/>
      <c r="U231" s="8"/>
      <c r="V231" s="8"/>
      <c r="W231" s="8"/>
      <c r="X231" s="8"/>
      <c r="Y231" s="8"/>
      <c r="Z231" s="45" t="s">
        <v>1442</v>
      </c>
      <c r="AA231" s="10">
        <v>43897</v>
      </c>
      <c r="AB231" s="44" t="s">
        <v>1445</v>
      </c>
      <c r="AC231" s="11" t="s">
        <v>1443</v>
      </c>
      <c r="AD231" s="11" t="s">
        <v>47</v>
      </c>
      <c r="AE231" s="14" t="s">
        <v>1444</v>
      </c>
      <c r="AG231" s="8" t="str">
        <f t="shared" si="32"/>
        <v>f</v>
      </c>
      <c r="AH231" s="8">
        <f t="shared" si="42"/>
        <v>100</v>
      </c>
      <c r="AI231" s="12" t="str">
        <f t="shared" si="42"/>
        <v>s4</v>
      </c>
      <c r="AJ231" s="12">
        <f t="shared" si="42"/>
        <v>0</v>
      </c>
      <c r="AK231" s="12" t="str">
        <f t="shared" si="34"/>
        <v xml:space="preserve"> -0.2</v>
      </c>
      <c r="AL231" s="12">
        <f t="shared" si="43"/>
        <v>6</v>
      </c>
      <c r="AM231" s="12">
        <f t="shared" si="43"/>
        <v>3</v>
      </c>
      <c r="AN231" s="12" t="str">
        <f t="shared" si="43"/>
        <v>14.65</v>
      </c>
      <c r="AO231" s="8" t="str">
        <f t="shared" si="36"/>
        <v>DANIELA SALAZAR BARROS</v>
      </c>
      <c r="AP231" s="23">
        <f t="shared" si="37"/>
        <v>34117</v>
      </c>
      <c r="AQ231" s="8" t="str">
        <f t="shared" si="44"/>
        <v>Club Deportivo Universidad del Bio-Bio</v>
      </c>
      <c r="AR231" s="8">
        <f t="shared" si="44"/>
        <v>8</v>
      </c>
      <c r="AS231" s="12" t="str">
        <f t="shared" si="39"/>
        <v>184098029</v>
      </c>
    </row>
    <row r="232" spans="1:45" ht="16" x14ac:dyDescent="0.2">
      <c r="A232" s="8"/>
      <c r="B232" s="35" t="s">
        <v>365</v>
      </c>
      <c r="C232" s="35" t="s">
        <v>879</v>
      </c>
      <c r="D232" s="35" t="s">
        <v>880</v>
      </c>
      <c r="E232" s="32" t="s">
        <v>881</v>
      </c>
      <c r="F232" s="39" t="s">
        <v>45</v>
      </c>
      <c r="G232" s="9">
        <v>36601</v>
      </c>
      <c r="H232" s="36" t="str">
        <f t="shared" si="41"/>
        <v>adulto</v>
      </c>
      <c r="I232" s="40" t="s">
        <v>882</v>
      </c>
      <c r="J232" s="43">
        <v>6</v>
      </c>
      <c r="K232" s="36">
        <v>100</v>
      </c>
      <c r="L232" s="8" t="s">
        <v>1452</v>
      </c>
      <c r="M232" s="40"/>
      <c r="N232" s="82">
        <v>7</v>
      </c>
      <c r="O232" s="89">
        <v>4</v>
      </c>
      <c r="P232" s="89" t="s">
        <v>1499</v>
      </c>
      <c r="Q232" s="86" t="s">
        <v>1511</v>
      </c>
      <c r="R232" s="12" t="s">
        <v>819</v>
      </c>
      <c r="S232" s="12" t="str">
        <f t="shared" si="31"/>
        <v>f</v>
      </c>
      <c r="T232" s="8"/>
      <c r="U232" s="8"/>
      <c r="V232" s="8"/>
      <c r="W232" s="8"/>
      <c r="X232" s="8"/>
      <c r="Y232" s="8"/>
      <c r="Z232" s="45" t="s">
        <v>1442</v>
      </c>
      <c r="AA232" s="10">
        <v>43897</v>
      </c>
      <c r="AB232" s="44" t="s">
        <v>1445</v>
      </c>
      <c r="AC232" s="11" t="s">
        <v>1443</v>
      </c>
      <c r="AD232" s="11" t="s">
        <v>47</v>
      </c>
      <c r="AE232" s="14" t="s">
        <v>1444</v>
      </c>
      <c r="AG232" s="8" t="str">
        <f t="shared" si="32"/>
        <v>f</v>
      </c>
      <c r="AH232" s="8">
        <f t="shared" si="42"/>
        <v>100</v>
      </c>
      <c r="AI232" s="12" t="str">
        <f t="shared" si="42"/>
        <v>s4</v>
      </c>
      <c r="AJ232" s="12">
        <f t="shared" si="42"/>
        <v>0</v>
      </c>
      <c r="AK232" s="12" t="str">
        <f t="shared" si="34"/>
        <v xml:space="preserve"> -0.2</v>
      </c>
      <c r="AL232" s="12">
        <f t="shared" si="43"/>
        <v>7</v>
      </c>
      <c r="AM232" s="12">
        <f t="shared" si="43"/>
        <v>4</v>
      </c>
      <c r="AN232" s="12" t="str">
        <f t="shared" si="43"/>
        <v>14.72</v>
      </c>
      <c r="AO232" s="8" t="str">
        <f t="shared" si="36"/>
        <v>FERNANDA PAZ RAMOS TORO</v>
      </c>
      <c r="AP232" s="23">
        <f t="shared" si="37"/>
        <v>36601</v>
      </c>
      <c r="AQ232" s="8" t="str">
        <f t="shared" si="44"/>
        <v>Club Atlético San Vicente</v>
      </c>
      <c r="AR232" s="8">
        <f t="shared" si="44"/>
        <v>6</v>
      </c>
      <c r="AS232" s="12" t="str">
        <f t="shared" si="39"/>
        <v>203389140</v>
      </c>
    </row>
    <row r="233" spans="1:45" ht="16" x14ac:dyDescent="0.2">
      <c r="A233" s="8"/>
      <c r="B233" s="35" t="s">
        <v>197</v>
      </c>
      <c r="C233" s="35" t="s">
        <v>339</v>
      </c>
      <c r="D233" s="35" t="s">
        <v>340</v>
      </c>
      <c r="E233" s="32" t="s">
        <v>341</v>
      </c>
      <c r="F233" s="39" t="s">
        <v>45</v>
      </c>
      <c r="G233" s="9">
        <v>39012</v>
      </c>
      <c r="H233" s="36" t="str">
        <f t="shared" si="41"/>
        <v>u16</v>
      </c>
      <c r="I233" s="40" t="s">
        <v>857</v>
      </c>
      <c r="J233" s="43">
        <v>8</v>
      </c>
      <c r="K233" s="36">
        <v>100</v>
      </c>
      <c r="L233" s="8" t="s">
        <v>1452</v>
      </c>
      <c r="M233" s="40"/>
      <c r="N233" s="82">
        <v>1</v>
      </c>
      <c r="O233" s="89">
        <v>5</v>
      </c>
      <c r="P233" s="89" t="s">
        <v>1501</v>
      </c>
      <c r="Q233" s="86" t="s">
        <v>1511</v>
      </c>
      <c r="R233" s="12" t="s">
        <v>819</v>
      </c>
      <c r="S233" s="12" t="str">
        <f t="shared" si="31"/>
        <v>f</v>
      </c>
      <c r="T233" s="8"/>
      <c r="U233" s="8"/>
      <c r="V233" s="8"/>
      <c r="W233" s="8"/>
      <c r="X233" s="8"/>
      <c r="Y233" s="8"/>
      <c r="Z233" s="45" t="s">
        <v>1442</v>
      </c>
      <c r="AA233" s="10">
        <v>43897</v>
      </c>
      <c r="AB233" s="44" t="s">
        <v>1445</v>
      </c>
      <c r="AC233" s="11" t="s">
        <v>1443</v>
      </c>
      <c r="AD233" s="11" t="s">
        <v>47</v>
      </c>
      <c r="AE233" s="14" t="s">
        <v>1444</v>
      </c>
      <c r="AG233" s="8" t="str">
        <f t="shared" si="32"/>
        <v>f</v>
      </c>
      <c r="AH233" s="8">
        <f t="shared" si="42"/>
        <v>100</v>
      </c>
      <c r="AI233" s="12" t="str">
        <f t="shared" si="42"/>
        <v>s4</v>
      </c>
      <c r="AJ233" s="12">
        <f t="shared" si="42"/>
        <v>0</v>
      </c>
      <c r="AK233" s="12" t="str">
        <f t="shared" si="34"/>
        <v xml:space="preserve"> -0.2</v>
      </c>
      <c r="AL233" s="12">
        <f t="shared" si="43"/>
        <v>1</v>
      </c>
      <c r="AM233" s="12">
        <f t="shared" si="43"/>
        <v>5</v>
      </c>
      <c r="AN233" s="12" t="str">
        <f t="shared" si="43"/>
        <v>15.41</v>
      </c>
      <c r="AO233" s="8" t="str">
        <f t="shared" si="36"/>
        <v>CAMILA ANTONIA MUÑOZ ROBLES</v>
      </c>
      <c r="AP233" s="23">
        <f t="shared" si="37"/>
        <v>39012</v>
      </c>
      <c r="AQ233" s="8" t="str">
        <f t="shared" si="44"/>
        <v>Club de Atletismo juan Silva de Lota</v>
      </c>
      <c r="AR233" s="8">
        <f t="shared" si="44"/>
        <v>8</v>
      </c>
      <c r="AS233" s="12" t="str">
        <f t="shared" si="39"/>
        <v>22242500k</v>
      </c>
    </row>
    <row r="234" spans="1:45" ht="16" x14ac:dyDescent="0.2">
      <c r="A234" s="8"/>
      <c r="B234" s="35" t="s">
        <v>442</v>
      </c>
      <c r="C234" s="35" t="s">
        <v>443</v>
      </c>
      <c r="D234" s="35" t="s">
        <v>444</v>
      </c>
      <c r="E234" s="32" t="s">
        <v>445</v>
      </c>
      <c r="F234" s="39" t="s">
        <v>45</v>
      </c>
      <c r="G234" s="9">
        <v>38195</v>
      </c>
      <c r="H234" s="36" t="str">
        <f t="shared" si="41"/>
        <v>u18</v>
      </c>
      <c r="I234" s="40" t="s">
        <v>857</v>
      </c>
      <c r="J234" s="43">
        <v>8</v>
      </c>
      <c r="K234" s="36">
        <v>100</v>
      </c>
      <c r="L234" s="8" t="s">
        <v>1452</v>
      </c>
      <c r="M234" s="40"/>
      <c r="N234" s="82">
        <v>2</v>
      </c>
      <c r="O234" s="89">
        <v>6</v>
      </c>
      <c r="P234" s="89" t="s">
        <v>1500</v>
      </c>
      <c r="Q234" s="86" t="s">
        <v>1511</v>
      </c>
      <c r="R234" s="12" t="s">
        <v>819</v>
      </c>
      <c r="S234" s="12" t="str">
        <f t="shared" si="31"/>
        <v>f</v>
      </c>
      <c r="T234" s="8"/>
      <c r="U234" s="8"/>
      <c r="V234" s="8"/>
      <c r="W234" s="8"/>
      <c r="X234" s="8"/>
      <c r="Y234" s="8"/>
      <c r="Z234" s="45" t="s">
        <v>1442</v>
      </c>
      <c r="AA234" s="10">
        <v>43897</v>
      </c>
      <c r="AB234" s="44" t="s">
        <v>1445</v>
      </c>
      <c r="AC234" s="11" t="s">
        <v>1443</v>
      </c>
      <c r="AD234" s="11" t="s">
        <v>47</v>
      </c>
      <c r="AE234" s="14" t="s">
        <v>1444</v>
      </c>
      <c r="AG234" s="8" t="str">
        <f t="shared" si="32"/>
        <v>f</v>
      </c>
      <c r="AH234" s="8">
        <f t="shared" si="42"/>
        <v>100</v>
      </c>
      <c r="AI234" s="12" t="str">
        <f t="shared" si="42"/>
        <v>s4</v>
      </c>
      <c r="AJ234" s="12">
        <f t="shared" si="42"/>
        <v>0</v>
      </c>
      <c r="AK234" s="12" t="str">
        <f t="shared" si="34"/>
        <v xml:space="preserve"> -0.2</v>
      </c>
      <c r="AL234" s="12">
        <f t="shared" si="43"/>
        <v>2</v>
      </c>
      <c r="AM234" s="12">
        <f t="shared" si="43"/>
        <v>6</v>
      </c>
      <c r="AN234" s="12" t="str">
        <f t="shared" si="43"/>
        <v>17.38</v>
      </c>
      <c r="AO234" s="8" t="str">
        <f t="shared" si="36"/>
        <v>ARACELY AYALEN URRA CHARO</v>
      </c>
      <c r="AP234" s="23">
        <f t="shared" si="37"/>
        <v>38195</v>
      </c>
      <c r="AQ234" s="8" t="str">
        <f t="shared" si="44"/>
        <v>Club de Atletismo juan Silva de Lota</v>
      </c>
      <c r="AR234" s="8">
        <f t="shared" si="44"/>
        <v>8</v>
      </c>
      <c r="AS234" s="12" t="str">
        <f t="shared" si="39"/>
        <v>216257766</v>
      </c>
    </row>
    <row r="235" spans="1:45" ht="16" x14ac:dyDescent="0.2">
      <c r="A235" s="8"/>
      <c r="B235" s="35" t="s">
        <v>875</v>
      </c>
      <c r="C235" s="35" t="s">
        <v>876</v>
      </c>
      <c r="D235" s="35" t="s">
        <v>877</v>
      </c>
      <c r="E235" s="32" t="s">
        <v>878</v>
      </c>
      <c r="F235" s="39" t="s">
        <v>45</v>
      </c>
      <c r="G235" s="9">
        <v>38382</v>
      </c>
      <c r="H235" s="36" t="str">
        <f t="shared" si="41"/>
        <v>u16</v>
      </c>
      <c r="I235" s="40" t="s">
        <v>839</v>
      </c>
      <c r="J235" s="43">
        <v>16</v>
      </c>
      <c r="K235" s="36">
        <v>100</v>
      </c>
      <c r="L235" s="8" t="s">
        <v>1452</v>
      </c>
      <c r="M235" s="40"/>
      <c r="N235" s="82">
        <v>3</v>
      </c>
      <c r="O235" s="89"/>
      <c r="P235" s="89" t="s">
        <v>588</v>
      </c>
      <c r="Q235" s="86" t="s">
        <v>1511</v>
      </c>
      <c r="R235" s="12" t="s">
        <v>819</v>
      </c>
      <c r="S235" s="12" t="str">
        <f t="shared" si="31"/>
        <v>f</v>
      </c>
      <c r="T235" s="8"/>
      <c r="U235" s="8"/>
      <c r="V235" s="8"/>
      <c r="W235" s="8"/>
      <c r="X235" s="8"/>
      <c r="Y235" s="8"/>
      <c r="Z235" s="45" t="s">
        <v>1442</v>
      </c>
      <c r="AA235" s="10">
        <v>43897</v>
      </c>
      <c r="AB235" s="44" t="s">
        <v>1445</v>
      </c>
      <c r="AC235" s="11" t="s">
        <v>1443</v>
      </c>
      <c r="AD235" s="11" t="s">
        <v>47</v>
      </c>
      <c r="AE235" s="14" t="s">
        <v>1444</v>
      </c>
      <c r="AG235" s="8" t="str">
        <f t="shared" si="32"/>
        <v>f</v>
      </c>
      <c r="AH235" s="8">
        <f t="shared" si="42"/>
        <v>100</v>
      </c>
      <c r="AI235" s="12" t="str">
        <f t="shared" si="42"/>
        <v>s4</v>
      </c>
      <c r="AJ235" s="12">
        <f t="shared" si="42"/>
        <v>0</v>
      </c>
      <c r="AK235" s="12" t="str">
        <f t="shared" si="34"/>
        <v xml:space="preserve"> -0.2</v>
      </c>
      <c r="AL235" s="12">
        <f t="shared" si="43"/>
        <v>3</v>
      </c>
      <c r="AM235" s="12">
        <f t="shared" si="43"/>
        <v>0</v>
      </c>
      <c r="AN235" s="12" t="str">
        <f t="shared" si="43"/>
        <v>DNS</v>
      </c>
      <c r="AO235" s="8" t="str">
        <f t="shared" si="36"/>
        <v xml:space="preserve">IGNACIA YAVAR  CABRER </v>
      </c>
      <c r="AP235" s="23">
        <f t="shared" si="37"/>
        <v>38382</v>
      </c>
      <c r="AQ235" s="8" t="str">
        <f t="shared" si="44"/>
        <v>Club Deportivo Colegio Padre Hurtado de Chillan</v>
      </c>
      <c r="AR235" s="8">
        <f t="shared" si="44"/>
        <v>16</v>
      </c>
      <c r="AS235" s="12" t="str">
        <f t="shared" si="39"/>
        <v>217623136</v>
      </c>
    </row>
    <row r="236" spans="1:45" ht="16" x14ac:dyDescent="0.2">
      <c r="A236" s="8"/>
      <c r="B236" s="35" t="s">
        <v>883</v>
      </c>
      <c r="C236" s="35" t="s">
        <v>884</v>
      </c>
      <c r="D236" s="35" t="s">
        <v>885</v>
      </c>
      <c r="E236" s="32" t="s">
        <v>886</v>
      </c>
      <c r="F236" s="39" t="s">
        <v>45</v>
      </c>
      <c r="G236" s="9">
        <v>39049</v>
      </c>
      <c r="H236" s="36" t="str">
        <f t="shared" si="41"/>
        <v>u16</v>
      </c>
      <c r="I236" s="40" t="s">
        <v>839</v>
      </c>
      <c r="J236" s="43">
        <v>16</v>
      </c>
      <c r="K236" s="36">
        <v>100</v>
      </c>
      <c r="L236" s="8" t="s">
        <v>1452</v>
      </c>
      <c r="M236" s="40"/>
      <c r="N236" s="82">
        <v>8</v>
      </c>
      <c r="O236" s="89"/>
      <c r="P236" s="89" t="s">
        <v>588</v>
      </c>
      <c r="Q236" s="86" t="s">
        <v>1511</v>
      </c>
      <c r="R236" s="12" t="s">
        <v>819</v>
      </c>
      <c r="S236" s="12" t="str">
        <f t="shared" si="31"/>
        <v>f</v>
      </c>
      <c r="T236" s="8"/>
      <c r="U236" s="8"/>
      <c r="V236" s="8"/>
      <c r="W236" s="8"/>
      <c r="X236" s="8"/>
      <c r="Y236" s="8"/>
      <c r="Z236" s="45" t="s">
        <v>1442</v>
      </c>
      <c r="AA236" s="10">
        <v>43897</v>
      </c>
      <c r="AB236" s="44" t="s">
        <v>1445</v>
      </c>
      <c r="AC236" s="11" t="s">
        <v>1443</v>
      </c>
      <c r="AD236" s="11" t="s">
        <v>47</v>
      </c>
      <c r="AE236" s="14" t="s">
        <v>1444</v>
      </c>
      <c r="AG236" s="8" t="str">
        <f t="shared" si="32"/>
        <v>f</v>
      </c>
      <c r="AH236" s="8">
        <f t="shared" si="42"/>
        <v>100</v>
      </c>
      <c r="AI236" s="12" t="str">
        <f t="shared" si="42"/>
        <v>s4</v>
      </c>
      <c r="AJ236" s="12">
        <f t="shared" si="42"/>
        <v>0</v>
      </c>
      <c r="AK236" s="12" t="str">
        <f t="shared" si="34"/>
        <v xml:space="preserve"> -0.2</v>
      </c>
      <c r="AL236" s="12">
        <f t="shared" si="43"/>
        <v>8</v>
      </c>
      <c r="AM236" s="12">
        <f t="shared" si="43"/>
        <v>0</v>
      </c>
      <c r="AN236" s="12" t="str">
        <f t="shared" si="43"/>
        <v>DNS</v>
      </c>
      <c r="AO236" s="8" t="str">
        <f t="shared" si="36"/>
        <v>MARTINA MEJIAS  LEE</v>
      </c>
      <c r="AP236" s="23">
        <f t="shared" si="37"/>
        <v>39049</v>
      </c>
      <c r="AQ236" s="8" t="str">
        <f t="shared" si="44"/>
        <v>Club Deportivo Colegio Padre Hurtado de Chillan</v>
      </c>
      <c r="AR236" s="8">
        <f t="shared" si="44"/>
        <v>16</v>
      </c>
      <c r="AS236" s="12" t="str">
        <f t="shared" si="39"/>
        <v>222697077</v>
      </c>
    </row>
    <row r="237" spans="1:45" s="111" customFormat="1" ht="16" x14ac:dyDescent="0.2">
      <c r="A237" s="100"/>
      <c r="B237" s="100" t="s">
        <v>1179</v>
      </c>
      <c r="C237" s="100" t="s">
        <v>1447</v>
      </c>
      <c r="D237" s="24" t="s">
        <v>1069</v>
      </c>
      <c r="E237" s="30" t="s">
        <v>1070</v>
      </c>
      <c r="F237" s="101" t="s">
        <v>95</v>
      </c>
      <c r="G237" s="102">
        <v>33368</v>
      </c>
      <c r="H237" s="103" t="str">
        <f t="shared" si="41"/>
        <v>adulto</v>
      </c>
      <c r="I237" s="40" t="s">
        <v>823</v>
      </c>
      <c r="J237" s="100">
        <v>7</v>
      </c>
      <c r="K237" s="100">
        <v>100</v>
      </c>
      <c r="L237" s="100" t="s">
        <v>1449</v>
      </c>
      <c r="M237" s="48"/>
      <c r="N237" s="104">
        <v>3</v>
      </c>
      <c r="O237" s="105">
        <v>1</v>
      </c>
      <c r="P237" s="105" t="s">
        <v>1516</v>
      </c>
      <c r="Q237" s="106" t="s">
        <v>1512</v>
      </c>
      <c r="R237" s="47" t="s">
        <v>819</v>
      </c>
      <c r="S237" s="12" t="str">
        <f t="shared" si="31"/>
        <v>m</v>
      </c>
      <c r="T237" s="100"/>
      <c r="U237" s="68"/>
      <c r="V237" s="100"/>
      <c r="W237" s="100"/>
      <c r="X237" s="100"/>
      <c r="Y237" s="100"/>
      <c r="Z237" s="107" t="s">
        <v>1442</v>
      </c>
      <c r="AA237" s="108">
        <v>43897</v>
      </c>
      <c r="AB237" s="109" t="s">
        <v>1445</v>
      </c>
      <c r="AC237" s="100" t="s">
        <v>1443</v>
      </c>
      <c r="AD237" s="100" t="s">
        <v>47</v>
      </c>
      <c r="AE237" s="110" t="s">
        <v>1444</v>
      </c>
      <c r="AG237" s="100" t="str">
        <f t="shared" si="32"/>
        <v>m</v>
      </c>
      <c r="AH237" s="100">
        <f t="shared" si="42"/>
        <v>100</v>
      </c>
      <c r="AI237" s="112" t="str">
        <f t="shared" si="42"/>
        <v>s1</v>
      </c>
      <c r="AJ237" s="112">
        <f t="shared" si="42"/>
        <v>0</v>
      </c>
      <c r="AK237" s="112" t="str">
        <f t="shared" si="34"/>
        <v xml:space="preserve"> -1.0</v>
      </c>
      <c r="AL237" s="112">
        <f t="shared" si="43"/>
        <v>3</v>
      </c>
      <c r="AM237" s="112">
        <f t="shared" si="43"/>
        <v>1</v>
      </c>
      <c r="AN237" s="112" t="str">
        <f t="shared" si="43"/>
        <v>11.30</v>
      </c>
      <c r="AO237" s="100" t="str">
        <f t="shared" si="36"/>
        <v>ANDRES FELIPE TORRES PALMA</v>
      </c>
      <c r="AP237" s="113">
        <f t="shared" si="37"/>
        <v>33368</v>
      </c>
      <c r="AQ237" s="100" t="str">
        <f t="shared" si="44"/>
        <v>CLUB ATLETISMO CAUQUENES</v>
      </c>
      <c r="AR237" s="100">
        <f t="shared" si="44"/>
        <v>7</v>
      </c>
      <c r="AS237" s="112" t="str">
        <f t="shared" si="39"/>
        <v>234779850</v>
      </c>
    </row>
    <row r="238" spans="1:45" ht="16" x14ac:dyDescent="0.2">
      <c r="A238" s="8"/>
      <c r="B238" s="35" t="s">
        <v>1104</v>
      </c>
      <c r="C238" s="35" t="s">
        <v>1105</v>
      </c>
      <c r="D238" s="35" t="s">
        <v>1106</v>
      </c>
      <c r="E238" s="32" t="s">
        <v>1107</v>
      </c>
      <c r="F238" s="39" t="s">
        <v>95</v>
      </c>
      <c r="G238" s="9">
        <v>33612</v>
      </c>
      <c r="H238" s="36" t="str">
        <f t="shared" si="41"/>
        <v>adulto</v>
      </c>
      <c r="I238" s="40" t="s">
        <v>1108</v>
      </c>
      <c r="J238" s="42">
        <v>7</v>
      </c>
      <c r="K238" s="36">
        <v>100</v>
      </c>
      <c r="L238" s="8" t="s">
        <v>1449</v>
      </c>
      <c r="M238" s="40"/>
      <c r="N238" s="82">
        <v>8</v>
      </c>
      <c r="O238" s="89">
        <v>2</v>
      </c>
      <c r="P238" s="89" t="s">
        <v>1518</v>
      </c>
      <c r="Q238" s="85" t="s">
        <v>1512</v>
      </c>
      <c r="R238" s="12" t="s">
        <v>819</v>
      </c>
      <c r="S238" s="12" t="str">
        <f t="shared" si="31"/>
        <v>m</v>
      </c>
      <c r="T238" s="8"/>
      <c r="U238" s="8"/>
      <c r="V238" s="8"/>
      <c r="W238" s="8"/>
      <c r="X238" s="8"/>
      <c r="Y238" s="8"/>
      <c r="Z238" s="45" t="s">
        <v>1442</v>
      </c>
      <c r="AA238" s="10">
        <v>43897</v>
      </c>
      <c r="AB238" s="44" t="s">
        <v>1445</v>
      </c>
      <c r="AC238" s="11" t="s">
        <v>1443</v>
      </c>
      <c r="AD238" s="11" t="s">
        <v>47</v>
      </c>
      <c r="AE238" s="14" t="s">
        <v>1444</v>
      </c>
      <c r="AG238" s="8" t="str">
        <f t="shared" si="32"/>
        <v>m</v>
      </c>
      <c r="AH238" s="8">
        <f t="shared" si="42"/>
        <v>100</v>
      </c>
      <c r="AI238" s="12" t="str">
        <f t="shared" si="42"/>
        <v>s1</v>
      </c>
      <c r="AJ238" s="12">
        <f t="shared" si="42"/>
        <v>0</v>
      </c>
      <c r="AK238" s="12" t="str">
        <f t="shared" si="34"/>
        <v xml:space="preserve"> -1.0</v>
      </c>
      <c r="AL238" s="12">
        <f t="shared" si="43"/>
        <v>8</v>
      </c>
      <c r="AM238" s="12">
        <f t="shared" si="43"/>
        <v>2</v>
      </c>
      <c r="AN238" s="12" t="str">
        <f t="shared" si="43"/>
        <v>11.72</v>
      </c>
      <c r="AO238" s="8" t="str">
        <f t="shared" si="36"/>
        <v>CRISTIAN IBARRA SANTIS</v>
      </c>
      <c r="AP238" s="23">
        <f t="shared" si="37"/>
        <v>33612</v>
      </c>
      <c r="AQ238" s="8" t="str">
        <f t="shared" si="44"/>
        <v>Club CASAL San Ambrosio Linares</v>
      </c>
      <c r="AR238" s="8">
        <f t="shared" si="44"/>
        <v>7</v>
      </c>
      <c r="AS238" s="12" t="str">
        <f t="shared" si="39"/>
        <v>178549324</v>
      </c>
    </row>
    <row r="239" spans="1:45" ht="16" x14ac:dyDescent="0.2">
      <c r="A239" s="8"/>
      <c r="B239" s="35" t="s">
        <v>1094</v>
      </c>
      <c r="C239" s="35" t="s">
        <v>1095</v>
      </c>
      <c r="D239" s="35" t="s">
        <v>1096</v>
      </c>
      <c r="E239" s="32" t="s">
        <v>1097</v>
      </c>
      <c r="F239" s="39" t="s">
        <v>95</v>
      </c>
      <c r="G239" s="9">
        <v>37822</v>
      </c>
      <c r="H239" s="36" t="str">
        <f t="shared" si="41"/>
        <v>u18</v>
      </c>
      <c r="I239" s="40" t="s">
        <v>1098</v>
      </c>
      <c r="J239" s="42">
        <v>8</v>
      </c>
      <c r="K239" s="36">
        <v>100</v>
      </c>
      <c r="L239" s="8" t="s">
        <v>1449</v>
      </c>
      <c r="M239" s="40"/>
      <c r="N239" s="82">
        <v>6</v>
      </c>
      <c r="O239" s="89">
        <v>3</v>
      </c>
      <c r="P239" s="89" t="s">
        <v>1515</v>
      </c>
      <c r="Q239" s="85" t="s">
        <v>1512</v>
      </c>
      <c r="R239" s="12" t="s">
        <v>819</v>
      </c>
      <c r="S239" s="12" t="str">
        <f t="shared" si="31"/>
        <v>m</v>
      </c>
      <c r="T239" s="8"/>
      <c r="U239" s="8"/>
      <c r="V239" s="8"/>
      <c r="W239" s="8"/>
      <c r="X239" s="8"/>
      <c r="Y239" s="8"/>
      <c r="Z239" s="45" t="s">
        <v>1442</v>
      </c>
      <c r="AA239" s="10">
        <v>43897</v>
      </c>
      <c r="AB239" s="44" t="s">
        <v>1445</v>
      </c>
      <c r="AC239" s="11" t="s">
        <v>1443</v>
      </c>
      <c r="AD239" s="11" t="s">
        <v>47</v>
      </c>
      <c r="AE239" s="14" t="s">
        <v>1444</v>
      </c>
      <c r="AG239" s="8" t="str">
        <f t="shared" si="32"/>
        <v>m</v>
      </c>
      <c r="AH239" s="8">
        <f t="shared" si="42"/>
        <v>100</v>
      </c>
      <c r="AI239" s="12" t="str">
        <f t="shared" si="42"/>
        <v>s1</v>
      </c>
      <c r="AJ239" s="12">
        <f t="shared" si="42"/>
        <v>0</v>
      </c>
      <c r="AK239" s="12" t="str">
        <f t="shared" si="34"/>
        <v xml:space="preserve"> -1.0</v>
      </c>
      <c r="AL239" s="12">
        <f t="shared" si="43"/>
        <v>6</v>
      </c>
      <c r="AM239" s="12">
        <f t="shared" si="43"/>
        <v>3</v>
      </c>
      <c r="AN239" s="12" t="str">
        <f t="shared" si="43"/>
        <v>11.78</v>
      </c>
      <c r="AO239" s="8" t="str">
        <f t="shared" si="36"/>
        <v>GABRIEL ALEJANDRO TOLEDO IBIETA</v>
      </c>
      <c r="AP239" s="23">
        <f t="shared" si="37"/>
        <v>37822</v>
      </c>
      <c r="AQ239" s="8" t="str">
        <f t="shared" si="44"/>
        <v>Club Sagrados Corazones SSCC</v>
      </c>
      <c r="AR239" s="8">
        <f t="shared" si="44"/>
        <v>8</v>
      </c>
      <c r="AS239" s="12" t="str">
        <f t="shared" si="39"/>
        <v>213400371</v>
      </c>
    </row>
    <row r="240" spans="1:45" ht="16" x14ac:dyDescent="0.2">
      <c r="A240" s="8"/>
      <c r="B240" s="35" t="s">
        <v>556</v>
      </c>
      <c r="C240" s="35" t="s">
        <v>1109</v>
      </c>
      <c r="D240" s="35" t="s">
        <v>1110</v>
      </c>
      <c r="E240" s="32" t="s">
        <v>1111</v>
      </c>
      <c r="F240" s="39" t="s">
        <v>95</v>
      </c>
      <c r="G240" s="9">
        <v>37342</v>
      </c>
      <c r="H240" s="36" t="str">
        <f t="shared" si="41"/>
        <v>u20</v>
      </c>
      <c r="I240" s="40" t="s">
        <v>191</v>
      </c>
      <c r="J240" s="42">
        <v>8</v>
      </c>
      <c r="K240" s="36">
        <v>100</v>
      </c>
      <c r="L240" s="8" t="s">
        <v>1449</v>
      </c>
      <c r="M240" s="40"/>
      <c r="N240" s="82">
        <v>2</v>
      </c>
      <c r="O240" s="89">
        <v>4</v>
      </c>
      <c r="P240" s="89" t="s">
        <v>1519</v>
      </c>
      <c r="Q240" s="85" t="s">
        <v>1512</v>
      </c>
      <c r="R240" s="12" t="s">
        <v>819</v>
      </c>
      <c r="S240" s="12" t="str">
        <f t="shared" si="31"/>
        <v>m</v>
      </c>
      <c r="T240" s="8"/>
      <c r="U240" s="8"/>
      <c r="V240" s="8"/>
      <c r="W240" s="8"/>
      <c r="X240" s="8"/>
      <c r="Y240" s="8"/>
      <c r="Z240" s="45" t="s">
        <v>1442</v>
      </c>
      <c r="AA240" s="10">
        <v>43897</v>
      </c>
      <c r="AB240" s="44" t="s">
        <v>1445</v>
      </c>
      <c r="AC240" s="11" t="s">
        <v>1443</v>
      </c>
      <c r="AD240" s="11" t="s">
        <v>47</v>
      </c>
      <c r="AE240" s="14" t="s">
        <v>1444</v>
      </c>
      <c r="AG240" s="8" t="str">
        <f t="shared" si="32"/>
        <v>m</v>
      </c>
      <c r="AH240" s="8">
        <f t="shared" si="42"/>
        <v>100</v>
      </c>
      <c r="AI240" s="12" t="str">
        <f t="shared" si="42"/>
        <v>s1</v>
      </c>
      <c r="AJ240" s="12">
        <f t="shared" si="42"/>
        <v>0</v>
      </c>
      <c r="AK240" s="12" t="str">
        <f t="shared" si="34"/>
        <v xml:space="preserve"> -1.0</v>
      </c>
      <c r="AL240" s="12">
        <f t="shared" si="43"/>
        <v>2</v>
      </c>
      <c r="AM240" s="12">
        <f t="shared" si="43"/>
        <v>4</v>
      </c>
      <c r="AN240" s="12" t="str">
        <f t="shared" si="43"/>
        <v>11.85</v>
      </c>
      <c r="AO240" s="8" t="str">
        <f t="shared" si="36"/>
        <v>VICENTE CRISTOBÁL PEREIRA DE LA SOTTA</v>
      </c>
      <c r="AP240" s="23">
        <f t="shared" si="37"/>
        <v>37342</v>
      </c>
      <c r="AQ240" s="8" t="str">
        <f t="shared" si="44"/>
        <v>Club Deportivo San Pablo</v>
      </c>
      <c r="AR240" s="8">
        <f t="shared" si="44"/>
        <v>8</v>
      </c>
      <c r="AS240" s="12" t="str">
        <f t="shared" si="39"/>
        <v>209989638</v>
      </c>
    </row>
    <row r="241" spans="1:47" ht="16" x14ac:dyDescent="0.2">
      <c r="A241" s="8"/>
      <c r="B241" s="35" t="s">
        <v>1090</v>
      </c>
      <c r="C241" s="35" t="s">
        <v>1091</v>
      </c>
      <c r="D241" s="35" t="s">
        <v>1092</v>
      </c>
      <c r="E241" s="32" t="s">
        <v>1093</v>
      </c>
      <c r="F241" s="39" t="s">
        <v>95</v>
      </c>
      <c r="G241" s="9">
        <v>37917</v>
      </c>
      <c r="H241" s="36" t="str">
        <f t="shared" si="41"/>
        <v>u18</v>
      </c>
      <c r="I241" s="40" t="s">
        <v>191</v>
      </c>
      <c r="J241" s="42">
        <v>8</v>
      </c>
      <c r="K241" s="36">
        <v>100</v>
      </c>
      <c r="L241" s="8" t="s">
        <v>1449</v>
      </c>
      <c r="M241" s="40"/>
      <c r="N241" s="82">
        <v>5</v>
      </c>
      <c r="O241" s="89">
        <v>5</v>
      </c>
      <c r="P241" s="89" t="s">
        <v>1514</v>
      </c>
      <c r="Q241" s="85" t="s">
        <v>1512</v>
      </c>
      <c r="R241" s="12" t="s">
        <v>819</v>
      </c>
      <c r="S241" s="12" t="str">
        <f t="shared" si="31"/>
        <v>m</v>
      </c>
      <c r="T241" s="8"/>
      <c r="U241" s="8"/>
      <c r="V241" s="8"/>
      <c r="W241" s="8"/>
      <c r="X241" s="8"/>
      <c r="Y241" s="8"/>
      <c r="Z241" s="45" t="s">
        <v>1442</v>
      </c>
      <c r="AA241" s="10">
        <v>43897</v>
      </c>
      <c r="AB241" s="44" t="s">
        <v>1445</v>
      </c>
      <c r="AC241" s="11" t="s">
        <v>1443</v>
      </c>
      <c r="AD241" s="11" t="s">
        <v>47</v>
      </c>
      <c r="AE241" s="14" t="s">
        <v>1444</v>
      </c>
      <c r="AG241" s="8" t="str">
        <f t="shared" si="32"/>
        <v>m</v>
      </c>
      <c r="AH241" s="8">
        <f t="shared" si="42"/>
        <v>100</v>
      </c>
      <c r="AI241" s="12" t="str">
        <f t="shared" si="42"/>
        <v>s1</v>
      </c>
      <c r="AJ241" s="12">
        <f t="shared" si="42"/>
        <v>0</v>
      </c>
      <c r="AK241" s="12" t="str">
        <f t="shared" si="34"/>
        <v xml:space="preserve"> -1.0</v>
      </c>
      <c r="AL241" s="12">
        <f t="shared" si="43"/>
        <v>5</v>
      </c>
      <c r="AM241" s="12">
        <f t="shared" si="43"/>
        <v>5</v>
      </c>
      <c r="AN241" s="12" t="str">
        <f t="shared" si="43"/>
        <v>11.88</v>
      </c>
      <c r="AO241" s="8" t="str">
        <f t="shared" si="36"/>
        <v>JOAQUÍN  RODRIGUÉZ  TAPIA</v>
      </c>
      <c r="AP241" s="23">
        <f t="shared" si="37"/>
        <v>37917</v>
      </c>
      <c r="AQ241" s="8" t="str">
        <f t="shared" si="44"/>
        <v>Club Deportivo San Pablo</v>
      </c>
      <c r="AR241" s="8">
        <f t="shared" si="44"/>
        <v>8</v>
      </c>
      <c r="AS241" s="12" t="str">
        <f t="shared" si="39"/>
        <v>213559478</v>
      </c>
    </row>
    <row r="242" spans="1:47" ht="16" x14ac:dyDescent="0.2">
      <c r="A242" s="8"/>
      <c r="B242" s="35" t="s">
        <v>1086</v>
      </c>
      <c r="C242" s="35" t="s">
        <v>1087</v>
      </c>
      <c r="D242" s="35" t="s">
        <v>1088</v>
      </c>
      <c r="E242" s="32" t="s">
        <v>1089</v>
      </c>
      <c r="F242" s="39" t="s">
        <v>95</v>
      </c>
      <c r="G242" s="9">
        <v>37316</v>
      </c>
      <c r="H242" s="36" t="str">
        <f t="shared" si="41"/>
        <v>u20</v>
      </c>
      <c r="I242" s="40" t="s">
        <v>1056</v>
      </c>
      <c r="J242" s="42">
        <v>9</v>
      </c>
      <c r="K242" s="36">
        <v>100</v>
      </c>
      <c r="L242" s="8" t="s">
        <v>1449</v>
      </c>
      <c r="M242" s="40"/>
      <c r="N242" s="82">
        <v>4</v>
      </c>
      <c r="O242" s="89">
        <v>6</v>
      </c>
      <c r="P242" s="89" t="s">
        <v>1513</v>
      </c>
      <c r="Q242" s="85" t="s">
        <v>1512</v>
      </c>
      <c r="R242" s="12" t="s">
        <v>819</v>
      </c>
      <c r="S242" s="12" t="str">
        <f t="shared" si="31"/>
        <v>m</v>
      </c>
      <c r="T242" s="8"/>
      <c r="U242" s="8"/>
      <c r="V242" s="8"/>
      <c r="W242" s="8"/>
      <c r="X242" s="8"/>
      <c r="Y242" s="8"/>
      <c r="Z242" s="45" t="s">
        <v>1442</v>
      </c>
      <c r="AA242" s="10">
        <v>43897</v>
      </c>
      <c r="AB242" s="44" t="s">
        <v>1445</v>
      </c>
      <c r="AC242" s="11" t="s">
        <v>1443</v>
      </c>
      <c r="AD242" s="11" t="s">
        <v>47</v>
      </c>
      <c r="AE242" s="14" t="s">
        <v>1444</v>
      </c>
      <c r="AG242" s="8" t="str">
        <f t="shared" si="32"/>
        <v>m</v>
      </c>
      <c r="AH242" s="8">
        <f t="shared" si="42"/>
        <v>100</v>
      </c>
      <c r="AI242" s="12" t="str">
        <f t="shared" si="42"/>
        <v>s1</v>
      </c>
      <c r="AJ242" s="12">
        <f t="shared" si="42"/>
        <v>0</v>
      </c>
      <c r="AK242" s="12" t="str">
        <f t="shared" si="34"/>
        <v xml:space="preserve"> -1.0</v>
      </c>
      <c r="AL242" s="12">
        <f t="shared" ref="AL242:AN273" si="45">N242</f>
        <v>4</v>
      </c>
      <c r="AM242" s="12">
        <f t="shared" si="45"/>
        <v>6</v>
      </c>
      <c r="AN242" s="12" t="str">
        <f t="shared" si="45"/>
        <v>12.04</v>
      </c>
      <c r="AO242" s="8" t="str">
        <f t="shared" si="36"/>
        <v>SEBASTIAN ARTURO VENEGAS REVECO</v>
      </c>
      <c r="AP242" s="23">
        <f t="shared" si="37"/>
        <v>37316</v>
      </c>
      <c r="AQ242" s="8" t="str">
        <f t="shared" si="44"/>
        <v>CLUB DEPORTIVO ATLETICO NAHUELBUTA</v>
      </c>
      <c r="AR242" s="8">
        <f t="shared" si="44"/>
        <v>9</v>
      </c>
      <c r="AS242" s="12" t="str">
        <f t="shared" si="39"/>
        <v>209036029</v>
      </c>
    </row>
    <row r="243" spans="1:47" ht="16" x14ac:dyDescent="0.2">
      <c r="A243" s="8"/>
      <c r="B243" s="35" t="s">
        <v>1112</v>
      </c>
      <c r="C243" s="35" t="s">
        <v>1113</v>
      </c>
      <c r="D243" s="35" t="s">
        <v>1114</v>
      </c>
      <c r="E243" s="32" t="s">
        <v>1115</v>
      </c>
      <c r="F243" s="39" t="s">
        <v>95</v>
      </c>
      <c r="G243" s="9">
        <v>37968</v>
      </c>
      <c r="H243" s="36" t="str">
        <f t="shared" si="41"/>
        <v>u18</v>
      </c>
      <c r="I243" s="40" t="s">
        <v>1056</v>
      </c>
      <c r="J243" s="42">
        <v>9</v>
      </c>
      <c r="K243" s="36">
        <v>100</v>
      </c>
      <c r="L243" s="8" t="s">
        <v>1449</v>
      </c>
      <c r="M243" s="40"/>
      <c r="N243" s="82">
        <v>1</v>
      </c>
      <c r="O243" s="89">
        <v>7</v>
      </c>
      <c r="P243" s="89" t="s">
        <v>1520</v>
      </c>
      <c r="Q243" s="85" t="s">
        <v>1512</v>
      </c>
      <c r="R243" s="12" t="s">
        <v>819</v>
      </c>
      <c r="S243" s="12" t="str">
        <f t="shared" si="31"/>
        <v>m</v>
      </c>
      <c r="T243" s="8"/>
      <c r="U243" s="8"/>
      <c r="V243" s="8"/>
      <c r="W243" s="8"/>
      <c r="X243" s="8"/>
      <c r="Y243" s="8"/>
      <c r="Z243" s="45" t="s">
        <v>1442</v>
      </c>
      <c r="AA243" s="10">
        <v>43897</v>
      </c>
      <c r="AB243" s="44" t="s">
        <v>1445</v>
      </c>
      <c r="AC243" s="11" t="s">
        <v>1443</v>
      </c>
      <c r="AD243" s="11" t="s">
        <v>47</v>
      </c>
      <c r="AE243" s="14" t="s">
        <v>1444</v>
      </c>
      <c r="AG243" s="8" t="str">
        <f t="shared" si="32"/>
        <v>m</v>
      </c>
      <c r="AH243" s="8">
        <f t="shared" si="42"/>
        <v>100</v>
      </c>
      <c r="AI243" s="12" t="str">
        <f t="shared" si="42"/>
        <v>s1</v>
      </c>
      <c r="AJ243" s="12">
        <f t="shared" si="42"/>
        <v>0</v>
      </c>
      <c r="AK243" s="12" t="str">
        <f t="shared" si="34"/>
        <v xml:space="preserve"> -1.0</v>
      </c>
      <c r="AL243" s="12">
        <f t="shared" si="45"/>
        <v>1</v>
      </c>
      <c r="AM243" s="12">
        <f t="shared" si="45"/>
        <v>7</v>
      </c>
      <c r="AN243" s="12" t="str">
        <f t="shared" si="45"/>
        <v>12.13</v>
      </c>
      <c r="AO243" s="8" t="str">
        <f t="shared" si="36"/>
        <v>BOLÍVAR ALBERTO LEE CANIGUAN</v>
      </c>
      <c r="AP243" s="23">
        <f t="shared" si="37"/>
        <v>37968</v>
      </c>
      <c r="AQ243" s="8" t="str">
        <f t="shared" si="44"/>
        <v>CLUB DEPORTIVO ATLETICO NAHUELBUTA</v>
      </c>
      <c r="AR243" s="8">
        <f t="shared" si="44"/>
        <v>9</v>
      </c>
      <c r="AS243" s="12" t="str">
        <f t="shared" si="39"/>
        <v>214631873</v>
      </c>
    </row>
    <row r="244" spans="1:47" ht="16" x14ac:dyDescent="0.2">
      <c r="A244" s="100"/>
      <c r="B244" s="24" t="s">
        <v>118</v>
      </c>
      <c r="C244" s="24" t="s">
        <v>1075</v>
      </c>
      <c r="D244" s="24" t="s">
        <v>1076</v>
      </c>
      <c r="E244" s="30" t="s">
        <v>1077</v>
      </c>
      <c r="F244" s="101" t="s">
        <v>95</v>
      </c>
      <c r="G244" s="102">
        <v>38700</v>
      </c>
      <c r="H244" s="103" t="str">
        <f t="shared" si="41"/>
        <v>u16</v>
      </c>
      <c r="I244" s="40" t="s">
        <v>823</v>
      </c>
      <c r="J244" s="114">
        <v>7</v>
      </c>
      <c r="K244" s="103">
        <v>100</v>
      </c>
      <c r="L244" s="100" t="s">
        <v>1449</v>
      </c>
      <c r="M244" s="48"/>
      <c r="N244" s="104">
        <v>7</v>
      </c>
      <c r="O244" s="105">
        <v>8</v>
      </c>
      <c r="P244" s="105" t="s">
        <v>1517</v>
      </c>
      <c r="Q244" s="106" t="s">
        <v>1512</v>
      </c>
      <c r="R244" s="47" t="s">
        <v>819</v>
      </c>
      <c r="S244" s="12" t="str">
        <f t="shared" si="31"/>
        <v>m</v>
      </c>
      <c r="T244" s="100"/>
      <c r="U244" s="68"/>
      <c r="V244" s="100"/>
      <c r="W244" s="100"/>
      <c r="X244" s="100"/>
      <c r="Y244" s="100"/>
      <c r="Z244" s="107" t="s">
        <v>1442</v>
      </c>
      <c r="AA244" s="108">
        <v>43897</v>
      </c>
      <c r="AB244" s="109" t="s">
        <v>1445</v>
      </c>
      <c r="AC244" s="100" t="s">
        <v>1443</v>
      </c>
      <c r="AD244" s="100" t="s">
        <v>47</v>
      </c>
      <c r="AE244" s="110" t="s">
        <v>1444</v>
      </c>
      <c r="AF244" s="111"/>
      <c r="AG244" s="100" t="str">
        <f t="shared" si="32"/>
        <v>m</v>
      </c>
      <c r="AH244" s="100">
        <f t="shared" si="42"/>
        <v>100</v>
      </c>
      <c r="AI244" s="112" t="str">
        <f t="shared" si="42"/>
        <v>s1</v>
      </c>
      <c r="AJ244" s="112">
        <f t="shared" si="42"/>
        <v>0</v>
      </c>
      <c r="AK244" s="112" t="str">
        <f t="shared" si="34"/>
        <v xml:space="preserve"> -1.0</v>
      </c>
      <c r="AL244" s="112">
        <f t="shared" si="45"/>
        <v>7</v>
      </c>
      <c r="AM244" s="112">
        <f t="shared" si="45"/>
        <v>8</v>
      </c>
      <c r="AN244" s="112" t="str">
        <f t="shared" si="45"/>
        <v>12.41</v>
      </c>
      <c r="AO244" s="100" t="str">
        <f t="shared" si="36"/>
        <v>BENJAMIN IGNACIO INOSTROZA  MUÑOZ</v>
      </c>
      <c r="AP244" s="113">
        <f t="shared" si="37"/>
        <v>38700</v>
      </c>
      <c r="AQ244" s="100" t="str">
        <f t="shared" si="44"/>
        <v>CLUB ATLETISMO CAUQUENES</v>
      </c>
      <c r="AR244" s="100">
        <f t="shared" si="44"/>
        <v>7</v>
      </c>
      <c r="AS244" s="112" t="str">
        <f t="shared" si="39"/>
        <v>219987161</v>
      </c>
      <c r="AT244" s="111"/>
      <c r="AU244" s="111"/>
    </row>
    <row r="245" spans="1:47" s="111" customFormat="1" ht="16" x14ac:dyDescent="0.2">
      <c r="A245" s="8"/>
      <c r="B245" s="35" t="s">
        <v>1116</v>
      </c>
      <c r="C245" s="35" t="s">
        <v>1117</v>
      </c>
      <c r="D245" s="35" t="s">
        <v>1118</v>
      </c>
      <c r="E245" s="32" t="s">
        <v>1119</v>
      </c>
      <c r="F245" s="39" t="s">
        <v>95</v>
      </c>
      <c r="G245" s="9">
        <v>37778</v>
      </c>
      <c r="H245" s="36" t="str">
        <f t="shared" si="41"/>
        <v>u18</v>
      </c>
      <c r="I245" s="40" t="s">
        <v>191</v>
      </c>
      <c r="J245" s="42">
        <v>8</v>
      </c>
      <c r="K245" s="36">
        <v>100</v>
      </c>
      <c r="L245" s="8" t="s">
        <v>1450</v>
      </c>
      <c r="M245" s="40"/>
      <c r="N245" s="82">
        <v>4</v>
      </c>
      <c r="O245" s="89">
        <v>1</v>
      </c>
      <c r="P245" s="89" t="s">
        <v>1522</v>
      </c>
      <c r="Q245" s="85" t="s">
        <v>1521</v>
      </c>
      <c r="R245" s="12" t="s">
        <v>819</v>
      </c>
      <c r="S245" s="12" t="str">
        <f t="shared" si="31"/>
        <v>m</v>
      </c>
      <c r="T245" s="8"/>
      <c r="U245" s="8"/>
      <c r="V245" s="8"/>
      <c r="W245" s="8"/>
      <c r="X245" s="8"/>
      <c r="Y245" s="8"/>
      <c r="Z245" s="45" t="s">
        <v>1442</v>
      </c>
      <c r="AA245" s="10">
        <v>43897</v>
      </c>
      <c r="AB245" s="44" t="s">
        <v>1445</v>
      </c>
      <c r="AC245" s="11" t="s">
        <v>1443</v>
      </c>
      <c r="AD245" s="11" t="s">
        <v>47</v>
      </c>
      <c r="AE245" s="14" t="s">
        <v>1444</v>
      </c>
      <c r="AF245"/>
      <c r="AG245" s="8" t="str">
        <f t="shared" si="32"/>
        <v>m</v>
      </c>
      <c r="AH245" s="8">
        <f t="shared" si="42"/>
        <v>100</v>
      </c>
      <c r="AI245" s="12" t="str">
        <f t="shared" si="42"/>
        <v>s2</v>
      </c>
      <c r="AJ245" s="12">
        <f t="shared" si="42"/>
        <v>0</v>
      </c>
      <c r="AK245" s="12" t="str">
        <f t="shared" si="34"/>
        <v xml:space="preserve"> -1.1</v>
      </c>
      <c r="AL245" s="12">
        <f t="shared" si="45"/>
        <v>4</v>
      </c>
      <c r="AM245" s="12">
        <f t="shared" si="45"/>
        <v>1</v>
      </c>
      <c r="AN245" s="12" t="str">
        <f t="shared" si="45"/>
        <v>11.91</v>
      </c>
      <c r="AO245" s="8" t="str">
        <f t="shared" si="36"/>
        <v>CLEMENTE ALFONSO PAREDES  VIGNEAUX</v>
      </c>
      <c r="AP245" s="23">
        <f t="shared" si="37"/>
        <v>37778</v>
      </c>
      <c r="AQ245" s="8" t="str">
        <f t="shared" si="44"/>
        <v>Club Deportivo San Pablo</v>
      </c>
      <c r="AR245" s="8">
        <f t="shared" si="44"/>
        <v>8</v>
      </c>
      <c r="AS245" s="12" t="str">
        <f t="shared" si="39"/>
        <v>213111868</v>
      </c>
      <c r="AT245"/>
      <c r="AU245"/>
    </row>
    <row r="246" spans="1:47" ht="16" x14ac:dyDescent="0.2">
      <c r="A246" s="8"/>
      <c r="B246" s="35" t="s">
        <v>1123</v>
      </c>
      <c r="C246" s="35" t="s">
        <v>1124</v>
      </c>
      <c r="D246" s="35" t="s">
        <v>1125</v>
      </c>
      <c r="E246" s="32" t="s">
        <v>1126</v>
      </c>
      <c r="F246" s="39" t="s">
        <v>95</v>
      </c>
      <c r="G246" s="9">
        <v>37384</v>
      </c>
      <c r="H246" s="36" t="str">
        <f t="shared" si="41"/>
        <v>u20</v>
      </c>
      <c r="I246" s="40" t="s">
        <v>207</v>
      </c>
      <c r="J246" s="42">
        <v>8</v>
      </c>
      <c r="K246" s="36">
        <v>100</v>
      </c>
      <c r="L246" s="8" t="s">
        <v>1450</v>
      </c>
      <c r="M246" s="40"/>
      <c r="N246" s="82">
        <v>6</v>
      </c>
      <c r="O246" s="89">
        <v>2</v>
      </c>
      <c r="P246" s="89" t="s">
        <v>1523</v>
      </c>
      <c r="Q246" s="85" t="s">
        <v>1521</v>
      </c>
      <c r="R246" s="12" t="s">
        <v>819</v>
      </c>
      <c r="S246" s="12" t="str">
        <f t="shared" si="31"/>
        <v>m</v>
      </c>
      <c r="T246" s="8"/>
      <c r="U246" s="8"/>
      <c r="V246" s="8"/>
      <c r="W246" s="8"/>
      <c r="X246" s="8"/>
      <c r="Y246" s="8"/>
      <c r="Z246" s="45" t="s">
        <v>1442</v>
      </c>
      <c r="AA246" s="10">
        <v>43897</v>
      </c>
      <c r="AB246" s="44" t="s">
        <v>1445</v>
      </c>
      <c r="AC246" s="11" t="s">
        <v>1443</v>
      </c>
      <c r="AD246" s="11" t="s">
        <v>47</v>
      </c>
      <c r="AE246" s="14" t="s">
        <v>1444</v>
      </c>
      <c r="AG246" s="8" t="str">
        <f t="shared" si="32"/>
        <v>m</v>
      </c>
      <c r="AH246" s="8">
        <f t="shared" si="42"/>
        <v>100</v>
      </c>
      <c r="AI246" s="12" t="str">
        <f t="shared" si="42"/>
        <v>s2</v>
      </c>
      <c r="AJ246" s="12">
        <f t="shared" si="42"/>
        <v>0</v>
      </c>
      <c r="AK246" s="12" t="str">
        <f t="shared" si="34"/>
        <v xml:space="preserve"> -1.1</v>
      </c>
      <c r="AL246" s="12">
        <f t="shared" si="45"/>
        <v>6</v>
      </c>
      <c r="AM246" s="12">
        <f t="shared" si="45"/>
        <v>2</v>
      </c>
      <c r="AN246" s="12" t="str">
        <f t="shared" si="45"/>
        <v>11.92</v>
      </c>
      <c r="AO246" s="8" t="str">
        <f t="shared" si="36"/>
        <v>JEREMIAS ENOC CONTRERAS  ALVIAL</v>
      </c>
      <c r="AP246" s="23">
        <f t="shared" si="37"/>
        <v>37384</v>
      </c>
      <c r="AQ246" s="8" t="str">
        <f t="shared" si="44"/>
        <v>Centro de apoyo del deporte y la cultura CADECU</v>
      </c>
      <c r="AR246" s="8">
        <f t="shared" si="44"/>
        <v>8</v>
      </c>
      <c r="AS246" s="12" t="str">
        <f t="shared" si="39"/>
        <v>208435248</v>
      </c>
    </row>
    <row r="247" spans="1:47" ht="16" x14ac:dyDescent="0.2">
      <c r="A247" s="8"/>
      <c r="B247" s="35" t="s">
        <v>103</v>
      </c>
      <c r="C247" s="35" t="s">
        <v>1087</v>
      </c>
      <c r="D247" s="35" t="s">
        <v>1143</v>
      </c>
      <c r="E247" s="32" t="s">
        <v>1144</v>
      </c>
      <c r="F247" s="39" t="s">
        <v>95</v>
      </c>
      <c r="G247" s="9">
        <v>37444</v>
      </c>
      <c r="H247" s="36" t="str">
        <f t="shared" si="41"/>
        <v>u20</v>
      </c>
      <c r="I247" s="40" t="s">
        <v>68</v>
      </c>
      <c r="J247" s="42">
        <v>8</v>
      </c>
      <c r="K247" s="36">
        <v>100</v>
      </c>
      <c r="L247" s="8" t="s">
        <v>1450</v>
      </c>
      <c r="M247" s="40"/>
      <c r="N247" s="82">
        <v>1</v>
      </c>
      <c r="O247" s="89">
        <v>3</v>
      </c>
      <c r="P247" s="89" t="s">
        <v>1525</v>
      </c>
      <c r="Q247" s="85" t="s">
        <v>1521</v>
      </c>
      <c r="R247" s="12" t="s">
        <v>819</v>
      </c>
      <c r="S247" s="12" t="str">
        <f t="shared" si="31"/>
        <v>m</v>
      </c>
      <c r="T247" s="8"/>
      <c r="U247" s="8"/>
      <c r="V247" s="8"/>
      <c r="W247" s="8"/>
      <c r="X247" s="8"/>
      <c r="Y247" s="8"/>
      <c r="Z247" s="45" t="s">
        <v>1442</v>
      </c>
      <c r="AA247" s="10">
        <v>43897</v>
      </c>
      <c r="AB247" s="44" t="s">
        <v>1445</v>
      </c>
      <c r="AC247" s="11" t="s">
        <v>1443</v>
      </c>
      <c r="AD247" s="11" t="s">
        <v>47</v>
      </c>
      <c r="AE247" s="14" t="s">
        <v>1444</v>
      </c>
      <c r="AG247" s="8" t="str">
        <f t="shared" si="32"/>
        <v>m</v>
      </c>
      <c r="AH247" s="8">
        <f t="shared" si="42"/>
        <v>100</v>
      </c>
      <c r="AI247" s="12" t="str">
        <f t="shared" si="42"/>
        <v>s2</v>
      </c>
      <c r="AJ247" s="12">
        <f t="shared" si="42"/>
        <v>0</v>
      </c>
      <c r="AK247" s="12" t="str">
        <f t="shared" si="34"/>
        <v xml:space="preserve"> -1.1</v>
      </c>
      <c r="AL247" s="12">
        <f t="shared" si="45"/>
        <v>1</v>
      </c>
      <c r="AM247" s="12">
        <f t="shared" si="45"/>
        <v>3</v>
      </c>
      <c r="AN247" s="12" t="str">
        <f t="shared" si="45"/>
        <v>11.96</v>
      </c>
      <c r="AO247" s="8" t="str">
        <f t="shared" si="36"/>
        <v>SEBASTIAN MENDEZ REVECO</v>
      </c>
      <c r="AP247" s="23">
        <f t="shared" si="37"/>
        <v>37444</v>
      </c>
      <c r="AQ247" s="8" t="str">
        <f t="shared" si="44"/>
        <v>Club Atlético de Los Angeles</v>
      </c>
      <c r="AR247" s="8">
        <f t="shared" si="44"/>
        <v>8</v>
      </c>
      <c r="AS247" s="12" t="str">
        <f t="shared" si="39"/>
        <v>209039060</v>
      </c>
    </row>
    <row r="248" spans="1:47" ht="16" x14ac:dyDescent="0.2">
      <c r="A248" s="8"/>
      <c r="B248" s="35" t="s">
        <v>1120</v>
      </c>
      <c r="C248" s="35" t="s">
        <v>506</v>
      </c>
      <c r="D248" s="35" t="s">
        <v>1121</v>
      </c>
      <c r="E248" s="32" t="s">
        <v>1122</v>
      </c>
      <c r="F248" s="39" t="s">
        <v>95</v>
      </c>
      <c r="G248" s="9">
        <v>37694</v>
      </c>
      <c r="H248" s="36" t="str">
        <f t="shared" si="41"/>
        <v>u18</v>
      </c>
      <c r="I248" s="40" t="s">
        <v>191</v>
      </c>
      <c r="J248" s="42">
        <v>8</v>
      </c>
      <c r="K248" s="36">
        <v>100</v>
      </c>
      <c r="L248" s="8" t="s">
        <v>1450</v>
      </c>
      <c r="M248" s="40"/>
      <c r="N248" s="82">
        <v>5</v>
      </c>
      <c r="O248" s="89">
        <v>4</v>
      </c>
      <c r="P248" s="89" t="s">
        <v>1513</v>
      </c>
      <c r="Q248" s="85" t="s">
        <v>1521</v>
      </c>
      <c r="R248" s="12" t="s">
        <v>819</v>
      </c>
      <c r="S248" s="12" t="str">
        <f t="shared" si="31"/>
        <v>m</v>
      </c>
      <c r="T248" s="8"/>
      <c r="U248" s="8"/>
      <c r="V248" s="8"/>
      <c r="W248" s="8"/>
      <c r="X248" s="8"/>
      <c r="Y248" s="8"/>
      <c r="Z248" s="45" t="s">
        <v>1442</v>
      </c>
      <c r="AA248" s="10">
        <v>43897</v>
      </c>
      <c r="AB248" s="44" t="s">
        <v>1445</v>
      </c>
      <c r="AC248" s="11" t="s">
        <v>1443</v>
      </c>
      <c r="AD248" s="11" t="s">
        <v>47</v>
      </c>
      <c r="AE248" s="14" t="s">
        <v>1444</v>
      </c>
      <c r="AG248" s="8" t="str">
        <f t="shared" si="32"/>
        <v>m</v>
      </c>
      <c r="AH248" s="8">
        <f t="shared" si="42"/>
        <v>100</v>
      </c>
      <c r="AI248" s="12" t="str">
        <f t="shared" si="42"/>
        <v>s2</v>
      </c>
      <c r="AJ248" s="12">
        <f t="shared" si="42"/>
        <v>0</v>
      </c>
      <c r="AK248" s="12" t="str">
        <f t="shared" si="34"/>
        <v xml:space="preserve"> -1.1</v>
      </c>
      <c r="AL248" s="12">
        <f t="shared" si="45"/>
        <v>5</v>
      </c>
      <c r="AM248" s="12">
        <f t="shared" si="45"/>
        <v>4</v>
      </c>
      <c r="AN248" s="12" t="str">
        <f t="shared" si="45"/>
        <v>12.04</v>
      </c>
      <c r="AO248" s="8" t="str">
        <f t="shared" si="36"/>
        <v>CLEMENTE ALESSANDRO ENRIOTTI CARRASCO</v>
      </c>
      <c r="AP248" s="23">
        <f t="shared" si="37"/>
        <v>37694</v>
      </c>
      <c r="AQ248" s="8" t="str">
        <f t="shared" si="44"/>
        <v>Club Deportivo San Pablo</v>
      </c>
      <c r="AR248" s="8">
        <f t="shared" si="44"/>
        <v>8</v>
      </c>
      <c r="AS248" s="12" t="str">
        <f t="shared" si="39"/>
        <v>21257788k</v>
      </c>
    </row>
    <row r="249" spans="1:47" ht="16" x14ac:dyDescent="0.2">
      <c r="A249" s="8"/>
      <c r="B249" s="35" t="s">
        <v>1127</v>
      </c>
      <c r="C249" s="35" t="s">
        <v>1128</v>
      </c>
      <c r="D249" s="35" t="s">
        <v>1129</v>
      </c>
      <c r="E249" s="32" t="s">
        <v>1130</v>
      </c>
      <c r="F249" s="39" t="s">
        <v>95</v>
      </c>
      <c r="G249" s="9">
        <v>37337</v>
      </c>
      <c r="H249" s="36" t="str">
        <f t="shared" si="41"/>
        <v>u20</v>
      </c>
      <c r="I249" s="40" t="s">
        <v>207</v>
      </c>
      <c r="J249" s="42">
        <v>8</v>
      </c>
      <c r="K249" s="36">
        <v>100</v>
      </c>
      <c r="L249" s="8" t="s">
        <v>1450</v>
      </c>
      <c r="M249" s="40"/>
      <c r="N249" s="82">
        <v>3</v>
      </c>
      <c r="O249" s="89">
        <v>5</v>
      </c>
      <c r="P249" s="89" t="s">
        <v>1524</v>
      </c>
      <c r="Q249" s="85" t="s">
        <v>1521</v>
      </c>
      <c r="R249" s="12" t="s">
        <v>819</v>
      </c>
      <c r="S249" s="12" t="str">
        <f t="shared" si="31"/>
        <v>m</v>
      </c>
      <c r="T249" s="8"/>
      <c r="U249" s="8"/>
      <c r="V249" s="8"/>
      <c r="W249" s="8"/>
      <c r="X249" s="8"/>
      <c r="Y249" s="8"/>
      <c r="Z249" s="45" t="s">
        <v>1442</v>
      </c>
      <c r="AA249" s="10">
        <v>43897</v>
      </c>
      <c r="AB249" s="44" t="s">
        <v>1445</v>
      </c>
      <c r="AC249" s="11" t="s">
        <v>1443</v>
      </c>
      <c r="AD249" s="11" t="s">
        <v>47</v>
      </c>
      <c r="AE249" s="14" t="s">
        <v>1444</v>
      </c>
      <c r="AG249" s="8" t="str">
        <f t="shared" si="32"/>
        <v>m</v>
      </c>
      <c r="AH249" s="8">
        <f t="shared" si="42"/>
        <v>100</v>
      </c>
      <c r="AI249" s="12" t="str">
        <f t="shared" si="42"/>
        <v>s2</v>
      </c>
      <c r="AJ249" s="12">
        <f t="shared" si="42"/>
        <v>0</v>
      </c>
      <c r="AK249" s="12" t="str">
        <f t="shared" si="34"/>
        <v xml:space="preserve"> -1.1</v>
      </c>
      <c r="AL249" s="12">
        <f t="shared" si="45"/>
        <v>3</v>
      </c>
      <c r="AM249" s="12">
        <f t="shared" si="45"/>
        <v>5</v>
      </c>
      <c r="AN249" s="12" t="str">
        <f t="shared" si="45"/>
        <v>12.36</v>
      </c>
      <c r="AO249" s="8" t="str">
        <f t="shared" si="36"/>
        <v>FELIPE ANDRES BUSTAMANTE MONSALVE</v>
      </c>
      <c r="AP249" s="23">
        <f t="shared" si="37"/>
        <v>37337</v>
      </c>
      <c r="AQ249" s="8" t="str">
        <f t="shared" si="44"/>
        <v>Centro de apoyo del deporte y la cultura CADECU</v>
      </c>
      <c r="AR249" s="8">
        <f t="shared" si="44"/>
        <v>8</v>
      </c>
      <c r="AS249" s="12" t="str">
        <f t="shared" si="39"/>
        <v>209973774</v>
      </c>
    </row>
    <row r="250" spans="1:47" ht="16" x14ac:dyDescent="0.2">
      <c r="A250" s="8"/>
      <c r="B250" s="35" t="s">
        <v>1131</v>
      </c>
      <c r="C250" s="35" t="s">
        <v>1132</v>
      </c>
      <c r="D250" s="35" t="s">
        <v>1133</v>
      </c>
      <c r="E250" s="32" t="s">
        <v>1134</v>
      </c>
      <c r="F250" s="39" t="s">
        <v>95</v>
      </c>
      <c r="G250" s="9">
        <v>37801</v>
      </c>
      <c r="H250" s="36" t="str">
        <f t="shared" si="41"/>
        <v>u18</v>
      </c>
      <c r="I250" s="40" t="s">
        <v>823</v>
      </c>
      <c r="J250" s="42">
        <v>7</v>
      </c>
      <c r="K250" s="36">
        <v>100</v>
      </c>
      <c r="L250" s="8" t="s">
        <v>1450</v>
      </c>
      <c r="M250" s="40"/>
      <c r="N250" s="82">
        <v>7</v>
      </c>
      <c r="O250" s="89"/>
      <c r="P250" s="89" t="s">
        <v>588</v>
      </c>
      <c r="Q250" s="85" t="s">
        <v>1521</v>
      </c>
      <c r="R250" s="12" t="s">
        <v>819</v>
      </c>
      <c r="S250" s="12" t="str">
        <f t="shared" si="31"/>
        <v>m</v>
      </c>
      <c r="T250" s="8"/>
      <c r="U250" s="8"/>
      <c r="V250" s="8"/>
      <c r="W250" s="8"/>
      <c r="X250" s="8"/>
      <c r="Y250" s="8"/>
      <c r="Z250" s="45" t="s">
        <v>1442</v>
      </c>
      <c r="AA250" s="10">
        <v>43897</v>
      </c>
      <c r="AB250" s="44" t="s">
        <v>1445</v>
      </c>
      <c r="AC250" s="11" t="s">
        <v>1443</v>
      </c>
      <c r="AD250" s="11" t="s">
        <v>47</v>
      </c>
      <c r="AE250" s="14" t="s">
        <v>1444</v>
      </c>
      <c r="AG250" s="8" t="str">
        <f t="shared" si="32"/>
        <v>m</v>
      </c>
      <c r="AH250" s="8">
        <f t="shared" si="42"/>
        <v>100</v>
      </c>
      <c r="AI250" s="12" t="str">
        <f t="shared" si="42"/>
        <v>s2</v>
      </c>
      <c r="AJ250" s="12">
        <f t="shared" si="42"/>
        <v>0</v>
      </c>
      <c r="AK250" s="12" t="str">
        <f t="shared" si="34"/>
        <v xml:space="preserve"> -1.1</v>
      </c>
      <c r="AL250" s="12">
        <f t="shared" si="45"/>
        <v>7</v>
      </c>
      <c r="AM250" s="12">
        <f t="shared" si="45"/>
        <v>0</v>
      </c>
      <c r="AN250" s="12" t="str">
        <f t="shared" si="45"/>
        <v>DNS</v>
      </c>
      <c r="AO250" s="8" t="str">
        <f t="shared" si="36"/>
        <v>ALEXIS ALEJANDRO MACAYA  ARELLANO</v>
      </c>
      <c r="AP250" s="23">
        <f t="shared" si="37"/>
        <v>37801</v>
      </c>
      <c r="AQ250" s="8" t="str">
        <f t="shared" si="44"/>
        <v>CLUB ATLETISMO CAUQUENES</v>
      </c>
      <c r="AR250" s="8">
        <f t="shared" si="44"/>
        <v>7</v>
      </c>
      <c r="AS250" s="12" t="str">
        <f t="shared" si="39"/>
        <v>213289365</v>
      </c>
    </row>
    <row r="251" spans="1:47" ht="16" x14ac:dyDescent="0.2">
      <c r="A251" s="8"/>
      <c r="B251" s="35" t="s">
        <v>1135</v>
      </c>
      <c r="C251" s="35" t="s">
        <v>1136</v>
      </c>
      <c r="D251" s="35" t="s">
        <v>1137</v>
      </c>
      <c r="E251" s="32" t="s">
        <v>1138</v>
      </c>
      <c r="F251" s="39" t="s">
        <v>95</v>
      </c>
      <c r="G251" s="9">
        <v>37434</v>
      </c>
      <c r="H251" s="36" t="str">
        <f t="shared" si="41"/>
        <v>u20</v>
      </c>
      <c r="I251" s="40" t="s">
        <v>68</v>
      </c>
      <c r="J251" s="42">
        <v>8</v>
      </c>
      <c r="K251" s="36">
        <v>100</v>
      </c>
      <c r="L251" s="8" t="s">
        <v>1450</v>
      </c>
      <c r="M251" s="40"/>
      <c r="N251" s="82">
        <v>8</v>
      </c>
      <c r="O251" s="89"/>
      <c r="P251" s="89" t="s">
        <v>588</v>
      </c>
      <c r="Q251" s="85" t="s">
        <v>1521</v>
      </c>
      <c r="R251" s="12" t="s">
        <v>819</v>
      </c>
      <c r="S251" s="12" t="str">
        <f t="shared" si="31"/>
        <v>m</v>
      </c>
      <c r="T251" s="8"/>
      <c r="U251" s="8"/>
      <c r="V251" s="8"/>
      <c r="W251" s="8"/>
      <c r="X251" s="8"/>
      <c r="Y251" s="8"/>
      <c r="Z251" s="45" t="s">
        <v>1442</v>
      </c>
      <c r="AA251" s="10">
        <v>43897</v>
      </c>
      <c r="AB251" s="44" t="s">
        <v>1445</v>
      </c>
      <c r="AC251" s="11" t="s">
        <v>1443</v>
      </c>
      <c r="AD251" s="11" t="s">
        <v>47</v>
      </c>
      <c r="AE251" s="14" t="s">
        <v>1444</v>
      </c>
      <c r="AG251" s="8" t="str">
        <f t="shared" si="32"/>
        <v>m</v>
      </c>
      <c r="AH251" s="8">
        <f t="shared" si="42"/>
        <v>100</v>
      </c>
      <c r="AI251" s="12" t="str">
        <f t="shared" si="42"/>
        <v>s2</v>
      </c>
      <c r="AJ251" s="12">
        <f t="shared" si="42"/>
        <v>0</v>
      </c>
      <c r="AK251" s="12" t="str">
        <f t="shared" si="34"/>
        <v xml:space="preserve"> -1.1</v>
      </c>
      <c r="AL251" s="12">
        <f t="shared" si="45"/>
        <v>8</v>
      </c>
      <c r="AM251" s="12">
        <f t="shared" si="45"/>
        <v>0</v>
      </c>
      <c r="AN251" s="12" t="str">
        <f t="shared" si="45"/>
        <v>DNS</v>
      </c>
      <c r="AO251" s="8" t="str">
        <f t="shared" si="36"/>
        <v>AGUSTÍN IGNACIO BRIONES DOS SANTOS</v>
      </c>
      <c r="AP251" s="23">
        <f t="shared" si="37"/>
        <v>37434</v>
      </c>
      <c r="AQ251" s="8" t="str">
        <f t="shared" si="44"/>
        <v>Club Atlético de Los Angeles</v>
      </c>
      <c r="AR251" s="8">
        <f t="shared" si="44"/>
        <v>8</v>
      </c>
      <c r="AS251" s="12" t="str">
        <f t="shared" si="39"/>
        <v>206869216</v>
      </c>
    </row>
    <row r="252" spans="1:47" ht="16" x14ac:dyDescent="0.2">
      <c r="A252" s="8"/>
      <c r="B252" s="35" t="s">
        <v>1139</v>
      </c>
      <c r="C252" s="35" t="s">
        <v>1140</v>
      </c>
      <c r="D252" s="35" t="s">
        <v>1141</v>
      </c>
      <c r="E252" s="32" t="s">
        <v>1142</v>
      </c>
      <c r="F252" s="39" t="s">
        <v>95</v>
      </c>
      <c r="G252" s="9">
        <v>37188</v>
      </c>
      <c r="H252" s="36" t="str">
        <f t="shared" si="41"/>
        <v>u20</v>
      </c>
      <c r="I252" s="40" t="s">
        <v>847</v>
      </c>
      <c r="J252" s="42">
        <v>7</v>
      </c>
      <c r="K252" s="36">
        <v>100</v>
      </c>
      <c r="L252" s="8" t="s">
        <v>1450</v>
      </c>
      <c r="M252" s="40"/>
      <c r="N252" s="82">
        <v>2</v>
      </c>
      <c r="O252" s="89"/>
      <c r="P252" s="89" t="s">
        <v>588</v>
      </c>
      <c r="Q252" s="85" t="s">
        <v>1521</v>
      </c>
      <c r="R252" s="12" t="s">
        <v>819</v>
      </c>
      <c r="S252" s="12" t="str">
        <f t="shared" si="31"/>
        <v>m</v>
      </c>
      <c r="T252" s="8"/>
      <c r="U252" s="8"/>
      <c r="V252" s="8"/>
      <c r="W252" s="8"/>
      <c r="X252" s="8"/>
      <c r="Y252" s="8"/>
      <c r="Z252" s="45" t="s">
        <v>1442</v>
      </c>
      <c r="AA252" s="10">
        <v>43897</v>
      </c>
      <c r="AB252" s="44" t="s">
        <v>1445</v>
      </c>
      <c r="AC252" s="11" t="s">
        <v>1443</v>
      </c>
      <c r="AD252" s="11" t="s">
        <v>47</v>
      </c>
      <c r="AE252" s="14" t="s">
        <v>1444</v>
      </c>
      <c r="AG252" s="8" t="str">
        <f t="shared" si="32"/>
        <v>m</v>
      </c>
      <c r="AH252" s="8">
        <f t="shared" si="42"/>
        <v>100</v>
      </c>
      <c r="AI252" s="12" t="str">
        <f t="shared" si="42"/>
        <v>s2</v>
      </c>
      <c r="AJ252" s="12">
        <f t="shared" si="42"/>
        <v>0</v>
      </c>
      <c r="AK252" s="12" t="str">
        <f t="shared" si="34"/>
        <v xml:space="preserve"> -1.1</v>
      </c>
      <c r="AL252" s="12">
        <f t="shared" si="45"/>
        <v>2</v>
      </c>
      <c r="AM252" s="12">
        <f t="shared" si="45"/>
        <v>0</v>
      </c>
      <c r="AN252" s="12" t="str">
        <f t="shared" si="45"/>
        <v>DNS</v>
      </c>
      <c r="AO252" s="8" t="str">
        <f t="shared" si="36"/>
        <v>JOSE EUGENIO CACERES LOBOS</v>
      </c>
      <c r="AP252" s="23">
        <f t="shared" si="37"/>
        <v>37188</v>
      </c>
      <c r="AQ252" s="8" t="str">
        <f t="shared" si="44"/>
        <v>CLUB ATLETICO ALAMEDA DE TALCA</v>
      </c>
      <c r="AR252" s="8">
        <f t="shared" si="44"/>
        <v>7</v>
      </c>
      <c r="AS252" s="12" t="str">
        <f t="shared" si="39"/>
        <v>200824701</v>
      </c>
    </row>
    <row r="253" spans="1:47" ht="16" x14ac:dyDescent="0.2">
      <c r="A253" s="8"/>
      <c r="B253" s="35" t="s">
        <v>1148</v>
      </c>
      <c r="C253" s="35" t="s">
        <v>257</v>
      </c>
      <c r="D253" s="35" t="s">
        <v>1149</v>
      </c>
      <c r="E253" s="32" t="s">
        <v>1150</v>
      </c>
      <c r="F253" s="39" t="s">
        <v>95</v>
      </c>
      <c r="G253" s="9">
        <v>37444</v>
      </c>
      <c r="H253" s="36" t="str">
        <f t="shared" si="41"/>
        <v>u20</v>
      </c>
      <c r="I253" s="40" t="s">
        <v>191</v>
      </c>
      <c r="J253" s="42">
        <v>8</v>
      </c>
      <c r="K253" s="36">
        <v>100</v>
      </c>
      <c r="L253" s="8" t="s">
        <v>1451</v>
      </c>
      <c r="M253" s="40"/>
      <c r="N253" s="82">
        <v>5</v>
      </c>
      <c r="O253" s="89">
        <v>1</v>
      </c>
      <c r="P253" s="89" t="s">
        <v>1526</v>
      </c>
      <c r="Q253" s="85" t="s">
        <v>1521</v>
      </c>
      <c r="R253" s="12" t="s">
        <v>819</v>
      </c>
      <c r="S253" s="12" t="str">
        <f t="shared" si="31"/>
        <v>m</v>
      </c>
      <c r="T253" s="8"/>
      <c r="U253" s="8"/>
      <c r="V253" s="8"/>
      <c r="W253" s="8"/>
      <c r="X253" s="8"/>
      <c r="Y253" s="8"/>
      <c r="Z253" s="45" t="s">
        <v>1442</v>
      </c>
      <c r="AA253" s="10">
        <v>43897</v>
      </c>
      <c r="AB253" s="44" t="s">
        <v>1445</v>
      </c>
      <c r="AC253" s="11" t="s">
        <v>1443</v>
      </c>
      <c r="AD253" s="11" t="s">
        <v>47</v>
      </c>
      <c r="AE253" s="14" t="s">
        <v>1444</v>
      </c>
      <c r="AG253" s="8" t="str">
        <f t="shared" si="32"/>
        <v>m</v>
      </c>
      <c r="AH253" s="8">
        <f t="shared" si="42"/>
        <v>100</v>
      </c>
      <c r="AI253" s="12" t="str">
        <f t="shared" si="42"/>
        <v>s3</v>
      </c>
      <c r="AJ253" s="12">
        <f t="shared" si="42"/>
        <v>0</v>
      </c>
      <c r="AK253" s="12" t="str">
        <f t="shared" si="34"/>
        <v xml:space="preserve"> -1.1</v>
      </c>
      <c r="AL253" s="12">
        <f t="shared" si="45"/>
        <v>5</v>
      </c>
      <c r="AM253" s="12">
        <f t="shared" si="45"/>
        <v>1</v>
      </c>
      <c r="AN253" s="12" t="str">
        <f t="shared" si="45"/>
        <v>12.26</v>
      </c>
      <c r="AO253" s="8" t="str">
        <f t="shared" si="36"/>
        <v>JOAQUÍN ALONSO JORQUERA FUENTES</v>
      </c>
      <c r="AP253" s="23">
        <f t="shared" si="37"/>
        <v>37444</v>
      </c>
      <c r="AQ253" s="8" t="str">
        <f t="shared" si="44"/>
        <v>Club Deportivo San Pablo</v>
      </c>
      <c r="AR253" s="8">
        <f t="shared" si="44"/>
        <v>8</v>
      </c>
      <c r="AS253" s="12" t="str">
        <f t="shared" si="39"/>
        <v>210658459</v>
      </c>
    </row>
    <row r="254" spans="1:47" ht="16" x14ac:dyDescent="0.2">
      <c r="A254" s="8"/>
      <c r="B254" s="35" t="s">
        <v>1155</v>
      </c>
      <c r="C254" s="35" t="s">
        <v>1156</v>
      </c>
      <c r="D254" s="35" t="s">
        <v>1157</v>
      </c>
      <c r="E254" s="32" t="s">
        <v>1158</v>
      </c>
      <c r="F254" s="39" t="s">
        <v>95</v>
      </c>
      <c r="G254" s="9">
        <v>37922</v>
      </c>
      <c r="H254" s="36" t="str">
        <f t="shared" si="41"/>
        <v>u18</v>
      </c>
      <c r="I254" s="40" t="s">
        <v>235</v>
      </c>
      <c r="J254" s="42">
        <v>8</v>
      </c>
      <c r="K254" s="36">
        <v>100</v>
      </c>
      <c r="L254" s="8" t="s">
        <v>1451</v>
      </c>
      <c r="M254" s="40"/>
      <c r="N254" s="82">
        <v>3</v>
      </c>
      <c r="O254" s="89">
        <v>2</v>
      </c>
      <c r="P254" s="89" t="s">
        <v>1527</v>
      </c>
      <c r="Q254" s="85" t="s">
        <v>1521</v>
      </c>
      <c r="R254" s="12" t="s">
        <v>819</v>
      </c>
      <c r="S254" s="12" t="str">
        <f t="shared" si="31"/>
        <v>m</v>
      </c>
      <c r="T254" s="8"/>
      <c r="U254" s="8"/>
      <c r="V254" s="8"/>
      <c r="W254" s="8"/>
      <c r="X254" s="8"/>
      <c r="Y254" s="8"/>
      <c r="Z254" s="45" t="s">
        <v>1442</v>
      </c>
      <c r="AA254" s="10">
        <v>43897</v>
      </c>
      <c r="AB254" s="44" t="s">
        <v>1445</v>
      </c>
      <c r="AC254" s="11" t="s">
        <v>1443</v>
      </c>
      <c r="AD254" s="11" t="s">
        <v>47</v>
      </c>
      <c r="AE254" s="14" t="s">
        <v>1444</v>
      </c>
      <c r="AG254" s="8" t="str">
        <f t="shared" si="32"/>
        <v>m</v>
      </c>
      <c r="AH254" s="8">
        <f t="shared" si="42"/>
        <v>100</v>
      </c>
      <c r="AI254" s="12" t="str">
        <f t="shared" si="42"/>
        <v>s3</v>
      </c>
      <c r="AJ254" s="12">
        <f t="shared" si="42"/>
        <v>0</v>
      </c>
      <c r="AK254" s="12" t="str">
        <f t="shared" si="34"/>
        <v xml:space="preserve"> -1.1</v>
      </c>
      <c r="AL254" s="12">
        <f t="shared" si="45"/>
        <v>3</v>
      </c>
      <c r="AM254" s="12">
        <f t="shared" si="45"/>
        <v>2</v>
      </c>
      <c r="AN254" s="12" t="str">
        <f t="shared" si="45"/>
        <v>12.27</v>
      </c>
      <c r="AO254" s="8" t="str">
        <f t="shared" si="36"/>
        <v xml:space="preserve">JUAN  SEPULVEDA  RUIZ </v>
      </c>
      <c r="AP254" s="23">
        <f t="shared" si="37"/>
        <v>37922</v>
      </c>
      <c r="AQ254" s="8" t="str">
        <f t="shared" si="44"/>
        <v>Club Atlético Nahuen</v>
      </c>
      <c r="AR254" s="8">
        <f t="shared" si="44"/>
        <v>8</v>
      </c>
      <c r="AS254" s="12" t="str">
        <f t="shared" si="39"/>
        <v>214372924</v>
      </c>
    </row>
    <row r="255" spans="1:47" ht="16" x14ac:dyDescent="0.2">
      <c r="A255" s="8"/>
      <c r="B255" s="35" t="s">
        <v>1162</v>
      </c>
      <c r="C255" s="35" t="s">
        <v>1163</v>
      </c>
      <c r="D255" s="35" t="s">
        <v>1164</v>
      </c>
      <c r="E255" s="32" t="s">
        <v>1165</v>
      </c>
      <c r="F255" s="39" t="s">
        <v>95</v>
      </c>
      <c r="G255" s="9">
        <v>36037</v>
      </c>
      <c r="H255" s="36" t="str">
        <f t="shared" si="41"/>
        <v>adulto</v>
      </c>
      <c r="I255" s="40" t="s">
        <v>235</v>
      </c>
      <c r="J255" s="42">
        <v>8</v>
      </c>
      <c r="K255" s="36">
        <v>100</v>
      </c>
      <c r="L255" s="8" t="s">
        <v>1451</v>
      </c>
      <c r="M255" s="40"/>
      <c r="N255" s="82">
        <v>8</v>
      </c>
      <c r="O255" s="89">
        <v>3</v>
      </c>
      <c r="P255" s="89" t="s">
        <v>1528</v>
      </c>
      <c r="Q255" s="85" t="s">
        <v>1521</v>
      </c>
      <c r="R255" s="12" t="s">
        <v>819</v>
      </c>
      <c r="S255" s="12" t="str">
        <f t="shared" si="31"/>
        <v>m</v>
      </c>
      <c r="T255" s="8"/>
      <c r="U255" s="8"/>
      <c r="V255" s="8"/>
      <c r="W255" s="8"/>
      <c r="X255" s="8"/>
      <c r="Y255" s="8"/>
      <c r="Z255" s="45" t="s">
        <v>1442</v>
      </c>
      <c r="AA255" s="10">
        <v>43897</v>
      </c>
      <c r="AB255" s="44" t="s">
        <v>1445</v>
      </c>
      <c r="AC255" s="11" t="s">
        <v>1443</v>
      </c>
      <c r="AD255" s="11" t="s">
        <v>47</v>
      </c>
      <c r="AE255" s="14" t="s">
        <v>1444</v>
      </c>
      <c r="AG255" s="8" t="str">
        <f t="shared" si="32"/>
        <v>m</v>
      </c>
      <c r="AH255" s="8">
        <f t="shared" si="42"/>
        <v>100</v>
      </c>
      <c r="AI255" s="12" t="str">
        <f t="shared" si="42"/>
        <v>s3</v>
      </c>
      <c r="AJ255" s="12">
        <f t="shared" si="42"/>
        <v>0</v>
      </c>
      <c r="AK255" s="12" t="str">
        <f t="shared" si="34"/>
        <v xml:space="preserve"> -1.1</v>
      </c>
      <c r="AL255" s="12">
        <f t="shared" si="45"/>
        <v>8</v>
      </c>
      <c r="AM255" s="12">
        <f t="shared" si="45"/>
        <v>3</v>
      </c>
      <c r="AN255" s="12" t="str">
        <f t="shared" si="45"/>
        <v>12.60</v>
      </c>
      <c r="AO255" s="8" t="str">
        <f t="shared" si="36"/>
        <v xml:space="preserve">CRISTIAN  CASTILLO  VELASQUEZ </v>
      </c>
      <c r="AP255" s="23">
        <f t="shared" si="37"/>
        <v>36037</v>
      </c>
      <c r="AQ255" s="8" t="str">
        <f t="shared" si="44"/>
        <v>Club Atlético Nahuen</v>
      </c>
      <c r="AR255" s="8">
        <f t="shared" si="44"/>
        <v>8</v>
      </c>
      <c r="AS255" s="12" t="str">
        <f t="shared" si="39"/>
        <v>198366447</v>
      </c>
    </row>
    <row r="256" spans="1:47" ht="16" x14ac:dyDescent="0.2">
      <c r="A256" s="8"/>
      <c r="B256" s="35" t="s">
        <v>1166</v>
      </c>
      <c r="C256" s="35" t="s">
        <v>1166</v>
      </c>
      <c r="D256" s="35" t="s">
        <v>1167</v>
      </c>
      <c r="E256" s="32" t="s">
        <v>1168</v>
      </c>
      <c r="F256" s="39" t="s">
        <v>95</v>
      </c>
      <c r="G256" s="9">
        <v>38605</v>
      </c>
      <c r="H256" s="36" t="str">
        <f t="shared" si="41"/>
        <v>u16</v>
      </c>
      <c r="I256" s="40" t="s">
        <v>89</v>
      </c>
      <c r="J256" s="42">
        <v>8</v>
      </c>
      <c r="K256" s="36">
        <v>100</v>
      </c>
      <c r="L256" s="8" t="s">
        <v>1451</v>
      </c>
      <c r="M256" s="40"/>
      <c r="N256" s="82">
        <v>2</v>
      </c>
      <c r="O256" s="89">
        <v>4</v>
      </c>
      <c r="P256" s="89" t="s">
        <v>1529</v>
      </c>
      <c r="Q256" s="85" t="s">
        <v>1521</v>
      </c>
      <c r="R256" s="12" t="s">
        <v>819</v>
      </c>
      <c r="S256" s="12" t="str">
        <f t="shared" si="31"/>
        <v>m</v>
      </c>
      <c r="T256" s="8"/>
      <c r="U256" s="8"/>
      <c r="V256" s="8"/>
      <c r="W256" s="8"/>
      <c r="X256" s="8"/>
      <c r="Y256" s="8"/>
      <c r="Z256" s="45" t="s">
        <v>1442</v>
      </c>
      <c r="AA256" s="10">
        <v>43897</v>
      </c>
      <c r="AB256" s="44" t="s">
        <v>1445</v>
      </c>
      <c r="AC256" s="11" t="s">
        <v>1443</v>
      </c>
      <c r="AD256" s="11" t="s">
        <v>47</v>
      </c>
      <c r="AE256" s="14" t="s">
        <v>1444</v>
      </c>
      <c r="AG256" s="8" t="str">
        <f t="shared" si="32"/>
        <v>m</v>
      </c>
      <c r="AH256" s="8">
        <f t="shared" si="42"/>
        <v>100</v>
      </c>
      <c r="AI256" s="12" t="str">
        <f t="shared" si="42"/>
        <v>s3</v>
      </c>
      <c r="AJ256" s="12">
        <f t="shared" si="42"/>
        <v>0</v>
      </c>
      <c r="AK256" s="12" t="str">
        <f t="shared" si="34"/>
        <v xml:space="preserve"> -1.1</v>
      </c>
      <c r="AL256" s="12">
        <f t="shared" si="45"/>
        <v>2</v>
      </c>
      <c r="AM256" s="12">
        <f t="shared" si="45"/>
        <v>4</v>
      </c>
      <c r="AN256" s="12" t="str">
        <f t="shared" si="45"/>
        <v>12.64</v>
      </c>
      <c r="AO256" s="8" t="str">
        <f t="shared" si="36"/>
        <v>BRYAN JOAN PLAZA PLAZA</v>
      </c>
      <c r="AP256" s="23">
        <f t="shared" si="37"/>
        <v>38605</v>
      </c>
      <c r="AQ256" s="8" t="str">
        <f t="shared" si="44"/>
        <v>Club Atletismo Penco</v>
      </c>
      <c r="AR256" s="8">
        <f t="shared" si="44"/>
        <v>8</v>
      </c>
      <c r="AS256" s="12" t="str">
        <f t="shared" si="39"/>
        <v>219988303</v>
      </c>
    </row>
    <row r="257" spans="1:47" ht="16" x14ac:dyDescent="0.2">
      <c r="A257" s="8"/>
      <c r="B257" s="35" t="s">
        <v>1082</v>
      </c>
      <c r="C257" s="35" t="s">
        <v>1169</v>
      </c>
      <c r="D257" s="35" t="s">
        <v>1170</v>
      </c>
      <c r="E257" s="32" t="s">
        <v>1171</v>
      </c>
      <c r="F257" s="39" t="s">
        <v>95</v>
      </c>
      <c r="G257" s="9">
        <v>38503</v>
      </c>
      <c r="H257" s="36" t="str">
        <f t="shared" si="41"/>
        <v>u16</v>
      </c>
      <c r="I257" s="40" t="s">
        <v>1098</v>
      </c>
      <c r="J257" s="42">
        <v>8</v>
      </c>
      <c r="K257" s="36">
        <v>100</v>
      </c>
      <c r="L257" s="8" t="s">
        <v>1451</v>
      </c>
      <c r="M257" s="40"/>
      <c r="N257" s="82">
        <v>1</v>
      </c>
      <c r="O257" s="89">
        <v>5</v>
      </c>
      <c r="P257" s="89" t="s">
        <v>1530</v>
      </c>
      <c r="Q257" s="85" t="s">
        <v>1521</v>
      </c>
      <c r="R257" s="12" t="s">
        <v>819</v>
      </c>
      <c r="S257" s="12" t="str">
        <f t="shared" si="31"/>
        <v>m</v>
      </c>
      <c r="T257" s="8"/>
      <c r="U257" s="8"/>
      <c r="V257" s="8"/>
      <c r="W257" s="8"/>
      <c r="X257" s="8"/>
      <c r="Y257" s="8"/>
      <c r="Z257" s="45" t="s">
        <v>1442</v>
      </c>
      <c r="AA257" s="10">
        <v>43897</v>
      </c>
      <c r="AB257" s="44" t="s">
        <v>1445</v>
      </c>
      <c r="AC257" s="11" t="s">
        <v>1443</v>
      </c>
      <c r="AD257" s="11" t="s">
        <v>47</v>
      </c>
      <c r="AE257" s="14" t="s">
        <v>1444</v>
      </c>
      <c r="AG257" s="8" t="str">
        <f t="shared" si="32"/>
        <v>m</v>
      </c>
      <c r="AH257" s="8">
        <f t="shared" si="42"/>
        <v>100</v>
      </c>
      <c r="AI257" s="12" t="str">
        <f t="shared" si="42"/>
        <v>s3</v>
      </c>
      <c r="AJ257" s="12">
        <f t="shared" si="42"/>
        <v>0</v>
      </c>
      <c r="AK257" s="12" t="str">
        <f t="shared" si="34"/>
        <v xml:space="preserve"> -1.1</v>
      </c>
      <c r="AL257" s="12">
        <f t="shared" si="45"/>
        <v>1</v>
      </c>
      <c r="AM257" s="12">
        <f t="shared" si="45"/>
        <v>5</v>
      </c>
      <c r="AN257" s="12" t="str">
        <f t="shared" si="45"/>
        <v>13.01</v>
      </c>
      <c r="AO257" s="8" t="str">
        <f t="shared" si="36"/>
        <v>VICENTE ANDREE MUÑOZ  VENEGAS</v>
      </c>
      <c r="AP257" s="23">
        <f t="shared" si="37"/>
        <v>38503</v>
      </c>
      <c r="AQ257" s="8" t="str">
        <f t="shared" si="44"/>
        <v>Club Sagrados Corazones SSCC</v>
      </c>
      <c r="AR257" s="8">
        <f t="shared" si="44"/>
        <v>8</v>
      </c>
      <c r="AS257" s="12" t="str">
        <f t="shared" si="39"/>
        <v>218493157</v>
      </c>
    </row>
    <row r="258" spans="1:47" ht="16" x14ac:dyDescent="0.2">
      <c r="A258" s="8"/>
      <c r="B258" s="35" t="s">
        <v>1145</v>
      </c>
      <c r="C258" s="35" t="s">
        <v>572</v>
      </c>
      <c r="D258" s="35" t="s">
        <v>1146</v>
      </c>
      <c r="E258" s="32" t="s">
        <v>1147</v>
      </c>
      <c r="F258" s="39" t="s">
        <v>95</v>
      </c>
      <c r="G258" s="9">
        <v>37901</v>
      </c>
      <c r="H258" s="36" t="str">
        <f t="shared" si="41"/>
        <v>u18</v>
      </c>
      <c r="I258" s="40" t="s">
        <v>839</v>
      </c>
      <c r="J258" s="42">
        <v>16</v>
      </c>
      <c r="K258" s="36">
        <v>100</v>
      </c>
      <c r="L258" s="8" t="s">
        <v>1451</v>
      </c>
      <c r="M258" s="40"/>
      <c r="N258" s="82">
        <v>4</v>
      </c>
      <c r="O258" s="89"/>
      <c r="P258" s="89" t="s">
        <v>588</v>
      </c>
      <c r="Q258" s="85" t="s">
        <v>1521</v>
      </c>
      <c r="R258" s="12" t="s">
        <v>819</v>
      </c>
      <c r="S258" s="12" t="str">
        <f t="shared" ref="S258:S321" si="46">F258</f>
        <v>m</v>
      </c>
      <c r="T258" s="8"/>
      <c r="U258" s="8"/>
      <c r="V258" s="8"/>
      <c r="W258" s="8"/>
      <c r="X258" s="8"/>
      <c r="Y258" s="8"/>
      <c r="Z258" s="45" t="s">
        <v>1442</v>
      </c>
      <c r="AA258" s="10">
        <v>43897</v>
      </c>
      <c r="AB258" s="44" t="s">
        <v>1445</v>
      </c>
      <c r="AC258" s="11" t="s">
        <v>1443</v>
      </c>
      <c r="AD258" s="11" t="s">
        <v>47</v>
      </c>
      <c r="AE258" s="14" t="s">
        <v>1444</v>
      </c>
      <c r="AG258" s="8" t="str">
        <f t="shared" ref="AG258:AG321" si="47">F258</f>
        <v>m</v>
      </c>
      <c r="AH258" s="8">
        <f t="shared" si="42"/>
        <v>100</v>
      </c>
      <c r="AI258" s="12" t="str">
        <f t="shared" si="42"/>
        <v>s3</v>
      </c>
      <c r="AJ258" s="12">
        <f t="shared" si="42"/>
        <v>0</v>
      </c>
      <c r="AK258" s="12" t="str">
        <f t="shared" ref="AK258:AK321" si="48">Q258</f>
        <v xml:space="preserve"> -1.1</v>
      </c>
      <c r="AL258" s="12">
        <f t="shared" si="45"/>
        <v>4</v>
      </c>
      <c r="AM258" s="12">
        <f t="shared" si="45"/>
        <v>0</v>
      </c>
      <c r="AN258" s="12" t="str">
        <f t="shared" si="45"/>
        <v>DNS</v>
      </c>
      <c r="AO258" s="8" t="str">
        <f t="shared" ref="AO258:AO321" si="49">+UPPER((CONCATENATE(D258," ",B258," ",C258)))</f>
        <v>OSCAR MAURICIO RUIZ JIMENEZ</v>
      </c>
      <c r="AP258" s="23">
        <f t="shared" ref="AP258:AP321" si="50">G258</f>
        <v>37901</v>
      </c>
      <c r="AQ258" s="8" t="str">
        <f t="shared" si="44"/>
        <v>Club Deportivo Colegio Padre Hurtado de Chillan</v>
      </c>
      <c r="AR258" s="8">
        <f t="shared" si="44"/>
        <v>16</v>
      </c>
      <c r="AS258" s="12" t="str">
        <f t="shared" ref="AS258:AS321" si="51">+SUBSTITUTE(SUBSTITUTE(E258,".",""),"-","")</f>
        <v>21407169K</v>
      </c>
    </row>
    <row r="259" spans="1:47" ht="16" x14ac:dyDescent="0.2">
      <c r="A259" s="8"/>
      <c r="B259" s="35" t="s">
        <v>1159</v>
      </c>
      <c r="C259" s="35" t="s">
        <v>1160</v>
      </c>
      <c r="D259" s="35" t="s">
        <v>1635</v>
      </c>
      <c r="E259" s="32" t="s">
        <v>1161</v>
      </c>
      <c r="F259" s="39" t="s">
        <v>95</v>
      </c>
      <c r="G259" s="9">
        <v>38457</v>
      </c>
      <c r="H259" s="36" t="str">
        <f t="shared" si="41"/>
        <v>u16</v>
      </c>
      <c r="I259" s="40" t="s">
        <v>89</v>
      </c>
      <c r="J259" s="42">
        <v>8</v>
      </c>
      <c r="K259" s="36">
        <v>100</v>
      </c>
      <c r="L259" s="8" t="s">
        <v>1451</v>
      </c>
      <c r="M259" s="40"/>
      <c r="N259" s="82">
        <v>7</v>
      </c>
      <c r="O259" s="89"/>
      <c r="P259" s="89" t="s">
        <v>588</v>
      </c>
      <c r="Q259" s="85" t="s">
        <v>1521</v>
      </c>
      <c r="R259" s="12" t="s">
        <v>819</v>
      </c>
      <c r="S259" s="12" t="str">
        <f t="shared" si="46"/>
        <v>m</v>
      </c>
      <c r="T259" s="8"/>
      <c r="U259" s="8"/>
      <c r="V259" s="8"/>
      <c r="W259" s="8"/>
      <c r="X259" s="8"/>
      <c r="Y259" s="8"/>
      <c r="Z259" s="45" t="s">
        <v>1442</v>
      </c>
      <c r="AA259" s="10">
        <v>43897</v>
      </c>
      <c r="AB259" s="44" t="s">
        <v>1445</v>
      </c>
      <c r="AC259" s="11" t="s">
        <v>1443</v>
      </c>
      <c r="AD259" s="11" t="s">
        <v>47</v>
      </c>
      <c r="AE259" s="14" t="s">
        <v>1444</v>
      </c>
      <c r="AG259" s="8" t="str">
        <f t="shared" si="47"/>
        <v>m</v>
      </c>
      <c r="AH259" s="8">
        <f t="shared" si="42"/>
        <v>100</v>
      </c>
      <c r="AI259" s="12" t="str">
        <f t="shared" si="42"/>
        <v>s3</v>
      </c>
      <c r="AJ259" s="12">
        <f t="shared" si="42"/>
        <v>0</v>
      </c>
      <c r="AK259" s="12" t="str">
        <f t="shared" si="48"/>
        <v xml:space="preserve"> -1.1</v>
      </c>
      <c r="AL259" s="12">
        <f t="shared" si="45"/>
        <v>7</v>
      </c>
      <c r="AM259" s="12">
        <f t="shared" si="45"/>
        <v>0</v>
      </c>
      <c r="AN259" s="12" t="str">
        <f t="shared" si="45"/>
        <v>DNS</v>
      </c>
      <c r="AO259" s="8" t="str">
        <f t="shared" si="49"/>
        <v>BENJAMIN NICOLAS PEDREROS LLANOS</v>
      </c>
      <c r="AP259" s="23">
        <f t="shared" si="50"/>
        <v>38457</v>
      </c>
      <c r="AQ259" s="8" t="str">
        <f t="shared" si="44"/>
        <v>Club Atletismo Penco</v>
      </c>
      <c r="AR259" s="8">
        <f t="shared" si="44"/>
        <v>8</v>
      </c>
      <c r="AS259" s="12" t="str">
        <f t="shared" si="51"/>
        <v>218214177</v>
      </c>
    </row>
    <row r="260" spans="1:47" ht="16" x14ac:dyDescent="0.2">
      <c r="A260" s="8"/>
      <c r="B260" s="35" t="s">
        <v>1187</v>
      </c>
      <c r="C260" s="35" t="s">
        <v>1188</v>
      </c>
      <c r="D260" s="35" t="s">
        <v>1189</v>
      </c>
      <c r="E260" s="32" t="s">
        <v>1190</v>
      </c>
      <c r="F260" s="39" t="s">
        <v>95</v>
      </c>
      <c r="G260" s="9">
        <v>38691</v>
      </c>
      <c r="H260" s="36" t="str">
        <f t="shared" si="41"/>
        <v>u16</v>
      </c>
      <c r="I260" s="40" t="s">
        <v>68</v>
      </c>
      <c r="J260" s="42">
        <v>8</v>
      </c>
      <c r="K260" s="36">
        <v>100</v>
      </c>
      <c r="L260" s="8" t="s">
        <v>1452</v>
      </c>
      <c r="M260" s="40"/>
      <c r="N260" s="82">
        <v>8</v>
      </c>
      <c r="O260" s="89">
        <v>1</v>
      </c>
      <c r="P260" s="89" t="s">
        <v>1520</v>
      </c>
      <c r="Q260" s="85" t="s">
        <v>1531</v>
      </c>
      <c r="R260" s="12" t="s">
        <v>819</v>
      </c>
      <c r="S260" s="12" t="str">
        <f t="shared" si="46"/>
        <v>m</v>
      </c>
      <c r="T260" s="8"/>
      <c r="U260" s="8"/>
      <c r="V260" s="8"/>
      <c r="W260" s="8"/>
      <c r="X260" s="8"/>
      <c r="Y260" s="8"/>
      <c r="Z260" s="45" t="s">
        <v>1442</v>
      </c>
      <c r="AA260" s="10">
        <v>43897</v>
      </c>
      <c r="AB260" s="44" t="s">
        <v>1445</v>
      </c>
      <c r="AC260" s="11" t="s">
        <v>1443</v>
      </c>
      <c r="AD260" s="11" t="s">
        <v>47</v>
      </c>
      <c r="AE260" s="14" t="s">
        <v>1444</v>
      </c>
      <c r="AG260" s="8" t="str">
        <f t="shared" si="47"/>
        <v>m</v>
      </c>
      <c r="AH260" s="8">
        <f t="shared" si="42"/>
        <v>100</v>
      </c>
      <c r="AI260" s="12" t="str">
        <f t="shared" si="42"/>
        <v>s4</v>
      </c>
      <c r="AJ260" s="12">
        <f t="shared" si="42"/>
        <v>0</v>
      </c>
      <c r="AK260" s="12" t="str">
        <f t="shared" si="48"/>
        <v xml:space="preserve"> -0.4</v>
      </c>
      <c r="AL260" s="12">
        <f t="shared" si="45"/>
        <v>8</v>
      </c>
      <c r="AM260" s="12">
        <f t="shared" si="45"/>
        <v>1</v>
      </c>
      <c r="AN260" s="12" t="str">
        <f t="shared" si="45"/>
        <v>12.13</v>
      </c>
      <c r="AO260" s="8" t="str">
        <f t="shared" si="49"/>
        <v>VICENTE BORGOÑO MORAGA</v>
      </c>
      <c r="AP260" s="23">
        <f t="shared" si="50"/>
        <v>38691</v>
      </c>
      <c r="AQ260" s="8" t="str">
        <f t="shared" si="44"/>
        <v>Club Atlético de Los Angeles</v>
      </c>
      <c r="AR260" s="8">
        <f t="shared" si="44"/>
        <v>8</v>
      </c>
      <c r="AS260" s="12" t="str">
        <f t="shared" si="51"/>
        <v>219919522</v>
      </c>
    </row>
    <row r="261" spans="1:47" ht="16" x14ac:dyDescent="0.2">
      <c r="A261" s="8"/>
      <c r="B261" s="35" t="s">
        <v>1087</v>
      </c>
      <c r="C261" s="35" t="s">
        <v>1191</v>
      </c>
      <c r="D261" s="35" t="s">
        <v>1192</v>
      </c>
      <c r="E261" s="32" t="s">
        <v>1193</v>
      </c>
      <c r="F261" s="39" t="s">
        <v>95</v>
      </c>
      <c r="G261" s="9">
        <v>38229</v>
      </c>
      <c r="H261" s="36" t="str">
        <f t="shared" si="41"/>
        <v>u18</v>
      </c>
      <c r="I261" s="40" t="s">
        <v>68</v>
      </c>
      <c r="J261" s="42">
        <v>8</v>
      </c>
      <c r="K261" s="36">
        <v>100</v>
      </c>
      <c r="L261" s="8" t="s">
        <v>1452</v>
      </c>
      <c r="M261" s="40"/>
      <c r="N261" s="82">
        <v>2</v>
      </c>
      <c r="O261" s="89">
        <v>2</v>
      </c>
      <c r="P261" s="89" t="s">
        <v>1526</v>
      </c>
      <c r="Q261" s="85" t="s">
        <v>1531</v>
      </c>
      <c r="R261" s="12" t="s">
        <v>819</v>
      </c>
      <c r="S261" s="12" t="str">
        <f t="shared" si="46"/>
        <v>m</v>
      </c>
      <c r="T261" s="8"/>
      <c r="U261" s="8"/>
      <c r="V261" s="8"/>
      <c r="W261" s="8"/>
      <c r="X261" s="8"/>
      <c r="Y261" s="8"/>
      <c r="Z261" s="45" t="s">
        <v>1442</v>
      </c>
      <c r="AA261" s="10">
        <v>43897</v>
      </c>
      <c r="AB261" s="44" t="s">
        <v>1445</v>
      </c>
      <c r="AC261" s="11" t="s">
        <v>1443</v>
      </c>
      <c r="AD261" s="11" t="s">
        <v>47</v>
      </c>
      <c r="AE261" s="14" t="s">
        <v>1444</v>
      </c>
      <c r="AG261" s="8" t="str">
        <f t="shared" si="47"/>
        <v>m</v>
      </c>
      <c r="AH261" s="8">
        <f t="shared" si="42"/>
        <v>100</v>
      </c>
      <c r="AI261" s="12" t="str">
        <f t="shared" si="42"/>
        <v>s4</v>
      </c>
      <c r="AJ261" s="12">
        <f t="shared" si="42"/>
        <v>0</v>
      </c>
      <c r="AK261" s="12" t="str">
        <f t="shared" si="48"/>
        <v xml:space="preserve"> -0.4</v>
      </c>
      <c r="AL261" s="12">
        <f t="shared" si="45"/>
        <v>2</v>
      </c>
      <c r="AM261" s="12">
        <f t="shared" si="45"/>
        <v>2</v>
      </c>
      <c r="AN261" s="12" t="str">
        <f t="shared" si="45"/>
        <v>12.26</v>
      </c>
      <c r="AO261" s="8" t="str">
        <f t="shared" si="49"/>
        <v>CRISTOBAL ALBERTO REVECO ILLESCA</v>
      </c>
      <c r="AP261" s="23">
        <f t="shared" si="50"/>
        <v>38229</v>
      </c>
      <c r="AQ261" s="8" t="str">
        <f t="shared" si="44"/>
        <v>Club Atlético de Los Angeles</v>
      </c>
      <c r="AR261" s="8">
        <f t="shared" si="44"/>
        <v>8</v>
      </c>
      <c r="AS261" s="12" t="str">
        <f t="shared" si="51"/>
        <v>216477456</v>
      </c>
    </row>
    <row r="262" spans="1:47" ht="16.5" customHeight="1" x14ac:dyDescent="0.2">
      <c r="A262" s="8"/>
      <c r="B262" s="35" t="s">
        <v>640</v>
      </c>
      <c r="C262" s="35" t="s">
        <v>1176</v>
      </c>
      <c r="D262" s="35" t="s">
        <v>1177</v>
      </c>
      <c r="E262" s="32" t="s">
        <v>1178</v>
      </c>
      <c r="F262" s="39" t="s">
        <v>95</v>
      </c>
      <c r="G262" s="9">
        <v>36763</v>
      </c>
      <c r="H262" s="51" t="str">
        <f t="shared" si="41"/>
        <v>adulto</v>
      </c>
      <c r="I262" s="50" t="s">
        <v>96</v>
      </c>
      <c r="J262" s="49">
        <v>8</v>
      </c>
      <c r="K262" s="51">
        <v>100</v>
      </c>
      <c r="L262" s="16" t="s">
        <v>1452</v>
      </c>
      <c r="M262" s="50"/>
      <c r="N262" s="83">
        <v>5</v>
      </c>
      <c r="O262" s="89">
        <v>3</v>
      </c>
      <c r="P262" s="89" t="s">
        <v>1532</v>
      </c>
      <c r="Q262" s="87" t="s">
        <v>1531</v>
      </c>
      <c r="R262" s="19" t="s">
        <v>819</v>
      </c>
      <c r="S262" s="19" t="str">
        <f t="shared" si="46"/>
        <v>m</v>
      </c>
      <c r="T262" s="16"/>
      <c r="U262" s="16"/>
      <c r="V262" s="16"/>
      <c r="W262" s="16"/>
      <c r="X262" s="16"/>
      <c r="Y262" s="16"/>
      <c r="Z262" s="45" t="s">
        <v>1442</v>
      </c>
      <c r="AA262" s="10">
        <v>43897</v>
      </c>
      <c r="AB262" s="44" t="s">
        <v>1445</v>
      </c>
      <c r="AC262" s="11" t="s">
        <v>1443</v>
      </c>
      <c r="AD262" s="11" t="s">
        <v>47</v>
      </c>
      <c r="AE262" s="14" t="s">
        <v>1444</v>
      </c>
      <c r="AG262" s="8" t="str">
        <f t="shared" si="47"/>
        <v>m</v>
      </c>
      <c r="AH262" s="8">
        <f t="shared" si="42"/>
        <v>100</v>
      </c>
      <c r="AI262" s="12" t="str">
        <f t="shared" si="42"/>
        <v>s4</v>
      </c>
      <c r="AJ262" s="12">
        <f t="shared" si="42"/>
        <v>0</v>
      </c>
      <c r="AK262" s="12" t="str">
        <f t="shared" si="48"/>
        <v xml:space="preserve"> -0.4</v>
      </c>
      <c r="AL262" s="12">
        <f t="shared" si="45"/>
        <v>5</v>
      </c>
      <c r="AM262" s="12">
        <f t="shared" si="45"/>
        <v>3</v>
      </c>
      <c r="AN262" s="12" t="str">
        <f t="shared" si="45"/>
        <v>12.76</v>
      </c>
      <c r="AO262" s="8" t="str">
        <f t="shared" si="49"/>
        <v>PABLO CASTILLO LLARENAS</v>
      </c>
      <c r="AP262" s="23">
        <f t="shared" si="50"/>
        <v>36763</v>
      </c>
      <c r="AQ262" s="8" t="str">
        <f t="shared" si="44"/>
        <v>Club Deportivo Universidad del Bio-Bio</v>
      </c>
      <c r="AR262" s="8">
        <f t="shared" si="44"/>
        <v>8</v>
      </c>
      <c r="AS262" s="12" t="str">
        <f t="shared" si="51"/>
        <v>20488823K</v>
      </c>
    </row>
    <row r="263" spans="1:47" ht="16" x14ac:dyDescent="0.2">
      <c r="A263" s="8"/>
      <c r="B263" s="35" t="s">
        <v>1194</v>
      </c>
      <c r="C263" s="35" t="s">
        <v>1195</v>
      </c>
      <c r="D263" s="35" t="s">
        <v>376</v>
      </c>
      <c r="E263" s="32" t="s">
        <v>1196</v>
      </c>
      <c r="F263" s="39" t="s">
        <v>95</v>
      </c>
      <c r="G263" s="9">
        <v>38812</v>
      </c>
      <c r="H263" s="36" t="str">
        <f t="shared" si="41"/>
        <v>u16</v>
      </c>
      <c r="I263" s="40" t="s">
        <v>68</v>
      </c>
      <c r="J263" s="42">
        <v>8</v>
      </c>
      <c r="K263" s="36">
        <v>100</v>
      </c>
      <c r="L263" s="8" t="s">
        <v>1452</v>
      </c>
      <c r="M263" s="40"/>
      <c r="N263" s="82">
        <v>1</v>
      </c>
      <c r="O263" s="89">
        <v>4</v>
      </c>
      <c r="P263" s="89" t="s">
        <v>1535</v>
      </c>
      <c r="Q263" s="85" t="s">
        <v>1531</v>
      </c>
      <c r="R263" s="12" t="s">
        <v>819</v>
      </c>
      <c r="S263" s="12" t="str">
        <f t="shared" si="46"/>
        <v>m</v>
      </c>
      <c r="T263" s="8"/>
      <c r="U263" s="8"/>
      <c r="V263" s="8"/>
      <c r="W263" s="8"/>
      <c r="X263" s="8"/>
      <c r="Y263" s="8"/>
      <c r="Z263" s="45" t="s">
        <v>1442</v>
      </c>
      <c r="AA263" s="10">
        <v>43897</v>
      </c>
      <c r="AB263" s="44" t="s">
        <v>1445</v>
      </c>
      <c r="AC263" s="11" t="s">
        <v>1443</v>
      </c>
      <c r="AD263" s="11" t="s">
        <v>47</v>
      </c>
      <c r="AE263" s="14" t="s">
        <v>1444</v>
      </c>
      <c r="AG263" s="8" t="str">
        <f t="shared" si="47"/>
        <v>m</v>
      </c>
      <c r="AH263" s="8">
        <f t="shared" si="42"/>
        <v>100</v>
      </c>
      <c r="AI263" s="12" t="str">
        <f t="shared" si="42"/>
        <v>s4</v>
      </c>
      <c r="AJ263" s="12">
        <f t="shared" si="42"/>
        <v>0</v>
      </c>
      <c r="AK263" s="12" t="str">
        <f t="shared" si="48"/>
        <v xml:space="preserve"> -0.4</v>
      </c>
      <c r="AL263" s="12">
        <f t="shared" si="45"/>
        <v>1</v>
      </c>
      <c r="AM263" s="12">
        <f t="shared" si="45"/>
        <v>4</v>
      </c>
      <c r="AN263" s="12" t="str">
        <f t="shared" si="45"/>
        <v>12.78</v>
      </c>
      <c r="AO263" s="8" t="str">
        <f t="shared" si="49"/>
        <v>MARTIN SCHAFER CIFUENTES</v>
      </c>
      <c r="AP263" s="23">
        <f t="shared" si="50"/>
        <v>38812</v>
      </c>
      <c r="AQ263" s="8" t="str">
        <f t="shared" si="44"/>
        <v>Club Atlético de Los Angeles</v>
      </c>
      <c r="AR263" s="8">
        <f t="shared" si="44"/>
        <v>8</v>
      </c>
      <c r="AS263" s="12" t="str">
        <f t="shared" si="51"/>
        <v>220973018</v>
      </c>
    </row>
    <row r="264" spans="1:47" ht="16" x14ac:dyDescent="0.2">
      <c r="A264" s="8"/>
      <c r="B264" s="35" t="s">
        <v>247</v>
      </c>
      <c r="C264" s="35" t="s">
        <v>1179</v>
      </c>
      <c r="D264" s="35" t="s">
        <v>1180</v>
      </c>
      <c r="E264" s="32" t="s">
        <v>1181</v>
      </c>
      <c r="F264" s="39" t="s">
        <v>95</v>
      </c>
      <c r="G264" s="9">
        <v>37120</v>
      </c>
      <c r="H264" s="36" t="str">
        <f t="shared" si="41"/>
        <v>u20</v>
      </c>
      <c r="I264" s="40" t="s">
        <v>89</v>
      </c>
      <c r="J264" s="42">
        <v>8</v>
      </c>
      <c r="K264" s="36">
        <v>100</v>
      </c>
      <c r="L264" s="8" t="s">
        <v>1452</v>
      </c>
      <c r="M264" s="40"/>
      <c r="N264" s="82">
        <v>6</v>
      </c>
      <c r="O264" s="89">
        <v>5</v>
      </c>
      <c r="P264" s="89" t="s">
        <v>1533</v>
      </c>
      <c r="Q264" s="85" t="s">
        <v>1531</v>
      </c>
      <c r="R264" s="12" t="s">
        <v>819</v>
      </c>
      <c r="S264" s="12" t="str">
        <f t="shared" si="46"/>
        <v>m</v>
      </c>
      <c r="T264" s="8"/>
      <c r="U264" s="8"/>
      <c r="V264" s="8"/>
      <c r="W264" s="8"/>
      <c r="X264" s="8"/>
      <c r="Y264" s="8"/>
      <c r="Z264" s="45" t="s">
        <v>1442</v>
      </c>
      <c r="AA264" s="10">
        <v>43897</v>
      </c>
      <c r="AB264" s="44" t="s">
        <v>1445</v>
      </c>
      <c r="AC264" s="11" t="s">
        <v>1443</v>
      </c>
      <c r="AD264" s="11" t="s">
        <v>47</v>
      </c>
      <c r="AE264" s="14" t="s">
        <v>1444</v>
      </c>
      <c r="AG264" s="8" t="str">
        <f t="shared" si="47"/>
        <v>m</v>
      </c>
      <c r="AH264" s="8">
        <f t="shared" si="42"/>
        <v>100</v>
      </c>
      <c r="AI264" s="12" t="str">
        <f t="shared" si="42"/>
        <v>s4</v>
      </c>
      <c r="AJ264" s="12">
        <f t="shared" si="42"/>
        <v>0</v>
      </c>
      <c r="AK264" s="12" t="str">
        <f t="shared" si="48"/>
        <v xml:space="preserve"> -0.4</v>
      </c>
      <c r="AL264" s="12">
        <f t="shared" si="45"/>
        <v>6</v>
      </c>
      <c r="AM264" s="12">
        <f t="shared" si="45"/>
        <v>5</v>
      </c>
      <c r="AN264" s="12" t="str">
        <f t="shared" si="45"/>
        <v>12.89</v>
      </c>
      <c r="AO264" s="8" t="str">
        <f t="shared" si="49"/>
        <v>MATEO IGNACIO JARA TORRES</v>
      </c>
      <c r="AP264" s="23">
        <f t="shared" si="50"/>
        <v>37120</v>
      </c>
      <c r="AQ264" s="8" t="str">
        <f t="shared" si="44"/>
        <v>Club Atletismo Penco</v>
      </c>
      <c r="AR264" s="8">
        <f t="shared" si="44"/>
        <v>8</v>
      </c>
      <c r="AS264" s="12" t="str">
        <f t="shared" si="51"/>
        <v>191575180</v>
      </c>
    </row>
    <row r="265" spans="1:47" ht="16" x14ac:dyDescent="0.2">
      <c r="A265" s="8"/>
      <c r="B265" s="35" t="s">
        <v>773</v>
      </c>
      <c r="C265" s="35" t="s">
        <v>247</v>
      </c>
      <c r="D265" s="35" t="s">
        <v>109</v>
      </c>
      <c r="E265" s="32" t="s">
        <v>1182</v>
      </c>
      <c r="F265" s="39" t="s">
        <v>95</v>
      </c>
      <c r="G265" s="9">
        <v>37490</v>
      </c>
      <c r="H265" s="36" t="str">
        <f t="shared" si="41"/>
        <v>u20</v>
      </c>
      <c r="I265" s="40" t="s">
        <v>89</v>
      </c>
      <c r="J265" s="42">
        <v>8</v>
      </c>
      <c r="K265" s="36">
        <v>100</v>
      </c>
      <c r="L265" s="8" t="s">
        <v>1452</v>
      </c>
      <c r="M265" s="40"/>
      <c r="N265" s="82">
        <v>3</v>
      </c>
      <c r="O265" s="89">
        <v>6</v>
      </c>
      <c r="P265" s="89" t="s">
        <v>1534</v>
      </c>
      <c r="Q265" s="85" t="s">
        <v>1531</v>
      </c>
      <c r="R265" s="12" t="s">
        <v>819</v>
      </c>
      <c r="S265" s="12" t="str">
        <f t="shared" si="46"/>
        <v>m</v>
      </c>
      <c r="T265" s="8"/>
      <c r="U265" s="8"/>
      <c r="V265" s="8"/>
      <c r="W265" s="8"/>
      <c r="X265" s="8"/>
      <c r="Y265" s="8"/>
      <c r="Z265" s="45" t="s">
        <v>1442</v>
      </c>
      <c r="AA265" s="10">
        <v>43897</v>
      </c>
      <c r="AB265" s="44" t="s">
        <v>1445</v>
      </c>
      <c r="AC265" s="11" t="s">
        <v>1443</v>
      </c>
      <c r="AD265" s="11" t="s">
        <v>47</v>
      </c>
      <c r="AE265" s="14" t="s">
        <v>1444</v>
      </c>
      <c r="AG265" s="8" t="str">
        <f t="shared" si="47"/>
        <v>m</v>
      </c>
      <c r="AH265" s="8">
        <f t="shared" si="42"/>
        <v>100</v>
      </c>
      <c r="AI265" s="12" t="str">
        <f t="shared" si="42"/>
        <v>s4</v>
      </c>
      <c r="AJ265" s="12">
        <f t="shared" si="42"/>
        <v>0</v>
      </c>
      <c r="AK265" s="12" t="str">
        <f t="shared" si="48"/>
        <v xml:space="preserve"> -0.4</v>
      </c>
      <c r="AL265" s="12">
        <f t="shared" si="45"/>
        <v>3</v>
      </c>
      <c r="AM265" s="12">
        <f t="shared" si="45"/>
        <v>6</v>
      </c>
      <c r="AN265" s="12" t="str">
        <f t="shared" si="45"/>
        <v>13.48</v>
      </c>
      <c r="AO265" s="8" t="str">
        <f t="shared" si="49"/>
        <v>NICOLAS  DIAZ JARA</v>
      </c>
      <c r="AP265" s="23">
        <f t="shared" si="50"/>
        <v>37490</v>
      </c>
      <c r="AQ265" s="8" t="str">
        <f t="shared" si="44"/>
        <v>Club Atletismo Penco</v>
      </c>
      <c r="AR265" s="8">
        <f t="shared" si="44"/>
        <v>8</v>
      </c>
      <c r="AS265" s="12" t="str">
        <f t="shared" si="51"/>
        <v>210934510</v>
      </c>
    </row>
    <row r="266" spans="1:47" ht="16" x14ac:dyDescent="0.2">
      <c r="A266" s="8"/>
      <c r="B266" s="35" t="s">
        <v>1172</v>
      </c>
      <c r="C266" s="35" t="s">
        <v>1173</v>
      </c>
      <c r="D266" s="35" t="s">
        <v>1174</v>
      </c>
      <c r="E266" s="32" t="s">
        <v>1175</v>
      </c>
      <c r="F266" s="39" t="s">
        <v>95</v>
      </c>
      <c r="G266" s="9">
        <v>29258</v>
      </c>
      <c r="H266" s="70" t="str">
        <f t="shared" si="41"/>
        <v>adulto</v>
      </c>
      <c r="I266" s="71" t="s">
        <v>823</v>
      </c>
      <c r="J266" s="75">
        <v>7</v>
      </c>
      <c r="K266" s="70">
        <v>100</v>
      </c>
      <c r="L266" s="72" t="s">
        <v>1452</v>
      </c>
      <c r="M266" s="71"/>
      <c r="N266" s="84">
        <v>4</v>
      </c>
      <c r="O266" s="89"/>
      <c r="P266" s="89" t="s">
        <v>588</v>
      </c>
      <c r="Q266" s="88" t="s">
        <v>1531</v>
      </c>
      <c r="R266" s="73" t="s">
        <v>819</v>
      </c>
      <c r="S266" s="73" t="str">
        <f t="shared" si="46"/>
        <v>m</v>
      </c>
      <c r="T266" s="72"/>
      <c r="U266" s="72"/>
      <c r="V266" s="72"/>
      <c r="W266" s="72"/>
      <c r="X266" s="72"/>
      <c r="Y266" s="72"/>
      <c r="Z266" s="45" t="s">
        <v>1442</v>
      </c>
      <c r="AA266" s="10">
        <v>43897</v>
      </c>
      <c r="AB266" s="44" t="s">
        <v>1445</v>
      </c>
      <c r="AC266" s="11" t="s">
        <v>1443</v>
      </c>
      <c r="AD266" s="11" t="s">
        <v>47</v>
      </c>
      <c r="AE266" s="14" t="s">
        <v>1444</v>
      </c>
      <c r="AG266" s="8" t="str">
        <f t="shared" si="47"/>
        <v>m</v>
      </c>
      <c r="AH266" s="8">
        <f t="shared" si="42"/>
        <v>100</v>
      </c>
      <c r="AI266" s="12" t="str">
        <f t="shared" si="42"/>
        <v>s4</v>
      </c>
      <c r="AJ266" s="12">
        <f t="shared" si="42"/>
        <v>0</v>
      </c>
      <c r="AK266" s="12" t="str">
        <f t="shared" si="48"/>
        <v xml:space="preserve"> -0.4</v>
      </c>
      <c r="AL266" s="12">
        <f t="shared" si="45"/>
        <v>4</v>
      </c>
      <c r="AM266" s="12">
        <f t="shared" si="45"/>
        <v>0</v>
      </c>
      <c r="AN266" s="12" t="str">
        <f t="shared" si="45"/>
        <v>DNS</v>
      </c>
      <c r="AO266" s="8" t="str">
        <f t="shared" si="49"/>
        <v>CRISTIAN AUGUSTO COLOMBI MONTESINOS</v>
      </c>
      <c r="AP266" s="23">
        <f t="shared" si="50"/>
        <v>29258</v>
      </c>
      <c r="AQ266" s="8" t="str">
        <f t="shared" si="44"/>
        <v>CLUB ATLETISMO CAUQUENES</v>
      </c>
      <c r="AR266" s="8">
        <f t="shared" si="44"/>
        <v>7</v>
      </c>
      <c r="AS266" s="12" t="str">
        <f t="shared" si="51"/>
        <v>139125746</v>
      </c>
    </row>
    <row r="267" spans="1:47" ht="16" x14ac:dyDescent="0.2">
      <c r="A267" s="8"/>
      <c r="B267" s="35" t="s">
        <v>1183</v>
      </c>
      <c r="C267" s="35" t="s">
        <v>1184</v>
      </c>
      <c r="D267" s="35" t="s">
        <v>1185</v>
      </c>
      <c r="E267" s="32" t="s">
        <v>1186</v>
      </c>
      <c r="F267" s="39" t="s">
        <v>95</v>
      </c>
      <c r="G267" s="9">
        <v>33421</v>
      </c>
      <c r="H267" s="36" t="str">
        <f t="shared" si="41"/>
        <v>adulto</v>
      </c>
      <c r="I267" s="40" t="s">
        <v>823</v>
      </c>
      <c r="J267" s="42">
        <v>7</v>
      </c>
      <c r="K267" s="36">
        <v>100</v>
      </c>
      <c r="L267" s="8" t="s">
        <v>1452</v>
      </c>
      <c r="M267" s="40"/>
      <c r="N267" s="82">
        <v>7</v>
      </c>
      <c r="O267" s="89"/>
      <c r="P267" s="89" t="s">
        <v>588</v>
      </c>
      <c r="Q267" s="85" t="s">
        <v>1531</v>
      </c>
      <c r="R267" s="12" t="s">
        <v>819</v>
      </c>
      <c r="S267" s="12" t="str">
        <f t="shared" si="46"/>
        <v>m</v>
      </c>
      <c r="T267" s="8"/>
      <c r="U267" s="8"/>
      <c r="V267" s="8"/>
      <c r="W267" s="8"/>
      <c r="X267" s="8"/>
      <c r="Y267" s="8"/>
      <c r="Z267" s="45" t="s">
        <v>1442</v>
      </c>
      <c r="AA267" s="10">
        <v>43897</v>
      </c>
      <c r="AB267" s="44" t="s">
        <v>1445</v>
      </c>
      <c r="AC267" s="11" t="s">
        <v>1443</v>
      </c>
      <c r="AD267" s="11" t="s">
        <v>47</v>
      </c>
      <c r="AE267" s="14" t="s">
        <v>1444</v>
      </c>
      <c r="AG267" s="8" t="str">
        <f t="shared" si="47"/>
        <v>m</v>
      </c>
      <c r="AH267" s="8">
        <f t="shared" si="42"/>
        <v>100</v>
      </c>
      <c r="AI267" s="12" t="str">
        <f t="shared" si="42"/>
        <v>s4</v>
      </c>
      <c r="AJ267" s="12">
        <f t="shared" si="42"/>
        <v>0</v>
      </c>
      <c r="AK267" s="12" t="str">
        <f t="shared" si="48"/>
        <v xml:space="preserve"> -0.4</v>
      </c>
      <c r="AL267" s="12">
        <f t="shared" si="45"/>
        <v>7</v>
      </c>
      <c r="AM267" s="12">
        <f t="shared" si="45"/>
        <v>0</v>
      </c>
      <c r="AN267" s="12" t="str">
        <f t="shared" si="45"/>
        <v>DNS</v>
      </c>
      <c r="AO267" s="8" t="str">
        <f t="shared" si="49"/>
        <v>MAURICIO ANDRÉS HORMAZÁBAL YÁÑEZ</v>
      </c>
      <c r="AP267" s="23">
        <f t="shared" si="50"/>
        <v>33421</v>
      </c>
      <c r="AQ267" s="8" t="str">
        <f t="shared" si="44"/>
        <v>CLUB ATLETISMO CAUQUENES</v>
      </c>
      <c r="AR267" s="8">
        <f t="shared" si="44"/>
        <v>7</v>
      </c>
      <c r="AS267" s="12" t="str">
        <f t="shared" si="51"/>
        <v>179584018</v>
      </c>
    </row>
    <row r="268" spans="1:47" ht="16" x14ac:dyDescent="0.2">
      <c r="A268" s="8"/>
      <c r="B268" s="35" t="s">
        <v>1216</v>
      </c>
      <c r="C268" s="35"/>
      <c r="D268" s="35" t="s">
        <v>1217</v>
      </c>
      <c r="E268" s="32" t="s">
        <v>1218</v>
      </c>
      <c r="F268" s="39" t="s">
        <v>95</v>
      </c>
      <c r="G268" s="9">
        <v>37141</v>
      </c>
      <c r="H268" s="36" t="str">
        <f t="shared" si="41"/>
        <v>u20</v>
      </c>
      <c r="I268" s="40" t="s">
        <v>46</v>
      </c>
      <c r="J268" s="42">
        <v>8</v>
      </c>
      <c r="K268" s="36">
        <v>100</v>
      </c>
      <c r="L268" s="8" t="s">
        <v>1453</v>
      </c>
      <c r="M268" s="40"/>
      <c r="N268" s="82">
        <v>2</v>
      </c>
      <c r="O268" s="89">
        <v>1</v>
      </c>
      <c r="P268" s="89" t="s">
        <v>1541</v>
      </c>
      <c r="Q268" s="85" t="s">
        <v>1536</v>
      </c>
      <c r="R268" s="12" t="s">
        <v>819</v>
      </c>
      <c r="S268" s="12" t="str">
        <f t="shared" si="46"/>
        <v>m</v>
      </c>
      <c r="T268" s="8"/>
      <c r="U268" s="8"/>
      <c r="V268" s="8"/>
      <c r="W268" s="8"/>
      <c r="X268" s="8"/>
      <c r="Y268" s="8"/>
      <c r="Z268" s="45" t="s">
        <v>1442</v>
      </c>
      <c r="AA268" s="10">
        <v>43897</v>
      </c>
      <c r="AB268" s="44" t="s">
        <v>1445</v>
      </c>
      <c r="AC268" s="11" t="s">
        <v>1443</v>
      </c>
      <c r="AD268" s="11" t="s">
        <v>47</v>
      </c>
      <c r="AE268" s="14" t="s">
        <v>1444</v>
      </c>
      <c r="AG268" s="8" t="str">
        <f t="shared" si="47"/>
        <v>m</v>
      </c>
      <c r="AH268" s="8">
        <f t="shared" si="42"/>
        <v>100</v>
      </c>
      <c r="AI268" s="12" t="str">
        <f t="shared" si="42"/>
        <v>s5</v>
      </c>
      <c r="AJ268" s="12">
        <f t="shared" si="42"/>
        <v>0</v>
      </c>
      <c r="AK268" s="12" t="str">
        <f t="shared" si="48"/>
        <v xml:space="preserve"> +0.5</v>
      </c>
      <c r="AL268" s="12">
        <f t="shared" si="45"/>
        <v>2</v>
      </c>
      <c r="AM268" s="12">
        <f t="shared" si="45"/>
        <v>1</v>
      </c>
      <c r="AN268" s="12" t="str">
        <f t="shared" si="45"/>
        <v>12.06</v>
      </c>
      <c r="AO268" s="8" t="str">
        <f t="shared" si="49"/>
        <v xml:space="preserve">RICHALSON PIERRE </v>
      </c>
      <c r="AP268" s="23">
        <f t="shared" si="50"/>
        <v>37141</v>
      </c>
      <c r="AQ268" s="8" t="str">
        <f t="shared" si="44"/>
        <v>Club Deportivo Atlético Coronel</v>
      </c>
      <c r="AR268" s="8">
        <f t="shared" si="44"/>
        <v>8</v>
      </c>
      <c r="AS268" s="12" t="str">
        <f t="shared" si="51"/>
        <v>264163331</v>
      </c>
    </row>
    <row r="269" spans="1:47" ht="16" x14ac:dyDescent="0.2">
      <c r="A269" s="8"/>
      <c r="B269" s="35" t="s">
        <v>1197</v>
      </c>
      <c r="C269" s="35" t="s">
        <v>1198</v>
      </c>
      <c r="D269" s="35" t="s">
        <v>1199</v>
      </c>
      <c r="E269" s="32" t="s">
        <v>1200</v>
      </c>
      <c r="F269" s="39" t="s">
        <v>95</v>
      </c>
      <c r="G269" s="9">
        <v>38617</v>
      </c>
      <c r="H269" s="36" t="str">
        <f t="shared" si="41"/>
        <v>u16</v>
      </c>
      <c r="I269" s="40" t="s">
        <v>68</v>
      </c>
      <c r="J269" s="42">
        <v>8</v>
      </c>
      <c r="K269" s="36">
        <v>100</v>
      </c>
      <c r="L269" s="8" t="s">
        <v>1453</v>
      </c>
      <c r="M269" s="40"/>
      <c r="N269" s="82">
        <v>4</v>
      </c>
      <c r="O269" s="89">
        <v>2</v>
      </c>
      <c r="P269" s="89" t="s">
        <v>1537</v>
      </c>
      <c r="Q269" s="85" t="s">
        <v>1536</v>
      </c>
      <c r="R269" s="12" t="s">
        <v>819</v>
      </c>
      <c r="S269" s="12" t="str">
        <f t="shared" si="46"/>
        <v>m</v>
      </c>
      <c r="T269" s="8"/>
      <c r="U269" s="8"/>
      <c r="V269" s="8"/>
      <c r="W269" s="8"/>
      <c r="X269" s="8"/>
      <c r="Y269" s="8"/>
      <c r="Z269" s="45" t="s">
        <v>1442</v>
      </c>
      <c r="AA269" s="10">
        <v>43897</v>
      </c>
      <c r="AB269" s="44" t="s">
        <v>1445</v>
      </c>
      <c r="AC269" s="11" t="s">
        <v>1443</v>
      </c>
      <c r="AD269" s="11" t="s">
        <v>47</v>
      </c>
      <c r="AE269" s="14" t="s">
        <v>1444</v>
      </c>
      <c r="AG269" s="8" t="str">
        <f t="shared" si="47"/>
        <v>m</v>
      </c>
      <c r="AH269" s="8">
        <f t="shared" si="42"/>
        <v>100</v>
      </c>
      <c r="AI269" s="12" t="str">
        <f t="shared" si="42"/>
        <v>s5</v>
      </c>
      <c r="AJ269" s="12">
        <f t="shared" si="42"/>
        <v>0</v>
      </c>
      <c r="AK269" s="12" t="str">
        <f t="shared" si="48"/>
        <v xml:space="preserve"> +0.5</v>
      </c>
      <c r="AL269" s="12">
        <f t="shared" si="45"/>
        <v>4</v>
      </c>
      <c r="AM269" s="12">
        <f t="shared" si="45"/>
        <v>2</v>
      </c>
      <c r="AN269" s="12" t="str">
        <f t="shared" si="45"/>
        <v>12.49</v>
      </c>
      <c r="AO269" s="8" t="str">
        <f t="shared" si="49"/>
        <v>PEDRO TRUFFY NOVALES</v>
      </c>
      <c r="AP269" s="23">
        <f t="shared" si="50"/>
        <v>38617</v>
      </c>
      <c r="AQ269" s="8" t="str">
        <f t="shared" si="44"/>
        <v>Club Atlético de Los Angeles</v>
      </c>
      <c r="AR269" s="8">
        <f t="shared" si="44"/>
        <v>8</v>
      </c>
      <c r="AS269" s="12" t="str">
        <f t="shared" si="51"/>
        <v>219407033</v>
      </c>
    </row>
    <row r="270" spans="1:47" ht="16" x14ac:dyDescent="0.2">
      <c r="A270" s="8"/>
      <c r="B270" s="35" t="s">
        <v>188</v>
      </c>
      <c r="C270" s="35" t="s">
        <v>1203</v>
      </c>
      <c r="D270" s="35" t="s">
        <v>1204</v>
      </c>
      <c r="E270" s="32" t="s">
        <v>1205</v>
      </c>
      <c r="F270" s="39" t="s">
        <v>95</v>
      </c>
      <c r="G270" s="9">
        <v>38798</v>
      </c>
      <c r="H270" s="36" t="str">
        <f t="shared" ref="H270:H333" si="52">+IF(G270&lt;DATE(2001,1,1),"adulto",IF(G270&lt;DATE(2003,1,1),"u20",IF(G270&lt;DATE(2005,1,1),"u18",IF(G270&lt;DATE(2007,1,1),"u16","-"))))</f>
        <v>u16</v>
      </c>
      <c r="I270" s="40" t="s">
        <v>89</v>
      </c>
      <c r="J270" s="42">
        <v>8</v>
      </c>
      <c r="K270" s="36">
        <v>100</v>
      </c>
      <c r="L270" s="8" t="s">
        <v>1453</v>
      </c>
      <c r="M270" s="40"/>
      <c r="N270" s="82">
        <v>6</v>
      </c>
      <c r="O270" s="89">
        <v>3</v>
      </c>
      <c r="P270" s="89" t="s">
        <v>1539</v>
      </c>
      <c r="Q270" s="85" t="s">
        <v>1536</v>
      </c>
      <c r="R270" s="12" t="s">
        <v>819</v>
      </c>
      <c r="S270" s="12" t="str">
        <f t="shared" si="46"/>
        <v>m</v>
      </c>
      <c r="T270" s="8"/>
      <c r="U270" s="8"/>
      <c r="V270" s="8"/>
      <c r="W270" s="8"/>
      <c r="X270" s="8"/>
      <c r="Y270" s="8"/>
      <c r="Z270" s="45" t="s">
        <v>1442</v>
      </c>
      <c r="AA270" s="10">
        <v>43897</v>
      </c>
      <c r="AB270" s="44" t="s">
        <v>1445</v>
      </c>
      <c r="AC270" s="11" t="s">
        <v>1443</v>
      </c>
      <c r="AD270" s="11" t="s">
        <v>47</v>
      </c>
      <c r="AE270" s="14" t="s">
        <v>1444</v>
      </c>
      <c r="AG270" s="8" t="str">
        <f t="shared" si="47"/>
        <v>m</v>
      </c>
      <c r="AH270" s="8">
        <f t="shared" si="42"/>
        <v>100</v>
      </c>
      <c r="AI270" s="12" t="str">
        <f t="shared" si="42"/>
        <v>s5</v>
      </c>
      <c r="AJ270" s="12">
        <f t="shared" si="42"/>
        <v>0</v>
      </c>
      <c r="AK270" s="12" t="str">
        <f t="shared" si="48"/>
        <v xml:space="preserve"> +0.5</v>
      </c>
      <c r="AL270" s="12">
        <f t="shared" si="45"/>
        <v>6</v>
      </c>
      <c r="AM270" s="12">
        <f t="shared" si="45"/>
        <v>3</v>
      </c>
      <c r="AN270" s="12" t="str">
        <f t="shared" si="45"/>
        <v>12.66</v>
      </c>
      <c r="AO270" s="8" t="str">
        <f t="shared" si="49"/>
        <v>JEREMIAS ALEJANDRIO SEPULVEDA HORMAZAVAL</v>
      </c>
      <c r="AP270" s="23">
        <f t="shared" si="50"/>
        <v>38798</v>
      </c>
      <c r="AQ270" s="8" t="str">
        <f t="shared" si="44"/>
        <v>Club Atletismo Penco</v>
      </c>
      <c r="AR270" s="8">
        <f t="shared" si="44"/>
        <v>8</v>
      </c>
      <c r="AS270" s="12" t="str">
        <f t="shared" si="51"/>
        <v>229797473</v>
      </c>
    </row>
    <row r="271" spans="1:47" ht="16" x14ac:dyDescent="0.2">
      <c r="A271" s="8"/>
      <c r="B271" s="35" t="s">
        <v>1151</v>
      </c>
      <c r="C271" s="35" t="s">
        <v>1152</v>
      </c>
      <c r="D271" s="35" t="s">
        <v>1153</v>
      </c>
      <c r="E271" s="32" t="s">
        <v>1154</v>
      </c>
      <c r="F271" s="39" t="s">
        <v>95</v>
      </c>
      <c r="G271" s="9">
        <v>34915</v>
      </c>
      <c r="H271" s="36" t="str">
        <f t="shared" si="52"/>
        <v>adulto</v>
      </c>
      <c r="I271" s="40" t="s">
        <v>89</v>
      </c>
      <c r="J271" s="43">
        <v>8</v>
      </c>
      <c r="K271" s="36">
        <v>100</v>
      </c>
      <c r="L271" s="8" t="s">
        <v>1453</v>
      </c>
      <c r="M271" s="40"/>
      <c r="N271" s="82">
        <v>5</v>
      </c>
      <c r="O271" s="89">
        <v>4</v>
      </c>
      <c r="P271" s="89" t="s">
        <v>1538</v>
      </c>
      <c r="Q271" s="85" t="s">
        <v>1536</v>
      </c>
      <c r="R271" s="12" t="s">
        <v>819</v>
      </c>
      <c r="S271" s="12" t="str">
        <f t="shared" si="46"/>
        <v>m</v>
      </c>
      <c r="T271" s="8"/>
      <c r="U271" s="8"/>
      <c r="V271" s="8"/>
      <c r="W271" s="8"/>
      <c r="X271" s="8"/>
      <c r="Y271" s="8"/>
      <c r="Z271" s="45" t="s">
        <v>1442</v>
      </c>
      <c r="AA271" s="10">
        <v>43897</v>
      </c>
      <c r="AB271" s="44" t="s">
        <v>1445</v>
      </c>
      <c r="AC271" s="11" t="s">
        <v>1443</v>
      </c>
      <c r="AD271" s="11" t="s">
        <v>47</v>
      </c>
      <c r="AE271" s="14" t="s">
        <v>1444</v>
      </c>
      <c r="AG271" s="8" t="str">
        <f t="shared" si="47"/>
        <v>m</v>
      </c>
      <c r="AH271" s="8">
        <f t="shared" si="42"/>
        <v>100</v>
      </c>
      <c r="AI271" s="12" t="str">
        <f t="shared" si="42"/>
        <v>s5</v>
      </c>
      <c r="AJ271" s="12">
        <f t="shared" si="42"/>
        <v>0</v>
      </c>
      <c r="AK271" s="12" t="str">
        <f t="shared" si="48"/>
        <v xml:space="preserve"> +0.5</v>
      </c>
      <c r="AL271" s="12">
        <f t="shared" si="45"/>
        <v>5</v>
      </c>
      <c r="AM271" s="12">
        <f t="shared" si="45"/>
        <v>4</v>
      </c>
      <c r="AN271" s="12" t="str">
        <f t="shared" si="45"/>
        <v>12.69</v>
      </c>
      <c r="AO271" s="8" t="str">
        <f t="shared" si="49"/>
        <v>JOHN WUILLIASN SUAZO ZAPPETTINI</v>
      </c>
      <c r="AP271" s="23">
        <f t="shared" si="50"/>
        <v>34915</v>
      </c>
      <c r="AQ271" s="8" t="str">
        <f t="shared" si="44"/>
        <v>Club Atletismo Penco</v>
      </c>
      <c r="AR271" s="8">
        <f t="shared" si="44"/>
        <v>8</v>
      </c>
      <c r="AS271" s="12" t="str">
        <f t="shared" si="51"/>
        <v>191556461</v>
      </c>
    </row>
    <row r="272" spans="1:47" ht="16.5" customHeight="1" x14ac:dyDescent="0.2">
      <c r="A272" s="90" t="s">
        <v>1662</v>
      </c>
      <c r="B272" s="62" t="s">
        <v>1471</v>
      </c>
      <c r="C272" s="62" t="s">
        <v>1472</v>
      </c>
      <c r="D272" s="63" t="s">
        <v>1473</v>
      </c>
      <c r="E272" s="74" t="s">
        <v>1474</v>
      </c>
      <c r="F272" s="64" t="s">
        <v>95</v>
      </c>
      <c r="G272" s="64">
        <v>38442</v>
      </c>
      <c r="H272" s="55" t="str">
        <f t="shared" si="52"/>
        <v>u16</v>
      </c>
      <c r="I272" s="56" t="s">
        <v>46</v>
      </c>
      <c r="J272" s="57">
        <v>8</v>
      </c>
      <c r="K272" s="58">
        <v>100</v>
      </c>
      <c r="L272" s="90" t="s">
        <v>1453</v>
      </c>
      <c r="M272" s="90"/>
      <c r="N272" s="91">
        <v>1</v>
      </c>
      <c r="O272" s="92">
        <v>5</v>
      </c>
      <c r="P272" s="92" t="s">
        <v>1542</v>
      </c>
      <c r="Q272" s="93" t="s">
        <v>1510</v>
      </c>
      <c r="R272" s="58" t="s">
        <v>819</v>
      </c>
      <c r="S272" s="58" t="str">
        <f t="shared" si="46"/>
        <v>m</v>
      </c>
      <c r="T272" s="90"/>
      <c r="U272" s="90"/>
      <c r="V272" s="90"/>
      <c r="W272" s="90"/>
      <c r="X272" s="90"/>
      <c r="Y272" s="90"/>
      <c r="Z272" s="94" t="s">
        <v>1442</v>
      </c>
      <c r="AA272" s="95">
        <v>43897</v>
      </c>
      <c r="AB272" s="96" t="s">
        <v>1445</v>
      </c>
      <c r="AC272" s="90" t="s">
        <v>1443</v>
      </c>
      <c r="AD272" s="90" t="s">
        <v>47</v>
      </c>
      <c r="AE272" s="97" t="s">
        <v>1444</v>
      </c>
      <c r="AF272" s="98"/>
      <c r="AG272" s="90" t="str">
        <f t="shared" si="47"/>
        <v>m</v>
      </c>
      <c r="AH272" s="90">
        <f t="shared" si="42"/>
        <v>100</v>
      </c>
      <c r="AI272" s="58" t="str">
        <f t="shared" si="42"/>
        <v>s5</v>
      </c>
      <c r="AJ272" s="58">
        <f t="shared" si="42"/>
        <v>0</v>
      </c>
      <c r="AK272" s="58" t="str">
        <f t="shared" si="48"/>
        <v xml:space="preserve"> +0.3</v>
      </c>
      <c r="AL272" s="58">
        <f t="shared" si="45"/>
        <v>1</v>
      </c>
      <c r="AM272" s="58">
        <f t="shared" si="45"/>
        <v>5</v>
      </c>
      <c r="AN272" s="58" t="str">
        <f t="shared" si="45"/>
        <v>12.71</v>
      </c>
      <c r="AO272" s="90" t="str">
        <f t="shared" si="49"/>
        <v>DAVID ALEJANDRO BARRETO HENRÍQUEZ</v>
      </c>
      <c r="AP272" s="99">
        <f t="shared" si="50"/>
        <v>38442</v>
      </c>
      <c r="AQ272" s="90" t="str">
        <f t="shared" si="44"/>
        <v>Club Deportivo Atlético Coronel</v>
      </c>
      <c r="AR272" s="90">
        <f t="shared" si="44"/>
        <v>8</v>
      </c>
      <c r="AS272" s="58" t="str">
        <f t="shared" si="51"/>
        <v>270118895</v>
      </c>
      <c r="AT272" s="98"/>
      <c r="AU272" s="98"/>
    </row>
    <row r="273" spans="1:47" s="98" customFormat="1" ht="16.5" customHeight="1" x14ac:dyDescent="0.2">
      <c r="A273" s="8"/>
      <c r="B273" s="35" t="s">
        <v>1212</v>
      </c>
      <c r="C273" s="35" t="s">
        <v>1213</v>
      </c>
      <c r="D273" s="35" t="s">
        <v>1214</v>
      </c>
      <c r="E273" s="32" t="s">
        <v>1215</v>
      </c>
      <c r="F273" s="39" t="s">
        <v>95</v>
      </c>
      <c r="G273" s="9">
        <v>37946</v>
      </c>
      <c r="H273" s="36" t="str">
        <f t="shared" si="52"/>
        <v>u18</v>
      </c>
      <c r="I273" s="40" t="s">
        <v>46</v>
      </c>
      <c r="J273" s="42">
        <v>8</v>
      </c>
      <c r="K273" s="36">
        <v>100</v>
      </c>
      <c r="L273" s="8" t="s">
        <v>1453</v>
      </c>
      <c r="M273" s="40"/>
      <c r="N273" s="82">
        <v>8</v>
      </c>
      <c r="O273" s="89">
        <v>6</v>
      </c>
      <c r="P273" s="89" t="s">
        <v>1636</v>
      </c>
      <c r="Q273" s="85" t="s">
        <v>1536</v>
      </c>
      <c r="R273" s="12" t="s">
        <v>819</v>
      </c>
      <c r="S273" s="12" t="str">
        <f t="shared" si="46"/>
        <v>m</v>
      </c>
      <c r="T273" s="8"/>
      <c r="U273" s="8"/>
      <c r="V273" s="8"/>
      <c r="W273" s="8"/>
      <c r="X273" s="8"/>
      <c r="Y273" s="8"/>
      <c r="Z273" s="45" t="s">
        <v>1442</v>
      </c>
      <c r="AA273" s="10">
        <v>43897</v>
      </c>
      <c r="AB273" s="44" t="s">
        <v>1445</v>
      </c>
      <c r="AC273" s="11" t="s">
        <v>1443</v>
      </c>
      <c r="AD273" s="11" t="s">
        <v>47</v>
      </c>
      <c r="AE273" s="14" t="s">
        <v>1444</v>
      </c>
      <c r="AF273"/>
      <c r="AG273" s="8" t="str">
        <f t="shared" si="47"/>
        <v>m</v>
      </c>
      <c r="AH273" s="8">
        <f t="shared" si="42"/>
        <v>100</v>
      </c>
      <c r="AI273" s="12" t="str">
        <f t="shared" si="42"/>
        <v>s5</v>
      </c>
      <c r="AJ273" s="12">
        <f t="shared" si="42"/>
        <v>0</v>
      </c>
      <c r="AK273" s="12" t="str">
        <f t="shared" si="48"/>
        <v xml:space="preserve"> +0.5</v>
      </c>
      <c r="AL273" s="12">
        <f t="shared" si="45"/>
        <v>8</v>
      </c>
      <c r="AM273" s="12">
        <f t="shared" si="45"/>
        <v>6</v>
      </c>
      <c r="AN273" s="12" t="str">
        <f t="shared" si="45"/>
        <v>12.94</v>
      </c>
      <c r="AO273" s="8" t="str">
        <f t="shared" si="49"/>
        <v>GUSTAVO ELIAS OLAVE ROA</v>
      </c>
      <c r="AP273" s="23">
        <f t="shared" si="50"/>
        <v>37946</v>
      </c>
      <c r="AQ273" s="8" t="str">
        <f t="shared" si="44"/>
        <v>Club Deportivo Atlético Coronel</v>
      </c>
      <c r="AR273" s="8">
        <f t="shared" si="44"/>
        <v>8</v>
      </c>
      <c r="AS273" s="12" t="str">
        <f t="shared" si="51"/>
        <v>214491915</v>
      </c>
      <c r="AT273"/>
      <c r="AU273"/>
    </row>
    <row r="274" spans="1:47" ht="16" x14ac:dyDescent="0.2">
      <c r="A274" s="8"/>
      <c r="B274" s="35" t="s">
        <v>1206</v>
      </c>
      <c r="C274" s="35" t="s">
        <v>1207</v>
      </c>
      <c r="D274" s="35" t="s">
        <v>1208</v>
      </c>
      <c r="E274" s="32" t="s">
        <v>1209</v>
      </c>
      <c r="F274" s="39" t="s">
        <v>95</v>
      </c>
      <c r="G274" s="9">
        <v>37645</v>
      </c>
      <c r="H274" s="36" t="str">
        <f t="shared" si="52"/>
        <v>u18</v>
      </c>
      <c r="I274" s="40" t="s">
        <v>46</v>
      </c>
      <c r="J274" s="42">
        <v>8</v>
      </c>
      <c r="K274" s="36">
        <v>100</v>
      </c>
      <c r="L274" s="8" t="s">
        <v>1453</v>
      </c>
      <c r="M274" s="40"/>
      <c r="N274" s="82">
        <v>3</v>
      </c>
      <c r="O274" s="89">
        <v>7</v>
      </c>
      <c r="P274" s="89" t="s">
        <v>1540</v>
      </c>
      <c r="Q274" s="85" t="s">
        <v>1536</v>
      </c>
      <c r="R274" s="12" t="s">
        <v>819</v>
      </c>
      <c r="S274" s="12" t="str">
        <f t="shared" si="46"/>
        <v>m</v>
      </c>
      <c r="T274" s="8"/>
      <c r="U274" s="8"/>
      <c r="V274" s="8"/>
      <c r="W274" s="8"/>
      <c r="X274" s="8"/>
      <c r="Y274" s="8"/>
      <c r="Z274" s="45" t="s">
        <v>1442</v>
      </c>
      <c r="AA274" s="10">
        <v>43897</v>
      </c>
      <c r="AB274" s="44" t="s">
        <v>1445</v>
      </c>
      <c r="AC274" s="11" t="s">
        <v>1443</v>
      </c>
      <c r="AD274" s="11" t="s">
        <v>47</v>
      </c>
      <c r="AE274" s="14" t="s">
        <v>1444</v>
      </c>
      <c r="AG274" s="8" t="str">
        <f t="shared" si="47"/>
        <v>m</v>
      </c>
      <c r="AH274" s="8">
        <f t="shared" ref="AH274:AJ337" si="53">K274</f>
        <v>100</v>
      </c>
      <c r="AI274" s="12" t="str">
        <f t="shared" si="53"/>
        <v>s5</v>
      </c>
      <c r="AJ274" s="12">
        <f t="shared" si="53"/>
        <v>0</v>
      </c>
      <c r="AK274" s="12" t="str">
        <f t="shared" si="48"/>
        <v xml:space="preserve"> +0.5</v>
      </c>
      <c r="AL274" s="12">
        <f t="shared" ref="AL274:AN305" si="54">N274</f>
        <v>3</v>
      </c>
      <c r="AM274" s="12">
        <f t="shared" si="54"/>
        <v>7</v>
      </c>
      <c r="AN274" s="12" t="str">
        <f t="shared" si="54"/>
        <v>13.05</v>
      </c>
      <c r="AO274" s="8" t="str">
        <f t="shared" si="49"/>
        <v>ISRAEL ABRAHAM CHAMORRO GUZMÁN</v>
      </c>
      <c r="AP274" s="23">
        <f t="shared" si="50"/>
        <v>37645</v>
      </c>
      <c r="AQ274" s="8" t="str">
        <f t="shared" ref="AQ274:AR337" si="55">I274</f>
        <v>Club Deportivo Atlético Coronel</v>
      </c>
      <c r="AR274" s="8">
        <f t="shared" si="55"/>
        <v>8</v>
      </c>
      <c r="AS274" s="12" t="str">
        <f t="shared" si="51"/>
        <v>212236306</v>
      </c>
    </row>
    <row r="275" spans="1:47" ht="16" x14ac:dyDescent="0.2">
      <c r="A275" s="8"/>
      <c r="B275" s="35" t="s">
        <v>1201</v>
      </c>
      <c r="C275" s="35" t="s">
        <v>547</v>
      </c>
      <c r="D275" s="35" t="s">
        <v>1210</v>
      </c>
      <c r="E275" s="32" t="s">
        <v>1211</v>
      </c>
      <c r="F275" s="39" t="s">
        <v>95</v>
      </c>
      <c r="G275" s="9">
        <v>37892</v>
      </c>
      <c r="H275" s="36" t="str">
        <f t="shared" si="52"/>
        <v>u18</v>
      </c>
      <c r="I275" s="40" t="s">
        <v>46</v>
      </c>
      <c r="J275" s="42">
        <v>8</v>
      </c>
      <c r="K275" s="36">
        <v>100</v>
      </c>
      <c r="L275" s="8" t="s">
        <v>1453</v>
      </c>
      <c r="M275" s="40"/>
      <c r="N275" s="82">
        <v>7</v>
      </c>
      <c r="O275" s="89"/>
      <c r="P275" s="89" t="s">
        <v>588</v>
      </c>
      <c r="Q275" s="85" t="s">
        <v>1536</v>
      </c>
      <c r="R275" s="12" t="s">
        <v>819</v>
      </c>
      <c r="S275" s="12" t="str">
        <f t="shared" si="46"/>
        <v>m</v>
      </c>
      <c r="T275" s="8"/>
      <c r="U275" s="8"/>
      <c r="V275" s="8"/>
      <c r="W275" s="8"/>
      <c r="X275" s="8"/>
      <c r="Y275" s="8"/>
      <c r="Z275" s="45" t="s">
        <v>1442</v>
      </c>
      <c r="AA275" s="10">
        <v>43897</v>
      </c>
      <c r="AB275" s="44" t="s">
        <v>1445</v>
      </c>
      <c r="AC275" s="11" t="s">
        <v>1443</v>
      </c>
      <c r="AD275" s="11" t="s">
        <v>47</v>
      </c>
      <c r="AE275" s="14" t="s">
        <v>1444</v>
      </c>
      <c r="AG275" s="8" t="str">
        <f t="shared" si="47"/>
        <v>m</v>
      </c>
      <c r="AH275" s="8">
        <f t="shared" si="53"/>
        <v>100</v>
      </c>
      <c r="AI275" s="12" t="str">
        <f t="shared" si="53"/>
        <v>s5</v>
      </c>
      <c r="AJ275" s="12">
        <f t="shared" si="53"/>
        <v>0</v>
      </c>
      <c r="AK275" s="12" t="str">
        <f t="shared" si="48"/>
        <v xml:space="preserve"> +0.5</v>
      </c>
      <c r="AL275" s="12">
        <f t="shared" si="54"/>
        <v>7</v>
      </c>
      <c r="AM275" s="12">
        <f t="shared" si="54"/>
        <v>0</v>
      </c>
      <c r="AN275" s="12" t="str">
        <f t="shared" si="54"/>
        <v>DNS</v>
      </c>
      <c r="AO275" s="8" t="str">
        <f t="shared" si="49"/>
        <v>MATIAS IGNACIO NOVA CARTES</v>
      </c>
      <c r="AP275" s="23">
        <f t="shared" si="50"/>
        <v>37892</v>
      </c>
      <c r="AQ275" s="8" t="str">
        <f t="shared" si="55"/>
        <v>Club Deportivo Atlético Coronel</v>
      </c>
      <c r="AR275" s="8">
        <f t="shared" si="55"/>
        <v>8</v>
      </c>
      <c r="AS275" s="12" t="str">
        <f t="shared" si="51"/>
        <v>214009269</v>
      </c>
    </row>
    <row r="276" spans="1:47" ht="16" x14ac:dyDescent="0.2">
      <c r="A276" s="8"/>
      <c r="B276" s="35" t="s">
        <v>1061</v>
      </c>
      <c r="C276" s="35" t="s">
        <v>1062</v>
      </c>
      <c r="D276" s="35" t="s">
        <v>1063</v>
      </c>
      <c r="E276" s="32" t="s">
        <v>1064</v>
      </c>
      <c r="F276" s="39" t="s">
        <v>95</v>
      </c>
      <c r="G276" s="9">
        <v>31940</v>
      </c>
      <c r="H276" s="36" t="str">
        <f t="shared" si="52"/>
        <v>adulto</v>
      </c>
      <c r="I276" s="40" t="s">
        <v>68</v>
      </c>
      <c r="J276" s="42">
        <v>8</v>
      </c>
      <c r="K276" s="36">
        <v>100</v>
      </c>
      <c r="L276" s="8" t="s">
        <v>1454</v>
      </c>
      <c r="M276" s="40"/>
      <c r="N276" s="82"/>
      <c r="O276" s="89"/>
      <c r="P276" s="89" t="s">
        <v>588</v>
      </c>
      <c r="Q276" s="85"/>
      <c r="R276" s="12" t="s">
        <v>819</v>
      </c>
      <c r="S276" s="12" t="str">
        <f t="shared" si="46"/>
        <v>m</v>
      </c>
      <c r="T276" s="8"/>
      <c r="U276" s="8"/>
      <c r="V276" s="8"/>
      <c r="W276" s="8"/>
      <c r="X276" s="8"/>
      <c r="Y276" s="8"/>
      <c r="Z276" s="45" t="s">
        <v>1442</v>
      </c>
      <c r="AA276" s="10">
        <v>43897</v>
      </c>
      <c r="AB276" s="44" t="s">
        <v>1445</v>
      </c>
      <c r="AC276" s="11" t="s">
        <v>1443</v>
      </c>
      <c r="AD276" s="11" t="s">
        <v>47</v>
      </c>
      <c r="AE276" s="14" t="s">
        <v>1444</v>
      </c>
      <c r="AG276" s="8" t="str">
        <f t="shared" si="47"/>
        <v>m</v>
      </c>
      <c r="AH276" s="8">
        <f t="shared" si="53"/>
        <v>100</v>
      </c>
      <c r="AI276" s="12" t="str">
        <f t="shared" si="53"/>
        <v>s6</v>
      </c>
      <c r="AJ276" s="12">
        <f t="shared" si="53"/>
        <v>0</v>
      </c>
      <c r="AK276" s="12">
        <f t="shared" si="48"/>
        <v>0</v>
      </c>
      <c r="AL276" s="12">
        <f t="shared" si="54"/>
        <v>0</v>
      </c>
      <c r="AM276" s="12">
        <f t="shared" si="54"/>
        <v>0</v>
      </c>
      <c r="AN276" s="12" t="str">
        <f t="shared" si="54"/>
        <v>DNS</v>
      </c>
      <c r="AO276" s="8" t="str">
        <f t="shared" si="49"/>
        <v>JOAQUIN PALAZUELOS MAKAUS</v>
      </c>
      <c r="AP276" s="23">
        <f t="shared" si="50"/>
        <v>31940</v>
      </c>
      <c r="AQ276" s="8" t="str">
        <f t="shared" si="55"/>
        <v>Club Atlético de Los Angeles</v>
      </c>
      <c r="AR276" s="8">
        <f t="shared" si="55"/>
        <v>8</v>
      </c>
      <c r="AS276" s="12" t="str">
        <f t="shared" si="51"/>
        <v>163685213</v>
      </c>
    </row>
    <row r="277" spans="1:47" ht="16" x14ac:dyDescent="0.2">
      <c r="A277" s="8"/>
      <c r="B277" s="35" t="s">
        <v>1065</v>
      </c>
      <c r="C277" s="35" t="s">
        <v>1066</v>
      </c>
      <c r="D277" s="35" t="s">
        <v>1067</v>
      </c>
      <c r="E277" s="32" t="s">
        <v>1068</v>
      </c>
      <c r="F277" s="39" t="s">
        <v>95</v>
      </c>
      <c r="G277" s="9">
        <v>36504</v>
      </c>
      <c r="H277" s="36" t="str">
        <f t="shared" si="52"/>
        <v>adulto</v>
      </c>
      <c r="I277" s="40" t="s">
        <v>46</v>
      </c>
      <c r="J277" s="42">
        <v>8</v>
      </c>
      <c r="K277" s="36">
        <v>100</v>
      </c>
      <c r="L277" s="8" t="s">
        <v>1454</v>
      </c>
      <c r="M277" s="40"/>
      <c r="N277" s="82"/>
      <c r="O277" s="89"/>
      <c r="P277" s="89" t="s">
        <v>588</v>
      </c>
      <c r="Q277" s="85"/>
      <c r="R277" s="12" t="s">
        <v>819</v>
      </c>
      <c r="S277" s="12" t="str">
        <f t="shared" si="46"/>
        <v>m</v>
      </c>
      <c r="T277" s="8"/>
      <c r="U277" s="8"/>
      <c r="V277" s="8"/>
      <c r="W277" s="8"/>
      <c r="X277" s="8"/>
      <c r="Y277" s="8"/>
      <c r="Z277" s="45" t="s">
        <v>1442</v>
      </c>
      <c r="AA277" s="10">
        <v>43897</v>
      </c>
      <c r="AB277" s="44" t="s">
        <v>1445</v>
      </c>
      <c r="AC277" s="11" t="s">
        <v>1443</v>
      </c>
      <c r="AD277" s="11" t="s">
        <v>47</v>
      </c>
      <c r="AE277" s="14" t="s">
        <v>1444</v>
      </c>
      <c r="AG277" s="8" t="str">
        <f t="shared" si="47"/>
        <v>m</v>
      </c>
      <c r="AH277" s="8">
        <f t="shared" si="53"/>
        <v>100</v>
      </c>
      <c r="AI277" s="12" t="str">
        <f t="shared" si="53"/>
        <v>s6</v>
      </c>
      <c r="AJ277" s="12">
        <f t="shared" si="53"/>
        <v>0</v>
      </c>
      <c r="AK277" s="12">
        <f t="shared" si="48"/>
        <v>0</v>
      </c>
      <c r="AL277" s="12">
        <f t="shared" si="54"/>
        <v>0</v>
      </c>
      <c r="AM277" s="12">
        <f t="shared" si="54"/>
        <v>0</v>
      </c>
      <c r="AN277" s="12" t="str">
        <f t="shared" si="54"/>
        <v>DNS</v>
      </c>
      <c r="AO277" s="8" t="str">
        <f t="shared" si="49"/>
        <v xml:space="preserve">VICTOR HUGO LAVANDEROS  ROBLES </v>
      </c>
      <c r="AP277" s="23">
        <f t="shared" si="50"/>
        <v>36504</v>
      </c>
      <c r="AQ277" s="8" t="str">
        <f t="shared" si="55"/>
        <v>Club Deportivo Atlético Coronel</v>
      </c>
      <c r="AR277" s="8">
        <f t="shared" si="55"/>
        <v>8</v>
      </c>
      <c r="AS277" s="12" t="str">
        <f t="shared" si="51"/>
        <v>203659768</v>
      </c>
    </row>
    <row r="278" spans="1:47" ht="16" x14ac:dyDescent="0.2">
      <c r="A278" s="8"/>
      <c r="B278" s="35" t="s">
        <v>858</v>
      </c>
      <c r="C278" s="35" t="s">
        <v>996</v>
      </c>
      <c r="D278" s="35" t="s">
        <v>1069</v>
      </c>
      <c r="E278" s="32" t="s">
        <v>1070</v>
      </c>
      <c r="F278" s="39" t="s">
        <v>95</v>
      </c>
      <c r="G278" s="9">
        <v>33368</v>
      </c>
      <c r="H278" s="36" t="str">
        <f t="shared" si="52"/>
        <v>adulto</v>
      </c>
      <c r="I278" s="40" t="s">
        <v>823</v>
      </c>
      <c r="J278" s="42">
        <v>7</v>
      </c>
      <c r="K278" s="36">
        <v>100</v>
      </c>
      <c r="L278" s="8" t="s">
        <v>1454</v>
      </c>
      <c r="M278" s="40"/>
      <c r="N278" s="82"/>
      <c r="O278" s="89"/>
      <c r="P278" s="89" t="s">
        <v>588</v>
      </c>
      <c r="Q278" s="85"/>
      <c r="R278" s="12" t="s">
        <v>819</v>
      </c>
      <c r="S278" s="12" t="str">
        <f t="shared" si="46"/>
        <v>m</v>
      </c>
      <c r="T278" s="8"/>
      <c r="U278" s="8"/>
      <c r="V278" s="8"/>
      <c r="W278" s="8"/>
      <c r="X278" s="8"/>
      <c r="Y278" s="8"/>
      <c r="Z278" s="45" t="s">
        <v>1442</v>
      </c>
      <c r="AA278" s="10">
        <v>43897</v>
      </c>
      <c r="AB278" s="44" t="s">
        <v>1445</v>
      </c>
      <c r="AC278" s="11" t="s">
        <v>1443</v>
      </c>
      <c r="AD278" s="11" t="s">
        <v>47</v>
      </c>
      <c r="AE278" s="14" t="s">
        <v>1444</v>
      </c>
      <c r="AG278" s="8" t="str">
        <f t="shared" si="47"/>
        <v>m</v>
      </c>
      <c r="AH278" s="8">
        <f t="shared" si="53"/>
        <v>100</v>
      </c>
      <c r="AI278" s="12" t="str">
        <f t="shared" si="53"/>
        <v>s6</v>
      </c>
      <c r="AJ278" s="12">
        <f t="shared" si="53"/>
        <v>0</v>
      </c>
      <c r="AK278" s="12">
        <f t="shared" si="48"/>
        <v>0</v>
      </c>
      <c r="AL278" s="12">
        <f t="shared" si="54"/>
        <v>0</v>
      </c>
      <c r="AM278" s="12">
        <f t="shared" si="54"/>
        <v>0</v>
      </c>
      <c r="AN278" s="12" t="str">
        <f t="shared" si="54"/>
        <v>DNS</v>
      </c>
      <c r="AO278" s="8" t="str">
        <f t="shared" si="49"/>
        <v>ANDRES FELIPE TORRES PALMA</v>
      </c>
      <c r="AP278" s="23">
        <f t="shared" si="50"/>
        <v>33368</v>
      </c>
      <c r="AQ278" s="8" t="str">
        <f t="shared" si="55"/>
        <v>CLUB ATLETISMO CAUQUENES</v>
      </c>
      <c r="AR278" s="8">
        <f t="shared" si="55"/>
        <v>7</v>
      </c>
      <c r="AS278" s="12" t="str">
        <f t="shared" si="51"/>
        <v>234779850</v>
      </c>
    </row>
    <row r="279" spans="1:47" ht="16" x14ac:dyDescent="0.2">
      <c r="A279" s="8"/>
      <c r="B279" s="35" t="s">
        <v>1071</v>
      </c>
      <c r="C279" s="35" t="s">
        <v>1072</v>
      </c>
      <c r="D279" s="35" t="s">
        <v>1073</v>
      </c>
      <c r="E279" s="32" t="s">
        <v>1074</v>
      </c>
      <c r="F279" s="39" t="s">
        <v>95</v>
      </c>
      <c r="G279" s="9">
        <v>35840</v>
      </c>
      <c r="H279" s="36" t="str">
        <f t="shared" si="52"/>
        <v>adulto</v>
      </c>
      <c r="I279" s="40" t="s">
        <v>928</v>
      </c>
      <c r="J279" s="42">
        <v>16</v>
      </c>
      <c r="K279" s="36">
        <v>100</v>
      </c>
      <c r="L279" s="8" t="s">
        <v>1454</v>
      </c>
      <c r="M279" s="40"/>
      <c r="N279" s="82"/>
      <c r="O279" s="89"/>
      <c r="P279" s="89" t="s">
        <v>588</v>
      </c>
      <c r="Q279" s="85"/>
      <c r="R279" s="12" t="s">
        <v>819</v>
      </c>
      <c r="S279" s="12" t="str">
        <f t="shared" si="46"/>
        <v>m</v>
      </c>
      <c r="T279" s="8"/>
      <c r="U279" s="8"/>
      <c r="V279" s="8"/>
      <c r="W279" s="8"/>
      <c r="X279" s="8"/>
      <c r="Y279" s="8"/>
      <c r="Z279" s="45" t="s">
        <v>1442</v>
      </c>
      <c r="AA279" s="10">
        <v>43897</v>
      </c>
      <c r="AB279" s="44" t="s">
        <v>1445</v>
      </c>
      <c r="AC279" s="11" t="s">
        <v>1443</v>
      </c>
      <c r="AD279" s="11" t="s">
        <v>47</v>
      </c>
      <c r="AE279" s="14" t="s">
        <v>1444</v>
      </c>
      <c r="AG279" s="8" t="str">
        <f t="shared" si="47"/>
        <v>m</v>
      </c>
      <c r="AH279" s="8">
        <f t="shared" si="53"/>
        <v>100</v>
      </c>
      <c r="AI279" s="12" t="str">
        <f t="shared" si="53"/>
        <v>s6</v>
      </c>
      <c r="AJ279" s="12">
        <f t="shared" si="53"/>
        <v>0</v>
      </c>
      <c r="AK279" s="12">
        <f t="shared" si="48"/>
        <v>0</v>
      </c>
      <c r="AL279" s="12">
        <f t="shared" si="54"/>
        <v>0</v>
      </c>
      <c r="AM279" s="12">
        <f t="shared" si="54"/>
        <v>0</v>
      </c>
      <c r="AN279" s="12" t="str">
        <f t="shared" si="54"/>
        <v>DNS</v>
      </c>
      <c r="AO279" s="8" t="str">
        <f t="shared" si="49"/>
        <v>MARCELO ALEJANDRO BURGOS  VILLANUEVA</v>
      </c>
      <c r="AP279" s="23">
        <f t="shared" si="50"/>
        <v>35840</v>
      </c>
      <c r="AQ279" s="8" t="str">
        <f t="shared" si="55"/>
        <v>Club Atlético UBB Chillan</v>
      </c>
      <c r="AR279" s="8">
        <f t="shared" si="55"/>
        <v>16</v>
      </c>
      <c r="AS279" s="12" t="str">
        <f t="shared" si="51"/>
        <v>198236829</v>
      </c>
    </row>
    <row r="280" spans="1:47" ht="16" x14ac:dyDescent="0.2">
      <c r="A280" s="8"/>
      <c r="B280" s="35" t="s">
        <v>118</v>
      </c>
      <c r="C280" s="35" t="s">
        <v>1075</v>
      </c>
      <c r="D280" s="35" t="s">
        <v>1076</v>
      </c>
      <c r="E280" s="32" t="s">
        <v>1077</v>
      </c>
      <c r="F280" s="39" t="s">
        <v>95</v>
      </c>
      <c r="G280" s="9">
        <v>38700</v>
      </c>
      <c r="H280" s="36" t="str">
        <f t="shared" si="52"/>
        <v>u16</v>
      </c>
      <c r="I280" s="40" t="s">
        <v>823</v>
      </c>
      <c r="J280" s="42">
        <v>7</v>
      </c>
      <c r="K280" s="36">
        <v>100</v>
      </c>
      <c r="L280" s="8" t="s">
        <v>1454</v>
      </c>
      <c r="M280" s="40"/>
      <c r="N280" s="82"/>
      <c r="O280" s="89"/>
      <c r="P280" s="89" t="s">
        <v>588</v>
      </c>
      <c r="Q280" s="85"/>
      <c r="R280" s="12" t="s">
        <v>819</v>
      </c>
      <c r="S280" s="12" t="str">
        <f t="shared" si="46"/>
        <v>m</v>
      </c>
      <c r="T280" s="8"/>
      <c r="U280" s="8"/>
      <c r="V280" s="8"/>
      <c r="W280" s="8"/>
      <c r="X280" s="8"/>
      <c r="Y280" s="8"/>
      <c r="Z280" s="45" t="s">
        <v>1442</v>
      </c>
      <c r="AA280" s="10">
        <v>43897</v>
      </c>
      <c r="AB280" s="44" t="s">
        <v>1445</v>
      </c>
      <c r="AC280" s="11" t="s">
        <v>1443</v>
      </c>
      <c r="AD280" s="11" t="s">
        <v>47</v>
      </c>
      <c r="AE280" s="14" t="s">
        <v>1444</v>
      </c>
      <c r="AG280" s="8" t="str">
        <f t="shared" si="47"/>
        <v>m</v>
      </c>
      <c r="AH280" s="8">
        <f t="shared" si="53"/>
        <v>100</v>
      </c>
      <c r="AI280" s="12" t="str">
        <f t="shared" si="53"/>
        <v>s6</v>
      </c>
      <c r="AJ280" s="12">
        <f t="shared" si="53"/>
        <v>0</v>
      </c>
      <c r="AK280" s="12">
        <f t="shared" si="48"/>
        <v>0</v>
      </c>
      <c r="AL280" s="12">
        <f t="shared" si="54"/>
        <v>0</v>
      </c>
      <c r="AM280" s="12">
        <f t="shared" si="54"/>
        <v>0</v>
      </c>
      <c r="AN280" s="12" t="str">
        <f t="shared" si="54"/>
        <v>DNS</v>
      </c>
      <c r="AO280" s="8" t="str">
        <f t="shared" si="49"/>
        <v>BENJAMIN IGNACIO INOSTROZA  MUÑOZ</v>
      </c>
      <c r="AP280" s="23">
        <f t="shared" si="50"/>
        <v>38700</v>
      </c>
      <c r="AQ280" s="8" t="str">
        <f t="shared" si="55"/>
        <v>CLUB ATLETISMO CAUQUENES</v>
      </c>
      <c r="AR280" s="8">
        <f t="shared" si="55"/>
        <v>7</v>
      </c>
      <c r="AS280" s="12" t="str">
        <f t="shared" si="51"/>
        <v>219987161</v>
      </c>
    </row>
    <row r="281" spans="1:47" ht="16" x14ac:dyDescent="0.2">
      <c r="A281" s="8"/>
      <c r="B281" s="35" t="s">
        <v>1078</v>
      </c>
      <c r="C281" s="35" t="s">
        <v>1079</v>
      </c>
      <c r="D281" s="35" t="s">
        <v>1080</v>
      </c>
      <c r="E281" s="32" t="s">
        <v>1081</v>
      </c>
      <c r="F281" s="39" t="s">
        <v>95</v>
      </c>
      <c r="G281" s="9">
        <v>34269</v>
      </c>
      <c r="H281" s="36" t="str">
        <f t="shared" si="52"/>
        <v>adulto</v>
      </c>
      <c r="I281" s="40" t="s">
        <v>96</v>
      </c>
      <c r="J281" s="42">
        <v>8</v>
      </c>
      <c r="K281" s="36">
        <v>100</v>
      </c>
      <c r="L281" s="8" t="s">
        <v>1454</v>
      </c>
      <c r="M281" s="40"/>
      <c r="N281" s="82"/>
      <c r="O281" s="89"/>
      <c r="P281" s="89" t="s">
        <v>588</v>
      </c>
      <c r="Q281" s="85"/>
      <c r="R281" s="12" t="s">
        <v>819</v>
      </c>
      <c r="S281" s="12" t="str">
        <f t="shared" si="46"/>
        <v>m</v>
      </c>
      <c r="T281" s="8"/>
      <c r="U281" s="8"/>
      <c r="V281" s="8"/>
      <c r="W281" s="8"/>
      <c r="X281" s="8"/>
      <c r="Y281" s="8"/>
      <c r="Z281" s="45" t="s">
        <v>1442</v>
      </c>
      <c r="AA281" s="10">
        <v>43897</v>
      </c>
      <c r="AB281" s="44" t="s">
        <v>1445</v>
      </c>
      <c r="AC281" s="11" t="s">
        <v>1443</v>
      </c>
      <c r="AD281" s="11" t="s">
        <v>47</v>
      </c>
      <c r="AE281" s="14" t="s">
        <v>1444</v>
      </c>
      <c r="AG281" s="8" t="str">
        <f t="shared" si="47"/>
        <v>m</v>
      </c>
      <c r="AH281" s="8">
        <f t="shared" si="53"/>
        <v>100</v>
      </c>
      <c r="AI281" s="12" t="str">
        <f t="shared" si="53"/>
        <v>s6</v>
      </c>
      <c r="AJ281" s="12">
        <f t="shared" si="53"/>
        <v>0</v>
      </c>
      <c r="AK281" s="12">
        <f t="shared" si="48"/>
        <v>0</v>
      </c>
      <c r="AL281" s="12">
        <f t="shared" si="54"/>
        <v>0</v>
      </c>
      <c r="AM281" s="12">
        <f t="shared" si="54"/>
        <v>0</v>
      </c>
      <c r="AN281" s="12" t="str">
        <f t="shared" si="54"/>
        <v>DNS</v>
      </c>
      <c r="AO281" s="8" t="str">
        <f t="shared" si="49"/>
        <v>CAMILO OLIVARES ROJAS</v>
      </c>
      <c r="AP281" s="23">
        <f t="shared" si="50"/>
        <v>34269</v>
      </c>
      <c r="AQ281" s="8" t="str">
        <f t="shared" si="55"/>
        <v>Club Deportivo Universidad del Bio-Bio</v>
      </c>
      <c r="AR281" s="8">
        <f t="shared" si="55"/>
        <v>8</v>
      </c>
      <c r="AS281" s="12" t="str">
        <f t="shared" si="51"/>
        <v>184183706</v>
      </c>
    </row>
    <row r="282" spans="1:47" ht="16" x14ac:dyDescent="0.2">
      <c r="A282" s="8"/>
      <c r="B282" s="35" t="s">
        <v>1082</v>
      </c>
      <c r="C282" s="35" t="s">
        <v>1083</v>
      </c>
      <c r="D282" s="35" t="s">
        <v>1084</v>
      </c>
      <c r="E282" s="32" t="s">
        <v>1085</v>
      </c>
      <c r="F282" s="39" t="s">
        <v>95</v>
      </c>
      <c r="G282" s="9">
        <v>35746</v>
      </c>
      <c r="H282" s="36" t="str">
        <f t="shared" si="52"/>
        <v>adulto</v>
      </c>
      <c r="I282" s="40" t="s">
        <v>928</v>
      </c>
      <c r="J282" s="42">
        <v>16</v>
      </c>
      <c r="K282" s="36">
        <v>100</v>
      </c>
      <c r="L282" s="8" t="s">
        <v>1454</v>
      </c>
      <c r="M282" s="40"/>
      <c r="N282" s="82"/>
      <c r="O282" s="89"/>
      <c r="P282" s="89" t="s">
        <v>588</v>
      </c>
      <c r="Q282" s="85"/>
      <c r="R282" s="12" t="s">
        <v>819</v>
      </c>
      <c r="S282" s="12" t="str">
        <f t="shared" si="46"/>
        <v>m</v>
      </c>
      <c r="T282" s="8"/>
      <c r="U282" s="8"/>
      <c r="V282" s="8"/>
      <c r="W282" s="8"/>
      <c r="X282" s="8"/>
      <c r="Y282" s="8"/>
      <c r="Z282" s="45" t="s">
        <v>1442</v>
      </c>
      <c r="AA282" s="10">
        <v>43897</v>
      </c>
      <c r="AB282" s="44" t="s">
        <v>1445</v>
      </c>
      <c r="AC282" s="11" t="s">
        <v>1443</v>
      </c>
      <c r="AD282" s="11" t="s">
        <v>47</v>
      </c>
      <c r="AE282" s="14" t="s">
        <v>1444</v>
      </c>
      <c r="AG282" s="8" t="str">
        <f t="shared" si="47"/>
        <v>m</v>
      </c>
      <c r="AH282" s="8">
        <f t="shared" si="53"/>
        <v>100</v>
      </c>
      <c r="AI282" s="12" t="str">
        <f t="shared" si="53"/>
        <v>s6</v>
      </c>
      <c r="AJ282" s="12">
        <f t="shared" si="53"/>
        <v>0</v>
      </c>
      <c r="AK282" s="12">
        <f t="shared" si="48"/>
        <v>0</v>
      </c>
      <c r="AL282" s="12">
        <f t="shared" si="54"/>
        <v>0</v>
      </c>
      <c r="AM282" s="12">
        <f t="shared" si="54"/>
        <v>0</v>
      </c>
      <c r="AN282" s="12" t="str">
        <f t="shared" si="54"/>
        <v>DNS</v>
      </c>
      <c r="AO282" s="8" t="str">
        <f t="shared" si="49"/>
        <v>RODRIGO ANDRES MUÑOZ  LEIVA</v>
      </c>
      <c r="AP282" s="23">
        <f t="shared" si="50"/>
        <v>35746</v>
      </c>
      <c r="AQ282" s="8" t="str">
        <f t="shared" si="55"/>
        <v>Club Atlético UBB Chillan</v>
      </c>
      <c r="AR282" s="8">
        <f t="shared" si="55"/>
        <v>16</v>
      </c>
      <c r="AS282" s="12" t="str">
        <f t="shared" si="51"/>
        <v>197966246</v>
      </c>
    </row>
    <row r="283" spans="1:47" ht="16" x14ac:dyDescent="0.2">
      <c r="A283" s="8"/>
      <c r="B283" s="35" t="s">
        <v>1057</v>
      </c>
      <c r="C283" s="35" t="s">
        <v>1058</v>
      </c>
      <c r="D283" s="35" t="s">
        <v>1059</v>
      </c>
      <c r="E283" s="32" t="s">
        <v>1060</v>
      </c>
      <c r="F283" s="39" t="s">
        <v>95</v>
      </c>
      <c r="G283" s="9">
        <v>34816</v>
      </c>
      <c r="H283" s="36" t="str">
        <f t="shared" si="52"/>
        <v>adulto</v>
      </c>
      <c r="I283" s="40" t="s">
        <v>928</v>
      </c>
      <c r="J283" s="42">
        <v>16</v>
      </c>
      <c r="K283" s="36">
        <v>100</v>
      </c>
      <c r="L283" s="8"/>
      <c r="M283" s="40"/>
      <c r="N283" s="82"/>
      <c r="O283" s="89"/>
      <c r="P283" s="89"/>
      <c r="Q283" s="85" t="s">
        <v>1512</v>
      </c>
      <c r="R283" s="12" t="s">
        <v>819</v>
      </c>
      <c r="S283" s="12" t="str">
        <f t="shared" si="46"/>
        <v>m</v>
      </c>
      <c r="T283" s="8"/>
      <c r="U283" s="8"/>
      <c r="V283" s="8"/>
      <c r="W283" s="8"/>
      <c r="X283" s="8"/>
      <c r="Y283" s="8"/>
      <c r="Z283" s="45" t="s">
        <v>1442</v>
      </c>
      <c r="AA283" s="10">
        <v>43897</v>
      </c>
      <c r="AB283" s="44" t="s">
        <v>1445</v>
      </c>
      <c r="AC283" s="11" t="s">
        <v>1443</v>
      </c>
      <c r="AD283" s="11" t="s">
        <v>47</v>
      </c>
      <c r="AE283" s="14" t="s">
        <v>1444</v>
      </c>
      <c r="AG283" s="8" t="str">
        <f t="shared" si="47"/>
        <v>m</v>
      </c>
      <c r="AH283" s="8">
        <f t="shared" si="53"/>
        <v>100</v>
      </c>
      <c r="AI283" s="12">
        <f t="shared" si="53"/>
        <v>0</v>
      </c>
      <c r="AJ283" s="12">
        <f t="shared" si="53"/>
        <v>0</v>
      </c>
      <c r="AK283" s="12" t="str">
        <f t="shared" si="48"/>
        <v xml:space="preserve"> -1.0</v>
      </c>
      <c r="AL283" s="12">
        <f t="shared" si="54"/>
        <v>0</v>
      </c>
      <c r="AM283" s="12">
        <f t="shared" si="54"/>
        <v>0</v>
      </c>
      <c r="AN283" s="12">
        <f t="shared" si="54"/>
        <v>0</v>
      </c>
      <c r="AO283" s="8" t="str">
        <f t="shared" si="49"/>
        <v>JAVIER ANDRES PINILLA  CANDIA</v>
      </c>
      <c r="AP283" s="23">
        <f t="shared" si="50"/>
        <v>34816</v>
      </c>
      <c r="AQ283" s="8" t="str">
        <f t="shared" si="55"/>
        <v>Club Atlético UBB Chillan</v>
      </c>
      <c r="AR283" s="8">
        <f t="shared" si="55"/>
        <v>16</v>
      </c>
      <c r="AS283" s="12" t="str">
        <f t="shared" si="51"/>
        <v>190310833</v>
      </c>
    </row>
    <row r="284" spans="1:47" ht="16" x14ac:dyDescent="0.2">
      <c r="A284" s="8"/>
      <c r="B284" s="35" t="s">
        <v>471</v>
      </c>
      <c r="C284" s="35" t="s">
        <v>1099</v>
      </c>
      <c r="D284" s="35" t="s">
        <v>1100</v>
      </c>
      <c r="E284" s="32" t="s">
        <v>1101</v>
      </c>
      <c r="F284" s="39" t="s">
        <v>95</v>
      </c>
      <c r="G284" s="9">
        <v>34993</v>
      </c>
      <c r="H284" s="36" t="str">
        <f t="shared" si="52"/>
        <v>adulto</v>
      </c>
      <c r="I284" s="40" t="s">
        <v>235</v>
      </c>
      <c r="J284" s="42">
        <v>8</v>
      </c>
      <c r="K284" s="36">
        <v>100</v>
      </c>
      <c r="L284" s="8"/>
      <c r="M284" s="8"/>
      <c r="N284" s="82"/>
      <c r="O284" s="89"/>
      <c r="P284" s="89" t="s">
        <v>588</v>
      </c>
      <c r="Q284" s="85"/>
      <c r="R284" s="12" t="s">
        <v>819</v>
      </c>
      <c r="S284" s="12" t="str">
        <f t="shared" si="46"/>
        <v>m</v>
      </c>
      <c r="T284" s="8"/>
      <c r="U284" s="8"/>
      <c r="V284" s="8"/>
      <c r="W284" s="8"/>
      <c r="X284" s="8"/>
      <c r="Y284" s="8"/>
      <c r="Z284" s="45" t="s">
        <v>1442</v>
      </c>
      <c r="AA284" s="10">
        <v>43897</v>
      </c>
      <c r="AB284" s="44" t="s">
        <v>1445</v>
      </c>
      <c r="AC284" s="11" t="s">
        <v>1443</v>
      </c>
      <c r="AD284" s="11" t="s">
        <v>47</v>
      </c>
      <c r="AE284" s="14" t="s">
        <v>1444</v>
      </c>
      <c r="AG284" s="8" t="str">
        <f t="shared" si="47"/>
        <v>m</v>
      </c>
      <c r="AH284" s="8">
        <f t="shared" si="53"/>
        <v>100</v>
      </c>
      <c r="AI284" s="12">
        <f t="shared" si="53"/>
        <v>0</v>
      </c>
      <c r="AJ284" s="12">
        <f t="shared" si="53"/>
        <v>0</v>
      </c>
      <c r="AK284" s="12">
        <f t="shared" si="48"/>
        <v>0</v>
      </c>
      <c r="AL284" s="12">
        <f t="shared" si="54"/>
        <v>0</v>
      </c>
      <c r="AM284" s="12">
        <f t="shared" si="54"/>
        <v>0</v>
      </c>
      <c r="AN284" s="12" t="str">
        <f t="shared" si="54"/>
        <v>DNS</v>
      </c>
      <c r="AO284" s="8" t="str">
        <f t="shared" si="49"/>
        <v xml:space="preserve">SALVADOR  ARANEDA  MELLA </v>
      </c>
      <c r="AP284" s="23">
        <f t="shared" si="50"/>
        <v>34993</v>
      </c>
      <c r="AQ284" s="8" t="str">
        <f t="shared" si="55"/>
        <v>Club Atlético Nahuen</v>
      </c>
      <c r="AR284" s="8">
        <f t="shared" si="55"/>
        <v>8</v>
      </c>
      <c r="AS284" s="12" t="str">
        <f t="shared" si="51"/>
        <v>19146415k</v>
      </c>
    </row>
    <row r="285" spans="1:47" ht="16" x14ac:dyDescent="0.2">
      <c r="A285" s="8"/>
      <c r="B285" s="35" t="s">
        <v>471</v>
      </c>
      <c r="C285" s="35" t="s">
        <v>1099</v>
      </c>
      <c r="D285" s="35" t="s">
        <v>1102</v>
      </c>
      <c r="E285" s="32" t="s">
        <v>1103</v>
      </c>
      <c r="F285" s="39" t="s">
        <v>95</v>
      </c>
      <c r="G285" s="9">
        <v>34993</v>
      </c>
      <c r="H285" s="36" t="str">
        <f t="shared" si="52"/>
        <v>adulto</v>
      </c>
      <c r="I285" s="40" t="s">
        <v>235</v>
      </c>
      <c r="J285" s="42">
        <v>8</v>
      </c>
      <c r="K285" s="36">
        <v>100</v>
      </c>
      <c r="L285" s="8"/>
      <c r="M285" s="8"/>
      <c r="N285" s="82"/>
      <c r="O285" s="89"/>
      <c r="P285" s="89" t="s">
        <v>588</v>
      </c>
      <c r="Q285" s="85"/>
      <c r="R285" s="12" t="s">
        <v>819</v>
      </c>
      <c r="S285" s="12" t="str">
        <f t="shared" si="46"/>
        <v>m</v>
      </c>
      <c r="T285" s="8"/>
      <c r="U285" s="8"/>
      <c r="V285" s="8"/>
      <c r="W285" s="8"/>
      <c r="X285" s="8"/>
      <c r="Y285" s="8"/>
      <c r="Z285" s="45" t="s">
        <v>1442</v>
      </c>
      <c r="AA285" s="10">
        <v>43897</v>
      </c>
      <c r="AB285" s="44" t="s">
        <v>1445</v>
      </c>
      <c r="AC285" s="11" t="s">
        <v>1443</v>
      </c>
      <c r="AD285" s="11" t="s">
        <v>47</v>
      </c>
      <c r="AE285" s="14" t="s">
        <v>1444</v>
      </c>
      <c r="AG285" s="8" t="str">
        <f t="shared" si="47"/>
        <v>m</v>
      </c>
      <c r="AH285" s="8">
        <f t="shared" si="53"/>
        <v>100</v>
      </c>
      <c r="AI285" s="12">
        <f t="shared" si="53"/>
        <v>0</v>
      </c>
      <c r="AJ285" s="12">
        <f t="shared" si="53"/>
        <v>0</v>
      </c>
      <c r="AK285" s="12">
        <f t="shared" si="48"/>
        <v>0</v>
      </c>
      <c r="AL285" s="12">
        <f t="shared" si="54"/>
        <v>0</v>
      </c>
      <c r="AM285" s="12">
        <f t="shared" si="54"/>
        <v>0</v>
      </c>
      <c r="AN285" s="12" t="str">
        <f t="shared" si="54"/>
        <v>DNS</v>
      </c>
      <c r="AO285" s="8" t="str">
        <f t="shared" si="49"/>
        <v xml:space="preserve">JOEL  ARANEDA  MELLA </v>
      </c>
      <c r="AP285" s="23">
        <f t="shared" si="50"/>
        <v>34993</v>
      </c>
      <c r="AQ285" s="8" t="str">
        <f t="shared" si="55"/>
        <v>Club Atlético Nahuen</v>
      </c>
      <c r="AR285" s="8">
        <f t="shared" si="55"/>
        <v>8</v>
      </c>
      <c r="AS285" s="12" t="str">
        <f t="shared" si="51"/>
        <v>191464168</v>
      </c>
    </row>
    <row r="286" spans="1:47" ht="16" x14ac:dyDescent="0.2">
      <c r="A286" s="8"/>
      <c r="B286" s="35" t="s">
        <v>399</v>
      </c>
      <c r="C286" s="35" t="s">
        <v>1201</v>
      </c>
      <c r="D286" s="35" t="s">
        <v>1202</v>
      </c>
      <c r="E286" s="32" t="s">
        <v>402</v>
      </c>
      <c r="F286" s="39" t="s">
        <v>95</v>
      </c>
      <c r="G286" s="9">
        <v>38447</v>
      </c>
      <c r="H286" s="36" t="str">
        <f t="shared" si="52"/>
        <v>u16</v>
      </c>
      <c r="I286" s="40" t="s">
        <v>89</v>
      </c>
      <c r="J286" s="42">
        <v>8</v>
      </c>
      <c r="K286" s="36">
        <v>100</v>
      </c>
      <c r="L286" s="8"/>
      <c r="M286" s="8"/>
      <c r="N286" s="82"/>
      <c r="O286" s="89"/>
      <c r="P286" s="89" t="s">
        <v>588</v>
      </c>
      <c r="Q286" s="85"/>
      <c r="R286" s="12"/>
      <c r="S286" s="12" t="str">
        <f t="shared" si="46"/>
        <v>m</v>
      </c>
      <c r="T286" s="8"/>
      <c r="U286" s="8"/>
      <c r="V286" s="8"/>
      <c r="W286" s="8"/>
      <c r="X286" s="8"/>
      <c r="Y286" s="8"/>
      <c r="Z286" s="45" t="s">
        <v>1442</v>
      </c>
      <c r="AA286" s="10">
        <v>43897</v>
      </c>
      <c r="AB286" s="44" t="s">
        <v>1445</v>
      </c>
      <c r="AC286" s="11" t="s">
        <v>1443</v>
      </c>
      <c r="AD286" s="11" t="s">
        <v>47</v>
      </c>
      <c r="AE286" s="14" t="s">
        <v>1444</v>
      </c>
      <c r="AG286" s="8" t="str">
        <f t="shared" si="47"/>
        <v>m</v>
      </c>
      <c r="AH286" s="8">
        <f t="shared" si="53"/>
        <v>100</v>
      </c>
      <c r="AI286" s="12">
        <f t="shared" si="53"/>
        <v>0</v>
      </c>
      <c r="AJ286" s="12">
        <f t="shared" si="53"/>
        <v>0</v>
      </c>
      <c r="AK286" s="12">
        <f t="shared" si="48"/>
        <v>0</v>
      </c>
      <c r="AL286" s="12">
        <f t="shared" si="54"/>
        <v>0</v>
      </c>
      <c r="AM286" s="12">
        <f t="shared" si="54"/>
        <v>0</v>
      </c>
      <c r="AN286" s="12" t="str">
        <f t="shared" si="54"/>
        <v>DNS</v>
      </c>
      <c r="AO286" s="8" t="str">
        <f t="shared" si="49"/>
        <v>ANTONUIO IGNACIO GONZALEZ NOVA</v>
      </c>
      <c r="AP286" s="23">
        <f t="shared" si="50"/>
        <v>38447</v>
      </c>
      <c r="AQ286" s="8" t="str">
        <f t="shared" si="55"/>
        <v>Club Atletismo Penco</v>
      </c>
      <c r="AR286" s="8">
        <f t="shared" si="55"/>
        <v>8</v>
      </c>
      <c r="AS286" s="12" t="str">
        <f t="shared" si="51"/>
        <v>218146120</v>
      </c>
    </row>
    <row r="287" spans="1:47" ht="16" x14ac:dyDescent="0.2">
      <c r="A287" s="8"/>
      <c r="B287" s="35" t="s">
        <v>197</v>
      </c>
      <c r="C287" s="35" t="s">
        <v>213</v>
      </c>
      <c r="D287" s="35" t="s">
        <v>537</v>
      </c>
      <c r="E287" s="32" t="s">
        <v>538</v>
      </c>
      <c r="F287" s="39" t="s">
        <v>45</v>
      </c>
      <c r="G287" s="9">
        <v>37501</v>
      </c>
      <c r="H287" s="36" t="str">
        <f t="shared" si="52"/>
        <v>u20</v>
      </c>
      <c r="I287" s="40" t="s">
        <v>857</v>
      </c>
      <c r="J287" s="43">
        <v>8</v>
      </c>
      <c r="K287" s="36">
        <v>200</v>
      </c>
      <c r="L287" s="8" t="s">
        <v>1449</v>
      </c>
      <c r="M287" s="40"/>
      <c r="N287" s="82">
        <v>6</v>
      </c>
      <c r="O287" s="89">
        <v>1</v>
      </c>
      <c r="P287" s="89" t="s">
        <v>1546</v>
      </c>
      <c r="Q287" s="85" t="s">
        <v>1543</v>
      </c>
      <c r="R287" s="12" t="s">
        <v>819</v>
      </c>
      <c r="S287" s="12" t="str">
        <f t="shared" si="46"/>
        <v>f</v>
      </c>
      <c r="T287" s="8"/>
      <c r="U287" s="8"/>
      <c r="V287" s="8"/>
      <c r="W287" s="8"/>
      <c r="X287" s="8"/>
      <c r="Y287" s="8"/>
      <c r="Z287" s="45" t="s">
        <v>1442</v>
      </c>
      <c r="AA287" s="10">
        <v>43897</v>
      </c>
      <c r="AB287" s="44" t="s">
        <v>1445</v>
      </c>
      <c r="AC287" s="11" t="s">
        <v>1443</v>
      </c>
      <c r="AD287" s="11" t="s">
        <v>47</v>
      </c>
      <c r="AE287" s="14" t="s">
        <v>1444</v>
      </c>
      <c r="AG287" s="8" t="str">
        <f t="shared" si="47"/>
        <v>f</v>
      </c>
      <c r="AH287" s="8">
        <f t="shared" si="53"/>
        <v>200</v>
      </c>
      <c r="AI287" s="12" t="str">
        <f t="shared" si="53"/>
        <v>s1</v>
      </c>
      <c r="AJ287" s="12">
        <f t="shared" si="53"/>
        <v>0</v>
      </c>
      <c r="AK287" s="12" t="str">
        <f t="shared" si="48"/>
        <v xml:space="preserve"> +1.7</v>
      </c>
      <c r="AL287" s="12">
        <f t="shared" si="54"/>
        <v>6</v>
      </c>
      <c r="AM287" s="12">
        <f t="shared" si="54"/>
        <v>1</v>
      </c>
      <c r="AN287" s="12" t="str">
        <f t="shared" si="54"/>
        <v>27.88</v>
      </c>
      <c r="AO287" s="8" t="str">
        <f t="shared" si="49"/>
        <v>ANA PAULA MUÑOZ NUÑEZ</v>
      </c>
      <c r="AP287" s="23">
        <f t="shared" si="50"/>
        <v>37501</v>
      </c>
      <c r="AQ287" s="8" t="str">
        <f t="shared" si="55"/>
        <v>Club de Atletismo juan Silva de Lota</v>
      </c>
      <c r="AR287" s="8">
        <f t="shared" si="55"/>
        <v>8</v>
      </c>
      <c r="AS287" s="12" t="str">
        <f t="shared" si="51"/>
        <v>211225459</v>
      </c>
    </row>
    <row r="288" spans="1:47" ht="16" x14ac:dyDescent="0.2">
      <c r="A288" s="8"/>
      <c r="B288" s="35" t="s">
        <v>324</v>
      </c>
      <c r="C288" s="35" t="s">
        <v>258</v>
      </c>
      <c r="D288" s="35" t="s">
        <v>856</v>
      </c>
      <c r="E288" s="32" t="s">
        <v>326</v>
      </c>
      <c r="F288" s="39" t="s">
        <v>45</v>
      </c>
      <c r="G288" s="9">
        <v>38474</v>
      </c>
      <c r="H288" s="36" t="str">
        <f t="shared" si="52"/>
        <v>u16</v>
      </c>
      <c r="I288" s="40" t="s">
        <v>89</v>
      </c>
      <c r="J288" s="43">
        <v>8</v>
      </c>
      <c r="K288" s="36">
        <v>200</v>
      </c>
      <c r="L288" s="8" t="s">
        <v>1449</v>
      </c>
      <c r="M288" s="40"/>
      <c r="N288" s="82">
        <v>2</v>
      </c>
      <c r="O288" s="89">
        <v>2</v>
      </c>
      <c r="P288" s="89" t="s">
        <v>1550</v>
      </c>
      <c r="Q288" s="85" t="s">
        <v>1543</v>
      </c>
      <c r="R288" s="12" t="s">
        <v>819</v>
      </c>
      <c r="S288" s="12" t="str">
        <f t="shared" si="46"/>
        <v>f</v>
      </c>
      <c r="T288" s="8"/>
      <c r="U288" s="8"/>
      <c r="V288" s="8"/>
      <c r="W288" s="8"/>
      <c r="X288" s="8"/>
      <c r="Y288" s="8"/>
      <c r="Z288" s="45" t="s">
        <v>1442</v>
      </c>
      <c r="AA288" s="10">
        <v>43897</v>
      </c>
      <c r="AB288" s="44" t="s">
        <v>1445</v>
      </c>
      <c r="AC288" s="11" t="s">
        <v>1443</v>
      </c>
      <c r="AD288" s="11" t="s">
        <v>47</v>
      </c>
      <c r="AE288" s="14" t="s">
        <v>1444</v>
      </c>
      <c r="AG288" s="8" t="str">
        <f t="shared" si="47"/>
        <v>f</v>
      </c>
      <c r="AH288" s="8">
        <f t="shared" si="53"/>
        <v>200</v>
      </c>
      <c r="AI288" s="12" t="str">
        <f t="shared" si="53"/>
        <v>s1</v>
      </c>
      <c r="AJ288" s="12">
        <f t="shared" si="53"/>
        <v>0</v>
      </c>
      <c r="AK288" s="12" t="str">
        <f t="shared" si="48"/>
        <v xml:space="preserve"> +1.7</v>
      </c>
      <c r="AL288" s="12">
        <f t="shared" si="54"/>
        <v>2</v>
      </c>
      <c r="AM288" s="12">
        <f t="shared" si="54"/>
        <v>2</v>
      </c>
      <c r="AN288" s="12" t="str">
        <f t="shared" si="54"/>
        <v>28.07</v>
      </c>
      <c r="AO288" s="8" t="str">
        <f t="shared" si="49"/>
        <v>ROCIO IGNACIA HUERTA SILVA</v>
      </c>
      <c r="AP288" s="23">
        <f t="shared" si="50"/>
        <v>38474</v>
      </c>
      <c r="AQ288" s="8" t="str">
        <f t="shared" si="55"/>
        <v>Club Atletismo Penco</v>
      </c>
      <c r="AR288" s="8">
        <f t="shared" si="55"/>
        <v>8</v>
      </c>
      <c r="AS288" s="12" t="str">
        <f t="shared" si="51"/>
        <v>218290698</v>
      </c>
    </row>
    <row r="289" spans="1:45" ht="16" x14ac:dyDescent="0.2">
      <c r="A289" s="8"/>
      <c r="B289" s="35" t="s">
        <v>902</v>
      </c>
      <c r="C289" s="35" t="s">
        <v>903</v>
      </c>
      <c r="D289" s="35" t="s">
        <v>904</v>
      </c>
      <c r="E289" s="32" t="s">
        <v>905</v>
      </c>
      <c r="F289" s="39" t="s">
        <v>45</v>
      </c>
      <c r="G289" s="9">
        <v>35463</v>
      </c>
      <c r="H289" s="36" t="str">
        <f t="shared" si="52"/>
        <v>adulto</v>
      </c>
      <c r="I289" s="40" t="s">
        <v>46</v>
      </c>
      <c r="J289" s="43">
        <v>8</v>
      </c>
      <c r="K289" s="36">
        <v>200</v>
      </c>
      <c r="L289" s="8" t="s">
        <v>1449</v>
      </c>
      <c r="M289" s="40"/>
      <c r="N289" s="82">
        <v>3</v>
      </c>
      <c r="O289" s="89">
        <v>3</v>
      </c>
      <c r="P289" s="89" t="s">
        <v>1547</v>
      </c>
      <c r="Q289" s="85" t="s">
        <v>1543</v>
      </c>
      <c r="R289" s="12" t="s">
        <v>819</v>
      </c>
      <c r="S289" s="12" t="str">
        <f t="shared" si="46"/>
        <v>f</v>
      </c>
      <c r="T289" s="8"/>
      <c r="U289" s="8"/>
      <c r="V289" s="8"/>
      <c r="W289" s="8"/>
      <c r="X289" s="8"/>
      <c r="Y289" s="8"/>
      <c r="Z289" s="45" t="s">
        <v>1442</v>
      </c>
      <c r="AA289" s="10">
        <v>43897</v>
      </c>
      <c r="AB289" s="44" t="s">
        <v>1445</v>
      </c>
      <c r="AC289" s="11" t="s">
        <v>1443</v>
      </c>
      <c r="AD289" s="11" t="s">
        <v>47</v>
      </c>
      <c r="AE289" s="14" t="s">
        <v>1444</v>
      </c>
      <c r="AG289" s="8" t="str">
        <f t="shared" si="47"/>
        <v>f</v>
      </c>
      <c r="AH289" s="8">
        <f t="shared" si="53"/>
        <v>200</v>
      </c>
      <c r="AI289" s="12" t="str">
        <f t="shared" si="53"/>
        <v>s1</v>
      </c>
      <c r="AJ289" s="12">
        <f t="shared" si="53"/>
        <v>0</v>
      </c>
      <c r="AK289" s="12" t="str">
        <f t="shared" si="48"/>
        <v xml:space="preserve"> +1.7</v>
      </c>
      <c r="AL289" s="12">
        <f t="shared" si="54"/>
        <v>3</v>
      </c>
      <c r="AM289" s="12">
        <f t="shared" si="54"/>
        <v>3</v>
      </c>
      <c r="AN289" s="12" t="str">
        <f t="shared" si="54"/>
        <v>28.14</v>
      </c>
      <c r="AO289" s="8" t="str">
        <f t="shared" si="49"/>
        <v>MARÍA JOSÉ MOSCOSO ROMERO</v>
      </c>
      <c r="AP289" s="23">
        <f t="shared" si="50"/>
        <v>35463</v>
      </c>
      <c r="AQ289" s="8" t="str">
        <f t="shared" si="55"/>
        <v>Club Deportivo Atlético Coronel</v>
      </c>
      <c r="AR289" s="8">
        <f t="shared" si="55"/>
        <v>8</v>
      </c>
      <c r="AS289" s="12" t="str">
        <f t="shared" si="51"/>
        <v>193654789</v>
      </c>
    </row>
    <row r="290" spans="1:45" ht="16" x14ac:dyDescent="0.2">
      <c r="A290" s="8"/>
      <c r="B290" s="35" t="s">
        <v>844</v>
      </c>
      <c r="C290" s="35" t="s">
        <v>199</v>
      </c>
      <c r="D290" s="35" t="s">
        <v>845</v>
      </c>
      <c r="E290" s="32" t="s">
        <v>846</v>
      </c>
      <c r="F290" s="39" t="s">
        <v>45</v>
      </c>
      <c r="G290" s="9">
        <v>35872</v>
      </c>
      <c r="H290" s="36" t="str">
        <f t="shared" si="52"/>
        <v>adulto</v>
      </c>
      <c r="I290" s="40" t="s">
        <v>847</v>
      </c>
      <c r="J290" s="43">
        <v>7</v>
      </c>
      <c r="K290" s="36">
        <v>200</v>
      </c>
      <c r="L290" s="8" t="s">
        <v>1449</v>
      </c>
      <c r="M290" s="40"/>
      <c r="N290" s="82">
        <v>7</v>
      </c>
      <c r="O290" s="89">
        <v>4</v>
      </c>
      <c r="P290" s="89" t="s">
        <v>1548</v>
      </c>
      <c r="Q290" s="85" t="s">
        <v>1543</v>
      </c>
      <c r="R290" s="12" t="s">
        <v>819</v>
      </c>
      <c r="S290" s="12" t="str">
        <f t="shared" si="46"/>
        <v>f</v>
      </c>
      <c r="T290" s="8"/>
      <c r="U290" s="8"/>
      <c r="V290" s="8"/>
      <c r="W290" s="8"/>
      <c r="X290" s="8"/>
      <c r="Y290" s="8"/>
      <c r="Z290" s="45" t="s">
        <v>1442</v>
      </c>
      <c r="AA290" s="10">
        <v>43897</v>
      </c>
      <c r="AB290" s="44" t="s">
        <v>1445</v>
      </c>
      <c r="AC290" s="11" t="s">
        <v>1443</v>
      </c>
      <c r="AD290" s="11" t="s">
        <v>47</v>
      </c>
      <c r="AE290" s="14" t="s">
        <v>1444</v>
      </c>
      <c r="AG290" s="8" t="str">
        <f t="shared" si="47"/>
        <v>f</v>
      </c>
      <c r="AH290" s="8">
        <f t="shared" si="53"/>
        <v>200</v>
      </c>
      <c r="AI290" s="12" t="str">
        <f t="shared" si="53"/>
        <v>s1</v>
      </c>
      <c r="AJ290" s="12">
        <f t="shared" si="53"/>
        <v>0</v>
      </c>
      <c r="AK290" s="12" t="str">
        <f t="shared" si="48"/>
        <v xml:space="preserve"> +1.7</v>
      </c>
      <c r="AL290" s="12">
        <f t="shared" si="54"/>
        <v>7</v>
      </c>
      <c r="AM290" s="12">
        <f t="shared" si="54"/>
        <v>4</v>
      </c>
      <c r="AN290" s="12" t="str">
        <f t="shared" si="54"/>
        <v>28.53</v>
      </c>
      <c r="AO290" s="8" t="str">
        <f t="shared" si="49"/>
        <v>MAURA ANDREA TORDECILLA  FERNANDEZ</v>
      </c>
      <c r="AP290" s="23">
        <f t="shared" si="50"/>
        <v>35872</v>
      </c>
      <c r="AQ290" s="8" t="str">
        <f t="shared" si="55"/>
        <v>CLUB ATLETICO ALAMEDA DE TALCA</v>
      </c>
      <c r="AR290" s="8">
        <f t="shared" si="55"/>
        <v>7</v>
      </c>
      <c r="AS290" s="12" t="str">
        <f t="shared" si="51"/>
        <v>196980199</v>
      </c>
    </row>
    <row r="291" spans="1:45" ht="16" x14ac:dyDescent="0.2">
      <c r="A291" s="8"/>
      <c r="B291" s="35" t="s">
        <v>862</v>
      </c>
      <c r="C291" s="35" t="s">
        <v>751</v>
      </c>
      <c r="D291" s="35" t="s">
        <v>863</v>
      </c>
      <c r="E291" s="32" t="s">
        <v>864</v>
      </c>
      <c r="F291" s="39" t="s">
        <v>45</v>
      </c>
      <c r="G291" s="9">
        <v>38050</v>
      </c>
      <c r="H291" s="36" t="str">
        <f t="shared" si="52"/>
        <v>u18</v>
      </c>
      <c r="I291" s="40" t="s">
        <v>823</v>
      </c>
      <c r="J291" s="43">
        <v>7</v>
      </c>
      <c r="K291" s="36">
        <v>200</v>
      </c>
      <c r="L291" s="8" t="s">
        <v>1449</v>
      </c>
      <c r="M291" s="40"/>
      <c r="N291" s="82">
        <v>5</v>
      </c>
      <c r="O291" s="89">
        <v>5</v>
      </c>
      <c r="P291" s="89" t="s">
        <v>1545</v>
      </c>
      <c r="Q291" s="85" t="s">
        <v>1543</v>
      </c>
      <c r="R291" s="12" t="s">
        <v>819</v>
      </c>
      <c r="S291" s="12" t="str">
        <f t="shared" si="46"/>
        <v>f</v>
      </c>
      <c r="T291" s="8"/>
      <c r="U291" s="8"/>
      <c r="V291" s="8"/>
      <c r="W291" s="8"/>
      <c r="X291" s="8"/>
      <c r="Y291" s="8"/>
      <c r="Z291" s="45" t="s">
        <v>1442</v>
      </c>
      <c r="AA291" s="10">
        <v>43897</v>
      </c>
      <c r="AB291" s="44" t="s">
        <v>1445</v>
      </c>
      <c r="AC291" s="11" t="s">
        <v>1443</v>
      </c>
      <c r="AD291" s="11" t="s">
        <v>47</v>
      </c>
      <c r="AE291" s="14" t="s">
        <v>1444</v>
      </c>
      <c r="AG291" s="8" t="str">
        <f t="shared" si="47"/>
        <v>f</v>
      </c>
      <c r="AH291" s="8">
        <f t="shared" si="53"/>
        <v>200</v>
      </c>
      <c r="AI291" s="12" t="str">
        <f t="shared" si="53"/>
        <v>s1</v>
      </c>
      <c r="AJ291" s="12">
        <f t="shared" si="53"/>
        <v>0</v>
      </c>
      <c r="AK291" s="12" t="str">
        <f t="shared" si="48"/>
        <v xml:space="preserve"> +1.7</v>
      </c>
      <c r="AL291" s="12">
        <f t="shared" si="54"/>
        <v>5</v>
      </c>
      <c r="AM291" s="12">
        <f t="shared" si="54"/>
        <v>5</v>
      </c>
      <c r="AN291" s="12" t="str">
        <f t="shared" si="54"/>
        <v>29.01</v>
      </c>
      <c r="AO291" s="8" t="str">
        <f t="shared" si="49"/>
        <v>TAMARA HAYDEÉ LOPEZ VERA</v>
      </c>
      <c r="AP291" s="23">
        <f t="shared" si="50"/>
        <v>38050</v>
      </c>
      <c r="AQ291" s="8" t="str">
        <f t="shared" si="55"/>
        <v>CLUB ATLETISMO CAUQUENES</v>
      </c>
      <c r="AR291" s="8">
        <f t="shared" si="55"/>
        <v>7</v>
      </c>
      <c r="AS291" s="12" t="str">
        <f t="shared" si="51"/>
        <v>21523861k</v>
      </c>
    </row>
    <row r="292" spans="1:45" ht="16" x14ac:dyDescent="0.2">
      <c r="A292" s="8"/>
      <c r="B292" s="35" t="s">
        <v>481</v>
      </c>
      <c r="C292" s="35" t="s">
        <v>539</v>
      </c>
      <c r="D292" s="35" t="s">
        <v>854</v>
      </c>
      <c r="E292" s="32" t="s">
        <v>855</v>
      </c>
      <c r="F292" s="39" t="s">
        <v>45</v>
      </c>
      <c r="G292" s="9">
        <v>37590</v>
      </c>
      <c r="H292" s="36" t="str">
        <f t="shared" si="52"/>
        <v>u20</v>
      </c>
      <c r="I292" s="40" t="s">
        <v>89</v>
      </c>
      <c r="J292" s="43">
        <v>8</v>
      </c>
      <c r="K292" s="36">
        <v>200</v>
      </c>
      <c r="L292" s="8" t="s">
        <v>1449</v>
      </c>
      <c r="M292" s="40"/>
      <c r="N292" s="82">
        <v>8</v>
      </c>
      <c r="O292" s="89">
        <v>6</v>
      </c>
      <c r="P292" s="89" t="s">
        <v>1549</v>
      </c>
      <c r="Q292" s="85" t="s">
        <v>1543</v>
      </c>
      <c r="R292" s="12" t="s">
        <v>819</v>
      </c>
      <c r="S292" s="12" t="str">
        <f t="shared" si="46"/>
        <v>f</v>
      </c>
      <c r="T292" s="8"/>
      <c r="U292" s="8"/>
      <c r="V292" s="8"/>
      <c r="W292" s="8"/>
      <c r="X292" s="8"/>
      <c r="Y292" s="8"/>
      <c r="Z292" s="45" t="s">
        <v>1442</v>
      </c>
      <c r="AA292" s="10">
        <v>43897</v>
      </c>
      <c r="AB292" s="44" t="s">
        <v>1445</v>
      </c>
      <c r="AC292" s="11" t="s">
        <v>1443</v>
      </c>
      <c r="AD292" s="11" t="s">
        <v>47</v>
      </c>
      <c r="AE292" s="14" t="s">
        <v>1444</v>
      </c>
      <c r="AG292" s="8" t="str">
        <f t="shared" si="47"/>
        <v>f</v>
      </c>
      <c r="AH292" s="8">
        <f t="shared" si="53"/>
        <v>200</v>
      </c>
      <c r="AI292" s="12" t="str">
        <f t="shared" si="53"/>
        <v>s1</v>
      </c>
      <c r="AJ292" s="12">
        <f t="shared" si="53"/>
        <v>0</v>
      </c>
      <c r="AK292" s="12" t="str">
        <f t="shared" si="48"/>
        <v xml:space="preserve"> +1.7</v>
      </c>
      <c r="AL292" s="12">
        <f t="shared" si="54"/>
        <v>8</v>
      </c>
      <c r="AM292" s="12">
        <f t="shared" si="54"/>
        <v>6</v>
      </c>
      <c r="AN292" s="12" t="str">
        <f t="shared" si="54"/>
        <v>30.32</v>
      </c>
      <c r="AO292" s="8" t="str">
        <f t="shared" si="49"/>
        <v>ANAIS BELEN BUSTOS  CAMPOS</v>
      </c>
      <c r="AP292" s="23">
        <f t="shared" si="50"/>
        <v>37590</v>
      </c>
      <c r="AQ292" s="8" t="str">
        <f t="shared" si="55"/>
        <v>Club Atletismo Penco</v>
      </c>
      <c r="AR292" s="8">
        <f t="shared" si="55"/>
        <v>8</v>
      </c>
      <c r="AS292" s="12" t="str">
        <f t="shared" si="51"/>
        <v>211902892</v>
      </c>
    </row>
    <row r="293" spans="1:45" ht="16" x14ac:dyDescent="0.2">
      <c r="A293" s="8"/>
      <c r="B293" s="35" t="s">
        <v>347</v>
      </c>
      <c r="C293" s="35" t="s">
        <v>257</v>
      </c>
      <c r="D293" s="35" t="s">
        <v>348</v>
      </c>
      <c r="E293" s="32" t="s">
        <v>349</v>
      </c>
      <c r="F293" s="39" t="s">
        <v>45</v>
      </c>
      <c r="G293" s="9">
        <v>38543</v>
      </c>
      <c r="H293" s="36" t="str">
        <f t="shared" si="52"/>
        <v>u16</v>
      </c>
      <c r="I293" s="40" t="s">
        <v>857</v>
      </c>
      <c r="J293" s="43">
        <v>8</v>
      </c>
      <c r="K293" s="36">
        <v>200</v>
      </c>
      <c r="L293" s="8" t="s">
        <v>1449</v>
      </c>
      <c r="M293" s="40"/>
      <c r="N293" s="82">
        <v>4</v>
      </c>
      <c r="O293" s="89">
        <v>7</v>
      </c>
      <c r="P293" s="89" t="s">
        <v>1544</v>
      </c>
      <c r="Q293" s="85" t="s">
        <v>1543</v>
      </c>
      <c r="R293" s="12" t="s">
        <v>819</v>
      </c>
      <c r="S293" s="12" t="str">
        <f t="shared" si="46"/>
        <v>f</v>
      </c>
      <c r="T293" s="8"/>
      <c r="U293" s="8"/>
      <c r="V293" s="8"/>
      <c r="W293" s="8"/>
      <c r="X293" s="8"/>
      <c r="Y293" s="8"/>
      <c r="Z293" s="45" t="s">
        <v>1442</v>
      </c>
      <c r="AA293" s="10">
        <v>43897</v>
      </c>
      <c r="AB293" s="44" t="s">
        <v>1445</v>
      </c>
      <c r="AC293" s="11" t="s">
        <v>1443</v>
      </c>
      <c r="AD293" s="11" t="s">
        <v>47</v>
      </c>
      <c r="AE293" s="14" t="s">
        <v>1444</v>
      </c>
      <c r="AG293" s="8" t="str">
        <f t="shared" si="47"/>
        <v>f</v>
      </c>
      <c r="AH293" s="8">
        <f t="shared" si="53"/>
        <v>200</v>
      </c>
      <c r="AI293" s="12" t="str">
        <f t="shared" si="53"/>
        <v>s1</v>
      </c>
      <c r="AJ293" s="12">
        <f t="shared" si="53"/>
        <v>0</v>
      </c>
      <c r="AK293" s="12" t="str">
        <f t="shared" si="48"/>
        <v xml:space="preserve"> +1.7</v>
      </c>
      <c r="AL293" s="12">
        <f t="shared" si="54"/>
        <v>4</v>
      </c>
      <c r="AM293" s="12">
        <f t="shared" si="54"/>
        <v>7</v>
      </c>
      <c r="AN293" s="12" t="str">
        <f t="shared" si="54"/>
        <v>31.42</v>
      </c>
      <c r="AO293" s="8" t="str">
        <f t="shared" si="49"/>
        <v>CARLA ANTONELA MELO FUENTES</v>
      </c>
      <c r="AP293" s="23">
        <f t="shared" si="50"/>
        <v>38543</v>
      </c>
      <c r="AQ293" s="8" t="str">
        <f t="shared" si="55"/>
        <v>Club de Atletismo juan Silva de Lota</v>
      </c>
      <c r="AR293" s="8">
        <f t="shared" si="55"/>
        <v>8</v>
      </c>
      <c r="AS293" s="12" t="str">
        <f t="shared" si="51"/>
        <v>219507623</v>
      </c>
    </row>
    <row r="294" spans="1:45" ht="16" x14ac:dyDescent="0.2">
      <c r="A294" s="8"/>
      <c r="B294" s="35" t="s">
        <v>331</v>
      </c>
      <c r="C294" s="35" t="s">
        <v>316</v>
      </c>
      <c r="D294" s="35" t="s">
        <v>332</v>
      </c>
      <c r="E294" s="32" t="s">
        <v>333</v>
      </c>
      <c r="F294" s="39" t="s">
        <v>45</v>
      </c>
      <c r="G294" s="9">
        <v>38390</v>
      </c>
      <c r="H294" s="36" t="str">
        <f t="shared" si="52"/>
        <v>u16</v>
      </c>
      <c r="I294" s="40" t="s">
        <v>857</v>
      </c>
      <c r="J294" s="43">
        <v>8</v>
      </c>
      <c r="K294" s="36">
        <v>200</v>
      </c>
      <c r="L294" s="8" t="s">
        <v>1450</v>
      </c>
      <c r="M294" s="40"/>
      <c r="N294" s="82">
        <v>4</v>
      </c>
      <c r="O294" s="89">
        <v>1</v>
      </c>
      <c r="P294" s="89" t="s">
        <v>1551</v>
      </c>
      <c r="Q294" s="85" t="s">
        <v>1511</v>
      </c>
      <c r="R294" s="12" t="s">
        <v>819</v>
      </c>
      <c r="S294" s="12" t="str">
        <f t="shared" si="46"/>
        <v>f</v>
      </c>
      <c r="T294" s="8"/>
      <c r="U294" s="8"/>
      <c r="V294" s="8"/>
      <c r="W294" s="8"/>
      <c r="X294" s="8"/>
      <c r="Y294" s="8"/>
      <c r="Z294" s="45" t="s">
        <v>1442</v>
      </c>
      <c r="AA294" s="10">
        <v>43897</v>
      </c>
      <c r="AB294" s="44" t="s">
        <v>1445</v>
      </c>
      <c r="AC294" s="11" t="s">
        <v>1443</v>
      </c>
      <c r="AD294" s="11" t="s">
        <v>47</v>
      </c>
      <c r="AE294" s="14" t="s">
        <v>1444</v>
      </c>
      <c r="AG294" s="8" t="str">
        <f t="shared" si="47"/>
        <v>f</v>
      </c>
      <c r="AH294" s="8">
        <f t="shared" si="53"/>
        <v>200</v>
      </c>
      <c r="AI294" s="12" t="str">
        <f t="shared" si="53"/>
        <v>s2</v>
      </c>
      <c r="AJ294" s="12">
        <f t="shared" si="53"/>
        <v>0</v>
      </c>
      <c r="AK294" s="12" t="str">
        <f t="shared" si="48"/>
        <v xml:space="preserve"> -0.2</v>
      </c>
      <c r="AL294" s="12">
        <f t="shared" si="54"/>
        <v>4</v>
      </c>
      <c r="AM294" s="12">
        <f t="shared" si="54"/>
        <v>1</v>
      </c>
      <c r="AN294" s="12" t="str">
        <f t="shared" si="54"/>
        <v>29.59</v>
      </c>
      <c r="AO294" s="8" t="str">
        <f t="shared" si="49"/>
        <v>MAURA IGNACIA NEIRA ARREDONDO</v>
      </c>
      <c r="AP294" s="23">
        <f t="shared" si="50"/>
        <v>38390</v>
      </c>
      <c r="AQ294" s="8" t="str">
        <f t="shared" si="55"/>
        <v>Club de Atletismo juan Silva de Lota</v>
      </c>
      <c r="AR294" s="8">
        <f t="shared" si="55"/>
        <v>8</v>
      </c>
      <c r="AS294" s="12" t="str">
        <f t="shared" si="51"/>
        <v>217767008</v>
      </c>
    </row>
    <row r="295" spans="1:45" ht="16" x14ac:dyDescent="0.2">
      <c r="A295" s="8"/>
      <c r="B295" s="35" t="s">
        <v>365</v>
      </c>
      <c r="C295" s="35" t="s">
        <v>879</v>
      </c>
      <c r="D295" s="35" t="s">
        <v>880</v>
      </c>
      <c r="E295" s="32" t="s">
        <v>881</v>
      </c>
      <c r="F295" s="39" t="s">
        <v>45</v>
      </c>
      <c r="G295" s="9">
        <v>36601</v>
      </c>
      <c r="H295" s="36" t="str">
        <f t="shared" si="52"/>
        <v>adulto</v>
      </c>
      <c r="I295" s="40" t="s">
        <v>882</v>
      </c>
      <c r="J295" s="43">
        <v>6</v>
      </c>
      <c r="K295" s="36">
        <v>200</v>
      </c>
      <c r="L295" s="8" t="s">
        <v>1450</v>
      </c>
      <c r="M295" s="40"/>
      <c r="N295" s="82">
        <v>5</v>
      </c>
      <c r="O295" s="89">
        <v>2</v>
      </c>
      <c r="P295" s="89" t="s">
        <v>1552</v>
      </c>
      <c r="Q295" s="85" t="s">
        <v>1511</v>
      </c>
      <c r="R295" s="12" t="s">
        <v>819</v>
      </c>
      <c r="S295" s="12" t="str">
        <f t="shared" si="46"/>
        <v>f</v>
      </c>
      <c r="T295" s="8"/>
      <c r="U295" s="8"/>
      <c r="V295" s="8"/>
      <c r="W295" s="8"/>
      <c r="X295" s="8"/>
      <c r="Y295" s="8"/>
      <c r="Z295" s="45" t="s">
        <v>1442</v>
      </c>
      <c r="AA295" s="10">
        <v>43897</v>
      </c>
      <c r="AB295" s="44" t="s">
        <v>1445</v>
      </c>
      <c r="AC295" s="11" t="s">
        <v>1443</v>
      </c>
      <c r="AD295" s="11" t="s">
        <v>47</v>
      </c>
      <c r="AE295" s="14" t="s">
        <v>1444</v>
      </c>
      <c r="AG295" s="8" t="str">
        <f t="shared" si="47"/>
        <v>f</v>
      </c>
      <c r="AH295" s="8">
        <f t="shared" si="53"/>
        <v>200</v>
      </c>
      <c r="AI295" s="12" t="str">
        <f t="shared" si="53"/>
        <v>s2</v>
      </c>
      <c r="AJ295" s="12">
        <f t="shared" si="53"/>
        <v>0</v>
      </c>
      <c r="AK295" s="12" t="str">
        <f t="shared" si="48"/>
        <v xml:space="preserve"> -0.2</v>
      </c>
      <c r="AL295" s="12">
        <f t="shared" si="54"/>
        <v>5</v>
      </c>
      <c r="AM295" s="12">
        <f t="shared" si="54"/>
        <v>2</v>
      </c>
      <c r="AN295" s="12" t="str">
        <f t="shared" si="54"/>
        <v>29.78</v>
      </c>
      <c r="AO295" s="8" t="str">
        <f t="shared" si="49"/>
        <v>FERNANDA PAZ RAMOS TORO</v>
      </c>
      <c r="AP295" s="23">
        <f t="shared" si="50"/>
        <v>36601</v>
      </c>
      <c r="AQ295" s="8" t="str">
        <f t="shared" si="55"/>
        <v>Club Atlético San Vicente</v>
      </c>
      <c r="AR295" s="8">
        <f t="shared" si="55"/>
        <v>6</v>
      </c>
      <c r="AS295" s="12" t="str">
        <f t="shared" si="51"/>
        <v>203389140</v>
      </c>
    </row>
    <row r="296" spans="1:45" ht="16" x14ac:dyDescent="0.2">
      <c r="A296" s="8"/>
      <c r="B296" s="35" t="s">
        <v>343</v>
      </c>
      <c r="C296" s="35" t="s">
        <v>344</v>
      </c>
      <c r="D296" s="35" t="s">
        <v>345</v>
      </c>
      <c r="E296" s="32" t="s">
        <v>346</v>
      </c>
      <c r="F296" s="39" t="s">
        <v>45</v>
      </c>
      <c r="G296" s="9">
        <v>38378</v>
      </c>
      <c r="H296" s="36" t="str">
        <f t="shared" si="52"/>
        <v>u16</v>
      </c>
      <c r="I296" s="40" t="s">
        <v>857</v>
      </c>
      <c r="J296" s="43">
        <v>8</v>
      </c>
      <c r="K296" s="36">
        <v>200</v>
      </c>
      <c r="L296" s="8" t="s">
        <v>1450</v>
      </c>
      <c r="M296" s="40"/>
      <c r="N296" s="82">
        <v>6</v>
      </c>
      <c r="O296" s="89">
        <v>3</v>
      </c>
      <c r="P296" s="89" t="s">
        <v>1553</v>
      </c>
      <c r="Q296" s="85" t="s">
        <v>1511</v>
      </c>
      <c r="R296" s="12" t="s">
        <v>819</v>
      </c>
      <c r="S296" s="12" t="str">
        <f t="shared" si="46"/>
        <v>f</v>
      </c>
      <c r="T296" s="8"/>
      <c r="U296" s="8"/>
      <c r="V296" s="8"/>
      <c r="W296" s="8"/>
      <c r="X296" s="8"/>
      <c r="Y296" s="8"/>
      <c r="Z296" s="45" t="s">
        <v>1442</v>
      </c>
      <c r="AA296" s="10">
        <v>43897</v>
      </c>
      <c r="AB296" s="44" t="s">
        <v>1445</v>
      </c>
      <c r="AC296" s="11" t="s">
        <v>1443</v>
      </c>
      <c r="AD296" s="11" t="s">
        <v>47</v>
      </c>
      <c r="AE296" s="14" t="s">
        <v>1444</v>
      </c>
      <c r="AG296" s="8" t="str">
        <f t="shared" si="47"/>
        <v>f</v>
      </c>
      <c r="AH296" s="8">
        <f t="shared" si="53"/>
        <v>200</v>
      </c>
      <c r="AI296" s="12" t="str">
        <f t="shared" si="53"/>
        <v>s2</v>
      </c>
      <c r="AJ296" s="12">
        <f t="shared" si="53"/>
        <v>0</v>
      </c>
      <c r="AK296" s="12" t="str">
        <f t="shared" si="48"/>
        <v xml:space="preserve"> -0.2</v>
      </c>
      <c r="AL296" s="12">
        <f t="shared" si="54"/>
        <v>6</v>
      </c>
      <c r="AM296" s="12">
        <f t="shared" si="54"/>
        <v>3</v>
      </c>
      <c r="AN296" s="12" t="str">
        <f t="shared" si="54"/>
        <v>29.85</v>
      </c>
      <c r="AO296" s="8" t="str">
        <f t="shared" si="49"/>
        <v>DANIELA ANTONIA ABARCA MACHUCA</v>
      </c>
      <c r="AP296" s="23">
        <f t="shared" si="50"/>
        <v>38378</v>
      </c>
      <c r="AQ296" s="8" t="str">
        <f t="shared" si="55"/>
        <v>Club de Atletismo juan Silva de Lota</v>
      </c>
      <c r="AR296" s="8">
        <f t="shared" si="55"/>
        <v>8</v>
      </c>
      <c r="AS296" s="12" t="str">
        <f t="shared" si="51"/>
        <v>217593891</v>
      </c>
    </row>
    <row r="297" spans="1:45" ht="16" x14ac:dyDescent="0.2">
      <c r="A297" s="8"/>
      <c r="B297" s="35" t="s">
        <v>898</v>
      </c>
      <c r="C297" s="35" t="s">
        <v>899</v>
      </c>
      <c r="D297" s="35" t="s">
        <v>900</v>
      </c>
      <c r="E297" s="32" t="s">
        <v>901</v>
      </c>
      <c r="F297" s="39" t="s">
        <v>45</v>
      </c>
      <c r="G297" s="9">
        <v>38735</v>
      </c>
      <c r="H297" s="36" t="str">
        <f t="shared" si="52"/>
        <v>u16</v>
      </c>
      <c r="I297" s="40" t="s">
        <v>46</v>
      </c>
      <c r="J297" s="43">
        <v>8</v>
      </c>
      <c r="K297" s="36">
        <v>200</v>
      </c>
      <c r="L297" s="8" t="s">
        <v>1450</v>
      </c>
      <c r="M297" s="40"/>
      <c r="N297" s="82">
        <v>8</v>
      </c>
      <c r="O297" s="89">
        <v>4</v>
      </c>
      <c r="P297" s="89" t="s">
        <v>1556</v>
      </c>
      <c r="Q297" s="85" t="s">
        <v>1511</v>
      </c>
      <c r="R297" s="12" t="s">
        <v>819</v>
      </c>
      <c r="S297" s="12" t="str">
        <f t="shared" si="46"/>
        <v>f</v>
      </c>
      <c r="T297" s="8"/>
      <c r="U297" s="8"/>
      <c r="V297" s="8"/>
      <c r="W297" s="8"/>
      <c r="X297" s="8"/>
      <c r="Y297" s="8"/>
      <c r="Z297" s="45" t="s">
        <v>1442</v>
      </c>
      <c r="AA297" s="10">
        <v>43897</v>
      </c>
      <c r="AB297" s="44" t="s">
        <v>1445</v>
      </c>
      <c r="AC297" s="11" t="s">
        <v>1443</v>
      </c>
      <c r="AD297" s="11" t="s">
        <v>47</v>
      </c>
      <c r="AE297" s="14" t="s">
        <v>1444</v>
      </c>
      <c r="AG297" s="8" t="str">
        <f t="shared" si="47"/>
        <v>f</v>
      </c>
      <c r="AH297" s="8">
        <f t="shared" si="53"/>
        <v>200</v>
      </c>
      <c r="AI297" s="12" t="str">
        <f t="shared" si="53"/>
        <v>s2</v>
      </c>
      <c r="AJ297" s="12">
        <f t="shared" si="53"/>
        <v>0</v>
      </c>
      <c r="AK297" s="12" t="str">
        <f t="shared" si="48"/>
        <v xml:space="preserve"> -0.2</v>
      </c>
      <c r="AL297" s="12">
        <f t="shared" si="54"/>
        <v>8</v>
      </c>
      <c r="AM297" s="12">
        <f t="shared" si="54"/>
        <v>4</v>
      </c>
      <c r="AN297" s="12" t="str">
        <f t="shared" si="54"/>
        <v>30.20</v>
      </c>
      <c r="AO297" s="8" t="str">
        <f t="shared" si="49"/>
        <v>ANGÉLICA REINOSO GODOY</v>
      </c>
      <c r="AP297" s="23">
        <f t="shared" si="50"/>
        <v>38735</v>
      </c>
      <c r="AQ297" s="8" t="str">
        <f t="shared" si="55"/>
        <v>Club Deportivo Atlético Coronel</v>
      </c>
      <c r="AR297" s="8">
        <f t="shared" si="55"/>
        <v>8</v>
      </c>
      <c r="AS297" s="12" t="str">
        <f t="shared" si="51"/>
        <v>22028476k</v>
      </c>
    </row>
    <row r="298" spans="1:45" ht="16" x14ac:dyDescent="0.2">
      <c r="A298" s="8"/>
      <c r="B298" s="35" t="s">
        <v>906</v>
      </c>
      <c r="C298" s="35" t="s">
        <v>907</v>
      </c>
      <c r="D298" s="35" t="s">
        <v>50</v>
      </c>
      <c r="E298" s="32" t="s">
        <v>908</v>
      </c>
      <c r="F298" s="39" t="s">
        <v>45</v>
      </c>
      <c r="G298" s="9">
        <v>38578</v>
      </c>
      <c r="H298" s="36" t="str">
        <f t="shared" si="52"/>
        <v>u16</v>
      </c>
      <c r="I298" s="40" t="s">
        <v>46</v>
      </c>
      <c r="J298" s="43">
        <v>8</v>
      </c>
      <c r="K298" s="36">
        <v>200</v>
      </c>
      <c r="L298" s="8" t="s">
        <v>1450</v>
      </c>
      <c r="M298" s="40"/>
      <c r="N298" s="82">
        <v>2</v>
      </c>
      <c r="O298" s="89">
        <v>5</v>
      </c>
      <c r="P298" s="89" t="s">
        <v>1557</v>
      </c>
      <c r="Q298" s="85" t="s">
        <v>1511</v>
      </c>
      <c r="R298" s="12" t="s">
        <v>819</v>
      </c>
      <c r="S298" s="12" t="str">
        <f t="shared" si="46"/>
        <v>f</v>
      </c>
      <c r="T298" s="8"/>
      <c r="U298" s="8"/>
      <c r="V298" s="8"/>
      <c r="W298" s="8"/>
      <c r="X298" s="8"/>
      <c r="Y298" s="8"/>
      <c r="Z298" s="45" t="s">
        <v>1442</v>
      </c>
      <c r="AA298" s="10">
        <v>43897</v>
      </c>
      <c r="AB298" s="44" t="s">
        <v>1445</v>
      </c>
      <c r="AC298" s="11" t="s">
        <v>1443</v>
      </c>
      <c r="AD298" s="11" t="s">
        <v>47</v>
      </c>
      <c r="AE298" s="14" t="s">
        <v>1444</v>
      </c>
      <c r="AG298" s="8" t="str">
        <f t="shared" si="47"/>
        <v>f</v>
      </c>
      <c r="AH298" s="8">
        <f t="shared" si="53"/>
        <v>200</v>
      </c>
      <c r="AI298" s="12" t="str">
        <f t="shared" si="53"/>
        <v>s2</v>
      </c>
      <c r="AJ298" s="12">
        <f t="shared" si="53"/>
        <v>0</v>
      </c>
      <c r="AK298" s="12" t="str">
        <f t="shared" si="48"/>
        <v xml:space="preserve"> -0.2</v>
      </c>
      <c r="AL298" s="12">
        <f t="shared" si="54"/>
        <v>2</v>
      </c>
      <c r="AM298" s="12">
        <f t="shared" si="54"/>
        <v>5</v>
      </c>
      <c r="AN298" s="12" t="str">
        <f t="shared" si="54"/>
        <v>32.06</v>
      </c>
      <c r="AO298" s="8" t="str">
        <f t="shared" si="49"/>
        <v>JOSEFA VILLALÓN ALBURQUERQUE</v>
      </c>
      <c r="AP298" s="23">
        <f t="shared" si="50"/>
        <v>38578</v>
      </c>
      <c r="AQ298" s="8" t="str">
        <f t="shared" si="55"/>
        <v>Club Deportivo Atlético Coronel</v>
      </c>
      <c r="AR298" s="8">
        <f t="shared" si="55"/>
        <v>8</v>
      </c>
      <c r="AS298" s="12" t="str">
        <f t="shared" si="51"/>
        <v>219080263</v>
      </c>
    </row>
    <row r="299" spans="1:45" ht="16" x14ac:dyDescent="0.2">
      <c r="A299" s="8"/>
      <c r="B299" s="35" t="s">
        <v>197</v>
      </c>
      <c r="C299" s="35" t="s">
        <v>339</v>
      </c>
      <c r="D299" s="35" t="s">
        <v>340</v>
      </c>
      <c r="E299" s="32" t="s">
        <v>341</v>
      </c>
      <c r="F299" s="39" t="s">
        <v>45</v>
      </c>
      <c r="G299" s="9">
        <v>39012</v>
      </c>
      <c r="H299" s="36" t="str">
        <f t="shared" si="52"/>
        <v>u16</v>
      </c>
      <c r="I299" s="40" t="s">
        <v>857</v>
      </c>
      <c r="J299" s="43">
        <v>8</v>
      </c>
      <c r="K299" s="36">
        <v>200</v>
      </c>
      <c r="L299" s="8" t="s">
        <v>1450</v>
      </c>
      <c r="M299" s="40"/>
      <c r="N299" s="82">
        <v>3</v>
      </c>
      <c r="O299" s="89">
        <v>6</v>
      </c>
      <c r="P299" s="89" t="s">
        <v>1554</v>
      </c>
      <c r="Q299" s="85" t="s">
        <v>1511</v>
      </c>
      <c r="R299" s="12" t="s">
        <v>819</v>
      </c>
      <c r="S299" s="12" t="str">
        <f t="shared" si="46"/>
        <v>f</v>
      </c>
      <c r="T299" s="8"/>
      <c r="U299" s="8"/>
      <c r="V299" s="8"/>
      <c r="W299" s="8"/>
      <c r="X299" s="8"/>
      <c r="Y299" s="8"/>
      <c r="Z299" s="45" t="s">
        <v>1442</v>
      </c>
      <c r="AA299" s="10">
        <v>43897</v>
      </c>
      <c r="AB299" s="44" t="s">
        <v>1445</v>
      </c>
      <c r="AC299" s="11" t="s">
        <v>1443</v>
      </c>
      <c r="AD299" s="11" t="s">
        <v>47</v>
      </c>
      <c r="AE299" s="14" t="s">
        <v>1444</v>
      </c>
      <c r="AG299" s="8" t="str">
        <f t="shared" si="47"/>
        <v>f</v>
      </c>
      <c r="AH299" s="8">
        <f t="shared" si="53"/>
        <v>200</v>
      </c>
      <c r="AI299" s="12" t="str">
        <f t="shared" si="53"/>
        <v>s2</v>
      </c>
      <c r="AJ299" s="12">
        <f t="shared" si="53"/>
        <v>0</v>
      </c>
      <c r="AK299" s="12" t="str">
        <f t="shared" si="48"/>
        <v xml:space="preserve"> -0.2</v>
      </c>
      <c r="AL299" s="12">
        <f t="shared" si="54"/>
        <v>3</v>
      </c>
      <c r="AM299" s="12">
        <f t="shared" si="54"/>
        <v>6</v>
      </c>
      <c r="AN299" s="12" t="str">
        <f t="shared" si="54"/>
        <v>33.85</v>
      </c>
      <c r="AO299" s="8" t="str">
        <f t="shared" si="49"/>
        <v>CAMILA ANTONIA MUÑOZ ROBLES</v>
      </c>
      <c r="AP299" s="23">
        <f t="shared" si="50"/>
        <v>39012</v>
      </c>
      <c r="AQ299" s="8" t="str">
        <f t="shared" si="55"/>
        <v>Club de Atletismo juan Silva de Lota</v>
      </c>
      <c r="AR299" s="8">
        <f t="shared" si="55"/>
        <v>8</v>
      </c>
      <c r="AS299" s="12" t="str">
        <f t="shared" si="51"/>
        <v>22242500k</v>
      </c>
    </row>
    <row r="300" spans="1:45" ht="16" x14ac:dyDescent="0.2">
      <c r="A300" s="8"/>
      <c r="B300" s="35" t="s">
        <v>442</v>
      </c>
      <c r="C300" s="35" t="s">
        <v>443</v>
      </c>
      <c r="D300" s="35" t="s">
        <v>444</v>
      </c>
      <c r="E300" s="32" t="s">
        <v>445</v>
      </c>
      <c r="F300" s="39" t="s">
        <v>45</v>
      </c>
      <c r="G300" s="9">
        <v>38195</v>
      </c>
      <c r="H300" s="36" t="str">
        <f t="shared" si="52"/>
        <v>u18</v>
      </c>
      <c r="I300" s="40" t="s">
        <v>857</v>
      </c>
      <c r="J300" s="43">
        <v>8</v>
      </c>
      <c r="K300" s="36">
        <v>200</v>
      </c>
      <c r="L300" s="8" t="s">
        <v>1450</v>
      </c>
      <c r="M300" s="40"/>
      <c r="N300" s="82">
        <v>7</v>
      </c>
      <c r="O300" s="89">
        <v>7</v>
      </c>
      <c r="P300" s="89" t="s">
        <v>1555</v>
      </c>
      <c r="Q300" s="85" t="s">
        <v>1511</v>
      </c>
      <c r="R300" s="12" t="s">
        <v>819</v>
      </c>
      <c r="S300" s="12" t="str">
        <f t="shared" si="46"/>
        <v>f</v>
      </c>
      <c r="T300" s="8"/>
      <c r="U300" s="8"/>
      <c r="V300" s="8"/>
      <c r="W300" s="8"/>
      <c r="X300" s="8"/>
      <c r="Y300" s="8"/>
      <c r="Z300" s="45" t="s">
        <v>1442</v>
      </c>
      <c r="AA300" s="10">
        <v>43897</v>
      </c>
      <c r="AB300" s="44" t="s">
        <v>1445</v>
      </c>
      <c r="AC300" s="11" t="s">
        <v>1443</v>
      </c>
      <c r="AD300" s="11" t="s">
        <v>47</v>
      </c>
      <c r="AE300" s="14" t="s">
        <v>1444</v>
      </c>
      <c r="AG300" s="8" t="str">
        <f t="shared" si="47"/>
        <v>f</v>
      </c>
      <c r="AH300" s="8">
        <f t="shared" si="53"/>
        <v>200</v>
      </c>
      <c r="AI300" s="12" t="str">
        <f t="shared" si="53"/>
        <v>s2</v>
      </c>
      <c r="AJ300" s="12">
        <f t="shared" si="53"/>
        <v>0</v>
      </c>
      <c r="AK300" s="12" t="str">
        <f t="shared" si="48"/>
        <v xml:space="preserve"> -0.2</v>
      </c>
      <c r="AL300" s="12">
        <f t="shared" si="54"/>
        <v>7</v>
      </c>
      <c r="AM300" s="12">
        <f t="shared" si="54"/>
        <v>7</v>
      </c>
      <c r="AN300" s="12" t="str">
        <f t="shared" si="54"/>
        <v>37.69</v>
      </c>
      <c r="AO300" s="8" t="str">
        <f t="shared" si="49"/>
        <v>ARACELY AYALEN URRA CHARO</v>
      </c>
      <c r="AP300" s="23">
        <f t="shared" si="50"/>
        <v>38195</v>
      </c>
      <c r="AQ300" s="8" t="str">
        <f t="shared" si="55"/>
        <v>Club de Atletismo juan Silva de Lota</v>
      </c>
      <c r="AR300" s="8">
        <f t="shared" si="55"/>
        <v>8</v>
      </c>
      <c r="AS300" s="12" t="str">
        <f t="shared" si="51"/>
        <v>216257766</v>
      </c>
    </row>
    <row r="301" spans="1:45" ht="16" x14ac:dyDescent="0.2">
      <c r="A301" s="8"/>
      <c r="B301" s="35" t="s">
        <v>858</v>
      </c>
      <c r="C301" s="35" t="s">
        <v>996</v>
      </c>
      <c r="D301" s="35" t="s">
        <v>1069</v>
      </c>
      <c r="E301" s="32" t="s">
        <v>1070</v>
      </c>
      <c r="F301" s="39" t="s">
        <v>95</v>
      </c>
      <c r="G301" s="9">
        <v>33368</v>
      </c>
      <c r="H301" s="36" t="str">
        <f t="shared" si="52"/>
        <v>adulto</v>
      </c>
      <c r="I301" s="40" t="s">
        <v>823</v>
      </c>
      <c r="J301" s="42">
        <v>7</v>
      </c>
      <c r="K301" s="36">
        <v>200</v>
      </c>
      <c r="L301" s="8" t="s">
        <v>1449</v>
      </c>
      <c r="M301" s="40"/>
      <c r="N301" s="82">
        <v>4</v>
      </c>
      <c r="O301" s="89">
        <v>1</v>
      </c>
      <c r="P301" s="89" t="s">
        <v>1559</v>
      </c>
      <c r="Q301" s="85" t="s">
        <v>1558</v>
      </c>
      <c r="R301" s="12" t="s">
        <v>819</v>
      </c>
      <c r="S301" s="12" t="str">
        <f t="shared" si="46"/>
        <v>m</v>
      </c>
      <c r="T301" s="8"/>
      <c r="U301" s="8"/>
      <c r="V301" s="8"/>
      <c r="W301" s="8"/>
      <c r="X301" s="8"/>
      <c r="Y301" s="8"/>
      <c r="Z301" s="45" t="s">
        <v>1442</v>
      </c>
      <c r="AA301" s="10">
        <v>43897</v>
      </c>
      <c r="AB301" s="44" t="s">
        <v>1445</v>
      </c>
      <c r="AC301" s="11" t="s">
        <v>1443</v>
      </c>
      <c r="AD301" s="11" t="s">
        <v>47</v>
      </c>
      <c r="AE301" s="14" t="s">
        <v>1444</v>
      </c>
      <c r="AG301" s="8" t="str">
        <f t="shared" si="47"/>
        <v>m</v>
      </c>
      <c r="AH301" s="8">
        <f t="shared" si="53"/>
        <v>200</v>
      </c>
      <c r="AI301" s="12" t="str">
        <f t="shared" si="53"/>
        <v>s1</v>
      </c>
      <c r="AJ301" s="12">
        <f t="shared" si="53"/>
        <v>0</v>
      </c>
      <c r="AK301" s="12" t="str">
        <f t="shared" si="48"/>
        <v xml:space="preserve"> +0.7</v>
      </c>
      <c r="AL301" s="12">
        <f t="shared" si="54"/>
        <v>4</v>
      </c>
      <c r="AM301" s="12">
        <f t="shared" si="54"/>
        <v>1</v>
      </c>
      <c r="AN301" s="12" t="str">
        <f t="shared" si="54"/>
        <v>22.53</v>
      </c>
      <c r="AO301" s="8" t="str">
        <f t="shared" si="49"/>
        <v>ANDRES FELIPE TORRES PALMA</v>
      </c>
      <c r="AP301" s="23">
        <f t="shared" si="50"/>
        <v>33368</v>
      </c>
      <c r="AQ301" s="8" t="str">
        <f t="shared" si="55"/>
        <v>CLUB ATLETISMO CAUQUENES</v>
      </c>
      <c r="AR301" s="8">
        <f t="shared" si="55"/>
        <v>7</v>
      </c>
      <c r="AS301" s="12" t="str">
        <f t="shared" si="51"/>
        <v>234779850</v>
      </c>
    </row>
    <row r="302" spans="1:45" ht="16" x14ac:dyDescent="0.2">
      <c r="A302" s="8"/>
      <c r="B302" s="35" t="s">
        <v>1219</v>
      </c>
      <c r="C302" s="35" t="s">
        <v>184</v>
      </c>
      <c r="D302" s="35" t="s">
        <v>1220</v>
      </c>
      <c r="E302" s="32" t="s">
        <v>1221</v>
      </c>
      <c r="F302" s="39" t="s">
        <v>95</v>
      </c>
      <c r="G302" s="9">
        <v>37167</v>
      </c>
      <c r="H302" s="36" t="str">
        <f t="shared" si="52"/>
        <v>u20</v>
      </c>
      <c r="I302" s="40" t="s">
        <v>191</v>
      </c>
      <c r="J302" s="42">
        <v>8</v>
      </c>
      <c r="K302" s="36">
        <v>200</v>
      </c>
      <c r="L302" s="8" t="s">
        <v>1449</v>
      </c>
      <c r="M302" s="40"/>
      <c r="N302" s="82">
        <v>3</v>
      </c>
      <c r="O302" s="89">
        <v>2</v>
      </c>
      <c r="P302" s="89" t="s">
        <v>1560</v>
      </c>
      <c r="Q302" s="85" t="s">
        <v>1558</v>
      </c>
      <c r="R302" s="12" t="s">
        <v>819</v>
      </c>
      <c r="S302" s="12" t="str">
        <f t="shared" si="46"/>
        <v>m</v>
      </c>
      <c r="T302" s="8"/>
      <c r="U302" s="8"/>
      <c r="V302" s="8"/>
      <c r="W302" s="8"/>
      <c r="X302" s="8"/>
      <c r="Y302" s="8"/>
      <c r="Z302" s="45" t="s">
        <v>1442</v>
      </c>
      <c r="AA302" s="10">
        <v>43897</v>
      </c>
      <c r="AB302" s="44" t="s">
        <v>1445</v>
      </c>
      <c r="AC302" s="11" t="s">
        <v>1443</v>
      </c>
      <c r="AD302" s="11" t="s">
        <v>47</v>
      </c>
      <c r="AE302" s="14" t="s">
        <v>1444</v>
      </c>
      <c r="AG302" s="8" t="str">
        <f t="shared" si="47"/>
        <v>m</v>
      </c>
      <c r="AH302" s="8">
        <f t="shared" si="53"/>
        <v>200</v>
      </c>
      <c r="AI302" s="12" t="str">
        <f t="shared" si="53"/>
        <v>s1</v>
      </c>
      <c r="AJ302" s="12">
        <f t="shared" si="53"/>
        <v>0</v>
      </c>
      <c r="AK302" s="12" t="str">
        <f t="shared" si="48"/>
        <v xml:space="preserve"> +0.7</v>
      </c>
      <c r="AL302" s="12">
        <f t="shared" si="54"/>
        <v>3</v>
      </c>
      <c r="AM302" s="12">
        <f t="shared" si="54"/>
        <v>2</v>
      </c>
      <c r="AN302" s="12" t="str">
        <f t="shared" si="54"/>
        <v>22.75</v>
      </c>
      <c r="AO302" s="8" t="str">
        <f t="shared" si="49"/>
        <v>ENZO CAMILO ESCALONA ARAVENA</v>
      </c>
      <c r="AP302" s="23">
        <f t="shared" si="50"/>
        <v>37167</v>
      </c>
      <c r="AQ302" s="8" t="str">
        <f t="shared" si="55"/>
        <v>Club Deportivo San Pablo</v>
      </c>
      <c r="AR302" s="8">
        <f t="shared" si="55"/>
        <v>8</v>
      </c>
      <c r="AS302" s="12" t="str">
        <f t="shared" si="51"/>
        <v>208816306</v>
      </c>
    </row>
    <row r="303" spans="1:45" ht="16" x14ac:dyDescent="0.2">
      <c r="A303" s="8"/>
      <c r="B303" s="35" t="s">
        <v>103</v>
      </c>
      <c r="C303" s="35" t="s">
        <v>1087</v>
      </c>
      <c r="D303" s="35" t="s">
        <v>1143</v>
      </c>
      <c r="E303" s="32" t="s">
        <v>1144</v>
      </c>
      <c r="F303" s="39" t="s">
        <v>95</v>
      </c>
      <c r="G303" s="9">
        <v>37444</v>
      </c>
      <c r="H303" s="36" t="str">
        <f t="shared" si="52"/>
        <v>u20</v>
      </c>
      <c r="I303" s="40" t="s">
        <v>68</v>
      </c>
      <c r="J303" s="42">
        <v>8</v>
      </c>
      <c r="K303" s="36">
        <v>200</v>
      </c>
      <c r="L303" s="8" t="s">
        <v>1449</v>
      </c>
      <c r="M303" s="40"/>
      <c r="N303" s="82">
        <v>5</v>
      </c>
      <c r="O303" s="89">
        <v>3</v>
      </c>
      <c r="P303" s="89" t="s">
        <v>1561</v>
      </c>
      <c r="Q303" s="85" t="s">
        <v>1558</v>
      </c>
      <c r="R303" s="12" t="s">
        <v>819</v>
      </c>
      <c r="S303" s="12" t="str">
        <f t="shared" si="46"/>
        <v>m</v>
      </c>
      <c r="T303" s="8"/>
      <c r="U303" s="8"/>
      <c r="V303" s="8"/>
      <c r="W303" s="8"/>
      <c r="X303" s="8"/>
      <c r="Y303" s="8"/>
      <c r="Z303" s="45" t="s">
        <v>1442</v>
      </c>
      <c r="AA303" s="10">
        <v>43897</v>
      </c>
      <c r="AB303" s="44" t="s">
        <v>1445</v>
      </c>
      <c r="AC303" s="11" t="s">
        <v>1443</v>
      </c>
      <c r="AD303" s="11" t="s">
        <v>47</v>
      </c>
      <c r="AE303" s="14" t="s">
        <v>1444</v>
      </c>
      <c r="AG303" s="8" t="str">
        <f t="shared" si="47"/>
        <v>m</v>
      </c>
      <c r="AH303" s="8">
        <f t="shared" si="53"/>
        <v>200</v>
      </c>
      <c r="AI303" s="12" t="str">
        <f t="shared" si="53"/>
        <v>s1</v>
      </c>
      <c r="AJ303" s="12">
        <f t="shared" si="53"/>
        <v>0</v>
      </c>
      <c r="AK303" s="12" t="str">
        <f t="shared" si="48"/>
        <v xml:space="preserve"> +0.7</v>
      </c>
      <c r="AL303" s="12">
        <f t="shared" si="54"/>
        <v>5</v>
      </c>
      <c r="AM303" s="12">
        <f t="shared" si="54"/>
        <v>3</v>
      </c>
      <c r="AN303" s="12" t="str">
        <f t="shared" si="54"/>
        <v>23.98</v>
      </c>
      <c r="AO303" s="8" t="str">
        <f t="shared" si="49"/>
        <v>SEBASTIAN MENDEZ REVECO</v>
      </c>
      <c r="AP303" s="23">
        <f t="shared" si="50"/>
        <v>37444</v>
      </c>
      <c r="AQ303" s="8" t="str">
        <f t="shared" si="55"/>
        <v>Club Atlético de Los Angeles</v>
      </c>
      <c r="AR303" s="8">
        <f t="shared" si="55"/>
        <v>8</v>
      </c>
      <c r="AS303" s="12" t="str">
        <f t="shared" si="51"/>
        <v>209039060</v>
      </c>
    </row>
    <row r="304" spans="1:45" ht="16" x14ac:dyDescent="0.2">
      <c r="A304" s="8"/>
      <c r="B304" s="35" t="s">
        <v>1057</v>
      </c>
      <c r="C304" s="35" t="s">
        <v>1058</v>
      </c>
      <c r="D304" s="35" t="s">
        <v>1059</v>
      </c>
      <c r="E304" s="32" t="s">
        <v>1060</v>
      </c>
      <c r="F304" s="39" t="s">
        <v>95</v>
      </c>
      <c r="G304" s="9">
        <v>34816</v>
      </c>
      <c r="H304" s="36" t="str">
        <f t="shared" si="52"/>
        <v>adulto</v>
      </c>
      <c r="I304" s="40" t="s">
        <v>928</v>
      </c>
      <c r="J304" s="42">
        <v>16</v>
      </c>
      <c r="K304" s="36">
        <v>200</v>
      </c>
      <c r="L304" s="8" t="s">
        <v>1449</v>
      </c>
      <c r="M304" s="40"/>
      <c r="N304" s="82"/>
      <c r="O304" s="89"/>
      <c r="P304" s="89" t="s">
        <v>588</v>
      </c>
      <c r="Q304" s="85" t="s">
        <v>1558</v>
      </c>
      <c r="R304" s="12" t="s">
        <v>819</v>
      </c>
      <c r="S304" s="12" t="str">
        <f t="shared" si="46"/>
        <v>m</v>
      </c>
      <c r="T304" s="8"/>
      <c r="U304" s="8"/>
      <c r="V304" s="8"/>
      <c r="W304" s="8"/>
      <c r="X304" s="8"/>
      <c r="Y304" s="8"/>
      <c r="Z304" s="45" t="s">
        <v>1442</v>
      </c>
      <c r="AA304" s="10">
        <v>43897</v>
      </c>
      <c r="AB304" s="44" t="s">
        <v>1445</v>
      </c>
      <c r="AC304" s="11" t="s">
        <v>1443</v>
      </c>
      <c r="AD304" s="11" t="s">
        <v>47</v>
      </c>
      <c r="AE304" s="14" t="s">
        <v>1444</v>
      </c>
      <c r="AG304" s="8" t="str">
        <f t="shared" si="47"/>
        <v>m</v>
      </c>
      <c r="AH304" s="8">
        <f t="shared" si="53"/>
        <v>200</v>
      </c>
      <c r="AI304" s="12" t="str">
        <f t="shared" si="53"/>
        <v>s1</v>
      </c>
      <c r="AJ304" s="12">
        <f t="shared" si="53"/>
        <v>0</v>
      </c>
      <c r="AK304" s="12" t="str">
        <f t="shared" si="48"/>
        <v xml:space="preserve"> +0.7</v>
      </c>
      <c r="AL304" s="12">
        <f t="shared" si="54"/>
        <v>0</v>
      </c>
      <c r="AM304" s="12">
        <f t="shared" si="54"/>
        <v>0</v>
      </c>
      <c r="AN304" s="12" t="str">
        <f t="shared" si="54"/>
        <v>DNS</v>
      </c>
      <c r="AO304" s="8" t="str">
        <f t="shared" si="49"/>
        <v>JAVIER ANDRES PINILLA  CANDIA</v>
      </c>
      <c r="AP304" s="23">
        <f t="shared" si="50"/>
        <v>34816</v>
      </c>
      <c r="AQ304" s="8" t="str">
        <f t="shared" si="55"/>
        <v>Club Atlético UBB Chillan</v>
      </c>
      <c r="AR304" s="8">
        <f t="shared" si="55"/>
        <v>16</v>
      </c>
      <c r="AS304" s="12" t="str">
        <f t="shared" si="51"/>
        <v>190310833</v>
      </c>
    </row>
    <row r="305" spans="1:45" ht="16" x14ac:dyDescent="0.2">
      <c r="A305" s="8"/>
      <c r="B305" s="35" t="s">
        <v>118</v>
      </c>
      <c r="C305" s="35" t="s">
        <v>1075</v>
      </c>
      <c r="D305" s="35" t="s">
        <v>1076</v>
      </c>
      <c r="E305" s="32" t="s">
        <v>1077</v>
      </c>
      <c r="F305" s="39" t="s">
        <v>95</v>
      </c>
      <c r="G305" s="9">
        <v>38700</v>
      </c>
      <c r="H305" s="36" t="str">
        <f t="shared" si="52"/>
        <v>u16</v>
      </c>
      <c r="I305" s="40" t="s">
        <v>823</v>
      </c>
      <c r="J305" s="42">
        <v>7</v>
      </c>
      <c r="K305" s="36">
        <v>200</v>
      </c>
      <c r="L305" s="8" t="s">
        <v>1449</v>
      </c>
      <c r="M305" s="40"/>
      <c r="N305" s="82"/>
      <c r="O305" s="89"/>
      <c r="P305" s="89" t="s">
        <v>588</v>
      </c>
      <c r="Q305" s="85" t="s">
        <v>1558</v>
      </c>
      <c r="R305" s="12" t="s">
        <v>819</v>
      </c>
      <c r="S305" s="12" t="str">
        <f t="shared" si="46"/>
        <v>m</v>
      </c>
      <c r="T305" s="8"/>
      <c r="U305" s="8"/>
      <c r="V305" s="8"/>
      <c r="W305" s="8"/>
      <c r="X305" s="8"/>
      <c r="Y305" s="8"/>
      <c r="Z305" s="45" t="s">
        <v>1442</v>
      </c>
      <c r="AA305" s="10">
        <v>43897</v>
      </c>
      <c r="AB305" s="44" t="s">
        <v>1445</v>
      </c>
      <c r="AC305" s="11" t="s">
        <v>1443</v>
      </c>
      <c r="AD305" s="11" t="s">
        <v>47</v>
      </c>
      <c r="AE305" s="14" t="s">
        <v>1444</v>
      </c>
      <c r="AG305" s="8" t="str">
        <f t="shared" si="47"/>
        <v>m</v>
      </c>
      <c r="AH305" s="8">
        <f t="shared" si="53"/>
        <v>200</v>
      </c>
      <c r="AI305" s="12" t="str">
        <f t="shared" si="53"/>
        <v>s1</v>
      </c>
      <c r="AJ305" s="12">
        <f t="shared" si="53"/>
        <v>0</v>
      </c>
      <c r="AK305" s="12" t="str">
        <f t="shared" si="48"/>
        <v xml:space="preserve"> +0.7</v>
      </c>
      <c r="AL305" s="12">
        <f t="shared" si="54"/>
        <v>0</v>
      </c>
      <c r="AM305" s="12">
        <f t="shared" si="54"/>
        <v>0</v>
      </c>
      <c r="AN305" s="12" t="str">
        <f t="shared" si="54"/>
        <v>DNS</v>
      </c>
      <c r="AO305" s="8" t="str">
        <f t="shared" si="49"/>
        <v>BENJAMIN IGNACIO INOSTROZA  MUÑOZ</v>
      </c>
      <c r="AP305" s="23">
        <f t="shared" si="50"/>
        <v>38700</v>
      </c>
      <c r="AQ305" s="8" t="str">
        <f t="shared" si="55"/>
        <v>CLUB ATLETISMO CAUQUENES</v>
      </c>
      <c r="AR305" s="8">
        <f t="shared" si="55"/>
        <v>7</v>
      </c>
      <c r="AS305" s="12" t="str">
        <f t="shared" si="51"/>
        <v>219987161</v>
      </c>
    </row>
    <row r="306" spans="1:45" ht="16" x14ac:dyDescent="0.2">
      <c r="A306" s="8"/>
      <c r="B306" s="35" t="s">
        <v>1135</v>
      </c>
      <c r="C306" s="35" t="s">
        <v>1136</v>
      </c>
      <c r="D306" s="35" t="s">
        <v>1222</v>
      </c>
      <c r="E306" s="32" t="s">
        <v>1138</v>
      </c>
      <c r="F306" s="39" t="s">
        <v>95</v>
      </c>
      <c r="G306" s="9">
        <v>37434</v>
      </c>
      <c r="H306" s="36" t="str">
        <f t="shared" si="52"/>
        <v>u20</v>
      </c>
      <c r="I306" s="40" t="s">
        <v>68</v>
      </c>
      <c r="J306" s="42">
        <v>8</v>
      </c>
      <c r="K306" s="36">
        <v>200</v>
      </c>
      <c r="L306" s="8" t="s">
        <v>1449</v>
      </c>
      <c r="M306" s="40"/>
      <c r="N306" s="82"/>
      <c r="O306" s="89"/>
      <c r="P306" s="89" t="s">
        <v>588</v>
      </c>
      <c r="Q306" s="85" t="s">
        <v>1558</v>
      </c>
      <c r="R306" s="12" t="s">
        <v>819</v>
      </c>
      <c r="S306" s="12" t="str">
        <f t="shared" si="46"/>
        <v>m</v>
      </c>
      <c r="T306" s="8"/>
      <c r="U306" s="8"/>
      <c r="V306" s="8"/>
      <c r="W306" s="8"/>
      <c r="X306" s="8"/>
      <c r="Y306" s="8"/>
      <c r="Z306" s="45" t="s">
        <v>1442</v>
      </c>
      <c r="AA306" s="10">
        <v>43897</v>
      </c>
      <c r="AB306" s="44" t="s">
        <v>1445</v>
      </c>
      <c r="AC306" s="11" t="s">
        <v>1443</v>
      </c>
      <c r="AD306" s="11" t="s">
        <v>47</v>
      </c>
      <c r="AE306" s="14" t="s">
        <v>1444</v>
      </c>
      <c r="AG306" s="8" t="str">
        <f t="shared" si="47"/>
        <v>m</v>
      </c>
      <c r="AH306" s="8">
        <f t="shared" si="53"/>
        <v>200</v>
      </c>
      <c r="AI306" s="12" t="str">
        <f t="shared" si="53"/>
        <v>s1</v>
      </c>
      <c r="AJ306" s="12">
        <f t="shared" si="53"/>
        <v>0</v>
      </c>
      <c r="AK306" s="12" t="str">
        <f t="shared" si="48"/>
        <v xml:space="preserve"> +0.7</v>
      </c>
      <c r="AL306" s="12">
        <f t="shared" ref="AL306:AN337" si="56">N306</f>
        <v>0</v>
      </c>
      <c r="AM306" s="12">
        <f t="shared" si="56"/>
        <v>0</v>
      </c>
      <c r="AN306" s="12" t="str">
        <f t="shared" si="56"/>
        <v>DNS</v>
      </c>
      <c r="AO306" s="8" t="str">
        <f t="shared" si="49"/>
        <v>AGUSTÍN BRIONES DOS SANTOS</v>
      </c>
      <c r="AP306" s="23">
        <f t="shared" si="50"/>
        <v>37434</v>
      </c>
      <c r="AQ306" s="8" t="str">
        <f t="shared" si="55"/>
        <v>Club Atlético de Los Angeles</v>
      </c>
      <c r="AR306" s="8">
        <f t="shared" si="55"/>
        <v>8</v>
      </c>
      <c r="AS306" s="12" t="str">
        <f t="shared" si="51"/>
        <v>206869216</v>
      </c>
    </row>
    <row r="307" spans="1:45" ht="16" x14ac:dyDescent="0.2">
      <c r="A307" s="8"/>
      <c r="B307" s="35" t="s">
        <v>1172</v>
      </c>
      <c r="C307" s="35" t="s">
        <v>1173</v>
      </c>
      <c r="D307" s="35" t="s">
        <v>1174</v>
      </c>
      <c r="E307" s="32" t="s">
        <v>1175</v>
      </c>
      <c r="F307" s="39" t="s">
        <v>95</v>
      </c>
      <c r="G307" s="9">
        <v>29258</v>
      </c>
      <c r="H307" s="36" t="str">
        <f t="shared" si="52"/>
        <v>adulto</v>
      </c>
      <c r="I307" s="40" t="s">
        <v>823</v>
      </c>
      <c r="J307" s="42">
        <v>7</v>
      </c>
      <c r="K307" s="36">
        <v>200</v>
      </c>
      <c r="L307" s="8" t="s">
        <v>1449</v>
      </c>
      <c r="M307" s="40"/>
      <c r="N307" s="82"/>
      <c r="O307" s="89"/>
      <c r="P307" s="89" t="s">
        <v>588</v>
      </c>
      <c r="Q307" s="85" t="s">
        <v>1558</v>
      </c>
      <c r="R307" s="12" t="s">
        <v>819</v>
      </c>
      <c r="S307" s="12" t="str">
        <f t="shared" si="46"/>
        <v>m</v>
      </c>
      <c r="T307" s="8"/>
      <c r="U307" s="8"/>
      <c r="V307" s="8"/>
      <c r="W307" s="8"/>
      <c r="X307" s="8"/>
      <c r="Y307" s="8"/>
      <c r="Z307" s="45" t="s">
        <v>1442</v>
      </c>
      <c r="AA307" s="10">
        <v>43897</v>
      </c>
      <c r="AB307" s="44" t="s">
        <v>1445</v>
      </c>
      <c r="AC307" s="11" t="s">
        <v>1443</v>
      </c>
      <c r="AD307" s="11" t="s">
        <v>47</v>
      </c>
      <c r="AE307" s="14" t="s">
        <v>1444</v>
      </c>
      <c r="AG307" s="8" t="str">
        <f t="shared" si="47"/>
        <v>m</v>
      </c>
      <c r="AH307" s="8">
        <f t="shared" si="53"/>
        <v>200</v>
      </c>
      <c r="AI307" s="12" t="str">
        <f t="shared" si="53"/>
        <v>s1</v>
      </c>
      <c r="AJ307" s="12">
        <f t="shared" si="53"/>
        <v>0</v>
      </c>
      <c r="AK307" s="12" t="str">
        <f t="shared" si="48"/>
        <v xml:space="preserve"> +0.7</v>
      </c>
      <c r="AL307" s="12">
        <f t="shared" si="56"/>
        <v>0</v>
      </c>
      <c r="AM307" s="12">
        <f t="shared" si="56"/>
        <v>0</v>
      </c>
      <c r="AN307" s="12" t="str">
        <f t="shared" si="56"/>
        <v>DNS</v>
      </c>
      <c r="AO307" s="8" t="str">
        <f t="shared" si="49"/>
        <v>CRISTIAN AUGUSTO COLOMBI MONTESINOS</v>
      </c>
      <c r="AP307" s="23">
        <f t="shared" si="50"/>
        <v>29258</v>
      </c>
      <c r="AQ307" s="8" t="str">
        <f t="shared" si="55"/>
        <v>CLUB ATLETISMO CAUQUENES</v>
      </c>
      <c r="AR307" s="8">
        <f t="shared" si="55"/>
        <v>7</v>
      </c>
      <c r="AS307" s="12" t="str">
        <f t="shared" si="51"/>
        <v>139125746</v>
      </c>
    </row>
    <row r="308" spans="1:45" ht="16" x14ac:dyDescent="0.2">
      <c r="A308" s="8"/>
      <c r="B308" s="35" t="s">
        <v>1131</v>
      </c>
      <c r="C308" s="35" t="s">
        <v>1132</v>
      </c>
      <c r="D308" s="35" t="s">
        <v>1133</v>
      </c>
      <c r="E308" s="32" t="s">
        <v>1134</v>
      </c>
      <c r="F308" s="39" t="s">
        <v>95</v>
      </c>
      <c r="G308" s="9">
        <v>37801</v>
      </c>
      <c r="H308" s="36" t="str">
        <f t="shared" si="52"/>
        <v>u18</v>
      </c>
      <c r="I308" s="40" t="s">
        <v>823</v>
      </c>
      <c r="J308" s="42">
        <v>7</v>
      </c>
      <c r="K308" s="36">
        <v>200</v>
      </c>
      <c r="L308" s="8" t="s">
        <v>1450</v>
      </c>
      <c r="M308" s="40"/>
      <c r="N308" s="82">
        <v>6</v>
      </c>
      <c r="O308" s="89">
        <v>1</v>
      </c>
      <c r="P308" s="89" t="s">
        <v>1565</v>
      </c>
      <c r="Q308" s="85" t="s">
        <v>1562</v>
      </c>
      <c r="R308" s="12" t="s">
        <v>819</v>
      </c>
      <c r="S308" s="12" t="str">
        <f t="shared" si="46"/>
        <v>m</v>
      </c>
      <c r="T308" s="8"/>
      <c r="U308" s="8"/>
      <c r="V308" s="8"/>
      <c r="W308" s="8"/>
      <c r="X308" s="8"/>
      <c r="Y308" s="8"/>
      <c r="Z308" s="45" t="s">
        <v>1442</v>
      </c>
      <c r="AA308" s="10">
        <v>43897</v>
      </c>
      <c r="AB308" s="44" t="s">
        <v>1445</v>
      </c>
      <c r="AC308" s="11" t="s">
        <v>1443</v>
      </c>
      <c r="AD308" s="11" t="s">
        <v>47</v>
      </c>
      <c r="AE308" s="14" t="s">
        <v>1444</v>
      </c>
      <c r="AG308" s="8" t="str">
        <f t="shared" si="47"/>
        <v>m</v>
      </c>
      <c r="AH308" s="8">
        <f t="shared" si="53"/>
        <v>200</v>
      </c>
      <c r="AI308" s="12" t="str">
        <f t="shared" si="53"/>
        <v>s2</v>
      </c>
      <c r="AJ308" s="12">
        <f t="shared" si="53"/>
        <v>0</v>
      </c>
      <c r="AK308" s="12" t="str">
        <f t="shared" si="48"/>
        <v xml:space="preserve"> +1.2</v>
      </c>
      <c r="AL308" s="12">
        <f t="shared" si="56"/>
        <v>6</v>
      </c>
      <c r="AM308" s="12">
        <f t="shared" si="56"/>
        <v>1</v>
      </c>
      <c r="AN308" s="12" t="str">
        <f t="shared" si="56"/>
        <v>23.32</v>
      </c>
      <c r="AO308" s="8" t="str">
        <f t="shared" si="49"/>
        <v>ALEXIS ALEJANDRO MACAYA  ARELLANO</v>
      </c>
      <c r="AP308" s="23">
        <f t="shared" si="50"/>
        <v>37801</v>
      </c>
      <c r="AQ308" s="8" t="str">
        <f t="shared" si="55"/>
        <v>CLUB ATLETISMO CAUQUENES</v>
      </c>
      <c r="AR308" s="8">
        <f t="shared" si="55"/>
        <v>7</v>
      </c>
      <c r="AS308" s="12" t="str">
        <f t="shared" si="51"/>
        <v>213289365</v>
      </c>
    </row>
    <row r="309" spans="1:45" ht="16" x14ac:dyDescent="0.2">
      <c r="A309" s="8"/>
      <c r="B309" s="35" t="s">
        <v>1104</v>
      </c>
      <c r="C309" s="35" t="s">
        <v>1105</v>
      </c>
      <c r="D309" s="35" t="s">
        <v>1106</v>
      </c>
      <c r="E309" s="32" t="s">
        <v>1107</v>
      </c>
      <c r="F309" s="39" t="s">
        <v>95</v>
      </c>
      <c r="G309" s="9">
        <v>33612</v>
      </c>
      <c r="H309" s="36" t="str">
        <f t="shared" si="52"/>
        <v>adulto</v>
      </c>
      <c r="I309" s="40" t="s">
        <v>1108</v>
      </c>
      <c r="J309" s="42">
        <v>7</v>
      </c>
      <c r="K309" s="36">
        <v>200</v>
      </c>
      <c r="L309" s="8" t="s">
        <v>1450</v>
      </c>
      <c r="M309" s="40"/>
      <c r="N309" s="82">
        <v>4</v>
      </c>
      <c r="O309" s="89">
        <v>2</v>
      </c>
      <c r="P309" s="89" t="s">
        <v>1563</v>
      </c>
      <c r="Q309" s="85" t="s">
        <v>1562</v>
      </c>
      <c r="R309" s="12" t="s">
        <v>819</v>
      </c>
      <c r="S309" s="12" t="str">
        <f t="shared" si="46"/>
        <v>m</v>
      </c>
      <c r="T309" s="8"/>
      <c r="U309" s="8"/>
      <c r="V309" s="8"/>
      <c r="W309" s="8"/>
      <c r="X309" s="8"/>
      <c r="Y309" s="8"/>
      <c r="Z309" s="45" t="s">
        <v>1442</v>
      </c>
      <c r="AA309" s="10">
        <v>43897</v>
      </c>
      <c r="AB309" s="44" t="s">
        <v>1445</v>
      </c>
      <c r="AC309" s="11" t="s">
        <v>1443</v>
      </c>
      <c r="AD309" s="11" t="s">
        <v>47</v>
      </c>
      <c r="AE309" s="14" t="s">
        <v>1444</v>
      </c>
      <c r="AG309" s="8" t="str">
        <f t="shared" si="47"/>
        <v>m</v>
      </c>
      <c r="AH309" s="8">
        <f t="shared" si="53"/>
        <v>200</v>
      </c>
      <c r="AI309" s="12" t="str">
        <f t="shared" si="53"/>
        <v>s2</v>
      </c>
      <c r="AJ309" s="12">
        <f t="shared" si="53"/>
        <v>0</v>
      </c>
      <c r="AK309" s="12" t="str">
        <f t="shared" si="48"/>
        <v xml:space="preserve"> +1.2</v>
      </c>
      <c r="AL309" s="12">
        <f t="shared" si="56"/>
        <v>4</v>
      </c>
      <c r="AM309" s="12">
        <f t="shared" si="56"/>
        <v>2</v>
      </c>
      <c r="AN309" s="12" t="str">
        <f t="shared" si="56"/>
        <v>23.54</v>
      </c>
      <c r="AO309" s="8" t="str">
        <f t="shared" si="49"/>
        <v>CRISTIAN IBARRA SANTIS</v>
      </c>
      <c r="AP309" s="23">
        <f t="shared" si="50"/>
        <v>33612</v>
      </c>
      <c r="AQ309" s="8" t="str">
        <f t="shared" si="55"/>
        <v>Club CASAL San Ambrosio Linares</v>
      </c>
      <c r="AR309" s="8">
        <f t="shared" si="55"/>
        <v>7</v>
      </c>
      <c r="AS309" s="12" t="str">
        <f t="shared" si="51"/>
        <v>178549324</v>
      </c>
    </row>
    <row r="310" spans="1:45" ht="16" x14ac:dyDescent="0.2">
      <c r="A310" s="8"/>
      <c r="B310" s="35" t="s">
        <v>1094</v>
      </c>
      <c r="C310" s="35" t="s">
        <v>1095</v>
      </c>
      <c r="D310" s="35" t="s">
        <v>1096</v>
      </c>
      <c r="E310" s="32" t="s">
        <v>1097</v>
      </c>
      <c r="F310" s="39" t="s">
        <v>95</v>
      </c>
      <c r="G310" s="9">
        <v>37822</v>
      </c>
      <c r="H310" s="36" t="str">
        <f t="shared" si="52"/>
        <v>u18</v>
      </c>
      <c r="I310" s="40" t="s">
        <v>1098</v>
      </c>
      <c r="J310" s="42">
        <v>8</v>
      </c>
      <c r="K310" s="36">
        <v>200</v>
      </c>
      <c r="L310" s="8" t="s">
        <v>1450</v>
      </c>
      <c r="M310" s="40"/>
      <c r="N310" s="82">
        <v>3</v>
      </c>
      <c r="O310" s="89">
        <v>3</v>
      </c>
      <c r="P310" s="89" t="s">
        <v>1566</v>
      </c>
      <c r="Q310" s="85" t="s">
        <v>1562</v>
      </c>
      <c r="R310" s="12" t="s">
        <v>819</v>
      </c>
      <c r="S310" s="12" t="str">
        <f t="shared" si="46"/>
        <v>m</v>
      </c>
      <c r="T310" s="8"/>
      <c r="U310" s="8"/>
      <c r="V310" s="8"/>
      <c r="W310" s="8"/>
      <c r="X310" s="8"/>
      <c r="Y310" s="8"/>
      <c r="Z310" s="45" t="s">
        <v>1442</v>
      </c>
      <c r="AA310" s="10">
        <v>43897</v>
      </c>
      <c r="AB310" s="44" t="s">
        <v>1445</v>
      </c>
      <c r="AC310" s="11" t="s">
        <v>1443</v>
      </c>
      <c r="AD310" s="11" t="s">
        <v>47</v>
      </c>
      <c r="AE310" s="14" t="s">
        <v>1444</v>
      </c>
      <c r="AG310" s="8" t="str">
        <f t="shared" si="47"/>
        <v>m</v>
      </c>
      <c r="AH310" s="8">
        <f t="shared" si="53"/>
        <v>200</v>
      </c>
      <c r="AI310" s="12" t="str">
        <f t="shared" si="53"/>
        <v>s2</v>
      </c>
      <c r="AJ310" s="12">
        <f t="shared" si="53"/>
        <v>0</v>
      </c>
      <c r="AK310" s="12" t="str">
        <f t="shared" si="48"/>
        <v xml:space="preserve"> +1.2</v>
      </c>
      <c r="AL310" s="12">
        <f t="shared" si="56"/>
        <v>3</v>
      </c>
      <c r="AM310" s="12">
        <f t="shared" si="56"/>
        <v>3</v>
      </c>
      <c r="AN310" s="12" t="str">
        <f t="shared" si="56"/>
        <v>23.77</v>
      </c>
      <c r="AO310" s="8" t="str">
        <f t="shared" si="49"/>
        <v>GABRIEL ALEJANDRO TOLEDO IBIETA</v>
      </c>
      <c r="AP310" s="23">
        <f t="shared" si="50"/>
        <v>37822</v>
      </c>
      <c r="AQ310" s="8" t="str">
        <f t="shared" si="55"/>
        <v>Club Sagrados Corazones SSCC</v>
      </c>
      <c r="AR310" s="8">
        <f t="shared" si="55"/>
        <v>8</v>
      </c>
      <c r="AS310" s="12" t="str">
        <f t="shared" si="51"/>
        <v>213400371</v>
      </c>
    </row>
    <row r="311" spans="1:45" ht="16" x14ac:dyDescent="0.2">
      <c r="A311" s="8"/>
      <c r="B311" s="35" t="s">
        <v>556</v>
      </c>
      <c r="C311" s="35" t="s">
        <v>1109</v>
      </c>
      <c r="D311" s="35" t="s">
        <v>1110</v>
      </c>
      <c r="E311" s="32" t="s">
        <v>1111</v>
      </c>
      <c r="F311" s="39" t="s">
        <v>95</v>
      </c>
      <c r="G311" s="9">
        <v>37342</v>
      </c>
      <c r="H311" s="36" t="str">
        <f t="shared" si="52"/>
        <v>u20</v>
      </c>
      <c r="I311" s="40" t="s">
        <v>191</v>
      </c>
      <c r="J311" s="42">
        <v>8</v>
      </c>
      <c r="K311" s="36">
        <v>200</v>
      </c>
      <c r="L311" s="8" t="s">
        <v>1450</v>
      </c>
      <c r="M311" s="40"/>
      <c r="N311" s="82">
        <v>5</v>
      </c>
      <c r="O311" s="89">
        <v>4</v>
      </c>
      <c r="P311" s="89" t="s">
        <v>1564</v>
      </c>
      <c r="Q311" s="85" t="s">
        <v>1562</v>
      </c>
      <c r="R311" s="12" t="s">
        <v>819</v>
      </c>
      <c r="S311" s="12" t="str">
        <f t="shared" si="46"/>
        <v>m</v>
      </c>
      <c r="T311" s="8"/>
      <c r="U311" s="8"/>
      <c r="V311" s="8"/>
      <c r="W311" s="8"/>
      <c r="X311" s="8"/>
      <c r="Y311" s="8"/>
      <c r="Z311" s="45" t="s">
        <v>1442</v>
      </c>
      <c r="AA311" s="10">
        <v>43897</v>
      </c>
      <c r="AB311" s="44" t="s">
        <v>1445</v>
      </c>
      <c r="AC311" s="11" t="s">
        <v>1443</v>
      </c>
      <c r="AD311" s="11" t="s">
        <v>47</v>
      </c>
      <c r="AE311" s="14" t="s">
        <v>1444</v>
      </c>
      <c r="AG311" s="8" t="str">
        <f t="shared" si="47"/>
        <v>m</v>
      </c>
      <c r="AH311" s="8">
        <f t="shared" si="53"/>
        <v>200</v>
      </c>
      <c r="AI311" s="12" t="str">
        <f t="shared" si="53"/>
        <v>s2</v>
      </c>
      <c r="AJ311" s="12">
        <f t="shared" si="53"/>
        <v>0</v>
      </c>
      <c r="AK311" s="12" t="str">
        <f t="shared" si="48"/>
        <v xml:space="preserve"> +1.2</v>
      </c>
      <c r="AL311" s="12">
        <f t="shared" si="56"/>
        <v>5</v>
      </c>
      <c r="AM311" s="12">
        <f t="shared" si="56"/>
        <v>4</v>
      </c>
      <c r="AN311" s="12" t="str">
        <f t="shared" si="56"/>
        <v>23.79</v>
      </c>
      <c r="AO311" s="8" t="str">
        <f t="shared" si="49"/>
        <v>VICENTE CRISTOBÁL PEREIRA DE LA SOTTA</v>
      </c>
      <c r="AP311" s="23">
        <f t="shared" si="50"/>
        <v>37342</v>
      </c>
      <c r="AQ311" s="8" t="str">
        <f t="shared" si="55"/>
        <v>Club Deportivo San Pablo</v>
      </c>
      <c r="AR311" s="8">
        <f t="shared" si="55"/>
        <v>8</v>
      </c>
      <c r="AS311" s="12" t="str">
        <f t="shared" si="51"/>
        <v>209989638</v>
      </c>
    </row>
    <row r="312" spans="1:45" ht="16" x14ac:dyDescent="0.2">
      <c r="A312" s="8"/>
      <c r="B312" s="35" t="s">
        <v>1082</v>
      </c>
      <c r="C312" s="35" t="s">
        <v>1083</v>
      </c>
      <c r="D312" s="35" t="s">
        <v>1084</v>
      </c>
      <c r="E312" s="32" t="s">
        <v>1085</v>
      </c>
      <c r="F312" s="39" t="s">
        <v>95</v>
      </c>
      <c r="G312" s="9">
        <v>35746</v>
      </c>
      <c r="H312" s="36" t="str">
        <f t="shared" si="52"/>
        <v>adulto</v>
      </c>
      <c r="I312" s="40" t="s">
        <v>928</v>
      </c>
      <c r="J312" s="42">
        <v>16</v>
      </c>
      <c r="K312" s="36">
        <v>200</v>
      </c>
      <c r="L312" s="8" t="s">
        <v>1450</v>
      </c>
      <c r="M312" s="40"/>
      <c r="N312" s="82"/>
      <c r="O312" s="89"/>
      <c r="P312" s="89" t="s">
        <v>588</v>
      </c>
      <c r="Q312" s="85" t="s">
        <v>1562</v>
      </c>
      <c r="R312" s="12" t="s">
        <v>819</v>
      </c>
      <c r="S312" s="12" t="str">
        <f t="shared" si="46"/>
        <v>m</v>
      </c>
      <c r="T312" s="8"/>
      <c r="U312" s="8"/>
      <c r="V312" s="8"/>
      <c r="W312" s="8"/>
      <c r="X312" s="8"/>
      <c r="Y312" s="8"/>
      <c r="Z312" s="45" t="s">
        <v>1442</v>
      </c>
      <c r="AA312" s="10">
        <v>43897</v>
      </c>
      <c r="AB312" s="44" t="s">
        <v>1445</v>
      </c>
      <c r="AC312" s="11" t="s">
        <v>1443</v>
      </c>
      <c r="AD312" s="11" t="s">
        <v>47</v>
      </c>
      <c r="AE312" s="14" t="s">
        <v>1444</v>
      </c>
      <c r="AG312" s="8" t="str">
        <f t="shared" si="47"/>
        <v>m</v>
      </c>
      <c r="AH312" s="8">
        <f t="shared" si="53"/>
        <v>200</v>
      </c>
      <c r="AI312" s="12" t="str">
        <f t="shared" si="53"/>
        <v>s2</v>
      </c>
      <c r="AJ312" s="12">
        <f t="shared" si="53"/>
        <v>0</v>
      </c>
      <c r="AK312" s="12" t="str">
        <f t="shared" si="48"/>
        <v xml:space="preserve"> +1.2</v>
      </c>
      <c r="AL312" s="12">
        <f t="shared" si="56"/>
        <v>0</v>
      </c>
      <c r="AM312" s="12">
        <f t="shared" si="56"/>
        <v>0</v>
      </c>
      <c r="AN312" s="12" t="str">
        <f t="shared" si="56"/>
        <v>DNS</v>
      </c>
      <c r="AO312" s="8" t="str">
        <f t="shared" si="49"/>
        <v>RODRIGO ANDRES MUÑOZ  LEIVA</v>
      </c>
      <c r="AP312" s="23">
        <f t="shared" si="50"/>
        <v>35746</v>
      </c>
      <c r="AQ312" s="8" t="str">
        <f t="shared" si="55"/>
        <v>Club Atlético UBB Chillan</v>
      </c>
      <c r="AR312" s="8">
        <f t="shared" si="55"/>
        <v>16</v>
      </c>
      <c r="AS312" s="12" t="str">
        <f t="shared" si="51"/>
        <v>197966246</v>
      </c>
    </row>
    <row r="313" spans="1:45" ht="16" x14ac:dyDescent="0.2">
      <c r="A313" s="8"/>
      <c r="B313" s="35" t="s">
        <v>1139</v>
      </c>
      <c r="C313" s="35" t="s">
        <v>1140</v>
      </c>
      <c r="D313" s="35" t="s">
        <v>1141</v>
      </c>
      <c r="E313" s="32" t="s">
        <v>1142</v>
      </c>
      <c r="F313" s="39" t="s">
        <v>95</v>
      </c>
      <c r="G313" s="9">
        <v>37188</v>
      </c>
      <c r="H313" s="36" t="str">
        <f t="shared" si="52"/>
        <v>u20</v>
      </c>
      <c r="I313" s="40" t="s">
        <v>847</v>
      </c>
      <c r="J313" s="42">
        <v>7</v>
      </c>
      <c r="K313" s="36">
        <v>200</v>
      </c>
      <c r="L313" s="8" t="s">
        <v>1450</v>
      </c>
      <c r="M313" s="40"/>
      <c r="N313" s="82"/>
      <c r="O313" s="89"/>
      <c r="P313" s="89" t="s">
        <v>588</v>
      </c>
      <c r="Q313" s="85" t="s">
        <v>1562</v>
      </c>
      <c r="R313" s="12" t="s">
        <v>819</v>
      </c>
      <c r="S313" s="12" t="str">
        <f t="shared" si="46"/>
        <v>m</v>
      </c>
      <c r="T313" s="8"/>
      <c r="U313" s="8"/>
      <c r="V313" s="8"/>
      <c r="W313" s="8"/>
      <c r="X313" s="8"/>
      <c r="Y313" s="8"/>
      <c r="Z313" s="45" t="s">
        <v>1442</v>
      </c>
      <c r="AA313" s="10">
        <v>43897</v>
      </c>
      <c r="AB313" s="44" t="s">
        <v>1445</v>
      </c>
      <c r="AC313" s="11" t="s">
        <v>1443</v>
      </c>
      <c r="AD313" s="11" t="s">
        <v>47</v>
      </c>
      <c r="AE313" s="14" t="s">
        <v>1444</v>
      </c>
      <c r="AG313" s="8" t="str">
        <f t="shared" si="47"/>
        <v>m</v>
      </c>
      <c r="AH313" s="8">
        <f t="shared" si="53"/>
        <v>200</v>
      </c>
      <c r="AI313" s="12" t="str">
        <f t="shared" si="53"/>
        <v>s2</v>
      </c>
      <c r="AJ313" s="12">
        <f t="shared" si="53"/>
        <v>0</v>
      </c>
      <c r="AK313" s="12" t="str">
        <f t="shared" si="48"/>
        <v xml:space="preserve"> +1.2</v>
      </c>
      <c r="AL313" s="12">
        <f t="shared" si="56"/>
        <v>0</v>
      </c>
      <c r="AM313" s="12">
        <f t="shared" si="56"/>
        <v>0</v>
      </c>
      <c r="AN313" s="12" t="str">
        <f t="shared" si="56"/>
        <v>DNS</v>
      </c>
      <c r="AO313" s="8" t="str">
        <f t="shared" si="49"/>
        <v>JOSE EUGENIO CACERES LOBOS</v>
      </c>
      <c r="AP313" s="23">
        <f t="shared" si="50"/>
        <v>37188</v>
      </c>
      <c r="AQ313" s="8" t="str">
        <f t="shared" si="55"/>
        <v>CLUB ATLETICO ALAMEDA DE TALCA</v>
      </c>
      <c r="AR313" s="8">
        <f t="shared" si="55"/>
        <v>7</v>
      </c>
      <c r="AS313" s="12" t="str">
        <f t="shared" si="51"/>
        <v>200824701</v>
      </c>
    </row>
    <row r="314" spans="1:45" ht="16" x14ac:dyDescent="0.2">
      <c r="A314" s="8"/>
      <c r="B314" s="35" t="s">
        <v>1223</v>
      </c>
      <c r="C314" s="35" t="s">
        <v>1224</v>
      </c>
      <c r="D314" s="35" t="s">
        <v>1225</v>
      </c>
      <c r="E314" s="32" t="s">
        <v>1226</v>
      </c>
      <c r="F314" s="39" t="s">
        <v>95</v>
      </c>
      <c r="G314" s="9">
        <v>37877</v>
      </c>
      <c r="H314" s="36" t="str">
        <f t="shared" si="52"/>
        <v>u18</v>
      </c>
      <c r="I314" s="40" t="s">
        <v>847</v>
      </c>
      <c r="J314" s="42">
        <v>7</v>
      </c>
      <c r="K314" s="36">
        <v>200</v>
      </c>
      <c r="L314" s="8" t="s">
        <v>1450</v>
      </c>
      <c r="M314" s="40"/>
      <c r="N314" s="82"/>
      <c r="O314" s="89"/>
      <c r="P314" s="89" t="s">
        <v>588</v>
      </c>
      <c r="Q314" s="85" t="s">
        <v>1562</v>
      </c>
      <c r="R314" s="12" t="s">
        <v>819</v>
      </c>
      <c r="S314" s="12" t="str">
        <f t="shared" si="46"/>
        <v>m</v>
      </c>
      <c r="T314" s="8"/>
      <c r="U314" s="8"/>
      <c r="V314" s="8"/>
      <c r="W314" s="8"/>
      <c r="X314" s="8"/>
      <c r="Y314" s="8"/>
      <c r="Z314" s="45" t="s">
        <v>1442</v>
      </c>
      <c r="AA314" s="10">
        <v>43897</v>
      </c>
      <c r="AB314" s="44" t="s">
        <v>1445</v>
      </c>
      <c r="AC314" s="11" t="s">
        <v>1443</v>
      </c>
      <c r="AD314" s="11" t="s">
        <v>47</v>
      </c>
      <c r="AE314" s="14" t="s">
        <v>1444</v>
      </c>
      <c r="AG314" s="8" t="str">
        <f t="shared" si="47"/>
        <v>m</v>
      </c>
      <c r="AH314" s="8">
        <f t="shared" si="53"/>
        <v>200</v>
      </c>
      <c r="AI314" s="12" t="str">
        <f t="shared" si="53"/>
        <v>s2</v>
      </c>
      <c r="AJ314" s="12">
        <f t="shared" si="53"/>
        <v>0</v>
      </c>
      <c r="AK314" s="12" t="str">
        <f t="shared" si="48"/>
        <v xml:space="preserve"> +1.2</v>
      </c>
      <c r="AL314" s="12">
        <f t="shared" si="56"/>
        <v>0</v>
      </c>
      <c r="AM314" s="12">
        <f t="shared" si="56"/>
        <v>0</v>
      </c>
      <c r="AN314" s="12" t="str">
        <f t="shared" si="56"/>
        <v>DNS</v>
      </c>
      <c r="AO314" s="8" t="str">
        <f t="shared" si="49"/>
        <v>JAVIER JUNIOR SEGURA DOS SANTOS</v>
      </c>
      <c r="AP314" s="23">
        <f t="shared" si="50"/>
        <v>37877</v>
      </c>
      <c r="AQ314" s="8" t="str">
        <f t="shared" si="55"/>
        <v>CLUB ATLETICO ALAMEDA DE TALCA</v>
      </c>
      <c r="AR314" s="8">
        <f t="shared" si="55"/>
        <v>7</v>
      </c>
      <c r="AS314" s="12" t="str">
        <f t="shared" si="51"/>
        <v>222290821</v>
      </c>
    </row>
    <row r="315" spans="1:45" ht="16" x14ac:dyDescent="0.2">
      <c r="A315" s="8"/>
      <c r="B315" s="35" t="s">
        <v>1116</v>
      </c>
      <c r="C315" s="35" t="s">
        <v>1117</v>
      </c>
      <c r="D315" s="35" t="s">
        <v>1118</v>
      </c>
      <c r="E315" s="32" t="s">
        <v>1119</v>
      </c>
      <c r="F315" s="39" t="s">
        <v>95</v>
      </c>
      <c r="G315" s="9">
        <v>37778</v>
      </c>
      <c r="H315" s="36" t="str">
        <f t="shared" si="52"/>
        <v>u18</v>
      </c>
      <c r="I315" s="40" t="s">
        <v>191</v>
      </c>
      <c r="J315" s="42">
        <v>8</v>
      </c>
      <c r="K315" s="36">
        <v>200</v>
      </c>
      <c r="L315" s="8" t="s">
        <v>1451</v>
      </c>
      <c r="M315" s="40"/>
      <c r="N315" s="82">
        <v>3</v>
      </c>
      <c r="O315" s="89">
        <v>1</v>
      </c>
      <c r="P315" s="89" t="s">
        <v>1570</v>
      </c>
      <c r="Q315" s="85" t="s">
        <v>1567</v>
      </c>
      <c r="R315" s="12" t="s">
        <v>819</v>
      </c>
      <c r="S315" s="12" t="str">
        <f t="shared" si="46"/>
        <v>m</v>
      </c>
      <c r="T315" s="8"/>
      <c r="U315" s="8"/>
      <c r="V315" s="8"/>
      <c r="W315" s="8"/>
      <c r="X315" s="8"/>
      <c r="Y315" s="8"/>
      <c r="Z315" s="45" t="s">
        <v>1442</v>
      </c>
      <c r="AA315" s="10">
        <v>43897</v>
      </c>
      <c r="AB315" s="44" t="s">
        <v>1445</v>
      </c>
      <c r="AC315" s="11" t="s">
        <v>1443</v>
      </c>
      <c r="AD315" s="11" t="s">
        <v>47</v>
      </c>
      <c r="AE315" s="14" t="s">
        <v>1444</v>
      </c>
      <c r="AG315" s="8" t="str">
        <f t="shared" si="47"/>
        <v>m</v>
      </c>
      <c r="AH315" s="8">
        <f t="shared" si="53"/>
        <v>200</v>
      </c>
      <c r="AI315" s="12" t="str">
        <f t="shared" si="53"/>
        <v>s3</v>
      </c>
      <c r="AJ315" s="12">
        <f t="shared" si="53"/>
        <v>0</v>
      </c>
      <c r="AK315" s="12" t="str">
        <f t="shared" si="48"/>
        <v xml:space="preserve"> -0.5</v>
      </c>
      <c r="AL315" s="12">
        <f t="shared" si="56"/>
        <v>3</v>
      </c>
      <c r="AM315" s="12">
        <f t="shared" si="56"/>
        <v>1</v>
      </c>
      <c r="AN315" s="12" t="str">
        <f t="shared" si="56"/>
        <v>23.95</v>
      </c>
      <c r="AO315" s="8" t="str">
        <f t="shared" si="49"/>
        <v>CLEMENTE ALFONSO PAREDES  VIGNEAUX</v>
      </c>
      <c r="AP315" s="23">
        <f t="shared" si="50"/>
        <v>37778</v>
      </c>
      <c r="AQ315" s="8" t="str">
        <f t="shared" si="55"/>
        <v>Club Deportivo San Pablo</v>
      </c>
      <c r="AR315" s="8">
        <f t="shared" si="55"/>
        <v>8</v>
      </c>
      <c r="AS315" s="12" t="str">
        <f t="shared" si="51"/>
        <v>213111868</v>
      </c>
    </row>
    <row r="316" spans="1:45" ht="16" x14ac:dyDescent="0.2">
      <c r="A316" s="8"/>
      <c r="B316" s="35" t="s">
        <v>1090</v>
      </c>
      <c r="C316" s="35" t="s">
        <v>1091</v>
      </c>
      <c r="D316" s="35" t="s">
        <v>1092</v>
      </c>
      <c r="E316" s="32" t="s">
        <v>1093</v>
      </c>
      <c r="F316" s="39" t="s">
        <v>95</v>
      </c>
      <c r="G316" s="9">
        <v>37917</v>
      </c>
      <c r="H316" s="36" t="str">
        <f t="shared" si="52"/>
        <v>u18</v>
      </c>
      <c r="I316" s="40" t="s">
        <v>191</v>
      </c>
      <c r="J316" s="42">
        <v>8</v>
      </c>
      <c r="K316" s="36">
        <v>200</v>
      </c>
      <c r="L316" s="8" t="s">
        <v>1451</v>
      </c>
      <c r="M316" s="40"/>
      <c r="N316" s="82">
        <v>6</v>
      </c>
      <c r="O316" s="89">
        <v>2</v>
      </c>
      <c r="P316" s="89" t="s">
        <v>470</v>
      </c>
      <c r="Q316" s="85" t="s">
        <v>1567</v>
      </c>
      <c r="R316" s="12" t="s">
        <v>819</v>
      </c>
      <c r="S316" s="12" t="str">
        <f t="shared" si="46"/>
        <v>m</v>
      </c>
      <c r="T316" s="8"/>
      <c r="U316" s="8"/>
      <c r="V316" s="8"/>
      <c r="W316" s="8"/>
      <c r="X316" s="8"/>
      <c r="Y316" s="8"/>
      <c r="Z316" s="45" t="s">
        <v>1442</v>
      </c>
      <c r="AA316" s="10">
        <v>43897</v>
      </c>
      <c r="AB316" s="44" t="s">
        <v>1445</v>
      </c>
      <c r="AC316" s="11" t="s">
        <v>1443</v>
      </c>
      <c r="AD316" s="11" t="s">
        <v>47</v>
      </c>
      <c r="AE316" s="14" t="s">
        <v>1444</v>
      </c>
      <c r="AG316" s="8" t="str">
        <f t="shared" si="47"/>
        <v>m</v>
      </c>
      <c r="AH316" s="8">
        <f t="shared" si="53"/>
        <v>200</v>
      </c>
      <c r="AI316" s="12" t="str">
        <f t="shared" si="53"/>
        <v>s3</v>
      </c>
      <c r="AJ316" s="12">
        <f t="shared" si="53"/>
        <v>0</v>
      </c>
      <c r="AK316" s="12" t="str">
        <f t="shared" si="48"/>
        <v xml:space="preserve"> -0.5</v>
      </c>
      <c r="AL316" s="12">
        <f t="shared" si="56"/>
        <v>6</v>
      </c>
      <c r="AM316" s="12">
        <f t="shared" si="56"/>
        <v>2</v>
      </c>
      <c r="AN316" s="12" t="str">
        <f t="shared" si="56"/>
        <v>24.10</v>
      </c>
      <c r="AO316" s="8" t="str">
        <f t="shared" si="49"/>
        <v>JOAQUÍN  RODRIGUÉZ  TAPIA</v>
      </c>
      <c r="AP316" s="23">
        <f t="shared" si="50"/>
        <v>37917</v>
      </c>
      <c r="AQ316" s="8" t="str">
        <f t="shared" si="55"/>
        <v>Club Deportivo San Pablo</v>
      </c>
      <c r="AR316" s="8">
        <f t="shared" si="55"/>
        <v>8</v>
      </c>
      <c r="AS316" s="12" t="str">
        <f t="shared" si="51"/>
        <v>213559478</v>
      </c>
    </row>
    <row r="317" spans="1:45" ht="16" x14ac:dyDescent="0.2">
      <c r="A317" s="8"/>
      <c r="B317" s="35" t="s">
        <v>1155</v>
      </c>
      <c r="C317" s="35" t="s">
        <v>1156</v>
      </c>
      <c r="D317" s="35" t="s">
        <v>1157</v>
      </c>
      <c r="E317" s="32" t="s">
        <v>1158</v>
      </c>
      <c r="F317" s="39" t="s">
        <v>95</v>
      </c>
      <c r="G317" s="9">
        <v>37922</v>
      </c>
      <c r="H317" s="36" t="str">
        <f t="shared" si="52"/>
        <v>u18</v>
      </c>
      <c r="I317" s="40" t="s">
        <v>235</v>
      </c>
      <c r="J317" s="42">
        <v>8</v>
      </c>
      <c r="K317" s="36">
        <v>200</v>
      </c>
      <c r="L317" s="8" t="s">
        <v>1451</v>
      </c>
      <c r="M317" s="40"/>
      <c r="N317" s="82">
        <v>7</v>
      </c>
      <c r="O317" s="89">
        <v>3</v>
      </c>
      <c r="P317" s="89" t="s">
        <v>1571</v>
      </c>
      <c r="Q317" s="85" t="s">
        <v>1567</v>
      </c>
      <c r="R317" s="12" t="s">
        <v>819</v>
      </c>
      <c r="S317" s="12" t="str">
        <f t="shared" si="46"/>
        <v>m</v>
      </c>
      <c r="T317" s="8"/>
      <c r="U317" s="8"/>
      <c r="V317" s="8"/>
      <c r="W317" s="8"/>
      <c r="X317" s="8"/>
      <c r="Y317" s="8"/>
      <c r="Z317" s="45" t="s">
        <v>1442</v>
      </c>
      <c r="AA317" s="10">
        <v>43897</v>
      </c>
      <c r="AB317" s="44" t="s">
        <v>1445</v>
      </c>
      <c r="AC317" s="11" t="s">
        <v>1443</v>
      </c>
      <c r="AD317" s="11" t="s">
        <v>47</v>
      </c>
      <c r="AE317" s="14" t="s">
        <v>1444</v>
      </c>
      <c r="AG317" s="8" t="str">
        <f t="shared" si="47"/>
        <v>m</v>
      </c>
      <c r="AH317" s="8">
        <f t="shared" si="53"/>
        <v>200</v>
      </c>
      <c r="AI317" s="12" t="str">
        <f t="shared" si="53"/>
        <v>s3</v>
      </c>
      <c r="AJ317" s="12">
        <f t="shared" si="53"/>
        <v>0</v>
      </c>
      <c r="AK317" s="12" t="str">
        <f t="shared" si="48"/>
        <v xml:space="preserve"> -0.5</v>
      </c>
      <c r="AL317" s="12">
        <f t="shared" si="56"/>
        <v>7</v>
      </c>
      <c r="AM317" s="12">
        <f t="shared" si="56"/>
        <v>3</v>
      </c>
      <c r="AN317" s="12" t="str">
        <f t="shared" si="56"/>
        <v>24.41</v>
      </c>
      <c r="AO317" s="8" t="str">
        <f t="shared" si="49"/>
        <v xml:space="preserve">JUAN  SEPULVEDA  RUIZ </v>
      </c>
      <c r="AP317" s="23">
        <f t="shared" si="50"/>
        <v>37922</v>
      </c>
      <c r="AQ317" s="8" t="str">
        <f t="shared" si="55"/>
        <v>Club Atlético Nahuen</v>
      </c>
      <c r="AR317" s="8">
        <f t="shared" si="55"/>
        <v>8</v>
      </c>
      <c r="AS317" s="12" t="str">
        <f t="shared" si="51"/>
        <v>214372924</v>
      </c>
    </row>
    <row r="318" spans="1:45" ht="16" x14ac:dyDescent="0.2">
      <c r="A318" s="8"/>
      <c r="B318" s="35" t="s">
        <v>1148</v>
      </c>
      <c r="C318" s="35" t="s">
        <v>257</v>
      </c>
      <c r="D318" s="35" t="s">
        <v>1149</v>
      </c>
      <c r="E318" s="32" t="s">
        <v>1150</v>
      </c>
      <c r="F318" s="39" t="s">
        <v>95</v>
      </c>
      <c r="G318" s="9">
        <v>37444</v>
      </c>
      <c r="H318" s="36" t="str">
        <f t="shared" si="52"/>
        <v>u20</v>
      </c>
      <c r="I318" s="40" t="s">
        <v>191</v>
      </c>
      <c r="J318" s="42">
        <v>8</v>
      </c>
      <c r="K318" s="36">
        <v>200</v>
      </c>
      <c r="L318" s="8" t="s">
        <v>1451</v>
      </c>
      <c r="M318" s="40"/>
      <c r="N318" s="82">
        <v>5</v>
      </c>
      <c r="O318" s="89">
        <v>4</v>
      </c>
      <c r="P318" s="89" t="s">
        <v>1569</v>
      </c>
      <c r="Q318" s="85" t="s">
        <v>1567</v>
      </c>
      <c r="R318" s="12" t="s">
        <v>819</v>
      </c>
      <c r="S318" s="12" t="str">
        <f t="shared" si="46"/>
        <v>m</v>
      </c>
      <c r="T318" s="8"/>
      <c r="U318" s="8"/>
      <c r="V318" s="8"/>
      <c r="W318" s="8"/>
      <c r="X318" s="8"/>
      <c r="Y318" s="8"/>
      <c r="Z318" s="45" t="s">
        <v>1442</v>
      </c>
      <c r="AA318" s="10">
        <v>43897</v>
      </c>
      <c r="AB318" s="44" t="s">
        <v>1445</v>
      </c>
      <c r="AC318" s="11" t="s">
        <v>1443</v>
      </c>
      <c r="AD318" s="11" t="s">
        <v>47</v>
      </c>
      <c r="AE318" s="14" t="s">
        <v>1444</v>
      </c>
      <c r="AG318" s="8" t="str">
        <f t="shared" si="47"/>
        <v>m</v>
      </c>
      <c r="AH318" s="8">
        <f t="shared" si="53"/>
        <v>200</v>
      </c>
      <c r="AI318" s="12" t="str">
        <f t="shared" si="53"/>
        <v>s3</v>
      </c>
      <c r="AJ318" s="12">
        <f t="shared" si="53"/>
        <v>0</v>
      </c>
      <c r="AK318" s="12" t="str">
        <f t="shared" si="48"/>
        <v xml:space="preserve"> -0.5</v>
      </c>
      <c r="AL318" s="12">
        <f t="shared" si="56"/>
        <v>5</v>
      </c>
      <c r="AM318" s="12">
        <f t="shared" si="56"/>
        <v>4</v>
      </c>
      <c r="AN318" s="12" t="str">
        <f t="shared" si="56"/>
        <v>24.85</v>
      </c>
      <c r="AO318" s="8" t="str">
        <f t="shared" si="49"/>
        <v>JOAQUÍN ALONSO JORQUERA FUENTES</v>
      </c>
      <c r="AP318" s="23">
        <f t="shared" si="50"/>
        <v>37444</v>
      </c>
      <c r="AQ318" s="8" t="str">
        <f t="shared" si="55"/>
        <v>Club Deportivo San Pablo</v>
      </c>
      <c r="AR318" s="8">
        <f t="shared" si="55"/>
        <v>8</v>
      </c>
      <c r="AS318" s="12" t="str">
        <f t="shared" si="51"/>
        <v>210658459</v>
      </c>
    </row>
    <row r="319" spans="1:45" ht="16" x14ac:dyDescent="0.2">
      <c r="A319" s="8"/>
      <c r="B319" s="35" t="s">
        <v>1127</v>
      </c>
      <c r="C319" s="35" t="s">
        <v>1128</v>
      </c>
      <c r="D319" s="35" t="s">
        <v>1129</v>
      </c>
      <c r="E319" s="32" t="s">
        <v>1130</v>
      </c>
      <c r="F319" s="39" t="s">
        <v>95</v>
      </c>
      <c r="G319" s="9">
        <v>37337</v>
      </c>
      <c r="H319" s="36" t="str">
        <f t="shared" si="52"/>
        <v>u20</v>
      </c>
      <c r="I319" s="40" t="s">
        <v>207</v>
      </c>
      <c r="J319" s="42">
        <v>8</v>
      </c>
      <c r="K319" s="36">
        <v>200</v>
      </c>
      <c r="L319" s="8" t="s">
        <v>1451</v>
      </c>
      <c r="M319" s="40"/>
      <c r="N319" s="82">
        <v>4</v>
      </c>
      <c r="O319" s="89">
        <v>5</v>
      </c>
      <c r="P319" s="89" t="s">
        <v>1568</v>
      </c>
      <c r="Q319" s="85" t="s">
        <v>1567</v>
      </c>
      <c r="R319" s="12" t="s">
        <v>819</v>
      </c>
      <c r="S319" s="12" t="str">
        <f t="shared" si="46"/>
        <v>m</v>
      </c>
      <c r="T319" s="8"/>
      <c r="U319" s="8"/>
      <c r="V319" s="8"/>
      <c r="W319" s="8"/>
      <c r="X319" s="8"/>
      <c r="Y319" s="8"/>
      <c r="Z319" s="45" t="s">
        <v>1442</v>
      </c>
      <c r="AA319" s="10">
        <v>43897</v>
      </c>
      <c r="AB319" s="44" t="s">
        <v>1445</v>
      </c>
      <c r="AC319" s="11" t="s">
        <v>1443</v>
      </c>
      <c r="AD319" s="11" t="s">
        <v>47</v>
      </c>
      <c r="AE319" s="14" t="s">
        <v>1444</v>
      </c>
      <c r="AG319" s="8" t="str">
        <f t="shared" si="47"/>
        <v>m</v>
      </c>
      <c r="AH319" s="8">
        <f t="shared" si="53"/>
        <v>200</v>
      </c>
      <c r="AI319" s="12" t="str">
        <f t="shared" si="53"/>
        <v>s3</v>
      </c>
      <c r="AJ319" s="12">
        <f t="shared" si="53"/>
        <v>0</v>
      </c>
      <c r="AK319" s="12" t="str">
        <f t="shared" si="48"/>
        <v xml:space="preserve"> -0.5</v>
      </c>
      <c r="AL319" s="12">
        <f t="shared" si="56"/>
        <v>4</v>
      </c>
      <c r="AM319" s="12">
        <f t="shared" si="56"/>
        <v>5</v>
      </c>
      <c r="AN319" s="12" t="str">
        <f t="shared" si="56"/>
        <v>25.18</v>
      </c>
      <c r="AO319" s="8" t="str">
        <f t="shared" si="49"/>
        <v>FELIPE ANDRES BUSTAMANTE MONSALVE</v>
      </c>
      <c r="AP319" s="23">
        <f t="shared" si="50"/>
        <v>37337</v>
      </c>
      <c r="AQ319" s="8" t="str">
        <f t="shared" si="55"/>
        <v>Centro de apoyo del deporte y la cultura CADECU</v>
      </c>
      <c r="AR319" s="8">
        <f t="shared" si="55"/>
        <v>8</v>
      </c>
      <c r="AS319" s="12" t="str">
        <f t="shared" si="51"/>
        <v>209973774</v>
      </c>
    </row>
    <row r="320" spans="1:45" ht="16" x14ac:dyDescent="0.2">
      <c r="A320" s="8"/>
      <c r="B320" s="35" t="s">
        <v>1123</v>
      </c>
      <c r="C320" s="35" t="s">
        <v>1124</v>
      </c>
      <c r="D320" s="35" t="s">
        <v>1125</v>
      </c>
      <c r="E320" s="32" t="s">
        <v>1126</v>
      </c>
      <c r="F320" s="39" t="s">
        <v>95</v>
      </c>
      <c r="G320" s="9">
        <v>37384</v>
      </c>
      <c r="H320" s="36" t="str">
        <f t="shared" si="52"/>
        <v>u20</v>
      </c>
      <c r="I320" s="40" t="s">
        <v>207</v>
      </c>
      <c r="J320" s="42">
        <v>8</v>
      </c>
      <c r="K320" s="36">
        <v>200</v>
      </c>
      <c r="L320" s="8" t="s">
        <v>1451</v>
      </c>
      <c r="M320" s="40"/>
      <c r="N320" s="82"/>
      <c r="O320" s="89"/>
      <c r="P320" s="89" t="s">
        <v>588</v>
      </c>
      <c r="Q320" s="85" t="s">
        <v>1567</v>
      </c>
      <c r="R320" s="12" t="s">
        <v>819</v>
      </c>
      <c r="S320" s="12" t="str">
        <f t="shared" si="46"/>
        <v>m</v>
      </c>
      <c r="T320" s="8"/>
      <c r="U320" s="8"/>
      <c r="V320" s="8"/>
      <c r="W320" s="8"/>
      <c r="X320" s="8"/>
      <c r="Y320" s="8"/>
      <c r="Z320" s="45" t="s">
        <v>1442</v>
      </c>
      <c r="AA320" s="10">
        <v>43897</v>
      </c>
      <c r="AB320" s="44" t="s">
        <v>1445</v>
      </c>
      <c r="AC320" s="11" t="s">
        <v>1443</v>
      </c>
      <c r="AD320" s="11" t="s">
        <v>47</v>
      </c>
      <c r="AE320" s="14" t="s">
        <v>1444</v>
      </c>
      <c r="AG320" s="8" t="str">
        <f t="shared" si="47"/>
        <v>m</v>
      </c>
      <c r="AH320" s="8">
        <f t="shared" si="53"/>
        <v>200</v>
      </c>
      <c r="AI320" s="12" t="str">
        <f t="shared" si="53"/>
        <v>s3</v>
      </c>
      <c r="AJ320" s="12">
        <f t="shared" si="53"/>
        <v>0</v>
      </c>
      <c r="AK320" s="12" t="str">
        <f t="shared" si="48"/>
        <v xml:space="preserve"> -0.5</v>
      </c>
      <c r="AL320" s="12">
        <f t="shared" si="56"/>
        <v>0</v>
      </c>
      <c r="AM320" s="12">
        <f t="shared" si="56"/>
        <v>0</v>
      </c>
      <c r="AN320" s="12" t="str">
        <f t="shared" si="56"/>
        <v>DNS</v>
      </c>
      <c r="AO320" s="8" t="str">
        <f t="shared" si="49"/>
        <v>JEREMIAS ENOC CONTRERAS  ALVIAL</v>
      </c>
      <c r="AP320" s="23">
        <f t="shared" si="50"/>
        <v>37384</v>
      </c>
      <c r="AQ320" s="8" t="str">
        <f t="shared" si="55"/>
        <v>Centro de apoyo del deporte y la cultura CADECU</v>
      </c>
      <c r="AR320" s="8">
        <f t="shared" si="55"/>
        <v>8</v>
      </c>
      <c r="AS320" s="12" t="str">
        <f t="shared" si="51"/>
        <v>208435248</v>
      </c>
    </row>
    <row r="321" spans="1:45" ht="16" x14ac:dyDescent="0.2">
      <c r="A321" s="8"/>
      <c r="B321" s="35" t="s">
        <v>1151</v>
      </c>
      <c r="C321" s="35" t="s">
        <v>1152</v>
      </c>
      <c r="D321" s="35" t="s">
        <v>1153</v>
      </c>
      <c r="E321" s="32" t="s">
        <v>1154</v>
      </c>
      <c r="F321" s="39" t="s">
        <v>95</v>
      </c>
      <c r="G321" s="9">
        <v>34915</v>
      </c>
      <c r="H321" s="36" t="str">
        <f t="shared" si="52"/>
        <v>adulto</v>
      </c>
      <c r="I321" s="40" t="s">
        <v>89</v>
      </c>
      <c r="J321" s="43">
        <v>8</v>
      </c>
      <c r="K321" s="36">
        <v>200</v>
      </c>
      <c r="L321" s="8" t="s">
        <v>1451</v>
      </c>
      <c r="M321" s="40"/>
      <c r="N321" s="82"/>
      <c r="O321" s="89"/>
      <c r="P321" s="89" t="s">
        <v>588</v>
      </c>
      <c r="Q321" s="85" t="s">
        <v>1567</v>
      </c>
      <c r="R321" s="12" t="s">
        <v>819</v>
      </c>
      <c r="S321" s="12" t="str">
        <f t="shared" si="46"/>
        <v>m</v>
      </c>
      <c r="T321" s="8"/>
      <c r="U321" s="8"/>
      <c r="V321" s="8"/>
      <c r="W321" s="8"/>
      <c r="X321" s="8"/>
      <c r="Y321" s="8"/>
      <c r="Z321" s="45" t="s">
        <v>1442</v>
      </c>
      <c r="AA321" s="10">
        <v>43897</v>
      </c>
      <c r="AB321" s="44" t="s">
        <v>1445</v>
      </c>
      <c r="AC321" s="11" t="s">
        <v>1443</v>
      </c>
      <c r="AD321" s="11" t="s">
        <v>47</v>
      </c>
      <c r="AE321" s="14" t="s">
        <v>1444</v>
      </c>
      <c r="AG321" s="8" t="str">
        <f t="shared" si="47"/>
        <v>m</v>
      </c>
      <c r="AH321" s="8">
        <f t="shared" si="53"/>
        <v>200</v>
      </c>
      <c r="AI321" s="12" t="str">
        <f t="shared" si="53"/>
        <v>s3</v>
      </c>
      <c r="AJ321" s="12">
        <f t="shared" si="53"/>
        <v>0</v>
      </c>
      <c r="AK321" s="12" t="str">
        <f t="shared" si="48"/>
        <v xml:space="preserve"> -0.5</v>
      </c>
      <c r="AL321" s="12">
        <f t="shared" si="56"/>
        <v>0</v>
      </c>
      <c r="AM321" s="12">
        <f t="shared" si="56"/>
        <v>0</v>
      </c>
      <c r="AN321" s="12" t="str">
        <f t="shared" si="56"/>
        <v>DNS</v>
      </c>
      <c r="AO321" s="8" t="str">
        <f t="shared" si="49"/>
        <v>JOHN WUILLIASN SUAZO ZAPPETTINI</v>
      </c>
      <c r="AP321" s="23">
        <f t="shared" si="50"/>
        <v>34915</v>
      </c>
      <c r="AQ321" s="8" t="str">
        <f t="shared" si="55"/>
        <v>Club Atletismo Penco</v>
      </c>
      <c r="AR321" s="8">
        <f t="shared" si="55"/>
        <v>8</v>
      </c>
      <c r="AS321" s="12" t="str">
        <f t="shared" si="51"/>
        <v>191556461</v>
      </c>
    </row>
    <row r="322" spans="1:45" ht="16" x14ac:dyDescent="0.2">
      <c r="A322" s="8"/>
      <c r="B322" s="35" t="s">
        <v>1087</v>
      </c>
      <c r="C322" s="35" t="s">
        <v>1191</v>
      </c>
      <c r="D322" s="35" t="s">
        <v>1192</v>
      </c>
      <c r="E322" s="32" t="s">
        <v>1193</v>
      </c>
      <c r="F322" s="39" t="s">
        <v>95</v>
      </c>
      <c r="G322" s="9">
        <v>38229</v>
      </c>
      <c r="H322" s="36" t="str">
        <f t="shared" si="52"/>
        <v>u18</v>
      </c>
      <c r="I322" s="40" t="s">
        <v>68</v>
      </c>
      <c r="J322" s="42">
        <v>8</v>
      </c>
      <c r="K322" s="36">
        <v>200</v>
      </c>
      <c r="L322" s="8" t="s">
        <v>1452</v>
      </c>
      <c r="M322" s="40"/>
      <c r="N322" s="82">
        <v>6</v>
      </c>
      <c r="O322" s="89">
        <v>1</v>
      </c>
      <c r="P322" s="89" t="s">
        <v>1637</v>
      </c>
      <c r="Q322" s="85" t="s">
        <v>1572</v>
      </c>
      <c r="R322" s="12" t="s">
        <v>819</v>
      </c>
      <c r="S322" s="12" t="str">
        <f t="shared" ref="S322:S385" si="57">F322</f>
        <v>m</v>
      </c>
      <c r="T322" s="8"/>
      <c r="U322" s="8"/>
      <c r="V322" s="8"/>
      <c r="W322" s="8"/>
      <c r="X322" s="8"/>
      <c r="Y322" s="8"/>
      <c r="Z322" s="45" t="s">
        <v>1442</v>
      </c>
      <c r="AA322" s="10">
        <v>43897</v>
      </c>
      <c r="AB322" s="44" t="s">
        <v>1445</v>
      </c>
      <c r="AC322" s="11" t="s">
        <v>1443</v>
      </c>
      <c r="AD322" s="11" t="s">
        <v>47</v>
      </c>
      <c r="AE322" s="14" t="s">
        <v>1444</v>
      </c>
      <c r="AG322" s="8" t="str">
        <f t="shared" ref="AG322:AG385" si="58">F322</f>
        <v>m</v>
      </c>
      <c r="AH322" s="8">
        <f t="shared" si="53"/>
        <v>200</v>
      </c>
      <c r="AI322" s="12" t="str">
        <f t="shared" si="53"/>
        <v>s4</v>
      </c>
      <c r="AJ322" s="12">
        <f t="shared" si="53"/>
        <v>0</v>
      </c>
      <c r="AK322" s="12" t="str">
        <f t="shared" ref="AK322:AK385" si="59">Q322</f>
        <v xml:space="preserve"> +2.7</v>
      </c>
      <c r="AL322" s="12">
        <f t="shared" si="56"/>
        <v>6</v>
      </c>
      <c r="AM322" s="12">
        <f t="shared" si="56"/>
        <v>1</v>
      </c>
      <c r="AN322" s="12" t="str">
        <f t="shared" si="56"/>
        <v>24.66</v>
      </c>
      <c r="AO322" s="8" t="str">
        <f t="shared" ref="AO322:AO385" si="60">+UPPER((CONCATENATE(D322," ",B322," ",C322)))</f>
        <v>CRISTOBAL ALBERTO REVECO ILLESCA</v>
      </c>
      <c r="AP322" s="23">
        <f t="shared" ref="AP322:AP385" si="61">G322</f>
        <v>38229</v>
      </c>
      <c r="AQ322" s="8" t="str">
        <f t="shared" si="55"/>
        <v>Club Atlético de Los Angeles</v>
      </c>
      <c r="AR322" s="8">
        <f t="shared" si="55"/>
        <v>8</v>
      </c>
      <c r="AS322" s="12" t="str">
        <f t="shared" ref="AS322:AS385" si="62">+SUBSTITUTE(SUBSTITUTE(E322,".",""),"-","")</f>
        <v>216477456</v>
      </c>
    </row>
    <row r="323" spans="1:45" ht="16" x14ac:dyDescent="0.2">
      <c r="A323" s="8"/>
      <c r="B323" s="35" t="s">
        <v>1166</v>
      </c>
      <c r="C323" s="35" t="s">
        <v>1166</v>
      </c>
      <c r="D323" s="35" t="s">
        <v>1167</v>
      </c>
      <c r="E323" s="32" t="s">
        <v>1168</v>
      </c>
      <c r="F323" s="39" t="s">
        <v>95</v>
      </c>
      <c r="G323" s="9">
        <v>38605</v>
      </c>
      <c r="H323" s="36" t="str">
        <f t="shared" si="52"/>
        <v>u16</v>
      </c>
      <c r="I323" s="40" t="s">
        <v>89</v>
      </c>
      <c r="J323" s="42">
        <v>8</v>
      </c>
      <c r="K323" s="36">
        <v>200</v>
      </c>
      <c r="L323" s="8" t="s">
        <v>1452</v>
      </c>
      <c r="M323" s="40"/>
      <c r="N323" s="82">
        <v>4</v>
      </c>
      <c r="O323" s="89">
        <v>2</v>
      </c>
      <c r="P323" s="89" t="s">
        <v>1573</v>
      </c>
      <c r="Q323" s="85" t="s">
        <v>1572</v>
      </c>
      <c r="R323" s="12" t="s">
        <v>819</v>
      </c>
      <c r="S323" s="12" t="str">
        <f t="shared" si="57"/>
        <v>m</v>
      </c>
      <c r="T323" s="8"/>
      <c r="U323" s="8"/>
      <c r="V323" s="8"/>
      <c r="W323" s="8"/>
      <c r="X323" s="8"/>
      <c r="Y323" s="8"/>
      <c r="Z323" s="45" t="s">
        <v>1442</v>
      </c>
      <c r="AA323" s="10">
        <v>43897</v>
      </c>
      <c r="AB323" s="44" t="s">
        <v>1445</v>
      </c>
      <c r="AC323" s="11" t="s">
        <v>1443</v>
      </c>
      <c r="AD323" s="11" t="s">
        <v>47</v>
      </c>
      <c r="AE323" s="14" t="s">
        <v>1444</v>
      </c>
      <c r="AG323" s="8" t="str">
        <f t="shared" si="58"/>
        <v>m</v>
      </c>
      <c r="AH323" s="8">
        <f t="shared" si="53"/>
        <v>200</v>
      </c>
      <c r="AI323" s="12" t="str">
        <f t="shared" si="53"/>
        <v>s4</v>
      </c>
      <c r="AJ323" s="12">
        <f t="shared" si="53"/>
        <v>0</v>
      </c>
      <c r="AK323" s="12" t="str">
        <f t="shared" si="59"/>
        <v xml:space="preserve"> +2.7</v>
      </c>
      <c r="AL323" s="12">
        <f t="shared" si="56"/>
        <v>4</v>
      </c>
      <c r="AM323" s="12">
        <f t="shared" si="56"/>
        <v>2</v>
      </c>
      <c r="AN323" s="12" t="str">
        <f t="shared" si="56"/>
        <v>25.22</v>
      </c>
      <c r="AO323" s="8" t="str">
        <f t="shared" si="60"/>
        <v>BRYAN JOAN PLAZA PLAZA</v>
      </c>
      <c r="AP323" s="23">
        <f t="shared" si="61"/>
        <v>38605</v>
      </c>
      <c r="AQ323" s="8" t="str">
        <f t="shared" si="55"/>
        <v>Club Atletismo Penco</v>
      </c>
      <c r="AR323" s="8">
        <f t="shared" si="55"/>
        <v>8</v>
      </c>
      <c r="AS323" s="12" t="str">
        <f t="shared" si="62"/>
        <v>219988303</v>
      </c>
    </row>
    <row r="324" spans="1:45" ht="16" x14ac:dyDescent="0.2">
      <c r="A324" s="8"/>
      <c r="B324" s="35" t="s">
        <v>247</v>
      </c>
      <c r="C324" s="35" t="s">
        <v>1179</v>
      </c>
      <c r="D324" s="35" t="s">
        <v>1180</v>
      </c>
      <c r="E324" s="32" t="s">
        <v>1181</v>
      </c>
      <c r="F324" s="39" t="s">
        <v>95</v>
      </c>
      <c r="G324" s="9">
        <v>37120</v>
      </c>
      <c r="H324" s="36" t="str">
        <f t="shared" si="52"/>
        <v>u20</v>
      </c>
      <c r="I324" s="40" t="s">
        <v>89</v>
      </c>
      <c r="J324" s="42">
        <v>8</v>
      </c>
      <c r="K324" s="36">
        <v>200</v>
      </c>
      <c r="L324" s="8" t="s">
        <v>1452</v>
      </c>
      <c r="M324" s="40"/>
      <c r="N324" s="82">
        <v>5</v>
      </c>
      <c r="O324" s="89">
        <v>3</v>
      </c>
      <c r="P324" s="89" t="s">
        <v>1574</v>
      </c>
      <c r="Q324" s="85" t="s">
        <v>1572</v>
      </c>
      <c r="R324" s="12" t="s">
        <v>819</v>
      </c>
      <c r="S324" s="12" t="str">
        <f t="shared" si="57"/>
        <v>m</v>
      </c>
      <c r="T324" s="8"/>
      <c r="U324" s="8"/>
      <c r="V324" s="8"/>
      <c r="W324" s="8"/>
      <c r="X324" s="8"/>
      <c r="Y324" s="8"/>
      <c r="Z324" s="45" t="s">
        <v>1442</v>
      </c>
      <c r="AA324" s="10">
        <v>43897</v>
      </c>
      <c r="AB324" s="44" t="s">
        <v>1445</v>
      </c>
      <c r="AC324" s="11" t="s">
        <v>1443</v>
      </c>
      <c r="AD324" s="11" t="s">
        <v>47</v>
      </c>
      <c r="AE324" s="14" t="s">
        <v>1444</v>
      </c>
      <c r="AG324" s="8" t="str">
        <f t="shared" si="58"/>
        <v>m</v>
      </c>
      <c r="AH324" s="8">
        <f t="shared" si="53"/>
        <v>200</v>
      </c>
      <c r="AI324" s="12" t="str">
        <f t="shared" si="53"/>
        <v>s4</v>
      </c>
      <c r="AJ324" s="12">
        <f t="shared" si="53"/>
        <v>0</v>
      </c>
      <c r="AK324" s="12" t="str">
        <f t="shared" si="59"/>
        <v xml:space="preserve"> +2.7</v>
      </c>
      <c r="AL324" s="12">
        <f t="shared" si="56"/>
        <v>5</v>
      </c>
      <c r="AM324" s="12">
        <f t="shared" si="56"/>
        <v>3</v>
      </c>
      <c r="AN324" s="12" t="str">
        <f t="shared" si="56"/>
        <v>25.76</v>
      </c>
      <c r="AO324" s="8" t="str">
        <f t="shared" si="60"/>
        <v>MATEO IGNACIO JARA TORRES</v>
      </c>
      <c r="AP324" s="23">
        <f t="shared" si="61"/>
        <v>37120</v>
      </c>
      <c r="AQ324" s="8" t="str">
        <f t="shared" si="55"/>
        <v>Club Atletismo Penco</v>
      </c>
      <c r="AR324" s="8">
        <f t="shared" si="55"/>
        <v>8</v>
      </c>
      <c r="AS324" s="12" t="str">
        <f t="shared" si="62"/>
        <v>191575180</v>
      </c>
    </row>
    <row r="325" spans="1:45" ht="16" x14ac:dyDescent="0.2">
      <c r="A325" s="8"/>
      <c r="B325" s="35" t="s">
        <v>1082</v>
      </c>
      <c r="C325" s="35" t="s">
        <v>1169</v>
      </c>
      <c r="D325" s="35" t="s">
        <v>1170</v>
      </c>
      <c r="E325" s="32" t="s">
        <v>1171</v>
      </c>
      <c r="F325" s="39" t="s">
        <v>95</v>
      </c>
      <c r="G325" s="9">
        <v>38503</v>
      </c>
      <c r="H325" s="36" t="str">
        <f t="shared" si="52"/>
        <v>u16</v>
      </c>
      <c r="I325" s="40" t="s">
        <v>1098</v>
      </c>
      <c r="J325" s="42">
        <v>8</v>
      </c>
      <c r="K325" s="36">
        <v>200</v>
      </c>
      <c r="L325" s="8" t="s">
        <v>1452</v>
      </c>
      <c r="M325" s="40"/>
      <c r="N325" s="82"/>
      <c r="O325" s="89"/>
      <c r="P325" s="89" t="s">
        <v>588</v>
      </c>
      <c r="Q325" s="85" t="s">
        <v>1572</v>
      </c>
      <c r="R325" s="12" t="s">
        <v>819</v>
      </c>
      <c r="S325" s="12" t="str">
        <f t="shared" si="57"/>
        <v>m</v>
      </c>
      <c r="T325" s="8"/>
      <c r="U325" s="8"/>
      <c r="V325" s="8"/>
      <c r="W325" s="8"/>
      <c r="X325" s="8"/>
      <c r="Y325" s="8"/>
      <c r="Z325" s="45" t="s">
        <v>1442</v>
      </c>
      <c r="AA325" s="10">
        <v>43897</v>
      </c>
      <c r="AB325" s="44" t="s">
        <v>1445</v>
      </c>
      <c r="AC325" s="11" t="s">
        <v>1443</v>
      </c>
      <c r="AD325" s="11" t="s">
        <v>47</v>
      </c>
      <c r="AE325" s="14" t="s">
        <v>1444</v>
      </c>
      <c r="AG325" s="8" t="str">
        <f t="shared" si="58"/>
        <v>m</v>
      </c>
      <c r="AH325" s="8">
        <f t="shared" si="53"/>
        <v>200</v>
      </c>
      <c r="AI325" s="12" t="str">
        <f t="shared" si="53"/>
        <v>s4</v>
      </c>
      <c r="AJ325" s="12">
        <f t="shared" si="53"/>
        <v>0</v>
      </c>
      <c r="AK325" s="12" t="str">
        <f t="shared" si="59"/>
        <v xml:space="preserve"> +2.7</v>
      </c>
      <c r="AL325" s="12">
        <f t="shared" si="56"/>
        <v>0</v>
      </c>
      <c r="AM325" s="12">
        <f t="shared" si="56"/>
        <v>0</v>
      </c>
      <c r="AN325" s="12" t="str">
        <f t="shared" si="56"/>
        <v>DNS</v>
      </c>
      <c r="AO325" s="8" t="str">
        <f t="shared" si="60"/>
        <v>VICENTE ANDREE MUÑOZ  VENEGAS</v>
      </c>
      <c r="AP325" s="23">
        <f t="shared" si="61"/>
        <v>38503</v>
      </c>
      <c r="AQ325" s="8" t="str">
        <f t="shared" si="55"/>
        <v>Club Sagrados Corazones SSCC</v>
      </c>
      <c r="AR325" s="8">
        <f t="shared" si="55"/>
        <v>8</v>
      </c>
      <c r="AS325" s="12" t="str">
        <f t="shared" si="62"/>
        <v>218493157</v>
      </c>
    </row>
    <row r="326" spans="1:45" ht="16" x14ac:dyDescent="0.2">
      <c r="A326" s="8"/>
      <c r="B326" s="35" t="s">
        <v>1159</v>
      </c>
      <c r="C326" s="35" t="s">
        <v>1160</v>
      </c>
      <c r="D326" s="35" t="s">
        <v>1635</v>
      </c>
      <c r="E326" s="32" t="s">
        <v>1161</v>
      </c>
      <c r="F326" s="39" t="s">
        <v>95</v>
      </c>
      <c r="G326" s="9">
        <v>38457</v>
      </c>
      <c r="H326" s="36" t="str">
        <f t="shared" si="52"/>
        <v>u16</v>
      </c>
      <c r="I326" s="40" t="s">
        <v>89</v>
      </c>
      <c r="J326" s="42">
        <v>8</v>
      </c>
      <c r="K326" s="36">
        <v>200</v>
      </c>
      <c r="L326" s="8" t="s">
        <v>1452</v>
      </c>
      <c r="M326" s="40"/>
      <c r="N326" s="82"/>
      <c r="O326" s="89"/>
      <c r="P326" s="89" t="s">
        <v>588</v>
      </c>
      <c r="Q326" s="85" t="s">
        <v>1572</v>
      </c>
      <c r="R326" s="12" t="s">
        <v>819</v>
      </c>
      <c r="S326" s="12" t="str">
        <f t="shared" si="57"/>
        <v>m</v>
      </c>
      <c r="T326" s="8"/>
      <c r="U326" s="8"/>
      <c r="V326" s="8"/>
      <c r="W326" s="8"/>
      <c r="X326" s="8"/>
      <c r="Y326" s="8"/>
      <c r="Z326" s="45" t="s">
        <v>1442</v>
      </c>
      <c r="AA326" s="10">
        <v>43897</v>
      </c>
      <c r="AB326" s="44" t="s">
        <v>1445</v>
      </c>
      <c r="AC326" s="11" t="s">
        <v>1443</v>
      </c>
      <c r="AD326" s="11" t="s">
        <v>47</v>
      </c>
      <c r="AE326" s="14" t="s">
        <v>1444</v>
      </c>
      <c r="AG326" s="8" t="str">
        <f t="shared" si="58"/>
        <v>m</v>
      </c>
      <c r="AH326" s="8">
        <f t="shared" si="53"/>
        <v>200</v>
      </c>
      <c r="AI326" s="12" t="str">
        <f t="shared" si="53"/>
        <v>s4</v>
      </c>
      <c r="AJ326" s="12">
        <f t="shared" si="53"/>
        <v>0</v>
      </c>
      <c r="AK326" s="12" t="str">
        <f t="shared" si="59"/>
        <v xml:space="preserve"> +2.7</v>
      </c>
      <c r="AL326" s="12">
        <f t="shared" si="56"/>
        <v>0</v>
      </c>
      <c r="AM326" s="12">
        <f t="shared" si="56"/>
        <v>0</v>
      </c>
      <c r="AN326" s="12" t="str">
        <f t="shared" si="56"/>
        <v>DNS</v>
      </c>
      <c r="AO326" s="8" t="str">
        <f t="shared" si="60"/>
        <v>BENJAMIN NICOLAS PEDREROS LLANOS</v>
      </c>
      <c r="AP326" s="23">
        <f t="shared" si="61"/>
        <v>38457</v>
      </c>
      <c r="AQ326" s="8" t="str">
        <f t="shared" si="55"/>
        <v>Club Atletismo Penco</v>
      </c>
      <c r="AR326" s="8">
        <f t="shared" si="55"/>
        <v>8</v>
      </c>
      <c r="AS326" s="12" t="str">
        <f t="shared" si="62"/>
        <v>218214177</v>
      </c>
    </row>
    <row r="327" spans="1:45" ht="16" x14ac:dyDescent="0.2">
      <c r="A327" s="8"/>
      <c r="B327" s="35" t="s">
        <v>773</v>
      </c>
      <c r="C327" s="35" t="s">
        <v>247</v>
      </c>
      <c r="D327" s="35" t="s">
        <v>109</v>
      </c>
      <c r="E327" s="32" t="s">
        <v>1182</v>
      </c>
      <c r="F327" s="39" t="s">
        <v>95</v>
      </c>
      <c r="G327" s="9">
        <v>37490</v>
      </c>
      <c r="H327" s="36" t="str">
        <f t="shared" si="52"/>
        <v>u20</v>
      </c>
      <c r="I327" s="40" t="s">
        <v>89</v>
      </c>
      <c r="J327" s="42">
        <v>8</v>
      </c>
      <c r="K327" s="36">
        <v>200</v>
      </c>
      <c r="L327" s="8" t="s">
        <v>1452</v>
      </c>
      <c r="M327" s="40"/>
      <c r="N327" s="82"/>
      <c r="O327" s="89"/>
      <c r="P327" s="89" t="s">
        <v>588</v>
      </c>
      <c r="Q327" s="85" t="s">
        <v>1572</v>
      </c>
      <c r="R327" s="12" t="s">
        <v>819</v>
      </c>
      <c r="S327" s="12" t="str">
        <f t="shared" si="57"/>
        <v>m</v>
      </c>
      <c r="T327" s="8"/>
      <c r="U327" s="8"/>
      <c r="V327" s="8"/>
      <c r="W327" s="8"/>
      <c r="X327" s="8"/>
      <c r="Y327" s="8"/>
      <c r="Z327" s="45" t="s">
        <v>1442</v>
      </c>
      <c r="AA327" s="10">
        <v>43897</v>
      </c>
      <c r="AB327" s="44" t="s">
        <v>1445</v>
      </c>
      <c r="AC327" s="11" t="s">
        <v>1443</v>
      </c>
      <c r="AD327" s="11" t="s">
        <v>47</v>
      </c>
      <c r="AE327" s="14" t="s">
        <v>1444</v>
      </c>
      <c r="AG327" s="8" t="str">
        <f t="shared" si="58"/>
        <v>m</v>
      </c>
      <c r="AH327" s="8">
        <f t="shared" si="53"/>
        <v>200</v>
      </c>
      <c r="AI327" s="12" t="str">
        <f t="shared" si="53"/>
        <v>s4</v>
      </c>
      <c r="AJ327" s="12">
        <f t="shared" si="53"/>
        <v>0</v>
      </c>
      <c r="AK327" s="12" t="str">
        <f t="shared" si="59"/>
        <v xml:space="preserve"> +2.7</v>
      </c>
      <c r="AL327" s="12">
        <f t="shared" si="56"/>
        <v>0</v>
      </c>
      <c r="AM327" s="12">
        <f t="shared" si="56"/>
        <v>0</v>
      </c>
      <c r="AN327" s="12" t="str">
        <f t="shared" si="56"/>
        <v>DNS</v>
      </c>
      <c r="AO327" s="8" t="str">
        <f t="shared" si="60"/>
        <v>NICOLAS  DIAZ JARA</v>
      </c>
      <c r="AP327" s="23">
        <f t="shared" si="61"/>
        <v>37490</v>
      </c>
      <c r="AQ327" s="8" t="str">
        <f t="shared" si="55"/>
        <v>Club Atletismo Penco</v>
      </c>
      <c r="AR327" s="8">
        <f t="shared" si="55"/>
        <v>8</v>
      </c>
      <c r="AS327" s="12" t="str">
        <f t="shared" si="62"/>
        <v>210934510</v>
      </c>
    </row>
    <row r="328" spans="1:45" ht="16" x14ac:dyDescent="0.2">
      <c r="A328" s="8"/>
      <c r="B328" s="35" t="s">
        <v>1187</v>
      </c>
      <c r="C328" s="35" t="s">
        <v>1188</v>
      </c>
      <c r="D328" s="35" t="s">
        <v>1189</v>
      </c>
      <c r="E328" s="32" t="s">
        <v>1190</v>
      </c>
      <c r="F328" s="39" t="s">
        <v>95</v>
      </c>
      <c r="G328" s="9">
        <v>38691</v>
      </c>
      <c r="H328" s="36" t="str">
        <f t="shared" si="52"/>
        <v>u16</v>
      </c>
      <c r="I328" s="40" t="s">
        <v>68</v>
      </c>
      <c r="J328" s="42">
        <v>8</v>
      </c>
      <c r="K328" s="36">
        <v>200</v>
      </c>
      <c r="L328" s="8" t="s">
        <v>1452</v>
      </c>
      <c r="M328" s="40"/>
      <c r="N328" s="82"/>
      <c r="O328" s="89"/>
      <c r="P328" s="89" t="s">
        <v>588</v>
      </c>
      <c r="Q328" s="85" t="s">
        <v>1572</v>
      </c>
      <c r="R328" s="12" t="s">
        <v>819</v>
      </c>
      <c r="S328" s="12" t="str">
        <f t="shared" si="57"/>
        <v>m</v>
      </c>
      <c r="T328" s="8"/>
      <c r="U328" s="8"/>
      <c r="V328" s="8"/>
      <c r="W328" s="8"/>
      <c r="X328" s="8"/>
      <c r="Y328" s="8"/>
      <c r="Z328" s="45" t="s">
        <v>1442</v>
      </c>
      <c r="AA328" s="10">
        <v>43897</v>
      </c>
      <c r="AB328" s="44" t="s">
        <v>1445</v>
      </c>
      <c r="AC328" s="11" t="s">
        <v>1443</v>
      </c>
      <c r="AD328" s="11" t="s">
        <v>47</v>
      </c>
      <c r="AE328" s="14" t="s">
        <v>1444</v>
      </c>
      <c r="AG328" s="8" t="str">
        <f t="shared" si="58"/>
        <v>m</v>
      </c>
      <c r="AH328" s="8">
        <f t="shared" si="53"/>
        <v>200</v>
      </c>
      <c r="AI328" s="12" t="str">
        <f t="shared" si="53"/>
        <v>s4</v>
      </c>
      <c r="AJ328" s="12">
        <f t="shared" si="53"/>
        <v>0</v>
      </c>
      <c r="AK328" s="12" t="str">
        <f t="shared" si="59"/>
        <v xml:space="preserve"> +2.7</v>
      </c>
      <c r="AL328" s="12">
        <f t="shared" si="56"/>
        <v>0</v>
      </c>
      <c r="AM328" s="12">
        <f t="shared" si="56"/>
        <v>0</v>
      </c>
      <c r="AN328" s="12" t="str">
        <f t="shared" si="56"/>
        <v>DNS</v>
      </c>
      <c r="AO328" s="8" t="str">
        <f t="shared" si="60"/>
        <v>VICENTE BORGOÑO MORAGA</v>
      </c>
      <c r="AP328" s="23">
        <f t="shared" si="61"/>
        <v>38691</v>
      </c>
      <c r="AQ328" s="8" t="str">
        <f t="shared" si="55"/>
        <v>Club Atlético de Los Angeles</v>
      </c>
      <c r="AR328" s="8">
        <f t="shared" si="55"/>
        <v>8</v>
      </c>
      <c r="AS328" s="12" t="str">
        <f t="shared" si="62"/>
        <v>219919522</v>
      </c>
    </row>
    <row r="329" spans="1:45" ht="16" x14ac:dyDescent="0.2">
      <c r="A329" s="8"/>
      <c r="B329" s="35" t="s">
        <v>1197</v>
      </c>
      <c r="C329" s="35" t="s">
        <v>1198</v>
      </c>
      <c r="D329" s="35" t="s">
        <v>1199</v>
      </c>
      <c r="E329" s="32" t="s">
        <v>1200</v>
      </c>
      <c r="F329" s="39" t="s">
        <v>95</v>
      </c>
      <c r="G329" s="9">
        <v>38617</v>
      </c>
      <c r="H329" s="36" t="str">
        <f t="shared" si="52"/>
        <v>u16</v>
      </c>
      <c r="I329" s="40" t="s">
        <v>68</v>
      </c>
      <c r="J329" s="42">
        <v>8</v>
      </c>
      <c r="K329" s="36">
        <v>200</v>
      </c>
      <c r="L329" s="8" t="s">
        <v>1453</v>
      </c>
      <c r="M329" s="40"/>
      <c r="N329" s="82">
        <v>5</v>
      </c>
      <c r="O329" s="89">
        <v>1</v>
      </c>
      <c r="P329" s="89" t="s">
        <v>1577</v>
      </c>
      <c r="Q329" s="85" t="s">
        <v>1575</v>
      </c>
      <c r="R329" s="12" t="s">
        <v>819</v>
      </c>
      <c r="S329" s="12" t="str">
        <f t="shared" si="57"/>
        <v>m</v>
      </c>
      <c r="T329" s="8"/>
      <c r="U329" s="8"/>
      <c r="V329" s="8"/>
      <c r="W329" s="8"/>
      <c r="X329" s="8"/>
      <c r="Y329" s="8"/>
      <c r="Z329" s="45" t="s">
        <v>1442</v>
      </c>
      <c r="AA329" s="10">
        <v>43897</v>
      </c>
      <c r="AB329" s="44" t="s">
        <v>1445</v>
      </c>
      <c r="AC329" s="11" t="s">
        <v>1443</v>
      </c>
      <c r="AD329" s="11" t="s">
        <v>47</v>
      </c>
      <c r="AE329" s="14" t="s">
        <v>1444</v>
      </c>
      <c r="AG329" s="8" t="str">
        <f t="shared" si="58"/>
        <v>m</v>
      </c>
      <c r="AH329" s="8">
        <f t="shared" si="53"/>
        <v>200</v>
      </c>
      <c r="AI329" s="12" t="str">
        <f t="shared" si="53"/>
        <v>s5</v>
      </c>
      <c r="AJ329" s="12">
        <f t="shared" si="53"/>
        <v>0</v>
      </c>
      <c r="AK329" s="12" t="str">
        <f t="shared" si="59"/>
        <v xml:space="preserve"> +0.9</v>
      </c>
      <c r="AL329" s="12">
        <f t="shared" si="56"/>
        <v>5</v>
      </c>
      <c r="AM329" s="12">
        <f t="shared" si="56"/>
        <v>1</v>
      </c>
      <c r="AN329" s="12" t="str">
        <f t="shared" si="56"/>
        <v>25.33</v>
      </c>
      <c r="AO329" s="8" t="str">
        <f t="shared" si="60"/>
        <v>PEDRO TRUFFY NOVALES</v>
      </c>
      <c r="AP329" s="23">
        <f t="shared" si="61"/>
        <v>38617</v>
      </c>
      <c r="AQ329" s="8" t="str">
        <f t="shared" si="55"/>
        <v>Club Atlético de Los Angeles</v>
      </c>
      <c r="AR329" s="8">
        <f t="shared" si="55"/>
        <v>8</v>
      </c>
      <c r="AS329" s="12" t="str">
        <f t="shared" si="62"/>
        <v>219407033</v>
      </c>
    </row>
    <row r="330" spans="1:45" ht="16" x14ac:dyDescent="0.2">
      <c r="A330" s="8"/>
      <c r="B330" s="35" t="s">
        <v>188</v>
      </c>
      <c r="C330" s="35" t="s">
        <v>1203</v>
      </c>
      <c r="D330" s="35" t="s">
        <v>1204</v>
      </c>
      <c r="E330" s="32" t="s">
        <v>1205</v>
      </c>
      <c r="F330" s="39" t="s">
        <v>95</v>
      </c>
      <c r="G330" s="9">
        <v>38798</v>
      </c>
      <c r="H330" s="36" t="str">
        <f t="shared" si="52"/>
        <v>u16</v>
      </c>
      <c r="I330" s="40" t="s">
        <v>89</v>
      </c>
      <c r="J330" s="42">
        <v>8</v>
      </c>
      <c r="K330" s="36">
        <v>200</v>
      </c>
      <c r="L330" s="8" t="s">
        <v>1453</v>
      </c>
      <c r="M330" s="40"/>
      <c r="N330" s="82">
        <v>3</v>
      </c>
      <c r="O330" s="89">
        <v>2</v>
      </c>
      <c r="P330" s="89" t="s">
        <v>102</v>
      </c>
      <c r="Q330" s="85" t="s">
        <v>1575</v>
      </c>
      <c r="R330" s="12" t="s">
        <v>819</v>
      </c>
      <c r="S330" s="12" t="str">
        <f t="shared" si="57"/>
        <v>m</v>
      </c>
      <c r="T330" s="8"/>
      <c r="U330" s="8"/>
      <c r="V330" s="8"/>
      <c r="W330" s="8"/>
      <c r="X330" s="8"/>
      <c r="Y330" s="8"/>
      <c r="Z330" s="45" t="s">
        <v>1442</v>
      </c>
      <c r="AA330" s="10">
        <v>43897</v>
      </c>
      <c r="AB330" s="44" t="s">
        <v>1445</v>
      </c>
      <c r="AC330" s="11" t="s">
        <v>1443</v>
      </c>
      <c r="AD330" s="11" t="s">
        <v>47</v>
      </c>
      <c r="AE330" s="14" t="s">
        <v>1444</v>
      </c>
      <c r="AG330" s="8" t="str">
        <f t="shared" si="58"/>
        <v>m</v>
      </c>
      <c r="AH330" s="8">
        <f t="shared" si="53"/>
        <v>200</v>
      </c>
      <c r="AI330" s="12" t="str">
        <f t="shared" si="53"/>
        <v>s5</v>
      </c>
      <c r="AJ330" s="12">
        <f t="shared" si="53"/>
        <v>0</v>
      </c>
      <c r="AK330" s="12" t="str">
        <f t="shared" si="59"/>
        <v xml:space="preserve"> +0.9</v>
      </c>
      <c r="AL330" s="12">
        <f t="shared" si="56"/>
        <v>3</v>
      </c>
      <c r="AM330" s="12">
        <f t="shared" si="56"/>
        <v>2</v>
      </c>
      <c r="AN330" s="12" t="str">
        <f t="shared" si="56"/>
        <v>25.55</v>
      </c>
      <c r="AO330" s="8" t="str">
        <f t="shared" si="60"/>
        <v>JEREMIAS ALEJANDRIO SEPULVEDA HORMAZAVAL</v>
      </c>
      <c r="AP330" s="23">
        <f t="shared" si="61"/>
        <v>38798</v>
      </c>
      <c r="AQ330" s="8" t="str">
        <f t="shared" si="55"/>
        <v>Club Atletismo Penco</v>
      </c>
      <c r="AR330" s="8">
        <f t="shared" si="55"/>
        <v>8</v>
      </c>
      <c r="AS330" s="12" t="str">
        <f t="shared" si="62"/>
        <v>229797473</v>
      </c>
    </row>
    <row r="331" spans="1:45" ht="16" x14ac:dyDescent="0.2">
      <c r="A331" s="8"/>
      <c r="B331" s="35" t="s">
        <v>1194</v>
      </c>
      <c r="C331" s="35" t="s">
        <v>1195</v>
      </c>
      <c r="D331" s="35" t="s">
        <v>376</v>
      </c>
      <c r="E331" s="32" t="s">
        <v>1196</v>
      </c>
      <c r="F331" s="39" t="s">
        <v>95</v>
      </c>
      <c r="G331" s="9">
        <v>38812</v>
      </c>
      <c r="H331" s="36" t="str">
        <f t="shared" si="52"/>
        <v>u16</v>
      </c>
      <c r="I331" s="40" t="s">
        <v>68</v>
      </c>
      <c r="J331" s="42">
        <v>8</v>
      </c>
      <c r="K331" s="36">
        <v>200</v>
      </c>
      <c r="L331" s="8" t="s">
        <v>1453</v>
      </c>
      <c r="M331" s="40"/>
      <c r="N331" s="82">
        <v>4</v>
      </c>
      <c r="O331" s="89">
        <v>3</v>
      </c>
      <c r="P331" s="89" t="s">
        <v>1576</v>
      </c>
      <c r="Q331" s="85" t="s">
        <v>1575</v>
      </c>
      <c r="R331" s="12" t="s">
        <v>819</v>
      </c>
      <c r="S331" s="12" t="str">
        <f t="shared" si="57"/>
        <v>m</v>
      </c>
      <c r="T331" s="8"/>
      <c r="U331" s="8"/>
      <c r="V331" s="8"/>
      <c r="W331" s="8"/>
      <c r="X331" s="8"/>
      <c r="Y331" s="8"/>
      <c r="Z331" s="45" t="s">
        <v>1442</v>
      </c>
      <c r="AA331" s="10">
        <v>43897</v>
      </c>
      <c r="AB331" s="44" t="s">
        <v>1445</v>
      </c>
      <c r="AC331" s="11" t="s">
        <v>1443</v>
      </c>
      <c r="AD331" s="11" t="s">
        <v>47</v>
      </c>
      <c r="AE331" s="14" t="s">
        <v>1444</v>
      </c>
      <c r="AG331" s="8" t="str">
        <f t="shared" si="58"/>
        <v>m</v>
      </c>
      <c r="AH331" s="8">
        <f t="shared" si="53"/>
        <v>200</v>
      </c>
      <c r="AI331" s="12" t="str">
        <f t="shared" si="53"/>
        <v>s5</v>
      </c>
      <c r="AJ331" s="12">
        <f t="shared" si="53"/>
        <v>0</v>
      </c>
      <c r="AK331" s="12" t="str">
        <f t="shared" si="59"/>
        <v xml:space="preserve"> +0.9</v>
      </c>
      <c r="AL331" s="12">
        <f t="shared" si="56"/>
        <v>4</v>
      </c>
      <c r="AM331" s="12">
        <f t="shared" si="56"/>
        <v>3</v>
      </c>
      <c r="AN331" s="12" t="str">
        <f t="shared" si="56"/>
        <v>25.77</v>
      </c>
      <c r="AO331" s="8" t="str">
        <f t="shared" si="60"/>
        <v>MARTIN SCHAFER CIFUENTES</v>
      </c>
      <c r="AP331" s="23">
        <f t="shared" si="61"/>
        <v>38812</v>
      </c>
      <c r="AQ331" s="8" t="str">
        <f t="shared" si="55"/>
        <v>Club Atlético de Los Angeles</v>
      </c>
      <c r="AR331" s="8">
        <f t="shared" si="55"/>
        <v>8</v>
      </c>
      <c r="AS331" s="12" t="str">
        <f t="shared" si="62"/>
        <v>220973018</v>
      </c>
    </row>
    <row r="332" spans="1:45" ht="16" x14ac:dyDescent="0.2">
      <c r="A332" s="8"/>
      <c r="B332" s="35" t="s">
        <v>1206</v>
      </c>
      <c r="C332" s="35" t="s">
        <v>1207</v>
      </c>
      <c r="D332" s="35" t="s">
        <v>1208</v>
      </c>
      <c r="E332" s="32" t="s">
        <v>1209</v>
      </c>
      <c r="F332" s="39" t="s">
        <v>95</v>
      </c>
      <c r="G332" s="9">
        <v>37645</v>
      </c>
      <c r="H332" s="36" t="str">
        <f t="shared" si="52"/>
        <v>u18</v>
      </c>
      <c r="I332" s="40" t="s">
        <v>46</v>
      </c>
      <c r="J332" s="42">
        <v>8</v>
      </c>
      <c r="K332" s="36">
        <v>200</v>
      </c>
      <c r="L332" s="8" t="s">
        <v>1453</v>
      </c>
      <c r="M332" s="40"/>
      <c r="N332" s="82">
        <v>7</v>
      </c>
      <c r="O332" s="89">
        <v>4</v>
      </c>
      <c r="P332" s="89" t="s">
        <v>1579</v>
      </c>
      <c r="Q332" s="85" t="s">
        <v>1575</v>
      </c>
      <c r="R332" s="12" t="s">
        <v>819</v>
      </c>
      <c r="S332" s="12" t="str">
        <f t="shared" si="57"/>
        <v>m</v>
      </c>
      <c r="T332" s="8"/>
      <c r="U332" s="8"/>
      <c r="V332" s="8"/>
      <c r="W332" s="8"/>
      <c r="X332" s="8"/>
      <c r="Y332" s="8"/>
      <c r="Z332" s="45" t="s">
        <v>1442</v>
      </c>
      <c r="AA332" s="10">
        <v>43897</v>
      </c>
      <c r="AB332" s="44" t="s">
        <v>1445</v>
      </c>
      <c r="AC332" s="11" t="s">
        <v>1443</v>
      </c>
      <c r="AD332" s="11" t="s">
        <v>47</v>
      </c>
      <c r="AE332" s="14" t="s">
        <v>1444</v>
      </c>
      <c r="AG332" s="8" t="str">
        <f t="shared" si="58"/>
        <v>m</v>
      </c>
      <c r="AH332" s="8">
        <f t="shared" si="53"/>
        <v>200</v>
      </c>
      <c r="AI332" s="12" t="str">
        <f t="shared" si="53"/>
        <v>s5</v>
      </c>
      <c r="AJ332" s="12">
        <f t="shared" si="53"/>
        <v>0</v>
      </c>
      <c r="AK332" s="12" t="str">
        <f t="shared" si="59"/>
        <v xml:space="preserve"> +0.9</v>
      </c>
      <c r="AL332" s="12">
        <f t="shared" si="56"/>
        <v>7</v>
      </c>
      <c r="AM332" s="12">
        <f t="shared" si="56"/>
        <v>4</v>
      </c>
      <c r="AN332" s="12" t="str">
        <f t="shared" si="56"/>
        <v>26.48</v>
      </c>
      <c r="AO332" s="8" t="str">
        <f t="shared" si="60"/>
        <v>ISRAEL ABRAHAM CHAMORRO GUZMÁN</v>
      </c>
      <c r="AP332" s="23">
        <f t="shared" si="61"/>
        <v>37645</v>
      </c>
      <c r="AQ332" s="8" t="str">
        <f t="shared" si="55"/>
        <v>Club Deportivo Atlético Coronel</v>
      </c>
      <c r="AR332" s="8">
        <f t="shared" si="55"/>
        <v>8</v>
      </c>
      <c r="AS332" s="12" t="str">
        <f t="shared" si="62"/>
        <v>212236306</v>
      </c>
    </row>
    <row r="333" spans="1:45" ht="16" x14ac:dyDescent="0.2">
      <c r="A333" s="8"/>
      <c r="B333" s="35" t="s">
        <v>399</v>
      </c>
      <c r="C333" s="35" t="s">
        <v>1201</v>
      </c>
      <c r="D333" s="35" t="s">
        <v>1202</v>
      </c>
      <c r="E333" s="32" t="s">
        <v>402</v>
      </c>
      <c r="F333" s="39" t="s">
        <v>95</v>
      </c>
      <c r="G333" s="9">
        <v>38447</v>
      </c>
      <c r="H333" s="36" t="str">
        <f t="shared" si="52"/>
        <v>u16</v>
      </c>
      <c r="I333" s="40" t="s">
        <v>89</v>
      </c>
      <c r="J333" s="42">
        <v>8</v>
      </c>
      <c r="K333" s="36">
        <v>200</v>
      </c>
      <c r="L333" s="8" t="s">
        <v>1453</v>
      </c>
      <c r="M333" s="40"/>
      <c r="N333" s="82">
        <v>6</v>
      </c>
      <c r="O333" s="89">
        <v>5</v>
      </c>
      <c r="P333" s="89" t="s">
        <v>1578</v>
      </c>
      <c r="Q333" s="85" t="s">
        <v>1575</v>
      </c>
      <c r="R333" s="12" t="s">
        <v>819</v>
      </c>
      <c r="S333" s="12" t="str">
        <f t="shared" si="57"/>
        <v>m</v>
      </c>
      <c r="T333" s="8"/>
      <c r="U333" s="8"/>
      <c r="V333" s="8"/>
      <c r="W333" s="8"/>
      <c r="X333" s="8"/>
      <c r="Y333" s="8"/>
      <c r="Z333" s="45" t="s">
        <v>1442</v>
      </c>
      <c r="AA333" s="10">
        <v>43897</v>
      </c>
      <c r="AB333" s="44" t="s">
        <v>1445</v>
      </c>
      <c r="AC333" s="11" t="s">
        <v>1443</v>
      </c>
      <c r="AD333" s="11" t="s">
        <v>47</v>
      </c>
      <c r="AE333" s="14" t="s">
        <v>1444</v>
      </c>
      <c r="AG333" s="8" t="str">
        <f t="shared" si="58"/>
        <v>m</v>
      </c>
      <c r="AH333" s="8">
        <f t="shared" si="53"/>
        <v>200</v>
      </c>
      <c r="AI333" s="12" t="str">
        <f t="shared" si="53"/>
        <v>s5</v>
      </c>
      <c r="AJ333" s="12">
        <f t="shared" si="53"/>
        <v>0</v>
      </c>
      <c r="AK333" s="12" t="str">
        <f t="shared" si="59"/>
        <v xml:space="preserve"> +0.9</v>
      </c>
      <c r="AL333" s="12">
        <f t="shared" si="56"/>
        <v>6</v>
      </c>
      <c r="AM333" s="12">
        <f t="shared" si="56"/>
        <v>5</v>
      </c>
      <c r="AN333" s="12" t="str">
        <f t="shared" si="56"/>
        <v>29.68</v>
      </c>
      <c r="AO333" s="8" t="str">
        <f t="shared" si="60"/>
        <v>ANTONUIO IGNACIO GONZALEZ NOVA</v>
      </c>
      <c r="AP333" s="23">
        <f t="shared" si="61"/>
        <v>38447</v>
      </c>
      <c r="AQ333" s="8" t="str">
        <f t="shared" si="55"/>
        <v>Club Atletismo Penco</v>
      </c>
      <c r="AR333" s="8">
        <f t="shared" si="55"/>
        <v>8</v>
      </c>
      <c r="AS333" s="12" t="str">
        <f t="shared" si="62"/>
        <v>218146120</v>
      </c>
    </row>
    <row r="334" spans="1:45" ht="16" x14ac:dyDescent="0.2">
      <c r="A334" s="8"/>
      <c r="B334" s="35" t="s">
        <v>1212</v>
      </c>
      <c r="C334" s="35" t="s">
        <v>1213</v>
      </c>
      <c r="D334" s="35" t="s">
        <v>1214</v>
      </c>
      <c r="E334" s="32" t="s">
        <v>1215</v>
      </c>
      <c r="F334" s="39" t="s">
        <v>95</v>
      </c>
      <c r="G334" s="9">
        <v>37946</v>
      </c>
      <c r="H334" s="36" t="str">
        <f t="shared" ref="H334:H397" si="63">+IF(G334&lt;DATE(2001,1,1),"adulto",IF(G334&lt;DATE(2003,1,1),"u20",IF(G334&lt;DATE(2005,1,1),"u18",IF(G334&lt;DATE(2007,1,1),"u16","-"))))</f>
        <v>u18</v>
      </c>
      <c r="I334" s="40" t="s">
        <v>46</v>
      </c>
      <c r="J334" s="42">
        <v>8</v>
      </c>
      <c r="K334" s="36">
        <v>200</v>
      </c>
      <c r="L334" s="8" t="s">
        <v>1453</v>
      </c>
      <c r="M334" s="40"/>
      <c r="N334" s="82"/>
      <c r="O334" s="89"/>
      <c r="P334" s="89" t="s">
        <v>588</v>
      </c>
      <c r="Q334" s="85" t="s">
        <v>1575</v>
      </c>
      <c r="R334" s="12" t="s">
        <v>819</v>
      </c>
      <c r="S334" s="12" t="str">
        <f t="shared" si="57"/>
        <v>m</v>
      </c>
      <c r="T334" s="8"/>
      <c r="U334" s="8"/>
      <c r="V334" s="8"/>
      <c r="W334" s="8"/>
      <c r="X334" s="8"/>
      <c r="Y334" s="8"/>
      <c r="Z334" s="45" t="s">
        <v>1442</v>
      </c>
      <c r="AA334" s="10">
        <v>43897</v>
      </c>
      <c r="AB334" s="44" t="s">
        <v>1445</v>
      </c>
      <c r="AC334" s="11" t="s">
        <v>1443</v>
      </c>
      <c r="AD334" s="11" t="s">
        <v>47</v>
      </c>
      <c r="AE334" s="14" t="s">
        <v>1444</v>
      </c>
      <c r="AG334" s="8" t="str">
        <f t="shared" si="58"/>
        <v>m</v>
      </c>
      <c r="AH334" s="8">
        <f t="shared" si="53"/>
        <v>200</v>
      </c>
      <c r="AI334" s="12" t="str">
        <f t="shared" si="53"/>
        <v>s5</v>
      </c>
      <c r="AJ334" s="12">
        <f t="shared" si="53"/>
        <v>0</v>
      </c>
      <c r="AK334" s="12" t="str">
        <f t="shared" si="59"/>
        <v xml:space="preserve"> +0.9</v>
      </c>
      <c r="AL334" s="12">
        <f t="shared" si="56"/>
        <v>0</v>
      </c>
      <c r="AM334" s="12">
        <f t="shared" si="56"/>
        <v>0</v>
      </c>
      <c r="AN334" s="12" t="str">
        <f t="shared" si="56"/>
        <v>DNS</v>
      </c>
      <c r="AO334" s="8" t="str">
        <f t="shared" si="60"/>
        <v>GUSTAVO ELIAS OLAVE ROA</v>
      </c>
      <c r="AP334" s="23">
        <f t="shared" si="61"/>
        <v>37946</v>
      </c>
      <c r="AQ334" s="8" t="str">
        <f t="shared" si="55"/>
        <v>Club Deportivo Atlético Coronel</v>
      </c>
      <c r="AR334" s="8">
        <f t="shared" si="55"/>
        <v>8</v>
      </c>
      <c r="AS334" s="12" t="str">
        <f t="shared" si="62"/>
        <v>214491915</v>
      </c>
    </row>
    <row r="335" spans="1:45" ht="16" x14ac:dyDescent="0.2">
      <c r="A335" s="8"/>
      <c r="B335" s="35" t="s">
        <v>909</v>
      </c>
      <c r="C335" s="35" t="s">
        <v>871</v>
      </c>
      <c r="D335" s="35" t="s">
        <v>910</v>
      </c>
      <c r="E335" s="32" t="s">
        <v>911</v>
      </c>
      <c r="F335" s="39" t="s">
        <v>45</v>
      </c>
      <c r="G335" s="9">
        <v>38683</v>
      </c>
      <c r="H335" s="36" t="str">
        <f t="shared" si="63"/>
        <v>u16</v>
      </c>
      <c r="I335" s="40" t="s">
        <v>823</v>
      </c>
      <c r="J335" s="43">
        <v>7</v>
      </c>
      <c r="K335" s="36">
        <v>400</v>
      </c>
      <c r="L335" s="40" t="s">
        <v>1449</v>
      </c>
      <c r="M335" s="40"/>
      <c r="N335" s="82">
        <v>5</v>
      </c>
      <c r="O335" s="89">
        <v>1</v>
      </c>
      <c r="P335" s="89" t="s">
        <v>1580</v>
      </c>
      <c r="Q335" s="85"/>
      <c r="R335" s="12" t="s">
        <v>819</v>
      </c>
      <c r="S335" s="12" t="str">
        <f t="shared" si="57"/>
        <v>f</v>
      </c>
      <c r="T335" s="8"/>
      <c r="U335" s="8"/>
      <c r="V335" s="8"/>
      <c r="W335" s="8"/>
      <c r="X335" s="8"/>
      <c r="Y335" s="8"/>
      <c r="Z335" s="45" t="s">
        <v>1442</v>
      </c>
      <c r="AA335" s="10">
        <v>43897</v>
      </c>
      <c r="AB335" s="44" t="s">
        <v>1445</v>
      </c>
      <c r="AC335" s="11" t="s">
        <v>1443</v>
      </c>
      <c r="AD335" s="11" t="s">
        <v>47</v>
      </c>
      <c r="AE335" s="14" t="s">
        <v>1444</v>
      </c>
      <c r="AG335" s="8" t="str">
        <f t="shared" si="58"/>
        <v>f</v>
      </c>
      <c r="AH335" s="8">
        <f t="shared" si="53"/>
        <v>400</v>
      </c>
      <c r="AI335" s="12" t="str">
        <f t="shared" si="53"/>
        <v>s1</v>
      </c>
      <c r="AJ335" s="12">
        <f t="shared" si="53"/>
        <v>0</v>
      </c>
      <c r="AK335" s="12">
        <f t="shared" si="59"/>
        <v>0</v>
      </c>
      <c r="AL335" s="12">
        <f t="shared" si="56"/>
        <v>5</v>
      </c>
      <c r="AM335" s="12">
        <f t="shared" si="56"/>
        <v>1</v>
      </c>
      <c r="AN335" s="12" t="str">
        <f t="shared" si="56"/>
        <v>1.05.55</v>
      </c>
      <c r="AO335" s="8" t="str">
        <f t="shared" si="60"/>
        <v>YESTER DANAE AVILA SALAZAR</v>
      </c>
      <c r="AP335" s="23">
        <f t="shared" si="61"/>
        <v>38683</v>
      </c>
      <c r="AQ335" s="8" t="str">
        <f t="shared" si="55"/>
        <v>CLUB ATLETISMO CAUQUENES</v>
      </c>
      <c r="AR335" s="8">
        <f t="shared" si="55"/>
        <v>7</v>
      </c>
      <c r="AS335" s="12" t="str">
        <f t="shared" si="62"/>
        <v>219865392</v>
      </c>
    </row>
    <row r="336" spans="1:45" ht="16" x14ac:dyDescent="0.2">
      <c r="A336" s="8"/>
      <c r="B336" s="35" t="s">
        <v>481</v>
      </c>
      <c r="C336" s="35" t="s">
        <v>539</v>
      </c>
      <c r="D336" s="35" t="s">
        <v>535</v>
      </c>
      <c r="E336" s="32" t="s">
        <v>536</v>
      </c>
      <c r="F336" s="39" t="s">
        <v>45</v>
      </c>
      <c r="G336" s="9">
        <v>37590</v>
      </c>
      <c r="H336" s="36" t="str">
        <f t="shared" si="63"/>
        <v>u20</v>
      </c>
      <c r="I336" s="40" t="s">
        <v>89</v>
      </c>
      <c r="J336" s="43">
        <v>8</v>
      </c>
      <c r="K336" s="36">
        <v>400</v>
      </c>
      <c r="L336" s="40" t="s">
        <v>1449</v>
      </c>
      <c r="M336" s="40"/>
      <c r="N336" s="82">
        <v>6</v>
      </c>
      <c r="O336" s="89">
        <v>2</v>
      </c>
      <c r="P336" s="89" t="s">
        <v>1581</v>
      </c>
      <c r="Q336" s="85"/>
      <c r="R336" s="12" t="s">
        <v>819</v>
      </c>
      <c r="S336" s="12" t="str">
        <f t="shared" si="57"/>
        <v>f</v>
      </c>
      <c r="T336" s="8"/>
      <c r="U336" s="8"/>
      <c r="V336" s="8"/>
      <c r="W336" s="8"/>
      <c r="X336" s="8"/>
      <c r="Y336" s="8"/>
      <c r="Z336" s="45" t="s">
        <v>1442</v>
      </c>
      <c r="AA336" s="10">
        <v>43897</v>
      </c>
      <c r="AB336" s="44" t="s">
        <v>1445</v>
      </c>
      <c r="AC336" s="11" t="s">
        <v>1443</v>
      </c>
      <c r="AD336" s="11" t="s">
        <v>47</v>
      </c>
      <c r="AE336" s="14" t="s">
        <v>1444</v>
      </c>
      <c r="AG336" s="8" t="str">
        <f t="shared" si="58"/>
        <v>f</v>
      </c>
      <c r="AH336" s="8">
        <f t="shared" si="53"/>
        <v>400</v>
      </c>
      <c r="AI336" s="12" t="str">
        <f t="shared" si="53"/>
        <v>s1</v>
      </c>
      <c r="AJ336" s="12">
        <f t="shared" si="53"/>
        <v>0</v>
      </c>
      <c r="AK336" s="12">
        <f t="shared" si="59"/>
        <v>0</v>
      </c>
      <c r="AL336" s="12">
        <f t="shared" si="56"/>
        <v>6</v>
      </c>
      <c r="AM336" s="12">
        <f t="shared" si="56"/>
        <v>2</v>
      </c>
      <c r="AN336" s="12" t="str">
        <f t="shared" si="56"/>
        <v>1.06.36</v>
      </c>
      <c r="AO336" s="8" t="str">
        <f t="shared" si="60"/>
        <v>AILEEN NOEMIS BUSTOS  CAMPOS</v>
      </c>
      <c r="AP336" s="23">
        <f t="shared" si="61"/>
        <v>37590</v>
      </c>
      <c r="AQ336" s="8" t="str">
        <f t="shared" si="55"/>
        <v>Club Atletismo Penco</v>
      </c>
      <c r="AR336" s="8">
        <f t="shared" si="55"/>
        <v>8</v>
      </c>
      <c r="AS336" s="12" t="str">
        <f t="shared" si="62"/>
        <v>211903007</v>
      </c>
    </row>
    <row r="337" spans="1:45" ht="16" x14ac:dyDescent="0.2">
      <c r="A337" s="8"/>
      <c r="B337" s="35" t="s">
        <v>858</v>
      </c>
      <c r="C337" s="35" t="s">
        <v>859</v>
      </c>
      <c r="D337" s="35" t="s">
        <v>860</v>
      </c>
      <c r="E337" s="32" t="s">
        <v>861</v>
      </c>
      <c r="F337" s="39" t="s">
        <v>45</v>
      </c>
      <c r="G337" s="9">
        <v>38461</v>
      </c>
      <c r="H337" s="36" t="str">
        <f t="shared" si="63"/>
        <v>u16</v>
      </c>
      <c r="I337" s="40" t="s">
        <v>823</v>
      </c>
      <c r="J337" s="43">
        <v>7</v>
      </c>
      <c r="K337" s="36">
        <v>400</v>
      </c>
      <c r="L337" s="40" t="s">
        <v>1449</v>
      </c>
      <c r="M337" s="40"/>
      <c r="N337" s="82">
        <v>2</v>
      </c>
      <c r="O337" s="89">
        <v>3</v>
      </c>
      <c r="P337" s="89" t="s">
        <v>1582</v>
      </c>
      <c r="Q337" s="85"/>
      <c r="R337" s="12" t="s">
        <v>819</v>
      </c>
      <c r="S337" s="12" t="str">
        <f t="shared" si="57"/>
        <v>f</v>
      </c>
      <c r="T337" s="8"/>
      <c r="U337" s="8"/>
      <c r="V337" s="8"/>
      <c r="W337" s="8"/>
      <c r="X337" s="8"/>
      <c r="Y337" s="8"/>
      <c r="Z337" s="45" t="s">
        <v>1442</v>
      </c>
      <c r="AA337" s="10">
        <v>43897</v>
      </c>
      <c r="AB337" s="44" t="s">
        <v>1445</v>
      </c>
      <c r="AC337" s="11" t="s">
        <v>1443</v>
      </c>
      <c r="AD337" s="11" t="s">
        <v>47</v>
      </c>
      <c r="AE337" s="14" t="s">
        <v>1444</v>
      </c>
      <c r="AG337" s="8" t="str">
        <f t="shared" si="58"/>
        <v>f</v>
      </c>
      <c r="AH337" s="8">
        <f t="shared" si="53"/>
        <v>400</v>
      </c>
      <c r="AI337" s="12" t="str">
        <f t="shared" si="53"/>
        <v>s1</v>
      </c>
      <c r="AJ337" s="12">
        <f t="shared" si="53"/>
        <v>0</v>
      </c>
      <c r="AK337" s="12">
        <f t="shared" si="59"/>
        <v>0</v>
      </c>
      <c r="AL337" s="12">
        <f t="shared" si="56"/>
        <v>2</v>
      </c>
      <c r="AM337" s="12">
        <f t="shared" si="56"/>
        <v>3</v>
      </c>
      <c r="AN337" s="12" t="str">
        <f t="shared" si="56"/>
        <v>1.07.56</v>
      </c>
      <c r="AO337" s="8" t="str">
        <f t="shared" si="60"/>
        <v>SOFIA ELENA DE LOS ANGELES TORRES  LETELIER</v>
      </c>
      <c r="AP337" s="23">
        <f t="shared" si="61"/>
        <v>38461</v>
      </c>
      <c r="AQ337" s="8" t="str">
        <f t="shared" si="55"/>
        <v>CLUB ATLETISMO CAUQUENES</v>
      </c>
      <c r="AR337" s="8">
        <f t="shared" si="55"/>
        <v>7</v>
      </c>
      <c r="AS337" s="12" t="str">
        <f t="shared" si="62"/>
        <v>218219896</v>
      </c>
    </row>
    <row r="338" spans="1:45" ht="16" x14ac:dyDescent="0.2">
      <c r="A338" s="8"/>
      <c r="B338" s="35" t="s">
        <v>871</v>
      </c>
      <c r="C338" s="35" t="s">
        <v>872</v>
      </c>
      <c r="D338" s="35" t="s">
        <v>873</v>
      </c>
      <c r="E338" s="32" t="s">
        <v>874</v>
      </c>
      <c r="F338" s="39" t="s">
        <v>45</v>
      </c>
      <c r="G338" s="9">
        <v>34117</v>
      </c>
      <c r="H338" s="36" t="str">
        <f t="shared" si="63"/>
        <v>adulto</v>
      </c>
      <c r="I338" s="40" t="s">
        <v>96</v>
      </c>
      <c r="J338" s="43">
        <v>8</v>
      </c>
      <c r="K338" s="36">
        <v>400</v>
      </c>
      <c r="L338" s="40" t="s">
        <v>1449</v>
      </c>
      <c r="M338" s="40"/>
      <c r="N338" s="82">
        <v>3</v>
      </c>
      <c r="O338" s="89">
        <v>4</v>
      </c>
      <c r="P338" s="89" t="s">
        <v>1638</v>
      </c>
      <c r="Q338" s="85"/>
      <c r="R338" s="12" t="s">
        <v>819</v>
      </c>
      <c r="S338" s="12" t="str">
        <f t="shared" si="57"/>
        <v>f</v>
      </c>
      <c r="T338" s="8"/>
      <c r="U338" s="8"/>
      <c r="V338" s="8"/>
      <c r="W338" s="8"/>
      <c r="X338" s="8"/>
      <c r="Y338" s="8"/>
      <c r="Z338" s="45" t="s">
        <v>1442</v>
      </c>
      <c r="AA338" s="10">
        <v>43897</v>
      </c>
      <c r="AB338" s="44" t="s">
        <v>1445</v>
      </c>
      <c r="AC338" s="11" t="s">
        <v>1443</v>
      </c>
      <c r="AD338" s="11" t="s">
        <v>47</v>
      </c>
      <c r="AE338" s="14" t="s">
        <v>1444</v>
      </c>
      <c r="AG338" s="8" t="str">
        <f t="shared" si="58"/>
        <v>f</v>
      </c>
      <c r="AH338" s="8">
        <f t="shared" ref="AH338:AJ401" si="64">K338</f>
        <v>400</v>
      </c>
      <c r="AI338" s="12" t="str">
        <f t="shared" si="64"/>
        <v>s1</v>
      </c>
      <c r="AJ338" s="12">
        <f t="shared" si="64"/>
        <v>0</v>
      </c>
      <c r="AK338" s="12">
        <f t="shared" si="59"/>
        <v>0</v>
      </c>
      <c r="AL338" s="12">
        <f t="shared" ref="AL338:AN366" si="65">N338</f>
        <v>3</v>
      </c>
      <c r="AM338" s="12">
        <f t="shared" si="65"/>
        <v>4</v>
      </c>
      <c r="AN338" s="12" t="str">
        <f t="shared" si="65"/>
        <v>1.10.95</v>
      </c>
      <c r="AO338" s="8" t="str">
        <f t="shared" si="60"/>
        <v>DANIELA SALAZAR BARROS</v>
      </c>
      <c r="AP338" s="23">
        <f t="shared" si="61"/>
        <v>34117</v>
      </c>
      <c r="AQ338" s="8" t="str">
        <f t="shared" ref="AQ338:AR401" si="66">I338</f>
        <v>Club Deportivo Universidad del Bio-Bio</v>
      </c>
      <c r="AR338" s="8">
        <f t="shared" si="66"/>
        <v>8</v>
      </c>
      <c r="AS338" s="12" t="str">
        <f t="shared" si="62"/>
        <v>184098029</v>
      </c>
    </row>
    <row r="339" spans="1:45" ht="16" x14ac:dyDescent="0.2">
      <c r="A339" s="8"/>
      <c r="B339" s="35" t="s">
        <v>602</v>
      </c>
      <c r="C339" s="35" t="s">
        <v>633</v>
      </c>
      <c r="D339" s="35" t="s">
        <v>821</v>
      </c>
      <c r="E339" s="32" t="s">
        <v>822</v>
      </c>
      <c r="F339" s="39" t="s">
        <v>45</v>
      </c>
      <c r="G339" s="9">
        <v>38661</v>
      </c>
      <c r="H339" s="36" t="str">
        <f t="shared" si="63"/>
        <v>u16</v>
      </c>
      <c r="I339" s="40" t="s">
        <v>823</v>
      </c>
      <c r="J339" s="43">
        <v>7</v>
      </c>
      <c r="K339" s="36">
        <v>400</v>
      </c>
      <c r="L339" s="40" t="s">
        <v>1449</v>
      </c>
      <c r="M339" s="40"/>
      <c r="N339" s="82">
        <v>4</v>
      </c>
      <c r="O339" s="89"/>
      <c r="P339" s="89" t="s">
        <v>588</v>
      </c>
      <c r="Q339" s="85"/>
      <c r="R339" s="12" t="s">
        <v>819</v>
      </c>
      <c r="S339" s="12" t="str">
        <f t="shared" si="57"/>
        <v>f</v>
      </c>
      <c r="T339" s="8"/>
      <c r="U339" s="8"/>
      <c r="V339" s="8"/>
      <c r="W339" s="8"/>
      <c r="X339" s="8"/>
      <c r="Y339" s="8"/>
      <c r="Z339" s="45" t="s">
        <v>1442</v>
      </c>
      <c r="AA339" s="10">
        <v>43897</v>
      </c>
      <c r="AB339" s="44" t="s">
        <v>1445</v>
      </c>
      <c r="AC339" s="11" t="s">
        <v>1443</v>
      </c>
      <c r="AD339" s="11" t="s">
        <v>47</v>
      </c>
      <c r="AE339" s="14" t="s">
        <v>1444</v>
      </c>
      <c r="AG339" s="8" t="str">
        <f t="shared" si="58"/>
        <v>f</v>
      </c>
      <c r="AH339" s="8">
        <f t="shared" si="64"/>
        <v>400</v>
      </c>
      <c r="AI339" s="12" t="str">
        <f t="shared" si="64"/>
        <v>s1</v>
      </c>
      <c r="AJ339" s="12">
        <f t="shared" si="64"/>
        <v>0</v>
      </c>
      <c r="AK339" s="12">
        <f t="shared" si="59"/>
        <v>0</v>
      </c>
      <c r="AL339" s="12">
        <f t="shared" si="65"/>
        <v>4</v>
      </c>
      <c r="AM339" s="12">
        <f t="shared" si="65"/>
        <v>0</v>
      </c>
      <c r="AN339" s="12" t="str">
        <f t="shared" si="65"/>
        <v>DNS</v>
      </c>
      <c r="AO339" s="8" t="str">
        <f t="shared" si="60"/>
        <v>FRANCHESCA DE LOS ANGELES ESPINOZA ALARCON</v>
      </c>
      <c r="AP339" s="23">
        <f t="shared" si="61"/>
        <v>38661</v>
      </c>
      <c r="AQ339" s="8" t="str">
        <f t="shared" si="66"/>
        <v>CLUB ATLETISMO CAUQUENES</v>
      </c>
      <c r="AR339" s="8">
        <f t="shared" si="66"/>
        <v>7</v>
      </c>
      <c r="AS339" s="12" t="str">
        <f t="shared" si="62"/>
        <v>214594463</v>
      </c>
    </row>
    <row r="340" spans="1:45" ht="16" x14ac:dyDescent="0.2">
      <c r="A340" s="8"/>
      <c r="B340" s="35" t="s">
        <v>865</v>
      </c>
      <c r="C340" s="35" t="s">
        <v>200</v>
      </c>
      <c r="D340" s="35" t="s">
        <v>866</v>
      </c>
      <c r="E340" s="32" t="s">
        <v>867</v>
      </c>
      <c r="F340" s="39" t="s">
        <v>45</v>
      </c>
      <c r="G340" s="9">
        <v>37568</v>
      </c>
      <c r="H340" s="36" t="str">
        <f t="shared" si="63"/>
        <v>u20</v>
      </c>
      <c r="I340" s="40" t="s">
        <v>823</v>
      </c>
      <c r="J340" s="43">
        <v>7</v>
      </c>
      <c r="K340" s="36">
        <v>400</v>
      </c>
      <c r="L340" s="40" t="s">
        <v>1449</v>
      </c>
      <c r="M340" s="40"/>
      <c r="N340" s="82"/>
      <c r="O340" s="89"/>
      <c r="P340" s="89" t="s">
        <v>588</v>
      </c>
      <c r="Q340" s="85"/>
      <c r="R340" s="12" t="s">
        <v>819</v>
      </c>
      <c r="S340" s="12" t="str">
        <f t="shared" si="57"/>
        <v>f</v>
      </c>
      <c r="T340" s="8"/>
      <c r="U340" s="8"/>
      <c r="V340" s="8"/>
      <c r="W340" s="8"/>
      <c r="X340" s="8"/>
      <c r="Y340" s="8"/>
      <c r="Z340" s="45" t="s">
        <v>1442</v>
      </c>
      <c r="AA340" s="10">
        <v>43897</v>
      </c>
      <c r="AB340" s="44" t="s">
        <v>1445</v>
      </c>
      <c r="AC340" s="11" t="s">
        <v>1443</v>
      </c>
      <c r="AD340" s="11" t="s">
        <v>47</v>
      </c>
      <c r="AE340" s="14" t="s">
        <v>1444</v>
      </c>
      <c r="AG340" s="8" t="str">
        <f t="shared" si="58"/>
        <v>f</v>
      </c>
      <c r="AH340" s="8">
        <f t="shared" si="64"/>
        <v>400</v>
      </c>
      <c r="AI340" s="12" t="str">
        <f t="shared" si="64"/>
        <v>s1</v>
      </c>
      <c r="AJ340" s="12">
        <f t="shared" si="64"/>
        <v>0</v>
      </c>
      <c r="AK340" s="12">
        <f t="shared" si="59"/>
        <v>0</v>
      </c>
      <c r="AL340" s="12">
        <f t="shared" si="65"/>
        <v>0</v>
      </c>
      <c r="AM340" s="12">
        <f t="shared" si="65"/>
        <v>0</v>
      </c>
      <c r="AN340" s="12" t="str">
        <f t="shared" si="65"/>
        <v>DNS</v>
      </c>
      <c r="AO340" s="8" t="str">
        <f t="shared" si="60"/>
        <v>MASSIEL ALEXANDRA ORELLANA  MUÑOZ</v>
      </c>
      <c r="AP340" s="23">
        <f t="shared" si="61"/>
        <v>37568</v>
      </c>
      <c r="AQ340" s="8" t="str">
        <f t="shared" si="66"/>
        <v>CLUB ATLETISMO CAUQUENES</v>
      </c>
      <c r="AR340" s="8">
        <f t="shared" si="66"/>
        <v>7</v>
      </c>
      <c r="AS340" s="12" t="str">
        <f t="shared" si="62"/>
        <v>211642025</v>
      </c>
    </row>
    <row r="341" spans="1:45" ht="16" x14ac:dyDescent="0.2">
      <c r="A341" s="8"/>
      <c r="B341" s="35" t="s">
        <v>471</v>
      </c>
      <c r="C341" s="35" t="s">
        <v>1099</v>
      </c>
      <c r="D341" s="35" t="s">
        <v>1100</v>
      </c>
      <c r="E341" s="32" t="s">
        <v>1101</v>
      </c>
      <c r="F341" s="39" t="s">
        <v>95</v>
      </c>
      <c r="G341" s="9">
        <v>34993</v>
      </c>
      <c r="H341" s="36" t="str">
        <f t="shared" si="63"/>
        <v>adulto</v>
      </c>
      <c r="I341" s="40" t="s">
        <v>235</v>
      </c>
      <c r="J341" s="42">
        <v>8</v>
      </c>
      <c r="K341" s="36">
        <v>400</v>
      </c>
      <c r="L341" s="8" t="s">
        <v>1449</v>
      </c>
      <c r="M341" s="40"/>
      <c r="N341" s="82">
        <v>3</v>
      </c>
      <c r="O341" s="89">
        <v>1</v>
      </c>
      <c r="P341" s="89" t="s">
        <v>1586</v>
      </c>
      <c r="Q341" s="85"/>
      <c r="R341" s="12" t="s">
        <v>819</v>
      </c>
      <c r="S341" s="12" t="str">
        <f t="shared" si="57"/>
        <v>m</v>
      </c>
      <c r="T341" s="8"/>
      <c r="U341" s="8"/>
      <c r="V341" s="8"/>
      <c r="W341" s="8"/>
      <c r="X341" s="8"/>
      <c r="Y341" s="8"/>
      <c r="Z341" s="45" t="s">
        <v>1442</v>
      </c>
      <c r="AA341" s="10">
        <v>43897</v>
      </c>
      <c r="AB341" s="44" t="s">
        <v>1445</v>
      </c>
      <c r="AC341" s="11" t="s">
        <v>1443</v>
      </c>
      <c r="AD341" s="11" t="s">
        <v>47</v>
      </c>
      <c r="AE341" s="14" t="s">
        <v>1444</v>
      </c>
      <c r="AG341" s="8" t="str">
        <f t="shared" si="58"/>
        <v>m</v>
      </c>
      <c r="AH341" s="8">
        <f t="shared" si="64"/>
        <v>400</v>
      </c>
      <c r="AI341" s="12" t="str">
        <f t="shared" si="64"/>
        <v>s1</v>
      </c>
      <c r="AJ341" s="12">
        <f t="shared" si="64"/>
        <v>0</v>
      </c>
      <c r="AK341" s="12">
        <f t="shared" si="59"/>
        <v>0</v>
      </c>
      <c r="AL341" s="12">
        <f t="shared" si="65"/>
        <v>3</v>
      </c>
      <c r="AM341" s="12">
        <f t="shared" si="65"/>
        <v>1</v>
      </c>
      <c r="AN341" s="12" t="str">
        <f t="shared" si="65"/>
        <v>51.57</v>
      </c>
      <c r="AO341" s="8" t="str">
        <f t="shared" si="60"/>
        <v xml:space="preserve">SALVADOR  ARANEDA  MELLA </v>
      </c>
      <c r="AP341" s="23">
        <f t="shared" si="61"/>
        <v>34993</v>
      </c>
      <c r="AQ341" s="8" t="str">
        <f t="shared" si="66"/>
        <v>Club Atlético Nahuen</v>
      </c>
      <c r="AR341" s="8">
        <f t="shared" si="66"/>
        <v>8</v>
      </c>
      <c r="AS341" s="12" t="str">
        <f t="shared" si="62"/>
        <v>19146415k</v>
      </c>
    </row>
    <row r="342" spans="1:45" ht="16" x14ac:dyDescent="0.2">
      <c r="A342" s="8"/>
      <c r="B342" s="35" t="s">
        <v>505</v>
      </c>
      <c r="C342" s="35" t="s">
        <v>1234</v>
      </c>
      <c r="D342" s="35" t="s">
        <v>1235</v>
      </c>
      <c r="E342" s="32" t="s">
        <v>1236</v>
      </c>
      <c r="F342" s="39" t="s">
        <v>95</v>
      </c>
      <c r="G342" s="9">
        <v>37568</v>
      </c>
      <c r="H342" s="36" t="str">
        <f t="shared" si="63"/>
        <v>u20</v>
      </c>
      <c r="I342" s="40" t="s">
        <v>191</v>
      </c>
      <c r="J342" s="42">
        <v>8</v>
      </c>
      <c r="K342" s="36">
        <v>400</v>
      </c>
      <c r="L342" s="8" t="s">
        <v>1449</v>
      </c>
      <c r="M342" s="40"/>
      <c r="N342" s="82">
        <v>2</v>
      </c>
      <c r="O342" s="89">
        <v>2</v>
      </c>
      <c r="P342" s="89" t="s">
        <v>1587</v>
      </c>
      <c r="Q342" s="85"/>
      <c r="R342" s="12" t="s">
        <v>819</v>
      </c>
      <c r="S342" s="12" t="str">
        <f t="shared" si="57"/>
        <v>m</v>
      </c>
      <c r="T342" s="8"/>
      <c r="U342" s="8"/>
      <c r="V342" s="8"/>
      <c r="W342" s="8"/>
      <c r="X342" s="8"/>
      <c r="Y342" s="8"/>
      <c r="Z342" s="45" t="s">
        <v>1442</v>
      </c>
      <c r="AA342" s="10">
        <v>43897</v>
      </c>
      <c r="AB342" s="44" t="s">
        <v>1445</v>
      </c>
      <c r="AC342" s="11" t="s">
        <v>1443</v>
      </c>
      <c r="AD342" s="11" t="s">
        <v>47</v>
      </c>
      <c r="AE342" s="14" t="s">
        <v>1444</v>
      </c>
      <c r="AG342" s="8" t="str">
        <f t="shared" si="58"/>
        <v>m</v>
      </c>
      <c r="AH342" s="8">
        <f t="shared" si="64"/>
        <v>400</v>
      </c>
      <c r="AI342" s="12" t="str">
        <f t="shared" si="64"/>
        <v>s1</v>
      </c>
      <c r="AJ342" s="12">
        <f t="shared" si="64"/>
        <v>0</v>
      </c>
      <c r="AK342" s="12">
        <f t="shared" si="59"/>
        <v>0</v>
      </c>
      <c r="AL342" s="12">
        <f t="shared" si="65"/>
        <v>2</v>
      </c>
      <c r="AM342" s="12">
        <f t="shared" si="65"/>
        <v>2</v>
      </c>
      <c r="AN342" s="12" t="str">
        <f t="shared" si="65"/>
        <v>51.92</v>
      </c>
      <c r="AO342" s="8" t="str">
        <f t="shared" si="60"/>
        <v>MAURICIO ALBERTO LABRAÑA RUIZ</v>
      </c>
      <c r="AP342" s="23">
        <f t="shared" si="61"/>
        <v>37568</v>
      </c>
      <c r="AQ342" s="8" t="str">
        <f t="shared" si="66"/>
        <v>Club Deportivo San Pablo</v>
      </c>
      <c r="AR342" s="8">
        <f t="shared" si="66"/>
        <v>8</v>
      </c>
      <c r="AS342" s="12" t="str">
        <f t="shared" si="62"/>
        <v>211622407</v>
      </c>
    </row>
    <row r="343" spans="1:45" ht="16" x14ac:dyDescent="0.2">
      <c r="A343" s="8"/>
      <c r="B343" s="35" t="s">
        <v>1244</v>
      </c>
      <c r="C343" s="35" t="s">
        <v>1245</v>
      </c>
      <c r="D343" s="35" t="s">
        <v>1246</v>
      </c>
      <c r="E343" s="32" t="s">
        <v>1247</v>
      </c>
      <c r="F343" s="39" t="s">
        <v>95</v>
      </c>
      <c r="G343" s="9">
        <v>36419</v>
      </c>
      <c r="H343" s="36" t="str">
        <f t="shared" si="63"/>
        <v>adulto</v>
      </c>
      <c r="I343" s="40" t="s">
        <v>46</v>
      </c>
      <c r="J343" s="42">
        <v>8</v>
      </c>
      <c r="K343" s="36">
        <v>400</v>
      </c>
      <c r="L343" s="8" t="s">
        <v>1449</v>
      </c>
      <c r="M343" s="40"/>
      <c r="N343" s="82">
        <v>5</v>
      </c>
      <c r="O343" s="89">
        <v>3</v>
      </c>
      <c r="P343" s="89" t="s">
        <v>1584</v>
      </c>
      <c r="Q343" s="85"/>
      <c r="R343" s="12" t="s">
        <v>819</v>
      </c>
      <c r="S343" s="12" t="str">
        <f t="shared" si="57"/>
        <v>m</v>
      </c>
      <c r="T343" s="8"/>
      <c r="U343" s="8"/>
      <c r="V343" s="8"/>
      <c r="W343" s="8"/>
      <c r="X343" s="8"/>
      <c r="Y343" s="8"/>
      <c r="Z343" s="45" t="s">
        <v>1442</v>
      </c>
      <c r="AA343" s="10">
        <v>43897</v>
      </c>
      <c r="AB343" s="44" t="s">
        <v>1445</v>
      </c>
      <c r="AC343" s="11" t="s">
        <v>1443</v>
      </c>
      <c r="AD343" s="11" t="s">
        <v>47</v>
      </c>
      <c r="AE343" s="14" t="s">
        <v>1444</v>
      </c>
      <c r="AG343" s="8" t="str">
        <f t="shared" si="58"/>
        <v>m</v>
      </c>
      <c r="AH343" s="8">
        <f t="shared" si="64"/>
        <v>400</v>
      </c>
      <c r="AI343" s="12" t="str">
        <f t="shared" si="64"/>
        <v>s1</v>
      </c>
      <c r="AJ343" s="12">
        <f t="shared" si="64"/>
        <v>0</v>
      </c>
      <c r="AK343" s="12">
        <f t="shared" si="59"/>
        <v>0</v>
      </c>
      <c r="AL343" s="12">
        <f t="shared" si="65"/>
        <v>5</v>
      </c>
      <c r="AM343" s="12">
        <f t="shared" si="65"/>
        <v>3</v>
      </c>
      <c r="AN343" s="12" t="str">
        <f t="shared" si="65"/>
        <v>53.19</v>
      </c>
      <c r="AO343" s="8" t="str">
        <f t="shared" si="60"/>
        <v>MATÍAS SOTOMAYOR MANRÍQUEZ</v>
      </c>
      <c r="AP343" s="23">
        <f t="shared" si="61"/>
        <v>36419</v>
      </c>
      <c r="AQ343" s="8" t="str">
        <f t="shared" si="66"/>
        <v>Club Deportivo Atlético Coronel</v>
      </c>
      <c r="AR343" s="8">
        <f t="shared" si="66"/>
        <v>8</v>
      </c>
      <c r="AS343" s="12" t="str">
        <f t="shared" si="62"/>
        <v>201259118</v>
      </c>
    </row>
    <row r="344" spans="1:45" ht="16" x14ac:dyDescent="0.2">
      <c r="A344" s="8"/>
      <c r="B344" s="35" t="s">
        <v>640</v>
      </c>
      <c r="C344" s="35" t="s">
        <v>1241</v>
      </c>
      <c r="D344" s="35" t="s">
        <v>1242</v>
      </c>
      <c r="E344" s="32" t="s">
        <v>1243</v>
      </c>
      <c r="F344" s="39" t="s">
        <v>95</v>
      </c>
      <c r="G344" s="9">
        <v>36390</v>
      </c>
      <c r="H344" s="36" t="str">
        <f t="shared" si="63"/>
        <v>adulto</v>
      </c>
      <c r="I344" s="40" t="s">
        <v>96</v>
      </c>
      <c r="J344" s="42">
        <v>8</v>
      </c>
      <c r="K344" s="36">
        <v>400</v>
      </c>
      <c r="L344" s="8" t="s">
        <v>1449</v>
      </c>
      <c r="M344" s="40"/>
      <c r="N344" s="82">
        <v>4</v>
      </c>
      <c r="O344" s="89">
        <v>4</v>
      </c>
      <c r="P344" s="89" t="s">
        <v>1583</v>
      </c>
      <c r="Q344" s="85"/>
      <c r="R344" s="12" t="s">
        <v>819</v>
      </c>
      <c r="S344" s="12" t="str">
        <f t="shared" si="57"/>
        <v>m</v>
      </c>
      <c r="T344" s="8"/>
      <c r="U344" s="8"/>
      <c r="V344" s="8"/>
      <c r="W344" s="8"/>
      <c r="X344" s="8"/>
      <c r="Y344" s="8"/>
      <c r="Z344" s="45" t="s">
        <v>1442</v>
      </c>
      <c r="AA344" s="10">
        <v>43897</v>
      </c>
      <c r="AB344" s="44" t="s">
        <v>1445</v>
      </c>
      <c r="AC344" s="11" t="s">
        <v>1443</v>
      </c>
      <c r="AD344" s="11" t="s">
        <v>47</v>
      </c>
      <c r="AE344" s="14" t="s">
        <v>1444</v>
      </c>
      <c r="AG344" s="8" t="str">
        <f t="shared" si="58"/>
        <v>m</v>
      </c>
      <c r="AH344" s="8">
        <f t="shared" si="64"/>
        <v>400</v>
      </c>
      <c r="AI344" s="12" t="str">
        <f t="shared" si="64"/>
        <v>s1</v>
      </c>
      <c r="AJ344" s="12">
        <f t="shared" si="64"/>
        <v>0</v>
      </c>
      <c r="AK344" s="12">
        <f t="shared" si="59"/>
        <v>0</v>
      </c>
      <c r="AL344" s="12">
        <f t="shared" si="65"/>
        <v>4</v>
      </c>
      <c r="AM344" s="12">
        <f t="shared" si="65"/>
        <v>4</v>
      </c>
      <c r="AN344" s="12" t="str">
        <f t="shared" si="65"/>
        <v>53.52</v>
      </c>
      <c r="AO344" s="8" t="str">
        <f t="shared" si="60"/>
        <v>JAVIER CASTILLO CASTRO</v>
      </c>
      <c r="AP344" s="23">
        <f t="shared" si="61"/>
        <v>36390</v>
      </c>
      <c r="AQ344" s="8" t="str">
        <f t="shared" si="66"/>
        <v>Club Deportivo Universidad del Bio-Bio</v>
      </c>
      <c r="AR344" s="8">
        <f t="shared" si="66"/>
        <v>8</v>
      </c>
      <c r="AS344" s="12" t="str">
        <f t="shared" si="62"/>
        <v>202558526</v>
      </c>
    </row>
    <row r="345" spans="1:45" ht="16" x14ac:dyDescent="0.2">
      <c r="A345" s="8"/>
      <c r="B345" s="35" t="s">
        <v>1248</v>
      </c>
      <c r="C345" s="35" t="s">
        <v>1249</v>
      </c>
      <c r="D345" s="35" t="s">
        <v>1250</v>
      </c>
      <c r="E345" s="32" t="s">
        <v>1251</v>
      </c>
      <c r="F345" s="39" t="s">
        <v>95</v>
      </c>
      <c r="G345" s="9">
        <v>36959</v>
      </c>
      <c r="H345" s="36" t="str">
        <f t="shared" si="63"/>
        <v>u20</v>
      </c>
      <c r="I345" s="40" t="s">
        <v>46</v>
      </c>
      <c r="J345" s="42">
        <v>8</v>
      </c>
      <c r="K345" s="36">
        <v>400</v>
      </c>
      <c r="L345" s="11" t="s">
        <v>1449</v>
      </c>
      <c r="M345" s="8"/>
      <c r="N345" s="82">
        <v>6</v>
      </c>
      <c r="O345" s="89">
        <v>5</v>
      </c>
      <c r="P345" s="89" t="s">
        <v>1585</v>
      </c>
      <c r="Q345" s="85"/>
      <c r="R345" s="12" t="s">
        <v>819</v>
      </c>
      <c r="S345" s="12" t="str">
        <f t="shared" si="57"/>
        <v>m</v>
      </c>
      <c r="T345" s="8"/>
      <c r="U345" s="8"/>
      <c r="V345" s="8"/>
      <c r="W345" s="8"/>
      <c r="X345" s="8"/>
      <c r="Y345" s="8"/>
      <c r="Z345" s="45" t="s">
        <v>1442</v>
      </c>
      <c r="AA345" s="10">
        <v>43897</v>
      </c>
      <c r="AB345" s="44" t="s">
        <v>1445</v>
      </c>
      <c r="AC345" s="11" t="s">
        <v>1443</v>
      </c>
      <c r="AD345" s="11" t="s">
        <v>47</v>
      </c>
      <c r="AE345" s="14" t="s">
        <v>1444</v>
      </c>
      <c r="AG345" s="8" t="str">
        <f t="shared" si="58"/>
        <v>m</v>
      </c>
      <c r="AH345" s="8">
        <f t="shared" si="64"/>
        <v>400</v>
      </c>
      <c r="AI345" s="12" t="str">
        <f t="shared" si="64"/>
        <v>s1</v>
      </c>
      <c r="AJ345" s="12">
        <f t="shared" si="64"/>
        <v>0</v>
      </c>
      <c r="AK345" s="12">
        <f t="shared" si="59"/>
        <v>0</v>
      </c>
      <c r="AL345" s="12">
        <f t="shared" si="65"/>
        <v>6</v>
      </c>
      <c r="AM345" s="12">
        <f t="shared" si="65"/>
        <v>5</v>
      </c>
      <c r="AN345" s="12" t="str">
        <f t="shared" si="65"/>
        <v>54.01</v>
      </c>
      <c r="AO345" s="8" t="str">
        <f t="shared" si="60"/>
        <v>RAIMUNDO IÑIGO VIDAURRAZAGA LEÓN</v>
      </c>
      <c r="AP345" s="23">
        <f t="shared" si="61"/>
        <v>36959</v>
      </c>
      <c r="AQ345" s="8" t="str">
        <f t="shared" si="66"/>
        <v>Club Deportivo Atlético Coronel</v>
      </c>
      <c r="AR345" s="8">
        <f t="shared" si="66"/>
        <v>8</v>
      </c>
      <c r="AS345" s="12" t="str">
        <f t="shared" si="62"/>
        <v>207254770</v>
      </c>
    </row>
    <row r="346" spans="1:45" ht="16" x14ac:dyDescent="0.2">
      <c r="A346" s="8"/>
      <c r="B346" s="35" t="s">
        <v>1237</v>
      </c>
      <c r="C346" s="35" t="s">
        <v>1238</v>
      </c>
      <c r="D346" s="35" t="s">
        <v>1239</v>
      </c>
      <c r="E346" s="32" t="s">
        <v>1240</v>
      </c>
      <c r="F346" s="39" t="s">
        <v>95</v>
      </c>
      <c r="G346" s="9">
        <v>37676</v>
      </c>
      <c r="H346" s="36" t="str">
        <f t="shared" si="63"/>
        <v>u18</v>
      </c>
      <c r="I346" s="40" t="s">
        <v>847</v>
      </c>
      <c r="J346" s="42">
        <v>7</v>
      </c>
      <c r="K346" s="36">
        <v>400</v>
      </c>
      <c r="L346" s="8" t="s">
        <v>1449</v>
      </c>
      <c r="M346" s="40"/>
      <c r="N346" s="82"/>
      <c r="O346" s="89"/>
      <c r="P346" s="89" t="s">
        <v>588</v>
      </c>
      <c r="Q346" s="85"/>
      <c r="R346" s="12" t="s">
        <v>819</v>
      </c>
      <c r="S346" s="12" t="str">
        <f t="shared" si="57"/>
        <v>m</v>
      </c>
      <c r="T346" s="8"/>
      <c r="U346" s="8"/>
      <c r="V346" s="8"/>
      <c r="W346" s="8"/>
      <c r="X346" s="8"/>
      <c r="Y346" s="8"/>
      <c r="Z346" s="45" t="s">
        <v>1442</v>
      </c>
      <c r="AA346" s="10">
        <v>43897</v>
      </c>
      <c r="AB346" s="44" t="s">
        <v>1445</v>
      </c>
      <c r="AC346" s="11" t="s">
        <v>1443</v>
      </c>
      <c r="AD346" s="11" t="s">
        <v>47</v>
      </c>
      <c r="AE346" s="14" t="s">
        <v>1444</v>
      </c>
      <c r="AG346" s="8" t="str">
        <f t="shared" si="58"/>
        <v>m</v>
      </c>
      <c r="AH346" s="8">
        <f t="shared" si="64"/>
        <v>400</v>
      </c>
      <c r="AI346" s="12" t="str">
        <f t="shared" si="64"/>
        <v>s1</v>
      </c>
      <c r="AJ346" s="12">
        <f t="shared" si="64"/>
        <v>0</v>
      </c>
      <c r="AK346" s="12">
        <f t="shared" si="59"/>
        <v>0</v>
      </c>
      <c r="AL346" s="12">
        <f t="shared" si="65"/>
        <v>0</v>
      </c>
      <c r="AM346" s="12">
        <f t="shared" si="65"/>
        <v>0</v>
      </c>
      <c r="AN346" s="12" t="str">
        <f t="shared" si="65"/>
        <v>DNS</v>
      </c>
      <c r="AO346" s="8" t="str">
        <f t="shared" si="60"/>
        <v>FERNANDO JAVIER AEDO  MARILEF</v>
      </c>
      <c r="AP346" s="23">
        <f t="shared" si="61"/>
        <v>37676</v>
      </c>
      <c r="AQ346" s="8" t="str">
        <f t="shared" si="66"/>
        <v>CLUB ATLETICO ALAMEDA DE TALCA</v>
      </c>
      <c r="AR346" s="8">
        <f t="shared" si="66"/>
        <v>7</v>
      </c>
      <c r="AS346" s="12" t="str">
        <f t="shared" si="62"/>
        <v>212471593</v>
      </c>
    </row>
    <row r="347" spans="1:45" ht="16" x14ac:dyDescent="0.2">
      <c r="A347" s="8"/>
      <c r="B347" s="35" t="s">
        <v>1265</v>
      </c>
      <c r="C347" s="35" t="s">
        <v>1266</v>
      </c>
      <c r="D347" s="35" t="s">
        <v>1267</v>
      </c>
      <c r="E347" s="32" t="s">
        <v>1268</v>
      </c>
      <c r="F347" s="39" t="s">
        <v>95</v>
      </c>
      <c r="G347" s="9">
        <v>35833</v>
      </c>
      <c r="H347" s="36" t="str">
        <f t="shared" si="63"/>
        <v>adulto</v>
      </c>
      <c r="I347" s="40" t="s">
        <v>46</v>
      </c>
      <c r="J347" s="42">
        <v>8</v>
      </c>
      <c r="K347" s="36">
        <v>400</v>
      </c>
      <c r="L347" s="8" t="s">
        <v>1450</v>
      </c>
      <c r="M347" s="40"/>
      <c r="N347" s="82">
        <v>2</v>
      </c>
      <c r="O347" s="89">
        <v>1</v>
      </c>
      <c r="P347" s="89" t="s">
        <v>1647</v>
      </c>
      <c r="Q347" s="85"/>
      <c r="R347" s="12" t="s">
        <v>819</v>
      </c>
      <c r="S347" s="12" t="str">
        <f t="shared" si="57"/>
        <v>m</v>
      </c>
      <c r="T347" s="8"/>
      <c r="U347" s="8"/>
      <c r="V347" s="8"/>
      <c r="W347" s="8"/>
      <c r="X347" s="8"/>
      <c r="Y347" s="8"/>
      <c r="Z347" s="45" t="s">
        <v>1442</v>
      </c>
      <c r="AA347" s="10">
        <v>43897</v>
      </c>
      <c r="AB347" s="44" t="s">
        <v>1445</v>
      </c>
      <c r="AC347" s="11" t="s">
        <v>1443</v>
      </c>
      <c r="AD347" s="11" t="s">
        <v>47</v>
      </c>
      <c r="AE347" s="14" t="s">
        <v>1444</v>
      </c>
      <c r="AG347" s="8" t="str">
        <f t="shared" si="58"/>
        <v>m</v>
      </c>
      <c r="AH347" s="8">
        <f t="shared" si="64"/>
        <v>400</v>
      </c>
      <c r="AI347" s="12" t="str">
        <f t="shared" si="64"/>
        <v>s2</v>
      </c>
      <c r="AJ347" s="12">
        <f t="shared" si="64"/>
        <v>0</v>
      </c>
      <c r="AK347" s="12">
        <f t="shared" si="59"/>
        <v>0</v>
      </c>
      <c r="AL347" s="12">
        <f t="shared" si="65"/>
        <v>2</v>
      </c>
      <c r="AM347" s="12">
        <f t="shared" si="65"/>
        <v>1</v>
      </c>
      <c r="AN347" s="12" t="str">
        <f t="shared" si="65"/>
        <v>0.52.46</v>
      </c>
      <c r="AO347" s="8" t="str">
        <f t="shared" si="60"/>
        <v>ÁNGEL VEGA  CASTILLO</v>
      </c>
      <c r="AP347" s="23">
        <f t="shared" si="61"/>
        <v>35833</v>
      </c>
      <c r="AQ347" s="8" t="str">
        <f t="shared" si="66"/>
        <v>Club Deportivo Atlético Coronel</v>
      </c>
      <c r="AR347" s="8">
        <f t="shared" si="66"/>
        <v>8</v>
      </c>
      <c r="AS347" s="12" t="str">
        <f t="shared" si="62"/>
        <v>197994878</v>
      </c>
    </row>
    <row r="348" spans="1:45" ht="16" x14ac:dyDescent="0.2">
      <c r="A348" s="8"/>
      <c r="B348" s="35" t="s">
        <v>1216</v>
      </c>
      <c r="C348" s="35"/>
      <c r="D348" s="35" t="s">
        <v>1217</v>
      </c>
      <c r="E348" s="32" t="s">
        <v>1218</v>
      </c>
      <c r="F348" s="39" t="s">
        <v>95</v>
      </c>
      <c r="G348" s="9">
        <v>37141</v>
      </c>
      <c r="H348" s="36" t="str">
        <f t="shared" si="63"/>
        <v>u20</v>
      </c>
      <c r="I348" s="40" t="s">
        <v>46</v>
      </c>
      <c r="J348" s="42">
        <v>8</v>
      </c>
      <c r="K348" s="36">
        <v>400</v>
      </c>
      <c r="L348" s="8" t="s">
        <v>1450</v>
      </c>
      <c r="M348" s="40"/>
      <c r="N348" s="82">
        <v>3</v>
      </c>
      <c r="O348" s="89">
        <v>2</v>
      </c>
      <c r="P348" s="89" t="s">
        <v>1648</v>
      </c>
      <c r="Q348" s="85"/>
      <c r="R348" s="12" t="s">
        <v>819</v>
      </c>
      <c r="S348" s="12" t="str">
        <f t="shared" si="57"/>
        <v>m</v>
      </c>
      <c r="T348" s="8"/>
      <c r="U348" s="8"/>
      <c r="V348" s="8"/>
      <c r="W348" s="8"/>
      <c r="X348" s="8"/>
      <c r="Y348" s="8"/>
      <c r="Z348" s="45" t="s">
        <v>1442</v>
      </c>
      <c r="AA348" s="10">
        <v>43897</v>
      </c>
      <c r="AB348" s="44" t="s">
        <v>1445</v>
      </c>
      <c r="AC348" s="11" t="s">
        <v>1443</v>
      </c>
      <c r="AD348" s="11" t="s">
        <v>47</v>
      </c>
      <c r="AE348" s="14" t="s">
        <v>1444</v>
      </c>
      <c r="AG348" s="8" t="str">
        <f t="shared" si="58"/>
        <v>m</v>
      </c>
      <c r="AH348" s="8">
        <f t="shared" si="64"/>
        <v>400</v>
      </c>
      <c r="AI348" s="12" t="str">
        <f t="shared" si="64"/>
        <v>s2</v>
      </c>
      <c r="AJ348" s="12">
        <f t="shared" si="64"/>
        <v>0</v>
      </c>
      <c r="AK348" s="12">
        <f t="shared" si="59"/>
        <v>0</v>
      </c>
      <c r="AL348" s="12">
        <f t="shared" si="65"/>
        <v>3</v>
      </c>
      <c r="AM348" s="12">
        <f t="shared" si="65"/>
        <v>2</v>
      </c>
      <c r="AN348" s="12" t="str">
        <f t="shared" si="65"/>
        <v>0.54.13</v>
      </c>
      <c r="AO348" s="8" t="str">
        <f t="shared" si="60"/>
        <v xml:space="preserve">RICHALSON PIERRE </v>
      </c>
      <c r="AP348" s="23">
        <f t="shared" si="61"/>
        <v>37141</v>
      </c>
      <c r="AQ348" s="8" t="str">
        <f t="shared" si="66"/>
        <v>Club Deportivo Atlético Coronel</v>
      </c>
      <c r="AR348" s="8">
        <f t="shared" si="66"/>
        <v>8</v>
      </c>
      <c r="AS348" s="12" t="str">
        <f t="shared" si="62"/>
        <v>264163331</v>
      </c>
    </row>
    <row r="349" spans="1:45" ht="16" x14ac:dyDescent="0.2">
      <c r="A349" s="8"/>
      <c r="B349" s="35" t="s">
        <v>1261</v>
      </c>
      <c r="C349" s="35" t="s">
        <v>1262</v>
      </c>
      <c r="D349" s="35" t="s">
        <v>1263</v>
      </c>
      <c r="E349" s="32" t="s">
        <v>1264</v>
      </c>
      <c r="F349" s="39" t="s">
        <v>95</v>
      </c>
      <c r="G349" s="9">
        <v>37291</v>
      </c>
      <c r="H349" s="36" t="str">
        <f t="shared" si="63"/>
        <v>u20</v>
      </c>
      <c r="I349" s="40" t="s">
        <v>46</v>
      </c>
      <c r="J349" s="42">
        <v>8</v>
      </c>
      <c r="K349" s="36">
        <v>400</v>
      </c>
      <c r="L349" s="8" t="s">
        <v>1450</v>
      </c>
      <c r="M349" s="40"/>
      <c r="N349" s="82">
        <v>6</v>
      </c>
      <c r="O349" s="89">
        <v>3</v>
      </c>
      <c r="P349" s="89" t="s">
        <v>1649</v>
      </c>
      <c r="Q349" s="85"/>
      <c r="R349" s="12" t="s">
        <v>819</v>
      </c>
      <c r="S349" s="12" t="str">
        <f t="shared" si="57"/>
        <v>m</v>
      </c>
      <c r="T349" s="8"/>
      <c r="U349" s="8"/>
      <c r="V349" s="8"/>
      <c r="W349" s="8"/>
      <c r="X349" s="8"/>
      <c r="Y349" s="8"/>
      <c r="Z349" s="45" t="s">
        <v>1442</v>
      </c>
      <c r="AA349" s="10">
        <v>43897</v>
      </c>
      <c r="AB349" s="44" t="s">
        <v>1445</v>
      </c>
      <c r="AC349" s="11" t="s">
        <v>1443</v>
      </c>
      <c r="AD349" s="11" t="s">
        <v>47</v>
      </c>
      <c r="AE349" s="14" t="s">
        <v>1444</v>
      </c>
      <c r="AG349" s="8" t="str">
        <f t="shared" si="58"/>
        <v>m</v>
      </c>
      <c r="AH349" s="8">
        <f t="shared" si="64"/>
        <v>400</v>
      </c>
      <c r="AI349" s="12" t="str">
        <f t="shared" si="64"/>
        <v>s2</v>
      </c>
      <c r="AJ349" s="12">
        <f t="shared" si="64"/>
        <v>0</v>
      </c>
      <c r="AK349" s="12">
        <f t="shared" si="59"/>
        <v>0</v>
      </c>
      <c r="AL349" s="12">
        <f t="shared" si="65"/>
        <v>6</v>
      </c>
      <c r="AM349" s="12">
        <f t="shared" si="65"/>
        <v>3</v>
      </c>
      <c r="AN349" s="12" t="str">
        <f t="shared" si="65"/>
        <v>0.56.28</v>
      </c>
      <c r="AO349" s="8" t="str">
        <f t="shared" si="60"/>
        <v>IGNACIO ISAAC ANDRADE  DÍAZ</v>
      </c>
      <c r="AP349" s="23">
        <f t="shared" si="61"/>
        <v>37291</v>
      </c>
      <c r="AQ349" s="8" t="str">
        <f t="shared" si="66"/>
        <v>Club Deportivo Atlético Coronel</v>
      </c>
      <c r="AR349" s="8">
        <f t="shared" si="66"/>
        <v>8</v>
      </c>
      <c r="AS349" s="12" t="str">
        <f t="shared" si="62"/>
        <v>209648199</v>
      </c>
    </row>
    <row r="350" spans="1:45" ht="16" x14ac:dyDescent="0.2">
      <c r="A350" s="8"/>
      <c r="B350" s="35" t="s">
        <v>1256</v>
      </c>
      <c r="C350" s="35" t="s">
        <v>1179</v>
      </c>
      <c r="D350" s="35" t="s">
        <v>1257</v>
      </c>
      <c r="E350" s="32" t="s">
        <v>1258</v>
      </c>
      <c r="F350" s="39" t="s">
        <v>95</v>
      </c>
      <c r="G350" s="9">
        <v>36802</v>
      </c>
      <c r="H350" s="36" t="str">
        <f t="shared" si="63"/>
        <v>adulto</v>
      </c>
      <c r="I350" s="40" t="s">
        <v>923</v>
      </c>
      <c r="J350" s="42">
        <v>8</v>
      </c>
      <c r="K350" s="36">
        <v>400</v>
      </c>
      <c r="L350" s="8" t="s">
        <v>1450</v>
      </c>
      <c r="M350" s="40"/>
      <c r="N350" s="82">
        <v>4</v>
      </c>
      <c r="O350" s="89">
        <v>4</v>
      </c>
      <c r="P350" s="89" t="s">
        <v>1650</v>
      </c>
      <c r="Q350" s="85"/>
      <c r="R350" s="12" t="s">
        <v>819</v>
      </c>
      <c r="S350" s="12" t="str">
        <f t="shared" si="57"/>
        <v>m</v>
      </c>
      <c r="T350" s="8"/>
      <c r="U350" s="8"/>
      <c r="V350" s="8"/>
      <c r="W350" s="8"/>
      <c r="X350" s="8"/>
      <c r="Y350" s="8"/>
      <c r="Z350" s="45" t="s">
        <v>1442</v>
      </c>
      <c r="AA350" s="10">
        <v>43897</v>
      </c>
      <c r="AB350" s="44" t="s">
        <v>1445</v>
      </c>
      <c r="AC350" s="11" t="s">
        <v>1443</v>
      </c>
      <c r="AD350" s="11" t="s">
        <v>47</v>
      </c>
      <c r="AE350" s="14" t="s">
        <v>1444</v>
      </c>
      <c r="AG350" s="8" t="str">
        <f t="shared" si="58"/>
        <v>m</v>
      </c>
      <c r="AH350" s="8">
        <f t="shared" si="64"/>
        <v>400</v>
      </c>
      <c r="AI350" s="12" t="str">
        <f t="shared" si="64"/>
        <v>s2</v>
      </c>
      <c r="AJ350" s="12">
        <f t="shared" si="64"/>
        <v>0</v>
      </c>
      <c r="AK350" s="12">
        <f t="shared" si="59"/>
        <v>0</v>
      </c>
      <c r="AL350" s="12">
        <f t="shared" si="65"/>
        <v>4</v>
      </c>
      <c r="AM350" s="12">
        <f t="shared" si="65"/>
        <v>4</v>
      </c>
      <c r="AN350" s="12" t="str">
        <f t="shared" si="65"/>
        <v>0.58.90</v>
      </c>
      <c r="AO350" s="8" t="str">
        <f t="shared" si="60"/>
        <v>MARCO  CERNA  TORRES</v>
      </c>
      <c r="AP350" s="23">
        <f t="shared" si="61"/>
        <v>36802</v>
      </c>
      <c r="AQ350" s="8" t="str">
        <f t="shared" si="66"/>
        <v>Club Atlético Chiguayante</v>
      </c>
      <c r="AR350" s="8">
        <f t="shared" si="66"/>
        <v>8</v>
      </c>
      <c r="AS350" s="12" t="str">
        <f t="shared" si="62"/>
        <v>205156496</v>
      </c>
    </row>
    <row r="351" spans="1:45" ht="16" x14ac:dyDescent="0.2">
      <c r="A351" s="8"/>
      <c r="B351" s="35" t="s">
        <v>275</v>
      </c>
      <c r="C351" s="35" t="s">
        <v>1162</v>
      </c>
      <c r="D351" s="35" t="s">
        <v>1259</v>
      </c>
      <c r="E351" s="32" t="s">
        <v>1260</v>
      </c>
      <c r="F351" s="39" t="s">
        <v>95</v>
      </c>
      <c r="G351" s="9">
        <v>37414</v>
      </c>
      <c r="H351" s="36" t="str">
        <f t="shared" si="63"/>
        <v>u20</v>
      </c>
      <c r="I351" s="40" t="s">
        <v>923</v>
      </c>
      <c r="J351" s="42">
        <v>8</v>
      </c>
      <c r="K351" s="36">
        <v>400</v>
      </c>
      <c r="L351" s="8" t="s">
        <v>1450</v>
      </c>
      <c r="M351" s="40"/>
      <c r="N351" s="82">
        <v>5</v>
      </c>
      <c r="O351" s="89">
        <v>5</v>
      </c>
      <c r="P351" s="89" t="s">
        <v>1588</v>
      </c>
      <c r="Q351" s="85"/>
      <c r="R351" s="12" t="s">
        <v>819</v>
      </c>
      <c r="S351" s="12" t="str">
        <f t="shared" si="57"/>
        <v>m</v>
      </c>
      <c r="T351" s="8"/>
      <c r="U351" s="8"/>
      <c r="V351" s="8"/>
      <c r="W351" s="8"/>
      <c r="X351" s="8"/>
      <c r="Y351" s="8"/>
      <c r="Z351" s="45" t="s">
        <v>1442</v>
      </c>
      <c r="AA351" s="10">
        <v>43897</v>
      </c>
      <c r="AB351" s="44" t="s">
        <v>1445</v>
      </c>
      <c r="AC351" s="11" t="s">
        <v>1443</v>
      </c>
      <c r="AD351" s="11" t="s">
        <v>47</v>
      </c>
      <c r="AE351" s="14" t="s">
        <v>1444</v>
      </c>
      <c r="AG351" s="8" t="str">
        <f t="shared" si="58"/>
        <v>m</v>
      </c>
      <c r="AH351" s="8">
        <f t="shared" si="64"/>
        <v>400</v>
      </c>
      <c r="AI351" s="12" t="str">
        <f t="shared" si="64"/>
        <v>s2</v>
      </c>
      <c r="AJ351" s="12">
        <f t="shared" si="64"/>
        <v>0</v>
      </c>
      <c r="AK351" s="12">
        <f t="shared" si="59"/>
        <v>0</v>
      </c>
      <c r="AL351" s="12">
        <f t="shared" si="65"/>
        <v>5</v>
      </c>
      <c r="AM351" s="12">
        <f t="shared" si="65"/>
        <v>5</v>
      </c>
      <c r="AN351" s="12" t="str">
        <f t="shared" si="65"/>
        <v>1.03.24</v>
      </c>
      <c r="AO351" s="8" t="str">
        <f t="shared" si="60"/>
        <v xml:space="preserve">JOAQUIN  ESPINOZA  CASTILLO </v>
      </c>
      <c r="AP351" s="23">
        <f t="shared" si="61"/>
        <v>37414</v>
      </c>
      <c r="AQ351" s="8" t="str">
        <f t="shared" si="66"/>
        <v>Club Atlético Chiguayante</v>
      </c>
      <c r="AR351" s="8">
        <f t="shared" si="66"/>
        <v>8</v>
      </c>
      <c r="AS351" s="12" t="str">
        <f t="shared" si="62"/>
        <v>210369546</v>
      </c>
    </row>
    <row r="352" spans="1:45" ht="16" x14ac:dyDescent="0.2">
      <c r="A352" s="8"/>
      <c r="B352" s="35" t="s">
        <v>471</v>
      </c>
      <c r="C352" s="35" t="s">
        <v>1099</v>
      </c>
      <c r="D352" s="35" t="s">
        <v>1102</v>
      </c>
      <c r="E352" s="32" t="s">
        <v>1103</v>
      </c>
      <c r="F352" s="39" t="s">
        <v>95</v>
      </c>
      <c r="G352" s="9">
        <v>34993</v>
      </c>
      <c r="H352" s="36" t="str">
        <f t="shared" si="63"/>
        <v>adulto</v>
      </c>
      <c r="I352" s="40" t="s">
        <v>235</v>
      </c>
      <c r="J352" s="42">
        <v>8</v>
      </c>
      <c r="K352" s="36">
        <v>400</v>
      </c>
      <c r="L352" s="8"/>
      <c r="M352" s="40"/>
      <c r="N352" s="82"/>
      <c r="O352" s="89"/>
      <c r="P352" s="89" t="s">
        <v>588</v>
      </c>
      <c r="Q352" s="85"/>
      <c r="R352" s="12" t="s">
        <v>819</v>
      </c>
      <c r="S352" s="12" t="str">
        <f t="shared" si="57"/>
        <v>m</v>
      </c>
      <c r="T352" s="8"/>
      <c r="U352" s="8"/>
      <c r="V352" s="8"/>
      <c r="W352" s="8"/>
      <c r="X352" s="8"/>
      <c r="Y352" s="8"/>
      <c r="Z352" s="45" t="s">
        <v>1442</v>
      </c>
      <c r="AA352" s="10">
        <v>43897</v>
      </c>
      <c r="AB352" s="44" t="s">
        <v>1445</v>
      </c>
      <c r="AC352" s="11" t="s">
        <v>1443</v>
      </c>
      <c r="AD352" s="11" t="s">
        <v>47</v>
      </c>
      <c r="AE352" s="14" t="s">
        <v>1444</v>
      </c>
      <c r="AG352" s="8" t="str">
        <f t="shared" si="58"/>
        <v>m</v>
      </c>
      <c r="AH352" s="8">
        <f t="shared" si="64"/>
        <v>400</v>
      </c>
      <c r="AI352" s="12">
        <f t="shared" si="64"/>
        <v>0</v>
      </c>
      <c r="AJ352" s="12">
        <f t="shared" si="64"/>
        <v>0</v>
      </c>
      <c r="AK352" s="12">
        <f t="shared" si="59"/>
        <v>0</v>
      </c>
      <c r="AL352" s="12">
        <f t="shared" si="65"/>
        <v>0</v>
      </c>
      <c r="AM352" s="12">
        <f t="shared" si="65"/>
        <v>0</v>
      </c>
      <c r="AN352" s="12" t="str">
        <f t="shared" si="65"/>
        <v>DNS</v>
      </c>
      <c r="AO352" s="8" t="str">
        <f t="shared" si="60"/>
        <v xml:space="preserve">JOEL  ARANEDA  MELLA </v>
      </c>
      <c r="AP352" s="23">
        <f t="shared" si="61"/>
        <v>34993</v>
      </c>
      <c r="AQ352" s="8" t="str">
        <f t="shared" si="66"/>
        <v>Club Atlético Nahuen</v>
      </c>
      <c r="AR352" s="8">
        <f t="shared" si="66"/>
        <v>8</v>
      </c>
      <c r="AS352" s="12" t="str">
        <f t="shared" si="62"/>
        <v>191464168</v>
      </c>
    </row>
    <row r="353" spans="1:16380" ht="16" x14ac:dyDescent="0.2">
      <c r="A353" s="8"/>
      <c r="B353" s="35" t="s">
        <v>1227</v>
      </c>
      <c r="C353" s="35" t="s">
        <v>1127</v>
      </c>
      <c r="D353" s="35" t="s">
        <v>1228</v>
      </c>
      <c r="E353" s="32" t="s">
        <v>1229</v>
      </c>
      <c r="F353" s="39" t="s">
        <v>95</v>
      </c>
      <c r="G353" s="9">
        <v>37646</v>
      </c>
      <c r="H353" s="36" t="str">
        <f t="shared" si="63"/>
        <v>u18</v>
      </c>
      <c r="I353" s="40" t="s">
        <v>823</v>
      </c>
      <c r="J353" s="42">
        <v>7</v>
      </c>
      <c r="K353" s="36">
        <v>400</v>
      </c>
      <c r="L353" s="8"/>
      <c r="M353" s="40"/>
      <c r="N353" s="82"/>
      <c r="O353" s="89"/>
      <c r="P353" s="89" t="s">
        <v>588</v>
      </c>
      <c r="Q353" s="85"/>
      <c r="R353" s="12" t="s">
        <v>819</v>
      </c>
      <c r="S353" s="12" t="str">
        <f t="shared" si="57"/>
        <v>m</v>
      </c>
      <c r="T353" s="8"/>
      <c r="U353" s="8"/>
      <c r="V353" s="8"/>
      <c r="W353" s="8"/>
      <c r="X353" s="8"/>
      <c r="Y353" s="8"/>
      <c r="Z353" s="45" t="s">
        <v>1442</v>
      </c>
      <c r="AA353" s="10">
        <v>43897</v>
      </c>
      <c r="AB353" s="44" t="s">
        <v>1445</v>
      </c>
      <c r="AC353" s="11" t="s">
        <v>1443</v>
      </c>
      <c r="AD353" s="11" t="s">
        <v>47</v>
      </c>
      <c r="AE353" s="14" t="s">
        <v>1444</v>
      </c>
      <c r="AG353" s="8" t="str">
        <f t="shared" si="58"/>
        <v>m</v>
      </c>
      <c r="AH353" s="8">
        <f t="shared" si="64"/>
        <v>400</v>
      </c>
      <c r="AI353" s="12">
        <f t="shared" si="64"/>
        <v>0</v>
      </c>
      <c r="AJ353" s="12">
        <f t="shared" si="64"/>
        <v>0</v>
      </c>
      <c r="AK353" s="12">
        <f t="shared" si="59"/>
        <v>0</v>
      </c>
      <c r="AL353" s="12">
        <f t="shared" si="65"/>
        <v>0</v>
      </c>
      <c r="AM353" s="12">
        <f t="shared" si="65"/>
        <v>0</v>
      </c>
      <c r="AN353" s="12" t="str">
        <f t="shared" si="65"/>
        <v>DNS</v>
      </c>
      <c r="AO353" s="8" t="str">
        <f t="shared" si="60"/>
        <v>PABLO JESUS ALEXIS MOYA BUSTAMANTE</v>
      </c>
      <c r="AP353" s="23">
        <f t="shared" si="61"/>
        <v>37646</v>
      </c>
      <c r="AQ353" s="8" t="str">
        <f t="shared" si="66"/>
        <v>CLUB ATLETISMO CAUQUENES</v>
      </c>
      <c r="AR353" s="8">
        <f t="shared" si="66"/>
        <v>7</v>
      </c>
      <c r="AS353" s="12" t="str">
        <f t="shared" si="62"/>
        <v>212306347</v>
      </c>
    </row>
    <row r="354" spans="1:16380" ht="16" x14ac:dyDescent="0.2">
      <c r="A354" s="8"/>
      <c r="B354" s="35" t="s">
        <v>1230</v>
      </c>
      <c r="C354" s="35" t="s">
        <v>1231</v>
      </c>
      <c r="D354" s="35" t="s">
        <v>1232</v>
      </c>
      <c r="E354" s="32" t="s">
        <v>1233</v>
      </c>
      <c r="F354" s="39" t="s">
        <v>95</v>
      </c>
      <c r="G354" s="9">
        <v>33699</v>
      </c>
      <c r="H354" s="36" t="str">
        <f t="shared" si="63"/>
        <v>adulto</v>
      </c>
      <c r="I354" s="40" t="s">
        <v>96</v>
      </c>
      <c r="J354" s="42">
        <v>8</v>
      </c>
      <c r="K354" s="36">
        <v>400</v>
      </c>
      <c r="L354" s="8"/>
      <c r="M354" s="40"/>
      <c r="N354" s="82"/>
      <c r="O354" s="89"/>
      <c r="P354" s="89" t="s">
        <v>588</v>
      </c>
      <c r="Q354" s="85"/>
      <c r="R354" s="12" t="s">
        <v>819</v>
      </c>
      <c r="S354" s="12" t="str">
        <f t="shared" si="57"/>
        <v>m</v>
      </c>
      <c r="T354" s="8"/>
      <c r="U354" s="8"/>
      <c r="V354" s="8"/>
      <c r="W354" s="8"/>
      <c r="X354" s="8"/>
      <c r="Y354" s="8"/>
      <c r="Z354" s="45" t="s">
        <v>1442</v>
      </c>
      <c r="AA354" s="10">
        <v>43897</v>
      </c>
      <c r="AB354" s="44" t="s">
        <v>1445</v>
      </c>
      <c r="AC354" s="11" t="s">
        <v>1443</v>
      </c>
      <c r="AD354" s="11" t="s">
        <v>47</v>
      </c>
      <c r="AE354" s="14" t="s">
        <v>1444</v>
      </c>
      <c r="AG354" s="8" t="str">
        <f t="shared" si="58"/>
        <v>m</v>
      </c>
      <c r="AH354" s="8">
        <f t="shared" si="64"/>
        <v>400</v>
      </c>
      <c r="AI354" s="12">
        <f t="shared" si="64"/>
        <v>0</v>
      </c>
      <c r="AJ354" s="12">
        <f t="shared" si="64"/>
        <v>0</v>
      </c>
      <c r="AK354" s="12">
        <f t="shared" si="59"/>
        <v>0</v>
      </c>
      <c r="AL354" s="12">
        <f t="shared" si="65"/>
        <v>0</v>
      </c>
      <c r="AM354" s="12">
        <f t="shared" si="65"/>
        <v>0</v>
      </c>
      <c r="AN354" s="12" t="str">
        <f t="shared" si="65"/>
        <v>DNS</v>
      </c>
      <c r="AO354" s="8" t="str">
        <f t="shared" si="60"/>
        <v>FELIPE GOMES MORA</v>
      </c>
      <c r="AP354" s="23">
        <f t="shared" si="61"/>
        <v>33699</v>
      </c>
      <c r="AQ354" s="8" t="str">
        <f t="shared" si="66"/>
        <v>Club Deportivo Universidad del Bio-Bio</v>
      </c>
      <c r="AR354" s="8">
        <f t="shared" si="66"/>
        <v>8</v>
      </c>
      <c r="AS354" s="12" t="str">
        <f t="shared" si="62"/>
        <v>181056673</v>
      </c>
    </row>
    <row r="355" spans="1:16380" ht="16" x14ac:dyDescent="0.2">
      <c r="A355" s="8"/>
      <c r="B355" s="35" t="s">
        <v>1223</v>
      </c>
      <c r="C355" s="35" t="s">
        <v>1224</v>
      </c>
      <c r="D355" s="35" t="s">
        <v>1225</v>
      </c>
      <c r="E355" s="32" t="s">
        <v>1226</v>
      </c>
      <c r="F355" s="39" t="s">
        <v>95</v>
      </c>
      <c r="G355" s="9">
        <v>37877</v>
      </c>
      <c r="H355" s="36" t="str">
        <f t="shared" si="63"/>
        <v>u18</v>
      </c>
      <c r="I355" s="40" t="s">
        <v>847</v>
      </c>
      <c r="J355" s="42">
        <v>7</v>
      </c>
      <c r="K355" s="36">
        <v>400</v>
      </c>
      <c r="L355" s="8"/>
      <c r="M355" s="40"/>
      <c r="N355" s="82"/>
      <c r="O355" s="89"/>
      <c r="P355" s="89" t="s">
        <v>588</v>
      </c>
      <c r="Q355" s="85"/>
      <c r="R355" s="12" t="s">
        <v>819</v>
      </c>
      <c r="S355" s="12" t="str">
        <f t="shared" si="57"/>
        <v>m</v>
      </c>
      <c r="T355" s="8"/>
      <c r="U355" s="8"/>
      <c r="V355" s="8"/>
      <c r="W355" s="8"/>
      <c r="X355" s="8"/>
      <c r="Y355" s="8"/>
      <c r="Z355" s="45" t="s">
        <v>1442</v>
      </c>
      <c r="AA355" s="10">
        <v>43897</v>
      </c>
      <c r="AB355" s="44" t="s">
        <v>1445</v>
      </c>
      <c r="AC355" s="11" t="s">
        <v>1443</v>
      </c>
      <c r="AD355" s="11" t="s">
        <v>47</v>
      </c>
      <c r="AE355" s="14" t="s">
        <v>1444</v>
      </c>
      <c r="AG355" s="8" t="str">
        <f t="shared" si="58"/>
        <v>m</v>
      </c>
      <c r="AH355" s="8">
        <f t="shared" si="64"/>
        <v>400</v>
      </c>
      <c r="AI355" s="12">
        <f t="shared" si="64"/>
        <v>0</v>
      </c>
      <c r="AJ355" s="12">
        <f t="shared" si="64"/>
        <v>0</v>
      </c>
      <c r="AK355" s="12">
        <f t="shared" si="59"/>
        <v>0</v>
      </c>
      <c r="AL355" s="12">
        <f t="shared" si="65"/>
        <v>0</v>
      </c>
      <c r="AM355" s="12">
        <f t="shared" si="65"/>
        <v>0</v>
      </c>
      <c r="AN355" s="12" t="str">
        <f t="shared" si="65"/>
        <v>DNS</v>
      </c>
      <c r="AO355" s="8" t="str">
        <f t="shared" si="60"/>
        <v>JAVIER JUNIOR SEGURA DOS SANTOS</v>
      </c>
      <c r="AP355" s="23">
        <f t="shared" si="61"/>
        <v>37877</v>
      </c>
      <c r="AQ355" s="8" t="str">
        <f t="shared" si="66"/>
        <v>CLUB ATLETICO ALAMEDA DE TALCA</v>
      </c>
      <c r="AR355" s="8">
        <f t="shared" si="66"/>
        <v>7</v>
      </c>
      <c r="AS355" s="12" t="str">
        <f t="shared" si="62"/>
        <v>222290821</v>
      </c>
    </row>
    <row r="356" spans="1:16380" ht="16" x14ac:dyDescent="0.2">
      <c r="A356" s="8"/>
      <c r="B356" s="35" t="s">
        <v>1139</v>
      </c>
      <c r="C356" s="35" t="s">
        <v>1140</v>
      </c>
      <c r="D356" s="35" t="s">
        <v>1141</v>
      </c>
      <c r="E356" s="32" t="s">
        <v>1142</v>
      </c>
      <c r="F356" s="39" t="s">
        <v>95</v>
      </c>
      <c r="G356" s="9">
        <v>37188</v>
      </c>
      <c r="H356" s="36" t="str">
        <f t="shared" si="63"/>
        <v>u20</v>
      </c>
      <c r="I356" s="40" t="s">
        <v>847</v>
      </c>
      <c r="J356" s="42">
        <v>7</v>
      </c>
      <c r="K356" s="36">
        <v>400</v>
      </c>
      <c r="L356" s="8"/>
      <c r="M356" s="40"/>
      <c r="N356" s="82"/>
      <c r="O356" s="89"/>
      <c r="P356" s="89" t="s">
        <v>588</v>
      </c>
      <c r="Q356" s="85"/>
      <c r="R356" s="12" t="s">
        <v>819</v>
      </c>
      <c r="S356" s="12" t="str">
        <f t="shared" si="57"/>
        <v>m</v>
      </c>
      <c r="T356" s="8"/>
      <c r="U356" s="8"/>
      <c r="V356" s="8"/>
      <c r="W356" s="8"/>
      <c r="X356" s="8"/>
      <c r="Y356" s="8"/>
      <c r="Z356" s="45" t="s">
        <v>1442</v>
      </c>
      <c r="AA356" s="10">
        <v>43897</v>
      </c>
      <c r="AB356" s="44" t="s">
        <v>1445</v>
      </c>
      <c r="AC356" s="11" t="s">
        <v>1443</v>
      </c>
      <c r="AD356" s="11" t="s">
        <v>47</v>
      </c>
      <c r="AE356" s="14" t="s">
        <v>1444</v>
      </c>
      <c r="AG356" s="8" t="str">
        <f t="shared" si="58"/>
        <v>m</v>
      </c>
      <c r="AH356" s="8">
        <f t="shared" si="64"/>
        <v>400</v>
      </c>
      <c r="AI356" s="12">
        <f t="shared" si="64"/>
        <v>0</v>
      </c>
      <c r="AJ356" s="12">
        <f t="shared" si="64"/>
        <v>0</v>
      </c>
      <c r="AK356" s="12">
        <f t="shared" si="59"/>
        <v>0</v>
      </c>
      <c r="AL356" s="12">
        <f t="shared" si="65"/>
        <v>0</v>
      </c>
      <c r="AM356" s="12">
        <f t="shared" si="65"/>
        <v>0</v>
      </c>
      <c r="AN356" s="12" t="str">
        <f t="shared" si="65"/>
        <v>DNS</v>
      </c>
      <c r="AO356" s="8" t="str">
        <f t="shared" si="60"/>
        <v>JOSE EUGENIO CACERES LOBOS</v>
      </c>
      <c r="AP356" s="23">
        <f t="shared" si="61"/>
        <v>37188</v>
      </c>
      <c r="AQ356" s="8" t="str">
        <f t="shared" si="66"/>
        <v>CLUB ATLETICO ALAMEDA DE TALCA</v>
      </c>
      <c r="AR356" s="8">
        <f t="shared" si="66"/>
        <v>7</v>
      </c>
      <c r="AS356" s="12" t="str">
        <f t="shared" si="62"/>
        <v>200824701</v>
      </c>
    </row>
    <row r="357" spans="1:16380" ht="16" x14ac:dyDescent="0.2">
      <c r="A357" s="8"/>
      <c r="B357" s="35" t="s">
        <v>1252</v>
      </c>
      <c r="C357" s="35" t="s">
        <v>1253</v>
      </c>
      <c r="D357" s="35" t="s">
        <v>1254</v>
      </c>
      <c r="E357" s="32" t="s">
        <v>1255</v>
      </c>
      <c r="F357" s="39" t="s">
        <v>95</v>
      </c>
      <c r="G357" s="9">
        <v>37172</v>
      </c>
      <c r="H357" s="36" t="str">
        <f t="shared" si="63"/>
        <v>u20</v>
      </c>
      <c r="I357" s="40" t="s">
        <v>831</v>
      </c>
      <c r="J357" s="42">
        <v>16</v>
      </c>
      <c r="K357" s="36">
        <v>400</v>
      </c>
      <c r="L357" s="8"/>
      <c r="M357" s="40"/>
      <c r="N357" s="82"/>
      <c r="O357" s="89"/>
      <c r="P357" s="89" t="s">
        <v>588</v>
      </c>
      <c r="Q357" s="85"/>
      <c r="R357" s="12" t="s">
        <v>819</v>
      </c>
      <c r="S357" s="12" t="str">
        <f t="shared" si="57"/>
        <v>m</v>
      </c>
      <c r="T357" s="8"/>
      <c r="U357" s="8"/>
      <c r="V357" s="8"/>
      <c r="W357" s="8"/>
      <c r="X357" s="8"/>
      <c r="Y357" s="8"/>
      <c r="Z357" s="45" t="s">
        <v>1442</v>
      </c>
      <c r="AA357" s="10">
        <v>43897</v>
      </c>
      <c r="AB357" s="44" t="s">
        <v>1445</v>
      </c>
      <c r="AC357" s="11" t="s">
        <v>1443</v>
      </c>
      <c r="AD357" s="11" t="s">
        <v>47</v>
      </c>
      <c r="AE357" s="14" t="s">
        <v>1444</v>
      </c>
      <c r="AG357" s="8" t="str">
        <f t="shared" si="58"/>
        <v>m</v>
      </c>
      <c r="AH357" s="8">
        <f t="shared" si="64"/>
        <v>400</v>
      </c>
      <c r="AI357" s="12">
        <f t="shared" si="64"/>
        <v>0</v>
      </c>
      <c r="AJ357" s="12">
        <f t="shared" si="64"/>
        <v>0</v>
      </c>
      <c r="AK357" s="12">
        <f t="shared" si="59"/>
        <v>0</v>
      </c>
      <c r="AL357" s="12">
        <f t="shared" si="65"/>
        <v>0</v>
      </c>
      <c r="AM357" s="12">
        <f t="shared" si="65"/>
        <v>0</v>
      </c>
      <c r="AN357" s="12" t="str">
        <f t="shared" si="65"/>
        <v>DNS</v>
      </c>
      <c r="AO357" s="8" t="str">
        <f t="shared" si="60"/>
        <v>DANIEL ANJELO SAAVEDRA  COLOMA</v>
      </c>
      <c r="AP357" s="23">
        <f t="shared" si="61"/>
        <v>37172</v>
      </c>
      <c r="AQ357" s="8" t="str">
        <f t="shared" si="66"/>
        <v>Club Atlético Tres Runners</v>
      </c>
      <c r="AR357" s="8">
        <f t="shared" si="66"/>
        <v>16</v>
      </c>
      <c r="AS357" s="12" t="str">
        <f t="shared" si="62"/>
        <v>208846426</v>
      </c>
    </row>
    <row r="358" spans="1:16380" ht="16" x14ac:dyDescent="0.2">
      <c r="A358" s="8"/>
      <c r="B358" s="35" t="s">
        <v>915</v>
      </c>
      <c r="C358" s="35" t="s">
        <v>916</v>
      </c>
      <c r="D358" s="35" t="s">
        <v>917</v>
      </c>
      <c r="E358" s="32" t="s">
        <v>918</v>
      </c>
      <c r="F358" s="39" t="s">
        <v>45</v>
      </c>
      <c r="G358" s="9">
        <v>35331</v>
      </c>
      <c r="H358" s="36" t="str">
        <f t="shared" si="63"/>
        <v>adulto</v>
      </c>
      <c r="I358" s="40" t="s">
        <v>919</v>
      </c>
      <c r="J358" s="43">
        <v>13</v>
      </c>
      <c r="K358" s="36">
        <v>800</v>
      </c>
      <c r="L358" s="8" t="s">
        <v>1449</v>
      </c>
      <c r="M358" s="40"/>
      <c r="N358" s="82">
        <v>4</v>
      </c>
      <c r="O358" s="89">
        <v>1</v>
      </c>
      <c r="P358" s="89" t="s">
        <v>1665</v>
      </c>
      <c r="Q358" s="85"/>
      <c r="R358" s="12" t="s">
        <v>819</v>
      </c>
      <c r="S358" s="12" t="str">
        <f t="shared" si="57"/>
        <v>f</v>
      </c>
      <c r="T358" s="8"/>
      <c r="U358" s="8"/>
      <c r="V358" s="8"/>
      <c r="W358" s="8"/>
      <c r="X358" s="8"/>
      <c r="Y358" s="8"/>
      <c r="Z358" s="45" t="s">
        <v>1442</v>
      </c>
      <c r="AA358" s="10">
        <v>43897</v>
      </c>
      <c r="AB358" s="44" t="s">
        <v>1445</v>
      </c>
      <c r="AC358" s="11" t="s">
        <v>1443</v>
      </c>
      <c r="AD358" s="11" t="s">
        <v>47</v>
      </c>
      <c r="AE358" s="14" t="s">
        <v>1444</v>
      </c>
      <c r="AG358" s="8" t="str">
        <f t="shared" si="58"/>
        <v>f</v>
      </c>
      <c r="AH358" s="8">
        <f t="shared" si="64"/>
        <v>800</v>
      </c>
      <c r="AI358" s="12" t="str">
        <f t="shared" si="64"/>
        <v>s1</v>
      </c>
      <c r="AJ358" s="12">
        <f t="shared" si="64"/>
        <v>0</v>
      </c>
      <c r="AK358" s="12">
        <f t="shared" si="59"/>
        <v>0</v>
      </c>
      <c r="AL358" s="12">
        <f t="shared" si="65"/>
        <v>4</v>
      </c>
      <c r="AM358" s="12">
        <f t="shared" si="65"/>
        <v>1</v>
      </c>
      <c r="AN358" s="12" t="str">
        <f t="shared" si="65"/>
        <v>2.20.95</v>
      </c>
      <c r="AO358" s="8" t="str">
        <f t="shared" si="60"/>
        <v>GEORGINA  REYES  MARILEO</v>
      </c>
      <c r="AP358" s="23">
        <f t="shared" si="61"/>
        <v>35331</v>
      </c>
      <c r="AQ358" s="8" t="str">
        <f t="shared" si="66"/>
        <v>Club Atletico Puente Alto</v>
      </c>
      <c r="AR358" s="8">
        <f t="shared" si="66"/>
        <v>13</v>
      </c>
      <c r="AS358" s="12" t="str">
        <f t="shared" si="62"/>
        <v>193855652</v>
      </c>
    </row>
    <row r="359" spans="1:16380" ht="16" x14ac:dyDescent="0.2">
      <c r="A359" s="8"/>
      <c r="B359" s="35" t="s">
        <v>656</v>
      </c>
      <c r="C359" s="35" t="s">
        <v>935</v>
      </c>
      <c r="D359" s="35" t="s">
        <v>936</v>
      </c>
      <c r="E359" s="32" t="s">
        <v>937</v>
      </c>
      <c r="F359" s="39" t="s">
        <v>45</v>
      </c>
      <c r="G359" s="9">
        <v>37253</v>
      </c>
      <c r="H359" s="36" t="str">
        <f t="shared" si="63"/>
        <v>u20</v>
      </c>
      <c r="I359" s="40" t="s">
        <v>46</v>
      </c>
      <c r="J359" s="43">
        <v>8</v>
      </c>
      <c r="K359" s="36">
        <v>800</v>
      </c>
      <c r="L359" s="8" t="s">
        <v>1449</v>
      </c>
      <c r="M359" s="40"/>
      <c r="N359" s="82">
        <v>2</v>
      </c>
      <c r="O359" s="89">
        <v>2</v>
      </c>
      <c r="P359" s="89" t="s">
        <v>1666</v>
      </c>
      <c r="Q359" s="85"/>
      <c r="R359" s="12" t="s">
        <v>819</v>
      </c>
      <c r="S359" s="12" t="str">
        <f t="shared" si="57"/>
        <v>f</v>
      </c>
      <c r="T359" s="8"/>
      <c r="U359" s="8"/>
      <c r="V359" s="8"/>
      <c r="W359" s="8"/>
      <c r="X359" s="8"/>
      <c r="Y359" s="8"/>
      <c r="Z359" s="45" t="s">
        <v>1442</v>
      </c>
      <c r="AA359" s="10">
        <v>43897</v>
      </c>
      <c r="AB359" s="44" t="s">
        <v>1445</v>
      </c>
      <c r="AC359" s="11" t="s">
        <v>1443</v>
      </c>
      <c r="AD359" s="11" t="s">
        <v>47</v>
      </c>
      <c r="AE359" s="14" t="s">
        <v>1444</v>
      </c>
      <c r="AG359" s="8" t="str">
        <f t="shared" si="58"/>
        <v>f</v>
      </c>
      <c r="AH359" s="8">
        <f t="shared" si="64"/>
        <v>800</v>
      </c>
      <c r="AI359" s="12" t="str">
        <f t="shared" si="64"/>
        <v>s1</v>
      </c>
      <c r="AJ359" s="12">
        <f t="shared" si="64"/>
        <v>0</v>
      </c>
      <c r="AK359" s="12">
        <f t="shared" si="59"/>
        <v>0</v>
      </c>
      <c r="AL359" s="12">
        <f t="shared" si="65"/>
        <v>2</v>
      </c>
      <c r="AM359" s="12">
        <f t="shared" si="65"/>
        <v>2</v>
      </c>
      <c r="AN359" s="12" t="str">
        <f t="shared" si="65"/>
        <v>2.21.29</v>
      </c>
      <c r="AO359" s="8" t="str">
        <f t="shared" si="60"/>
        <v>ANDREA JARA  CONTRERAS</v>
      </c>
      <c r="AP359" s="23">
        <f t="shared" si="61"/>
        <v>37253</v>
      </c>
      <c r="AQ359" s="8" t="str">
        <f t="shared" si="66"/>
        <v>Club Deportivo Atlético Coronel</v>
      </c>
      <c r="AR359" s="8">
        <f t="shared" si="66"/>
        <v>8</v>
      </c>
      <c r="AS359" s="12" t="str">
        <f t="shared" si="62"/>
        <v>209489937</v>
      </c>
    </row>
    <row r="360" spans="1:16380" ht="16" x14ac:dyDescent="0.2">
      <c r="A360" s="8"/>
      <c r="B360" s="35" t="s">
        <v>924</v>
      </c>
      <c r="C360" s="35" t="s">
        <v>925</v>
      </c>
      <c r="D360" s="35" t="s">
        <v>926</v>
      </c>
      <c r="E360" s="32" t="s">
        <v>927</v>
      </c>
      <c r="F360" s="39" t="s">
        <v>45</v>
      </c>
      <c r="G360" s="9">
        <v>35318</v>
      </c>
      <c r="H360" s="36" t="str">
        <f t="shared" si="63"/>
        <v>adulto</v>
      </c>
      <c r="I360" s="40" t="s">
        <v>928</v>
      </c>
      <c r="J360" s="43">
        <v>16</v>
      </c>
      <c r="K360" s="36">
        <v>800</v>
      </c>
      <c r="L360" s="8" t="s">
        <v>1449</v>
      </c>
      <c r="M360" s="40"/>
      <c r="N360" s="82">
        <v>5</v>
      </c>
      <c r="O360" s="89">
        <v>3</v>
      </c>
      <c r="P360" s="89" t="s">
        <v>1667</v>
      </c>
      <c r="Q360" s="85"/>
      <c r="R360" s="12" t="s">
        <v>819</v>
      </c>
      <c r="S360" s="12" t="str">
        <f t="shared" si="57"/>
        <v>f</v>
      </c>
      <c r="T360" s="8"/>
      <c r="U360" s="8"/>
      <c r="V360" s="8"/>
      <c r="W360" s="8"/>
      <c r="X360" s="8"/>
      <c r="Y360" s="8"/>
      <c r="Z360" s="45" t="s">
        <v>1442</v>
      </c>
      <c r="AA360" s="10">
        <v>43897</v>
      </c>
      <c r="AB360" s="44" t="s">
        <v>1445</v>
      </c>
      <c r="AC360" s="11" t="s">
        <v>1443</v>
      </c>
      <c r="AD360" s="11" t="s">
        <v>47</v>
      </c>
      <c r="AE360" s="14" t="s">
        <v>1444</v>
      </c>
      <c r="AG360" s="8" t="str">
        <f t="shared" si="58"/>
        <v>f</v>
      </c>
      <c r="AH360" s="8">
        <f t="shared" si="64"/>
        <v>800</v>
      </c>
      <c r="AI360" s="12" t="str">
        <f t="shared" si="64"/>
        <v>s1</v>
      </c>
      <c r="AJ360" s="12">
        <f t="shared" si="64"/>
        <v>0</v>
      </c>
      <c r="AK360" s="12">
        <f t="shared" si="59"/>
        <v>0</v>
      </c>
      <c r="AL360" s="12">
        <f t="shared" si="65"/>
        <v>5</v>
      </c>
      <c r="AM360" s="12">
        <f t="shared" si="65"/>
        <v>3</v>
      </c>
      <c r="AN360" s="12" t="str">
        <f t="shared" si="65"/>
        <v>2.25.26</v>
      </c>
      <c r="AO360" s="8" t="str">
        <f t="shared" si="60"/>
        <v>MARIA DEL ROSARIO IBARRA DEL CANTO</v>
      </c>
      <c r="AP360" s="23">
        <f t="shared" si="61"/>
        <v>35318</v>
      </c>
      <c r="AQ360" s="8" t="str">
        <f t="shared" si="66"/>
        <v>Club Atlético UBB Chillan</v>
      </c>
      <c r="AR360" s="8">
        <f t="shared" si="66"/>
        <v>16</v>
      </c>
      <c r="AS360" s="12" t="str">
        <f t="shared" si="62"/>
        <v>194880367</v>
      </c>
    </row>
    <row r="361" spans="1:16380" s="69" customFormat="1" ht="16" hidden="1" x14ac:dyDescent="0.2">
      <c r="A361" s="90" t="s">
        <v>1662</v>
      </c>
      <c r="B361" s="62" t="s">
        <v>287</v>
      </c>
      <c r="C361" s="62" t="s">
        <v>1463</v>
      </c>
      <c r="D361" s="63" t="s">
        <v>1464</v>
      </c>
      <c r="E361" s="74" t="s">
        <v>1465</v>
      </c>
      <c r="F361" s="64" t="s">
        <v>45</v>
      </c>
      <c r="G361" s="64">
        <v>38946</v>
      </c>
      <c r="H361" s="55" t="str">
        <f t="shared" si="63"/>
        <v>u16</v>
      </c>
      <c r="I361" s="56" t="s">
        <v>46</v>
      </c>
      <c r="J361" s="57">
        <v>8</v>
      </c>
      <c r="K361" s="58">
        <v>800</v>
      </c>
      <c r="L361" s="90" t="s">
        <v>1449</v>
      </c>
      <c r="M361" s="91"/>
      <c r="N361" s="92">
        <v>1</v>
      </c>
      <c r="O361" s="92">
        <v>4</v>
      </c>
      <c r="P361" s="93" t="s">
        <v>1639</v>
      </c>
      <c r="Q361" s="90"/>
      <c r="R361" s="90" t="s">
        <v>819</v>
      </c>
      <c r="S361" s="90" t="str">
        <f t="shared" si="57"/>
        <v>f</v>
      </c>
      <c r="T361" s="90"/>
      <c r="U361" s="90"/>
      <c r="V361" s="94"/>
      <c r="W361" s="95"/>
      <c r="X361" s="96"/>
      <c r="Y361" s="90"/>
      <c r="Z361" s="90" t="s">
        <v>1442</v>
      </c>
      <c r="AA361" s="97">
        <v>43897</v>
      </c>
      <c r="AB361" s="98" t="s">
        <v>1445</v>
      </c>
      <c r="AC361" s="90" t="s">
        <v>1443</v>
      </c>
      <c r="AD361" s="90" t="s">
        <v>47</v>
      </c>
      <c r="AE361" s="58" t="s">
        <v>1444</v>
      </c>
      <c r="AF361" s="58"/>
      <c r="AG361" s="58" t="str">
        <f t="shared" si="58"/>
        <v>f</v>
      </c>
      <c r="AH361" s="58">
        <f t="shared" si="64"/>
        <v>800</v>
      </c>
      <c r="AI361" s="58" t="str">
        <f t="shared" si="64"/>
        <v>s1</v>
      </c>
      <c r="AJ361" s="58">
        <f t="shared" si="64"/>
        <v>0</v>
      </c>
      <c r="AK361" s="90">
        <f t="shared" si="59"/>
        <v>0</v>
      </c>
      <c r="AL361" s="99">
        <f t="shared" si="65"/>
        <v>1</v>
      </c>
      <c r="AM361" s="90">
        <f t="shared" si="65"/>
        <v>4</v>
      </c>
      <c r="AN361" s="90" t="str">
        <f t="shared" si="65"/>
        <v>2.29.05</v>
      </c>
      <c r="AO361" s="58" t="str">
        <f t="shared" si="60"/>
        <v>AMPARO LUCÍA HERRERA LONARDI</v>
      </c>
      <c r="AP361" s="98">
        <f t="shared" si="61"/>
        <v>38946</v>
      </c>
      <c r="AQ361" s="98" t="str">
        <f t="shared" si="66"/>
        <v>Club Deportivo Atlético Coronel</v>
      </c>
      <c r="AR361" s="98">
        <f t="shared" si="66"/>
        <v>8</v>
      </c>
      <c r="AS361" s="98" t="str">
        <f t="shared" si="62"/>
        <v>221889355</v>
      </c>
      <c r="AT361" s="98"/>
      <c r="AU361" s="98"/>
      <c r="AV361" s="98"/>
      <c r="AW361" s="98"/>
      <c r="AX361" s="98"/>
      <c r="AY361" s="98"/>
      <c r="AZ361" s="98"/>
      <c r="BA361" s="98"/>
      <c r="BB361" s="98"/>
      <c r="BC361" s="98"/>
      <c r="BD361" s="98"/>
      <c r="BE361" s="98"/>
      <c r="BF361" s="98"/>
      <c r="BG361" s="98"/>
      <c r="BH361" s="98"/>
      <c r="BI361" s="98"/>
      <c r="BJ361" s="98"/>
      <c r="BK361" s="98"/>
      <c r="BL361" s="98"/>
      <c r="BM361" s="98"/>
      <c r="BN361" s="98"/>
      <c r="BO361" s="98"/>
      <c r="BP361" s="98"/>
      <c r="BQ361" s="98"/>
      <c r="BR361" s="98"/>
      <c r="BS361" s="98"/>
      <c r="BT361" s="98"/>
      <c r="BU361" s="98"/>
      <c r="BV361" s="98"/>
      <c r="BW361" s="98"/>
      <c r="BX361" s="98"/>
      <c r="BY361" s="98"/>
      <c r="BZ361" s="98"/>
      <c r="CA361" s="98"/>
      <c r="CB361" s="98"/>
      <c r="CC361" s="98"/>
      <c r="CD361" s="98"/>
      <c r="CE361" s="98"/>
      <c r="CF361" s="98"/>
      <c r="CG361" s="98"/>
      <c r="CH361" s="98"/>
      <c r="CI361" s="98"/>
      <c r="CJ361" s="98"/>
      <c r="CK361" s="98"/>
      <c r="CL361" s="98"/>
      <c r="CM361" s="98"/>
      <c r="CN361" s="98"/>
      <c r="CO361" s="98"/>
      <c r="CP361" s="98"/>
      <c r="CQ361" s="98"/>
      <c r="CR361" s="98"/>
      <c r="CS361" s="98"/>
      <c r="CT361" s="98"/>
      <c r="CU361" s="98"/>
      <c r="CV361" s="98"/>
      <c r="CW361" s="98"/>
      <c r="CX361" s="98"/>
      <c r="CY361" s="98"/>
      <c r="CZ361" s="98"/>
      <c r="DA361" s="98"/>
      <c r="DB361" s="98"/>
      <c r="DC361" s="98"/>
      <c r="DD361" s="98"/>
      <c r="DE361" s="98"/>
      <c r="DF361" s="98"/>
      <c r="DG361" s="98"/>
      <c r="DH361" s="98"/>
      <c r="DI361" s="98"/>
      <c r="DJ361" s="98"/>
      <c r="DK361" s="98"/>
      <c r="DL361" s="98"/>
      <c r="DM361" s="98"/>
      <c r="DN361" s="98"/>
      <c r="DO361" s="98"/>
      <c r="DP361" s="98"/>
      <c r="DQ361" s="98"/>
      <c r="DR361" s="98"/>
      <c r="DS361" s="98"/>
      <c r="DT361" s="98"/>
      <c r="DU361" s="98"/>
      <c r="DV361" s="98"/>
      <c r="DW361" s="98"/>
      <c r="DX361" s="98"/>
      <c r="DY361" s="98"/>
      <c r="DZ361" s="98"/>
      <c r="EA361" s="98"/>
      <c r="EB361" s="98"/>
      <c r="EC361" s="98"/>
      <c r="ED361" s="98"/>
      <c r="EE361" s="98"/>
      <c r="EF361" s="98"/>
      <c r="EG361" s="98"/>
      <c r="EH361" s="98"/>
      <c r="EI361" s="98"/>
      <c r="EJ361" s="98"/>
      <c r="EK361" s="98"/>
      <c r="EL361" s="98"/>
      <c r="EM361" s="98"/>
      <c r="EN361" s="98"/>
      <c r="EO361" s="98"/>
      <c r="EP361" s="98"/>
      <c r="EQ361" s="98"/>
      <c r="ER361" s="98"/>
      <c r="ES361" s="98"/>
      <c r="ET361" s="98"/>
      <c r="EU361" s="98"/>
      <c r="EV361" s="98"/>
      <c r="EW361" s="98"/>
      <c r="EX361" s="98"/>
      <c r="EY361" s="98"/>
      <c r="EZ361" s="98"/>
      <c r="FA361" s="98"/>
      <c r="FB361" s="98"/>
      <c r="FC361" s="98"/>
      <c r="FD361" s="98"/>
      <c r="FE361" s="98"/>
      <c r="FF361" s="98"/>
      <c r="FG361" s="98"/>
      <c r="FH361" s="98"/>
      <c r="FI361" s="98"/>
      <c r="FJ361" s="98"/>
      <c r="FK361" s="98"/>
      <c r="FL361" s="98"/>
      <c r="FM361" s="98"/>
      <c r="FN361" s="98"/>
      <c r="FO361" s="98"/>
      <c r="FP361" s="98"/>
      <c r="FQ361" s="98"/>
      <c r="FR361" s="98"/>
      <c r="FS361" s="98"/>
      <c r="FT361" s="98"/>
      <c r="FU361" s="98"/>
      <c r="FV361" s="98"/>
      <c r="FW361" s="98"/>
      <c r="FX361" s="98"/>
      <c r="FY361" s="98"/>
      <c r="FZ361" s="98"/>
      <c r="GA361" s="98"/>
      <c r="GB361" s="98"/>
      <c r="GC361" s="98"/>
      <c r="GD361" s="98"/>
      <c r="GE361" s="98"/>
      <c r="GF361" s="98"/>
      <c r="GG361" s="98"/>
      <c r="GH361" s="98"/>
      <c r="GI361" s="98"/>
      <c r="GJ361" s="98"/>
      <c r="GK361" s="98"/>
      <c r="GL361" s="98"/>
      <c r="GM361" s="98"/>
      <c r="GN361" s="98"/>
      <c r="GO361" s="98"/>
      <c r="GP361" s="98"/>
      <c r="GQ361" s="98"/>
      <c r="GR361" s="98"/>
      <c r="GS361" s="98"/>
      <c r="GT361" s="98"/>
      <c r="GU361" s="98"/>
      <c r="GV361" s="98"/>
      <c r="GW361" s="98"/>
      <c r="GX361" s="98"/>
      <c r="GY361" s="98"/>
      <c r="GZ361" s="98"/>
      <c r="HA361" s="98"/>
      <c r="HB361" s="98"/>
      <c r="HC361" s="98"/>
      <c r="HD361" s="98"/>
      <c r="HE361" s="98"/>
      <c r="HF361" s="98"/>
      <c r="HG361" s="98"/>
      <c r="HH361" s="98"/>
      <c r="HI361" s="98"/>
      <c r="HJ361" s="98"/>
      <c r="HK361" s="98"/>
      <c r="HL361" s="98"/>
      <c r="HM361" s="98"/>
      <c r="HN361" s="98"/>
      <c r="HO361" s="98"/>
      <c r="HP361" s="98"/>
      <c r="HQ361" s="98"/>
      <c r="HR361" s="98"/>
      <c r="HS361" s="98"/>
      <c r="HT361" s="98"/>
      <c r="HU361" s="98"/>
      <c r="HV361" s="98"/>
      <c r="HW361" s="98"/>
      <c r="HX361" s="98"/>
      <c r="HY361" s="98"/>
      <c r="HZ361" s="98"/>
      <c r="IA361" s="98"/>
      <c r="IB361" s="98"/>
      <c r="IC361" s="98"/>
      <c r="ID361" s="98"/>
      <c r="IE361" s="98"/>
      <c r="IF361" s="98"/>
      <c r="IG361" s="98"/>
      <c r="IH361" s="98"/>
      <c r="II361" s="98"/>
      <c r="IJ361" s="98"/>
      <c r="IK361" s="98"/>
      <c r="IL361" s="98"/>
      <c r="IM361" s="98"/>
      <c r="IN361" s="98"/>
      <c r="IO361" s="98"/>
      <c r="IP361" s="98"/>
      <c r="IQ361" s="98"/>
      <c r="IR361" s="98"/>
      <c r="IS361" s="98"/>
      <c r="IT361" s="98"/>
      <c r="IU361" s="98"/>
      <c r="IV361" s="98"/>
      <c r="IW361" s="98"/>
      <c r="IX361" s="98"/>
      <c r="IY361" s="98"/>
      <c r="IZ361" s="98"/>
      <c r="JA361" s="98"/>
      <c r="JB361" s="98"/>
      <c r="JC361" s="98"/>
      <c r="JD361" s="98"/>
      <c r="JE361" s="98"/>
      <c r="JF361" s="98"/>
      <c r="JG361" s="98"/>
      <c r="JH361" s="98"/>
      <c r="JI361" s="98"/>
      <c r="JJ361" s="98"/>
      <c r="JK361" s="98"/>
      <c r="JL361" s="98"/>
      <c r="JM361" s="98"/>
      <c r="JN361" s="98"/>
      <c r="JO361" s="98"/>
      <c r="JP361" s="98"/>
      <c r="JQ361" s="98"/>
      <c r="JR361" s="98"/>
      <c r="JS361" s="98"/>
      <c r="JT361" s="98"/>
      <c r="JU361" s="98"/>
      <c r="JV361" s="98"/>
      <c r="JW361" s="98"/>
      <c r="JX361" s="98"/>
      <c r="JY361" s="98"/>
      <c r="JZ361" s="98"/>
      <c r="KA361" s="98"/>
      <c r="KB361" s="98"/>
      <c r="KC361" s="98"/>
      <c r="KD361" s="98"/>
      <c r="KE361" s="98"/>
      <c r="KF361" s="98"/>
      <c r="KG361" s="98"/>
      <c r="KH361" s="98"/>
      <c r="KI361" s="98"/>
      <c r="KJ361" s="98"/>
      <c r="KK361" s="98"/>
      <c r="KL361" s="98"/>
      <c r="KM361" s="98"/>
      <c r="KN361" s="98"/>
      <c r="KO361" s="98"/>
      <c r="KP361" s="98"/>
      <c r="KQ361" s="98"/>
      <c r="KR361" s="98"/>
      <c r="KS361" s="98"/>
      <c r="KT361" s="98"/>
      <c r="KU361" s="98"/>
      <c r="KV361" s="98"/>
      <c r="KW361" s="98"/>
      <c r="KX361" s="98"/>
      <c r="KY361" s="98"/>
      <c r="KZ361" s="98"/>
      <c r="LA361" s="98"/>
      <c r="LB361" s="98"/>
      <c r="LC361" s="98"/>
      <c r="LD361" s="98"/>
      <c r="LE361" s="98"/>
      <c r="LF361" s="98"/>
      <c r="LG361" s="98"/>
      <c r="LH361" s="98"/>
      <c r="LI361" s="98"/>
      <c r="LJ361" s="98"/>
      <c r="LK361" s="98"/>
      <c r="LL361" s="98"/>
      <c r="LM361" s="98"/>
      <c r="LN361" s="98"/>
      <c r="LO361" s="98"/>
      <c r="LP361" s="98"/>
      <c r="LQ361" s="98"/>
      <c r="LR361" s="98"/>
      <c r="LS361" s="98"/>
      <c r="LT361" s="98"/>
      <c r="LU361" s="98"/>
      <c r="LV361" s="98"/>
      <c r="LW361" s="98"/>
      <c r="LX361" s="98"/>
      <c r="LY361" s="98"/>
      <c r="LZ361" s="98"/>
      <c r="MA361" s="98"/>
      <c r="MB361" s="98"/>
      <c r="MC361" s="98"/>
      <c r="MD361" s="98"/>
      <c r="ME361" s="98"/>
      <c r="MF361" s="98"/>
      <c r="MG361" s="98"/>
      <c r="MH361" s="98"/>
      <c r="MI361" s="98"/>
      <c r="MJ361" s="98"/>
      <c r="MK361" s="98"/>
      <c r="ML361" s="98"/>
      <c r="MM361" s="98"/>
      <c r="MN361" s="98"/>
      <c r="MO361" s="98"/>
      <c r="MP361" s="98"/>
      <c r="MQ361" s="98"/>
      <c r="MR361" s="98"/>
      <c r="MS361" s="98"/>
      <c r="MT361" s="98"/>
      <c r="MU361" s="98"/>
      <c r="MV361" s="98"/>
      <c r="MW361" s="98"/>
      <c r="MX361" s="98"/>
      <c r="MY361" s="98"/>
      <c r="MZ361" s="98"/>
      <c r="NA361" s="98"/>
      <c r="NB361" s="98"/>
      <c r="NC361" s="98"/>
      <c r="ND361" s="98"/>
      <c r="NE361" s="98"/>
      <c r="NF361" s="98"/>
      <c r="NG361" s="98"/>
      <c r="NH361" s="98"/>
      <c r="NI361" s="98"/>
      <c r="NJ361" s="98"/>
      <c r="NK361" s="98"/>
      <c r="NL361" s="98"/>
      <c r="NM361" s="98"/>
      <c r="NN361" s="98"/>
      <c r="NO361" s="98"/>
      <c r="NP361" s="98"/>
      <c r="NQ361" s="98"/>
      <c r="NR361" s="98"/>
      <c r="NS361" s="98"/>
      <c r="NT361" s="98"/>
      <c r="NU361" s="98"/>
      <c r="NV361" s="98"/>
      <c r="NW361" s="98"/>
      <c r="NX361" s="98"/>
      <c r="NY361" s="98"/>
      <c r="NZ361" s="98"/>
      <c r="OA361" s="98"/>
      <c r="OB361" s="98"/>
      <c r="OC361" s="98"/>
      <c r="OD361" s="98"/>
      <c r="OE361" s="98"/>
      <c r="OF361" s="98"/>
      <c r="OG361" s="98"/>
      <c r="OH361" s="98"/>
      <c r="OI361" s="98"/>
      <c r="OJ361" s="98"/>
      <c r="OK361" s="98"/>
      <c r="OL361" s="98"/>
      <c r="OM361" s="98"/>
      <c r="ON361" s="98"/>
      <c r="OO361" s="98"/>
      <c r="OP361" s="98"/>
      <c r="OQ361" s="98"/>
      <c r="OR361" s="98"/>
      <c r="OS361" s="98"/>
      <c r="OT361" s="98"/>
      <c r="OU361" s="98"/>
      <c r="OV361" s="98"/>
      <c r="OW361" s="98"/>
      <c r="OX361" s="98"/>
      <c r="OY361" s="98"/>
      <c r="OZ361" s="98"/>
      <c r="PA361" s="98"/>
      <c r="PB361" s="98"/>
      <c r="PC361" s="98"/>
      <c r="PD361" s="98"/>
      <c r="PE361" s="98"/>
      <c r="PF361" s="98"/>
      <c r="PG361" s="98"/>
      <c r="PH361" s="98"/>
      <c r="PI361" s="98"/>
      <c r="PJ361" s="98"/>
      <c r="PK361" s="98"/>
      <c r="PL361" s="98"/>
      <c r="PM361" s="98"/>
      <c r="PN361" s="98"/>
      <c r="PO361" s="98"/>
      <c r="PP361" s="98"/>
      <c r="PQ361" s="98"/>
      <c r="PR361" s="98"/>
      <c r="PS361" s="98"/>
      <c r="PT361" s="98"/>
      <c r="PU361" s="98"/>
      <c r="PV361" s="98"/>
      <c r="PW361" s="98"/>
      <c r="PX361" s="98"/>
      <c r="PY361" s="98"/>
      <c r="PZ361" s="98"/>
      <c r="QA361" s="98"/>
      <c r="QB361" s="98"/>
      <c r="QC361" s="98"/>
      <c r="QD361" s="98"/>
      <c r="QE361" s="98"/>
      <c r="QF361" s="98"/>
      <c r="QG361" s="98"/>
      <c r="QH361" s="98"/>
      <c r="QI361" s="98"/>
      <c r="QJ361" s="98"/>
      <c r="QK361" s="98"/>
      <c r="QL361" s="98"/>
      <c r="QM361" s="98"/>
      <c r="QN361" s="98"/>
      <c r="QO361" s="98"/>
      <c r="QP361" s="98"/>
      <c r="QQ361" s="98"/>
      <c r="QR361" s="98"/>
      <c r="QS361" s="98"/>
      <c r="QT361" s="98"/>
      <c r="QU361" s="98"/>
      <c r="QV361" s="98"/>
      <c r="QW361" s="98"/>
      <c r="QX361" s="98"/>
      <c r="QY361" s="98"/>
      <c r="QZ361" s="98"/>
      <c r="RA361" s="98"/>
      <c r="RB361" s="98"/>
      <c r="RC361" s="98"/>
      <c r="RD361" s="98"/>
      <c r="RE361" s="98"/>
      <c r="RF361" s="98"/>
      <c r="RG361" s="98"/>
      <c r="RH361" s="98"/>
      <c r="RI361" s="98"/>
      <c r="RJ361" s="98"/>
      <c r="RK361" s="98"/>
      <c r="RL361" s="98"/>
      <c r="RM361" s="98"/>
      <c r="RN361" s="98"/>
      <c r="RO361" s="98"/>
      <c r="RP361" s="98"/>
      <c r="RQ361" s="98"/>
      <c r="RR361" s="98"/>
      <c r="RS361" s="98"/>
      <c r="RT361" s="98"/>
      <c r="RU361" s="98"/>
      <c r="RV361" s="98"/>
      <c r="RW361" s="98"/>
      <c r="RX361" s="98"/>
      <c r="RY361" s="98"/>
      <c r="RZ361" s="98"/>
      <c r="SA361" s="98"/>
      <c r="SB361" s="98"/>
      <c r="SC361" s="98"/>
      <c r="SD361" s="98"/>
      <c r="SE361" s="98"/>
      <c r="SF361" s="98"/>
      <c r="SG361" s="98"/>
      <c r="SH361" s="98"/>
      <c r="SI361" s="98"/>
      <c r="SJ361" s="98"/>
      <c r="SK361" s="98"/>
      <c r="SL361" s="98"/>
      <c r="SM361" s="98"/>
      <c r="SN361" s="98"/>
      <c r="SO361" s="98"/>
      <c r="SP361" s="98"/>
      <c r="SQ361" s="98"/>
      <c r="SR361" s="98"/>
      <c r="SS361" s="98"/>
      <c r="ST361" s="98"/>
      <c r="SU361" s="98"/>
      <c r="SV361" s="98"/>
      <c r="SW361" s="98"/>
      <c r="SX361" s="98"/>
      <c r="SY361" s="98"/>
      <c r="SZ361" s="98"/>
      <c r="TA361" s="98"/>
      <c r="TB361" s="98"/>
      <c r="TC361" s="98"/>
      <c r="TD361" s="98"/>
      <c r="TE361" s="98"/>
      <c r="TF361" s="98"/>
      <c r="TG361" s="98"/>
      <c r="TH361" s="98"/>
      <c r="TI361" s="98"/>
      <c r="TJ361" s="98"/>
      <c r="TK361" s="98"/>
      <c r="TL361" s="98"/>
      <c r="TM361" s="98"/>
      <c r="TN361" s="98"/>
      <c r="TO361" s="98"/>
      <c r="TP361" s="98"/>
      <c r="TQ361" s="98"/>
      <c r="TR361" s="98"/>
      <c r="TS361" s="98"/>
      <c r="TT361" s="98"/>
      <c r="TU361" s="98"/>
      <c r="TV361" s="98"/>
      <c r="TW361" s="98"/>
      <c r="TX361" s="98"/>
      <c r="TY361" s="98"/>
      <c r="TZ361" s="98"/>
      <c r="UA361" s="98"/>
      <c r="UB361" s="98"/>
      <c r="UC361" s="98"/>
      <c r="UD361" s="98"/>
      <c r="UE361" s="98"/>
      <c r="UF361" s="98"/>
      <c r="UG361" s="98"/>
      <c r="UH361" s="98"/>
      <c r="UI361" s="98"/>
      <c r="UJ361" s="98"/>
      <c r="UK361" s="98"/>
      <c r="UL361" s="98"/>
      <c r="UM361" s="98"/>
      <c r="UN361" s="98"/>
      <c r="UO361" s="98"/>
      <c r="UP361" s="98"/>
      <c r="UQ361" s="98"/>
      <c r="UR361" s="98"/>
      <c r="US361" s="98"/>
      <c r="UT361" s="98"/>
      <c r="UU361" s="98"/>
      <c r="UV361" s="98"/>
      <c r="UW361" s="98"/>
      <c r="UX361" s="98"/>
      <c r="UY361" s="98"/>
      <c r="UZ361" s="98"/>
      <c r="VA361" s="98"/>
      <c r="VB361" s="98"/>
      <c r="VC361" s="98"/>
      <c r="VD361" s="98"/>
      <c r="VE361" s="98"/>
      <c r="VF361" s="98"/>
      <c r="VG361" s="98"/>
      <c r="VH361" s="98"/>
      <c r="VI361" s="98"/>
      <c r="VJ361" s="98"/>
      <c r="VK361" s="98"/>
      <c r="VL361" s="98"/>
      <c r="VM361" s="98"/>
      <c r="VN361" s="98"/>
      <c r="VO361" s="98"/>
      <c r="VP361" s="98"/>
      <c r="VQ361" s="98"/>
      <c r="VR361" s="98"/>
      <c r="VS361" s="98"/>
      <c r="VT361" s="98"/>
      <c r="VU361" s="98"/>
      <c r="VV361" s="98"/>
      <c r="VW361" s="98"/>
      <c r="VX361" s="98"/>
      <c r="VY361" s="98"/>
      <c r="VZ361" s="98"/>
      <c r="WA361" s="98"/>
      <c r="WB361" s="98"/>
      <c r="WC361" s="98"/>
      <c r="WD361" s="98"/>
      <c r="WE361" s="98"/>
      <c r="WF361" s="98"/>
      <c r="WG361" s="98"/>
      <c r="WH361" s="98"/>
      <c r="WI361" s="98"/>
      <c r="WJ361" s="98"/>
      <c r="WK361" s="98"/>
      <c r="WL361" s="98"/>
      <c r="WM361" s="98"/>
      <c r="WN361" s="98"/>
      <c r="WO361" s="98"/>
      <c r="WP361" s="98"/>
      <c r="WQ361" s="98"/>
      <c r="WR361" s="98"/>
      <c r="WS361" s="98"/>
      <c r="WT361" s="98"/>
      <c r="WU361" s="98"/>
      <c r="WV361" s="98"/>
      <c r="WW361" s="98"/>
      <c r="WX361" s="98"/>
      <c r="WY361" s="98"/>
      <c r="WZ361" s="98"/>
      <c r="XA361" s="98"/>
      <c r="XB361" s="98"/>
      <c r="XC361" s="98"/>
      <c r="XD361" s="98"/>
      <c r="XE361" s="98"/>
      <c r="XF361" s="98"/>
      <c r="XG361" s="98"/>
      <c r="XH361" s="98"/>
      <c r="XI361" s="98"/>
      <c r="XJ361" s="98"/>
      <c r="XK361" s="98"/>
      <c r="XL361" s="98"/>
      <c r="XM361" s="98"/>
      <c r="XN361" s="98"/>
      <c r="XO361" s="98"/>
      <c r="XP361" s="98"/>
      <c r="XQ361" s="98"/>
      <c r="XR361" s="98"/>
      <c r="XS361" s="98"/>
      <c r="XT361" s="98"/>
      <c r="XU361" s="98"/>
      <c r="XV361" s="98"/>
      <c r="XW361" s="98"/>
      <c r="XX361" s="98"/>
      <c r="XY361" s="98"/>
      <c r="XZ361" s="98"/>
      <c r="YA361" s="98"/>
      <c r="YB361" s="98"/>
      <c r="YC361" s="98"/>
      <c r="YD361" s="98"/>
      <c r="YE361" s="98"/>
      <c r="YF361" s="98"/>
      <c r="YG361" s="98"/>
      <c r="YH361" s="98"/>
      <c r="YI361" s="98"/>
      <c r="YJ361" s="98"/>
      <c r="YK361" s="98"/>
      <c r="YL361" s="98"/>
      <c r="YM361" s="98"/>
      <c r="YN361" s="98"/>
      <c r="YO361" s="98"/>
      <c r="YP361" s="98"/>
      <c r="YQ361" s="98"/>
      <c r="YR361" s="98"/>
      <c r="YS361" s="98"/>
      <c r="YT361" s="98"/>
      <c r="YU361" s="98"/>
      <c r="YV361" s="98"/>
      <c r="YW361" s="98"/>
      <c r="YX361" s="98"/>
      <c r="YY361" s="98"/>
      <c r="YZ361" s="98"/>
      <c r="ZA361" s="98"/>
      <c r="ZB361" s="98"/>
      <c r="ZC361" s="98"/>
      <c r="ZD361" s="98"/>
      <c r="ZE361" s="98"/>
      <c r="ZF361" s="98"/>
      <c r="ZG361" s="98"/>
      <c r="ZH361" s="98"/>
      <c r="ZI361" s="98"/>
      <c r="ZJ361" s="98"/>
      <c r="ZK361" s="98"/>
      <c r="ZL361" s="98"/>
      <c r="ZM361" s="98"/>
      <c r="ZN361" s="98"/>
      <c r="ZO361" s="98"/>
      <c r="ZP361" s="98"/>
      <c r="ZQ361" s="98"/>
      <c r="ZR361" s="98"/>
      <c r="ZS361" s="98"/>
      <c r="ZT361" s="98"/>
      <c r="ZU361" s="98"/>
      <c r="ZV361" s="98"/>
      <c r="ZW361" s="98"/>
      <c r="ZX361" s="98"/>
      <c r="ZY361" s="98"/>
      <c r="ZZ361" s="98"/>
      <c r="AAA361" s="98"/>
      <c r="AAB361" s="98"/>
      <c r="AAC361" s="98"/>
      <c r="AAD361" s="98"/>
      <c r="AAE361" s="98"/>
      <c r="AAF361" s="98"/>
      <c r="AAG361" s="98"/>
      <c r="AAH361" s="98"/>
      <c r="AAI361" s="98"/>
      <c r="AAJ361" s="98"/>
      <c r="AAK361" s="98"/>
      <c r="AAL361" s="98"/>
      <c r="AAM361" s="98"/>
      <c r="AAN361" s="98"/>
      <c r="AAO361" s="98"/>
      <c r="AAP361" s="98"/>
      <c r="AAQ361" s="98"/>
      <c r="AAR361" s="98"/>
      <c r="AAS361" s="98"/>
      <c r="AAT361" s="98"/>
      <c r="AAU361" s="98"/>
      <c r="AAV361" s="98"/>
      <c r="AAW361" s="98"/>
      <c r="AAX361" s="98"/>
      <c r="AAY361" s="98"/>
      <c r="AAZ361" s="98"/>
      <c r="ABA361" s="98"/>
      <c r="ABB361" s="98"/>
      <c r="ABC361" s="98"/>
      <c r="ABD361" s="98"/>
      <c r="ABE361" s="98"/>
      <c r="ABF361" s="98"/>
      <c r="ABG361" s="98"/>
      <c r="ABH361" s="98"/>
      <c r="ABI361" s="98"/>
      <c r="ABJ361" s="98"/>
      <c r="ABK361" s="98"/>
      <c r="ABL361" s="98"/>
      <c r="ABM361" s="98"/>
      <c r="ABN361" s="98"/>
      <c r="ABO361" s="98"/>
      <c r="ABP361" s="98"/>
      <c r="ABQ361" s="98"/>
      <c r="ABR361" s="98"/>
      <c r="ABS361" s="98"/>
      <c r="ABT361" s="98"/>
      <c r="ABU361" s="98"/>
      <c r="ABV361" s="98"/>
      <c r="ABW361" s="98"/>
      <c r="ABX361" s="98"/>
      <c r="ABY361" s="98"/>
      <c r="ABZ361" s="98"/>
      <c r="ACA361" s="98"/>
      <c r="ACB361" s="98"/>
      <c r="ACC361" s="98"/>
      <c r="ACD361" s="98"/>
      <c r="ACE361" s="98"/>
      <c r="ACF361" s="98"/>
      <c r="ACG361" s="98"/>
      <c r="ACH361" s="98"/>
      <c r="ACI361" s="98"/>
      <c r="ACJ361" s="98"/>
      <c r="ACK361" s="98"/>
      <c r="ACL361" s="98"/>
      <c r="ACM361" s="98"/>
      <c r="ACN361" s="98"/>
      <c r="ACO361" s="98"/>
      <c r="ACP361" s="98"/>
      <c r="ACQ361" s="98"/>
      <c r="ACR361" s="98"/>
      <c r="ACS361" s="98"/>
      <c r="ACT361" s="98"/>
      <c r="ACU361" s="98"/>
      <c r="ACV361" s="98"/>
      <c r="ACW361" s="98"/>
      <c r="ACX361" s="98"/>
      <c r="ACY361" s="98"/>
      <c r="ACZ361" s="98"/>
      <c r="ADA361" s="98"/>
      <c r="ADB361" s="98"/>
      <c r="ADC361" s="98"/>
      <c r="ADD361" s="98"/>
      <c r="ADE361" s="98"/>
      <c r="ADF361" s="98"/>
      <c r="ADG361" s="98"/>
      <c r="ADH361" s="98"/>
      <c r="ADI361" s="98"/>
      <c r="ADJ361" s="98"/>
      <c r="ADK361" s="98"/>
      <c r="ADL361" s="98"/>
      <c r="ADM361" s="98"/>
      <c r="ADN361" s="98"/>
      <c r="ADO361" s="98"/>
      <c r="ADP361" s="98"/>
      <c r="ADQ361" s="98"/>
      <c r="ADR361" s="98"/>
      <c r="ADS361" s="98"/>
      <c r="ADT361" s="98"/>
      <c r="ADU361" s="98"/>
      <c r="ADV361" s="98"/>
      <c r="ADW361" s="98"/>
      <c r="ADX361" s="98"/>
      <c r="ADY361" s="98"/>
      <c r="ADZ361" s="98"/>
      <c r="AEA361" s="98"/>
      <c r="AEB361" s="98"/>
      <c r="AEC361" s="98"/>
      <c r="AED361" s="98"/>
      <c r="AEE361" s="98"/>
      <c r="AEF361" s="98"/>
      <c r="AEG361" s="98"/>
      <c r="AEH361" s="98"/>
      <c r="AEI361" s="98"/>
      <c r="AEJ361" s="98"/>
      <c r="AEK361" s="98"/>
      <c r="AEL361" s="98"/>
      <c r="AEM361" s="98"/>
      <c r="AEN361" s="98"/>
      <c r="AEO361" s="98"/>
      <c r="AEP361" s="98"/>
      <c r="AEQ361" s="98"/>
      <c r="AER361" s="98"/>
      <c r="AES361" s="98"/>
      <c r="AET361" s="98"/>
      <c r="AEU361" s="98"/>
      <c r="AEV361" s="98"/>
      <c r="AEW361" s="98"/>
      <c r="AEX361" s="98"/>
      <c r="AEY361" s="98"/>
      <c r="AEZ361" s="98"/>
      <c r="AFA361" s="98"/>
      <c r="AFB361" s="98"/>
      <c r="AFC361" s="98"/>
      <c r="AFD361" s="98"/>
      <c r="AFE361" s="98"/>
      <c r="AFF361" s="98"/>
      <c r="AFG361" s="98"/>
      <c r="AFH361" s="98"/>
      <c r="AFI361" s="98"/>
      <c r="AFJ361" s="98"/>
      <c r="AFK361" s="98"/>
      <c r="AFL361" s="98"/>
      <c r="AFM361" s="98"/>
      <c r="AFN361" s="98"/>
      <c r="AFO361" s="98"/>
      <c r="AFP361" s="98"/>
      <c r="AFQ361" s="98"/>
      <c r="AFR361" s="98"/>
      <c r="AFS361" s="98"/>
      <c r="AFT361" s="98"/>
      <c r="AFU361" s="98"/>
      <c r="AFV361" s="98"/>
      <c r="AFW361" s="98"/>
      <c r="AFX361" s="98"/>
      <c r="AFY361" s="98"/>
      <c r="AFZ361" s="98"/>
      <c r="AGA361" s="98"/>
      <c r="AGB361" s="98"/>
      <c r="AGC361" s="98"/>
      <c r="AGD361" s="98"/>
      <c r="AGE361" s="98"/>
      <c r="AGF361" s="98"/>
      <c r="AGG361" s="98"/>
      <c r="AGH361" s="98"/>
      <c r="AGI361" s="98"/>
      <c r="AGJ361" s="98"/>
      <c r="AGK361" s="98"/>
      <c r="AGL361" s="98"/>
      <c r="AGM361" s="98"/>
      <c r="AGN361" s="98"/>
      <c r="AGO361" s="98"/>
      <c r="AGP361" s="98"/>
      <c r="AGQ361" s="98"/>
      <c r="AGR361" s="98"/>
      <c r="AGS361" s="98"/>
      <c r="AGT361" s="98"/>
      <c r="AGU361" s="98"/>
      <c r="AGV361" s="98"/>
      <c r="AGW361" s="98"/>
      <c r="AGX361" s="98"/>
      <c r="AGY361" s="98"/>
      <c r="AGZ361" s="98"/>
      <c r="AHA361" s="98"/>
      <c r="AHB361" s="98"/>
      <c r="AHC361" s="98"/>
      <c r="AHD361" s="98"/>
      <c r="AHE361" s="98"/>
      <c r="AHF361" s="98"/>
      <c r="AHG361" s="98"/>
      <c r="AHH361" s="98"/>
      <c r="AHI361" s="98"/>
      <c r="AHJ361" s="98"/>
      <c r="AHK361" s="98"/>
      <c r="AHL361" s="98"/>
      <c r="AHM361" s="98"/>
      <c r="AHN361" s="98"/>
      <c r="AHO361" s="98"/>
      <c r="AHP361" s="98"/>
      <c r="AHQ361" s="98"/>
      <c r="AHR361" s="98"/>
      <c r="AHS361" s="98"/>
      <c r="AHT361" s="98"/>
      <c r="AHU361" s="98"/>
      <c r="AHV361" s="98"/>
      <c r="AHW361" s="98"/>
      <c r="AHX361" s="98"/>
      <c r="AHY361" s="98"/>
      <c r="AHZ361" s="98"/>
      <c r="AIA361" s="98"/>
      <c r="AIB361" s="98"/>
      <c r="AIC361" s="98"/>
      <c r="AID361" s="98"/>
      <c r="AIE361" s="98"/>
      <c r="AIF361" s="98"/>
      <c r="AIG361" s="98"/>
      <c r="AIH361" s="98"/>
      <c r="AII361" s="98"/>
      <c r="AIJ361" s="98"/>
      <c r="AIK361" s="98"/>
      <c r="AIL361" s="98"/>
      <c r="AIM361" s="98"/>
      <c r="AIN361" s="98"/>
      <c r="AIO361" s="98"/>
      <c r="AIP361" s="98"/>
      <c r="AIQ361" s="98"/>
      <c r="AIR361" s="98"/>
      <c r="AIS361" s="98"/>
      <c r="AIT361" s="98"/>
      <c r="AIU361" s="98"/>
      <c r="AIV361" s="98"/>
      <c r="AIW361" s="98"/>
      <c r="AIX361" s="98"/>
      <c r="AIY361" s="98"/>
      <c r="AIZ361" s="98"/>
      <c r="AJA361" s="98"/>
      <c r="AJB361" s="98"/>
      <c r="AJC361" s="98"/>
      <c r="AJD361" s="98"/>
      <c r="AJE361" s="98"/>
      <c r="AJF361" s="98"/>
      <c r="AJG361" s="98"/>
      <c r="AJH361" s="98"/>
      <c r="AJI361" s="98"/>
      <c r="AJJ361" s="98"/>
      <c r="AJK361" s="98"/>
      <c r="AJL361" s="98"/>
      <c r="AJM361" s="98"/>
      <c r="AJN361" s="98"/>
      <c r="AJO361" s="98"/>
      <c r="AJP361" s="98"/>
      <c r="AJQ361" s="98"/>
      <c r="AJR361" s="98"/>
      <c r="AJS361" s="98"/>
      <c r="AJT361" s="98"/>
      <c r="AJU361" s="98"/>
      <c r="AJV361" s="98"/>
      <c r="AJW361" s="98"/>
      <c r="AJX361" s="98"/>
      <c r="AJY361" s="98"/>
      <c r="AJZ361" s="98"/>
      <c r="AKA361" s="98"/>
      <c r="AKB361" s="98"/>
      <c r="AKC361" s="98"/>
      <c r="AKD361" s="98"/>
      <c r="AKE361" s="98"/>
      <c r="AKF361" s="98"/>
      <c r="AKG361" s="98"/>
      <c r="AKH361" s="98"/>
      <c r="AKI361" s="98"/>
      <c r="AKJ361" s="98"/>
      <c r="AKK361" s="98"/>
      <c r="AKL361" s="98"/>
      <c r="AKM361" s="98"/>
      <c r="AKN361" s="98"/>
      <c r="AKO361" s="98"/>
      <c r="AKP361" s="98"/>
      <c r="AKQ361" s="98"/>
      <c r="AKR361" s="98"/>
      <c r="AKS361" s="98"/>
      <c r="AKT361" s="98"/>
      <c r="AKU361" s="98"/>
      <c r="AKV361" s="98"/>
      <c r="AKW361" s="98"/>
      <c r="AKX361" s="98"/>
      <c r="AKY361" s="98"/>
      <c r="AKZ361" s="98"/>
      <c r="ALA361" s="98"/>
      <c r="ALB361" s="98"/>
      <c r="ALC361" s="98"/>
      <c r="ALD361" s="98"/>
      <c r="ALE361" s="98"/>
      <c r="ALF361" s="98"/>
      <c r="ALG361" s="98"/>
      <c r="ALH361" s="98"/>
      <c r="ALI361" s="98"/>
      <c r="ALJ361" s="98"/>
      <c r="ALK361" s="98"/>
      <c r="ALL361" s="98"/>
      <c r="ALM361" s="98"/>
      <c r="ALN361" s="98"/>
      <c r="ALO361" s="98"/>
      <c r="ALP361" s="98"/>
      <c r="ALQ361" s="98"/>
      <c r="ALR361" s="98"/>
      <c r="ALS361" s="98"/>
      <c r="ALT361" s="98"/>
      <c r="ALU361" s="98"/>
      <c r="ALV361" s="98"/>
      <c r="ALW361" s="98"/>
      <c r="ALX361" s="98"/>
      <c r="ALY361" s="98"/>
      <c r="ALZ361" s="98"/>
      <c r="AMA361" s="98"/>
      <c r="AMB361" s="98"/>
      <c r="AMC361" s="98"/>
      <c r="AMD361" s="98"/>
      <c r="AME361" s="98"/>
      <c r="AMF361" s="98"/>
      <c r="AMG361" s="98"/>
      <c r="AMH361" s="98"/>
      <c r="AMI361" s="98"/>
      <c r="AMJ361" s="98"/>
      <c r="AMK361" s="98"/>
      <c r="AML361" s="98"/>
      <c r="AMM361" s="98"/>
      <c r="AMN361" s="98"/>
      <c r="AMO361" s="98"/>
      <c r="AMP361" s="98"/>
      <c r="AMQ361" s="98"/>
      <c r="AMR361" s="98"/>
      <c r="AMS361" s="98"/>
      <c r="AMT361" s="98"/>
      <c r="AMU361" s="98"/>
      <c r="AMV361" s="98"/>
      <c r="AMW361" s="98"/>
      <c r="AMX361" s="98"/>
      <c r="AMY361" s="98"/>
      <c r="AMZ361" s="98"/>
      <c r="ANA361" s="98"/>
      <c r="ANB361" s="98"/>
      <c r="ANC361" s="98"/>
      <c r="AND361" s="98"/>
      <c r="ANE361" s="98"/>
      <c r="ANF361" s="98"/>
      <c r="ANG361" s="98"/>
      <c r="ANH361" s="98"/>
      <c r="ANI361" s="98"/>
      <c r="ANJ361" s="98"/>
      <c r="ANK361" s="98"/>
      <c r="ANL361" s="98"/>
      <c r="ANM361" s="98"/>
      <c r="ANN361" s="98"/>
      <c r="ANO361" s="98"/>
      <c r="ANP361" s="98"/>
      <c r="ANQ361" s="98"/>
      <c r="ANR361" s="98"/>
      <c r="ANS361" s="98"/>
      <c r="ANT361" s="98"/>
      <c r="ANU361" s="98"/>
      <c r="ANV361" s="98"/>
      <c r="ANW361" s="98"/>
      <c r="ANX361" s="98"/>
      <c r="ANY361" s="98"/>
      <c r="ANZ361" s="98"/>
      <c r="AOA361" s="98"/>
      <c r="AOB361" s="98"/>
      <c r="AOC361" s="98"/>
      <c r="AOD361" s="98"/>
      <c r="AOE361" s="98"/>
      <c r="AOF361" s="98"/>
      <c r="AOG361" s="98"/>
      <c r="AOH361" s="98"/>
      <c r="AOI361" s="98"/>
      <c r="AOJ361" s="98"/>
      <c r="AOK361" s="98"/>
      <c r="AOL361" s="98"/>
      <c r="AOM361" s="98"/>
      <c r="AON361" s="98"/>
      <c r="AOO361" s="98"/>
      <c r="AOP361" s="98"/>
      <c r="AOQ361" s="98"/>
      <c r="AOR361" s="98"/>
      <c r="AOS361" s="98"/>
      <c r="AOT361" s="98"/>
      <c r="AOU361" s="98"/>
      <c r="AOV361" s="98"/>
      <c r="AOW361" s="98"/>
      <c r="AOX361" s="98"/>
      <c r="AOY361" s="98"/>
      <c r="AOZ361" s="98"/>
      <c r="APA361" s="98"/>
      <c r="APB361" s="98"/>
      <c r="APC361" s="98"/>
      <c r="APD361" s="98"/>
      <c r="APE361" s="98"/>
      <c r="APF361" s="98"/>
      <c r="APG361" s="98"/>
      <c r="APH361" s="98"/>
      <c r="API361" s="98"/>
      <c r="APJ361" s="98"/>
      <c r="APK361" s="98"/>
      <c r="APL361" s="98"/>
      <c r="APM361" s="98"/>
      <c r="APN361" s="98"/>
      <c r="APO361" s="98"/>
      <c r="APP361" s="98"/>
      <c r="APQ361" s="98"/>
      <c r="APR361" s="98"/>
      <c r="APS361" s="98"/>
      <c r="APT361" s="98"/>
      <c r="APU361" s="98"/>
      <c r="APV361" s="98"/>
      <c r="APW361" s="98"/>
      <c r="APX361" s="98"/>
      <c r="APY361" s="98"/>
      <c r="APZ361" s="98"/>
      <c r="AQA361" s="98"/>
      <c r="AQB361" s="98"/>
      <c r="AQC361" s="98"/>
      <c r="AQD361" s="98"/>
      <c r="AQE361" s="98"/>
      <c r="AQF361" s="98"/>
      <c r="AQG361" s="98"/>
      <c r="AQH361" s="98"/>
      <c r="AQI361" s="98"/>
      <c r="AQJ361" s="98"/>
      <c r="AQK361" s="98"/>
      <c r="AQL361" s="98"/>
      <c r="AQM361" s="98"/>
      <c r="AQN361" s="98"/>
      <c r="AQO361" s="98"/>
      <c r="AQP361" s="98"/>
      <c r="AQQ361" s="98"/>
      <c r="AQR361" s="98"/>
      <c r="AQS361" s="98"/>
      <c r="AQT361" s="98"/>
      <c r="AQU361" s="98"/>
      <c r="AQV361" s="98"/>
      <c r="AQW361" s="98"/>
      <c r="AQX361" s="98"/>
      <c r="AQY361" s="98"/>
      <c r="AQZ361" s="98"/>
      <c r="ARA361" s="98"/>
      <c r="ARB361" s="98"/>
      <c r="ARC361" s="98"/>
      <c r="ARD361" s="98"/>
      <c r="ARE361" s="98"/>
      <c r="ARF361" s="98"/>
      <c r="ARG361" s="98"/>
      <c r="ARH361" s="98"/>
      <c r="ARI361" s="98"/>
      <c r="ARJ361" s="98"/>
      <c r="ARK361" s="98"/>
      <c r="ARL361" s="98"/>
      <c r="ARM361" s="98"/>
      <c r="ARN361" s="98"/>
      <c r="ARO361" s="98"/>
      <c r="ARP361" s="98"/>
      <c r="ARQ361" s="98"/>
      <c r="ARR361" s="98"/>
      <c r="ARS361" s="98"/>
      <c r="ART361" s="98"/>
      <c r="ARU361" s="98"/>
      <c r="ARV361" s="98"/>
      <c r="ARW361" s="98"/>
      <c r="ARX361" s="98"/>
      <c r="ARY361" s="98"/>
      <c r="ARZ361" s="98"/>
      <c r="ASA361" s="98"/>
      <c r="ASB361" s="98"/>
      <c r="ASC361" s="98"/>
      <c r="ASD361" s="98"/>
      <c r="ASE361" s="98"/>
      <c r="ASF361" s="98"/>
      <c r="ASG361" s="98"/>
      <c r="ASH361" s="98"/>
      <c r="ASI361" s="98"/>
      <c r="ASJ361" s="98"/>
      <c r="ASK361" s="98"/>
      <c r="ASL361" s="98"/>
      <c r="ASM361" s="98"/>
      <c r="ASN361" s="98"/>
      <c r="ASO361" s="98"/>
      <c r="ASP361" s="98"/>
      <c r="ASQ361" s="98"/>
      <c r="ASR361" s="98"/>
      <c r="ASS361" s="98"/>
      <c r="AST361" s="98"/>
      <c r="ASU361" s="98"/>
      <c r="ASV361" s="98"/>
      <c r="ASW361" s="98"/>
      <c r="ASX361" s="98"/>
      <c r="ASY361" s="98"/>
      <c r="ASZ361" s="98"/>
      <c r="ATA361" s="98"/>
      <c r="ATB361" s="98"/>
      <c r="ATC361" s="98"/>
      <c r="ATD361" s="98"/>
      <c r="ATE361" s="98"/>
      <c r="ATF361" s="98"/>
      <c r="ATG361" s="98"/>
      <c r="ATH361" s="98"/>
      <c r="ATI361" s="98"/>
      <c r="ATJ361" s="98"/>
      <c r="ATK361" s="98"/>
      <c r="ATL361" s="98"/>
      <c r="ATM361" s="98"/>
      <c r="ATN361" s="98"/>
      <c r="ATO361" s="98"/>
      <c r="ATP361" s="98"/>
      <c r="ATQ361" s="98"/>
      <c r="ATR361" s="98"/>
      <c r="ATS361" s="98"/>
      <c r="ATT361" s="98"/>
      <c r="ATU361" s="98"/>
      <c r="ATV361" s="98"/>
      <c r="ATW361" s="98"/>
      <c r="ATX361" s="98"/>
      <c r="ATY361" s="98"/>
      <c r="ATZ361" s="98"/>
      <c r="AUA361" s="98"/>
      <c r="AUB361" s="98"/>
      <c r="AUC361" s="98"/>
      <c r="AUD361" s="98"/>
      <c r="AUE361" s="98"/>
      <c r="AUF361" s="98"/>
      <c r="AUG361" s="98"/>
      <c r="AUH361" s="98"/>
      <c r="AUI361" s="98"/>
      <c r="AUJ361" s="98"/>
      <c r="AUK361" s="98"/>
      <c r="AUL361" s="98"/>
      <c r="AUM361" s="98"/>
      <c r="AUN361" s="98"/>
      <c r="AUO361" s="98"/>
      <c r="AUP361" s="98"/>
      <c r="AUQ361" s="98"/>
      <c r="AUR361" s="98"/>
      <c r="AUS361" s="98"/>
      <c r="AUT361" s="98"/>
      <c r="AUU361" s="98"/>
      <c r="AUV361" s="98"/>
      <c r="AUW361" s="98"/>
      <c r="AUX361" s="98"/>
      <c r="AUY361" s="98"/>
      <c r="AUZ361" s="98"/>
      <c r="AVA361" s="98"/>
      <c r="AVB361" s="98"/>
      <c r="AVC361" s="98"/>
      <c r="AVD361" s="98"/>
      <c r="AVE361" s="98"/>
      <c r="AVF361" s="98"/>
      <c r="AVG361" s="98"/>
      <c r="AVH361" s="98"/>
      <c r="AVI361" s="98"/>
      <c r="AVJ361" s="98"/>
      <c r="AVK361" s="98"/>
      <c r="AVL361" s="98"/>
      <c r="AVM361" s="98"/>
      <c r="AVN361" s="98"/>
      <c r="AVO361" s="98"/>
      <c r="AVP361" s="98"/>
      <c r="AVQ361" s="98"/>
      <c r="AVR361" s="98"/>
      <c r="AVS361" s="98"/>
      <c r="AVT361" s="98"/>
      <c r="AVU361" s="98"/>
      <c r="AVV361" s="98"/>
      <c r="AVW361" s="98"/>
      <c r="AVX361" s="98"/>
      <c r="AVY361" s="98"/>
      <c r="AVZ361" s="98"/>
      <c r="AWA361" s="98"/>
      <c r="AWB361" s="98"/>
      <c r="AWC361" s="98"/>
      <c r="AWD361" s="98"/>
      <c r="AWE361" s="98"/>
      <c r="AWF361" s="98"/>
      <c r="AWG361" s="98"/>
      <c r="AWH361" s="98"/>
      <c r="AWI361" s="98"/>
      <c r="AWJ361" s="98"/>
      <c r="AWK361" s="98"/>
      <c r="AWL361" s="98"/>
      <c r="AWM361" s="98"/>
      <c r="AWN361" s="98"/>
      <c r="AWO361" s="98"/>
      <c r="AWP361" s="98"/>
      <c r="AWQ361" s="98"/>
      <c r="AWR361" s="98"/>
      <c r="AWS361" s="98"/>
      <c r="AWT361" s="98"/>
      <c r="AWU361" s="98"/>
      <c r="AWV361" s="98"/>
      <c r="AWW361" s="98"/>
      <c r="AWX361" s="98"/>
      <c r="AWY361" s="98"/>
      <c r="AWZ361" s="98"/>
      <c r="AXA361" s="98"/>
      <c r="AXB361" s="98"/>
      <c r="AXC361" s="98"/>
      <c r="AXD361" s="98"/>
      <c r="AXE361" s="98"/>
      <c r="AXF361" s="98"/>
      <c r="AXG361" s="98"/>
      <c r="AXH361" s="98"/>
      <c r="AXI361" s="98"/>
      <c r="AXJ361" s="98"/>
      <c r="AXK361" s="98"/>
      <c r="AXL361" s="98"/>
      <c r="AXM361" s="98"/>
      <c r="AXN361" s="98"/>
      <c r="AXO361" s="98"/>
      <c r="AXP361" s="98"/>
      <c r="AXQ361" s="98"/>
      <c r="AXR361" s="98"/>
      <c r="AXS361" s="98"/>
      <c r="AXT361" s="98"/>
      <c r="AXU361" s="98"/>
      <c r="AXV361" s="98"/>
      <c r="AXW361" s="98"/>
      <c r="AXX361" s="98"/>
      <c r="AXY361" s="98"/>
      <c r="AXZ361" s="98"/>
      <c r="AYA361" s="98"/>
      <c r="AYB361" s="98"/>
      <c r="AYC361" s="98"/>
      <c r="AYD361" s="98"/>
      <c r="AYE361" s="98"/>
      <c r="AYF361" s="98"/>
      <c r="AYG361" s="98"/>
      <c r="AYH361" s="98"/>
      <c r="AYI361" s="98"/>
      <c r="AYJ361" s="98"/>
      <c r="AYK361" s="98"/>
      <c r="AYL361" s="98"/>
      <c r="AYM361" s="98"/>
      <c r="AYN361" s="98"/>
      <c r="AYO361" s="98"/>
      <c r="AYP361" s="98"/>
      <c r="AYQ361" s="98"/>
      <c r="AYR361" s="98"/>
      <c r="AYS361" s="98"/>
      <c r="AYT361" s="98"/>
      <c r="AYU361" s="98"/>
      <c r="AYV361" s="98"/>
      <c r="AYW361" s="98"/>
      <c r="AYX361" s="98"/>
      <c r="AYY361" s="98"/>
      <c r="AYZ361" s="98"/>
      <c r="AZA361" s="98"/>
      <c r="AZB361" s="98"/>
      <c r="AZC361" s="98"/>
      <c r="AZD361" s="98"/>
      <c r="AZE361" s="98"/>
      <c r="AZF361" s="98"/>
      <c r="AZG361" s="98"/>
      <c r="AZH361" s="98"/>
      <c r="AZI361" s="98"/>
      <c r="AZJ361" s="98"/>
      <c r="AZK361" s="98"/>
      <c r="AZL361" s="98"/>
      <c r="AZM361" s="98"/>
      <c r="AZN361" s="98"/>
      <c r="AZO361" s="98"/>
      <c r="AZP361" s="98"/>
      <c r="AZQ361" s="98"/>
      <c r="AZR361" s="98"/>
      <c r="AZS361" s="98"/>
      <c r="AZT361" s="98"/>
      <c r="AZU361" s="98"/>
      <c r="AZV361" s="98"/>
      <c r="AZW361" s="98"/>
      <c r="AZX361" s="98"/>
      <c r="AZY361" s="98"/>
      <c r="AZZ361" s="98"/>
      <c r="BAA361" s="98"/>
      <c r="BAB361" s="98"/>
      <c r="BAC361" s="98"/>
      <c r="BAD361" s="98"/>
      <c r="BAE361" s="98"/>
      <c r="BAF361" s="98"/>
      <c r="BAG361" s="98"/>
      <c r="BAH361" s="98"/>
      <c r="BAI361" s="98"/>
      <c r="BAJ361" s="98"/>
      <c r="BAK361" s="98"/>
      <c r="BAL361" s="98"/>
      <c r="BAM361" s="98"/>
      <c r="BAN361" s="98"/>
      <c r="BAO361" s="98"/>
      <c r="BAP361" s="98"/>
      <c r="BAQ361" s="98"/>
      <c r="BAR361" s="98"/>
      <c r="BAS361" s="98"/>
      <c r="BAT361" s="98"/>
      <c r="BAU361" s="98"/>
      <c r="BAV361" s="98"/>
      <c r="BAW361" s="98"/>
      <c r="BAX361" s="98"/>
      <c r="BAY361" s="98"/>
      <c r="BAZ361" s="98"/>
      <c r="BBA361" s="98"/>
      <c r="BBB361" s="98"/>
      <c r="BBC361" s="98"/>
      <c r="BBD361" s="98"/>
      <c r="BBE361" s="98"/>
      <c r="BBF361" s="98"/>
      <c r="BBG361" s="98"/>
      <c r="BBH361" s="98"/>
      <c r="BBI361" s="98"/>
      <c r="BBJ361" s="98"/>
      <c r="BBK361" s="98"/>
      <c r="BBL361" s="98"/>
      <c r="BBM361" s="98"/>
      <c r="BBN361" s="98"/>
      <c r="BBO361" s="98"/>
      <c r="BBP361" s="98"/>
      <c r="BBQ361" s="98"/>
      <c r="BBR361" s="98"/>
      <c r="BBS361" s="98"/>
      <c r="BBT361" s="98"/>
      <c r="BBU361" s="98"/>
      <c r="BBV361" s="98"/>
      <c r="BBW361" s="98"/>
      <c r="BBX361" s="98"/>
      <c r="BBY361" s="98"/>
      <c r="BBZ361" s="98"/>
      <c r="BCA361" s="98"/>
      <c r="BCB361" s="98"/>
      <c r="BCC361" s="98"/>
      <c r="BCD361" s="98"/>
      <c r="BCE361" s="98"/>
      <c r="BCF361" s="98"/>
      <c r="BCG361" s="98"/>
      <c r="BCH361" s="98"/>
      <c r="BCI361" s="98"/>
      <c r="BCJ361" s="98"/>
      <c r="BCK361" s="98"/>
      <c r="BCL361" s="98"/>
      <c r="BCM361" s="98"/>
      <c r="BCN361" s="98"/>
      <c r="BCO361" s="98"/>
      <c r="BCP361" s="98"/>
      <c r="BCQ361" s="98"/>
      <c r="BCR361" s="98"/>
      <c r="BCS361" s="98"/>
      <c r="BCT361" s="98"/>
      <c r="BCU361" s="98"/>
      <c r="BCV361" s="98"/>
      <c r="BCW361" s="98"/>
      <c r="BCX361" s="98"/>
      <c r="BCY361" s="98"/>
      <c r="BCZ361" s="98"/>
      <c r="BDA361" s="98"/>
      <c r="BDB361" s="98"/>
      <c r="BDC361" s="98"/>
      <c r="BDD361" s="98"/>
      <c r="BDE361" s="98"/>
      <c r="BDF361" s="98"/>
      <c r="BDG361" s="98"/>
      <c r="BDH361" s="98"/>
      <c r="BDI361" s="98"/>
      <c r="BDJ361" s="98"/>
      <c r="BDK361" s="98"/>
      <c r="BDL361" s="98"/>
      <c r="BDM361" s="98"/>
      <c r="BDN361" s="98"/>
      <c r="BDO361" s="98"/>
      <c r="BDP361" s="98"/>
      <c r="BDQ361" s="98"/>
      <c r="BDR361" s="98"/>
      <c r="BDS361" s="98"/>
      <c r="BDT361" s="98"/>
      <c r="BDU361" s="98"/>
      <c r="BDV361" s="98"/>
      <c r="BDW361" s="98"/>
      <c r="BDX361" s="98"/>
      <c r="BDY361" s="98"/>
      <c r="BDZ361" s="98"/>
      <c r="BEA361" s="98"/>
      <c r="BEB361" s="98"/>
      <c r="BEC361" s="98"/>
      <c r="BED361" s="98"/>
      <c r="BEE361" s="98"/>
      <c r="BEF361" s="98"/>
      <c r="BEG361" s="98"/>
      <c r="BEH361" s="98"/>
      <c r="BEI361" s="98"/>
      <c r="BEJ361" s="98"/>
      <c r="BEK361" s="98"/>
      <c r="BEL361" s="98"/>
      <c r="BEM361" s="98"/>
      <c r="BEN361" s="98"/>
      <c r="BEO361" s="98"/>
      <c r="BEP361" s="98"/>
      <c r="BEQ361" s="98"/>
      <c r="BER361" s="98"/>
      <c r="BES361" s="98"/>
      <c r="BET361" s="98"/>
      <c r="BEU361" s="98"/>
      <c r="BEV361" s="98"/>
      <c r="BEW361" s="98"/>
      <c r="BEX361" s="98"/>
      <c r="BEY361" s="98"/>
      <c r="BEZ361" s="98"/>
      <c r="BFA361" s="98"/>
      <c r="BFB361" s="98"/>
      <c r="BFC361" s="98"/>
      <c r="BFD361" s="98"/>
      <c r="BFE361" s="98"/>
      <c r="BFF361" s="98"/>
      <c r="BFG361" s="98"/>
      <c r="BFH361" s="98"/>
      <c r="BFI361" s="98"/>
      <c r="BFJ361" s="98"/>
      <c r="BFK361" s="98"/>
      <c r="BFL361" s="98"/>
      <c r="BFM361" s="98"/>
      <c r="BFN361" s="98"/>
      <c r="BFO361" s="98"/>
      <c r="BFP361" s="98"/>
      <c r="BFQ361" s="98"/>
      <c r="BFR361" s="98"/>
      <c r="BFS361" s="98"/>
      <c r="BFT361" s="98"/>
      <c r="BFU361" s="98"/>
      <c r="BFV361" s="98"/>
      <c r="BFW361" s="98"/>
      <c r="BFX361" s="98"/>
      <c r="BFY361" s="98"/>
      <c r="BFZ361" s="98"/>
      <c r="BGA361" s="98"/>
      <c r="BGB361" s="98"/>
      <c r="BGC361" s="98"/>
      <c r="BGD361" s="98"/>
      <c r="BGE361" s="98"/>
      <c r="BGF361" s="98"/>
      <c r="BGG361" s="98"/>
      <c r="BGH361" s="98"/>
      <c r="BGI361" s="98"/>
      <c r="BGJ361" s="98"/>
      <c r="BGK361" s="98"/>
      <c r="BGL361" s="98"/>
      <c r="BGM361" s="98"/>
      <c r="BGN361" s="98"/>
      <c r="BGO361" s="98"/>
      <c r="BGP361" s="98"/>
      <c r="BGQ361" s="98"/>
      <c r="BGR361" s="98"/>
      <c r="BGS361" s="98"/>
      <c r="BGT361" s="98"/>
      <c r="BGU361" s="98"/>
      <c r="BGV361" s="98"/>
      <c r="BGW361" s="98"/>
      <c r="BGX361" s="98"/>
      <c r="BGY361" s="98"/>
      <c r="BGZ361" s="98"/>
      <c r="BHA361" s="98"/>
      <c r="BHB361" s="98"/>
      <c r="BHC361" s="98"/>
      <c r="BHD361" s="98"/>
      <c r="BHE361" s="98"/>
      <c r="BHF361" s="98"/>
      <c r="BHG361" s="98"/>
      <c r="BHH361" s="98"/>
      <c r="BHI361" s="98"/>
      <c r="BHJ361" s="98"/>
      <c r="BHK361" s="98"/>
      <c r="BHL361" s="98"/>
      <c r="BHM361" s="98"/>
      <c r="BHN361" s="98"/>
      <c r="BHO361" s="98"/>
      <c r="BHP361" s="98"/>
      <c r="BHQ361" s="98"/>
      <c r="BHR361" s="98"/>
      <c r="BHS361" s="98"/>
      <c r="BHT361" s="98"/>
      <c r="BHU361" s="98"/>
      <c r="BHV361" s="98"/>
      <c r="BHW361" s="98"/>
      <c r="BHX361" s="98"/>
      <c r="BHY361" s="98"/>
      <c r="BHZ361" s="98"/>
      <c r="BIA361" s="98"/>
      <c r="BIB361" s="98"/>
      <c r="BIC361" s="98"/>
      <c r="BID361" s="98"/>
      <c r="BIE361" s="98"/>
      <c r="BIF361" s="98"/>
      <c r="BIG361" s="98"/>
      <c r="BIH361" s="98"/>
      <c r="BII361" s="98"/>
      <c r="BIJ361" s="98"/>
      <c r="BIK361" s="98"/>
      <c r="BIL361" s="98"/>
      <c r="BIM361" s="98"/>
      <c r="BIN361" s="98"/>
      <c r="BIO361" s="98"/>
      <c r="BIP361" s="98"/>
      <c r="BIQ361" s="98"/>
      <c r="BIR361" s="98"/>
      <c r="BIS361" s="98"/>
      <c r="BIT361" s="98"/>
      <c r="BIU361" s="98"/>
      <c r="BIV361" s="98"/>
      <c r="BIW361" s="98"/>
      <c r="BIX361" s="98"/>
      <c r="BIY361" s="98"/>
      <c r="BIZ361" s="98"/>
      <c r="BJA361" s="98"/>
      <c r="BJB361" s="98"/>
      <c r="BJC361" s="98"/>
      <c r="BJD361" s="98"/>
      <c r="BJE361" s="98"/>
      <c r="BJF361" s="98"/>
      <c r="BJG361" s="98"/>
      <c r="BJH361" s="98"/>
      <c r="BJI361" s="98"/>
      <c r="BJJ361" s="98"/>
      <c r="BJK361" s="98"/>
      <c r="BJL361" s="98"/>
      <c r="BJM361" s="98"/>
      <c r="BJN361" s="98"/>
      <c r="BJO361" s="98"/>
      <c r="BJP361" s="98"/>
      <c r="BJQ361" s="98"/>
      <c r="BJR361" s="98"/>
      <c r="BJS361" s="98"/>
      <c r="BJT361" s="98"/>
      <c r="BJU361" s="98"/>
      <c r="BJV361" s="98"/>
      <c r="BJW361" s="98"/>
      <c r="BJX361" s="98"/>
      <c r="BJY361" s="98"/>
      <c r="BJZ361" s="98"/>
      <c r="BKA361" s="98"/>
      <c r="BKB361" s="98"/>
      <c r="BKC361" s="98"/>
      <c r="BKD361" s="98"/>
      <c r="BKE361" s="98"/>
      <c r="BKF361" s="98"/>
      <c r="BKG361" s="98"/>
      <c r="BKH361" s="98"/>
      <c r="BKI361" s="98"/>
      <c r="BKJ361" s="98"/>
      <c r="BKK361" s="98"/>
      <c r="BKL361" s="98"/>
      <c r="BKM361" s="98"/>
      <c r="BKN361" s="98"/>
      <c r="BKO361" s="98"/>
      <c r="BKP361" s="98"/>
      <c r="BKQ361" s="98"/>
      <c r="BKR361" s="98"/>
      <c r="BKS361" s="98"/>
      <c r="BKT361" s="98"/>
      <c r="BKU361" s="98"/>
      <c r="BKV361" s="98"/>
      <c r="BKW361" s="98"/>
      <c r="BKX361" s="98"/>
      <c r="BKY361" s="98"/>
      <c r="BKZ361" s="98"/>
      <c r="BLA361" s="98"/>
      <c r="BLB361" s="98"/>
      <c r="BLC361" s="98"/>
      <c r="BLD361" s="98"/>
      <c r="BLE361" s="98"/>
      <c r="BLF361" s="98"/>
      <c r="BLG361" s="98"/>
      <c r="BLH361" s="98"/>
      <c r="BLI361" s="98"/>
      <c r="BLJ361" s="98"/>
      <c r="BLK361" s="98"/>
      <c r="BLL361" s="98"/>
      <c r="BLM361" s="98"/>
      <c r="BLN361" s="98"/>
      <c r="BLO361" s="98"/>
      <c r="BLP361" s="98"/>
      <c r="BLQ361" s="98"/>
      <c r="BLR361" s="98"/>
      <c r="BLS361" s="98"/>
      <c r="BLT361" s="98"/>
      <c r="BLU361" s="98"/>
      <c r="BLV361" s="98"/>
      <c r="BLW361" s="98"/>
      <c r="BLX361" s="98"/>
      <c r="BLY361" s="98"/>
      <c r="BLZ361" s="98"/>
      <c r="BMA361" s="98"/>
      <c r="BMB361" s="98"/>
      <c r="BMC361" s="98"/>
      <c r="BMD361" s="98"/>
      <c r="BME361" s="98"/>
      <c r="BMF361" s="98"/>
      <c r="BMG361" s="98"/>
      <c r="BMH361" s="98"/>
      <c r="BMI361" s="98"/>
      <c r="BMJ361" s="98"/>
      <c r="BMK361" s="98"/>
      <c r="BML361" s="98"/>
      <c r="BMM361" s="98"/>
      <c r="BMN361" s="98"/>
      <c r="BMO361" s="98"/>
      <c r="BMP361" s="98"/>
      <c r="BMQ361" s="98"/>
      <c r="BMR361" s="98"/>
      <c r="BMS361" s="98"/>
      <c r="BMT361" s="98"/>
      <c r="BMU361" s="98"/>
      <c r="BMV361" s="98"/>
      <c r="BMW361" s="98"/>
      <c r="BMX361" s="98"/>
      <c r="BMY361" s="98"/>
      <c r="BMZ361" s="98"/>
      <c r="BNA361" s="98"/>
      <c r="BNB361" s="98"/>
      <c r="BNC361" s="98"/>
      <c r="BND361" s="98"/>
      <c r="BNE361" s="98"/>
      <c r="BNF361" s="98"/>
      <c r="BNG361" s="98"/>
      <c r="BNH361" s="98"/>
      <c r="BNI361" s="98"/>
      <c r="BNJ361" s="98"/>
      <c r="BNK361" s="98"/>
      <c r="BNL361" s="98"/>
      <c r="BNM361" s="98"/>
      <c r="BNN361" s="98"/>
      <c r="BNO361" s="98"/>
      <c r="BNP361" s="98"/>
      <c r="BNQ361" s="98"/>
      <c r="BNR361" s="98"/>
      <c r="BNS361" s="98"/>
      <c r="BNT361" s="98"/>
      <c r="BNU361" s="98"/>
      <c r="BNV361" s="98"/>
      <c r="BNW361" s="98"/>
      <c r="BNX361" s="98"/>
      <c r="BNY361" s="98"/>
      <c r="BNZ361" s="98"/>
      <c r="BOA361" s="98"/>
      <c r="BOB361" s="98"/>
      <c r="BOC361" s="98"/>
      <c r="BOD361" s="98"/>
      <c r="BOE361" s="98"/>
      <c r="BOF361" s="98"/>
      <c r="BOG361" s="98"/>
      <c r="BOH361" s="98"/>
      <c r="BOI361" s="98"/>
      <c r="BOJ361" s="98"/>
      <c r="BOK361" s="98"/>
      <c r="BOL361" s="98"/>
      <c r="BOM361" s="98"/>
      <c r="BON361" s="98"/>
      <c r="BOO361" s="98"/>
      <c r="BOP361" s="98"/>
      <c r="BOQ361" s="98"/>
      <c r="BOR361" s="98"/>
      <c r="BOS361" s="98"/>
      <c r="BOT361" s="98"/>
      <c r="BOU361" s="98"/>
      <c r="BOV361" s="98"/>
      <c r="BOW361" s="98"/>
      <c r="BOX361" s="98"/>
      <c r="BOY361" s="98"/>
      <c r="BOZ361" s="98"/>
      <c r="BPA361" s="98"/>
      <c r="BPB361" s="98"/>
      <c r="BPC361" s="98"/>
      <c r="BPD361" s="98"/>
      <c r="BPE361" s="98"/>
      <c r="BPF361" s="98"/>
      <c r="BPG361" s="98"/>
      <c r="BPH361" s="98"/>
      <c r="BPI361" s="98"/>
      <c r="BPJ361" s="98"/>
      <c r="BPK361" s="98"/>
      <c r="BPL361" s="98"/>
      <c r="BPM361" s="98"/>
      <c r="BPN361" s="98"/>
      <c r="BPO361" s="98"/>
      <c r="BPP361" s="98"/>
      <c r="BPQ361" s="98"/>
      <c r="BPR361" s="98"/>
      <c r="BPS361" s="98"/>
      <c r="BPT361" s="98"/>
      <c r="BPU361" s="98"/>
      <c r="BPV361" s="98"/>
      <c r="BPW361" s="98"/>
      <c r="BPX361" s="98"/>
      <c r="BPY361" s="98"/>
      <c r="BPZ361" s="98"/>
      <c r="BQA361" s="98"/>
      <c r="BQB361" s="98"/>
      <c r="BQC361" s="98"/>
      <c r="BQD361" s="98"/>
      <c r="BQE361" s="98"/>
      <c r="BQF361" s="98"/>
      <c r="BQG361" s="98"/>
      <c r="BQH361" s="98"/>
      <c r="BQI361" s="98"/>
      <c r="BQJ361" s="98"/>
      <c r="BQK361" s="98"/>
      <c r="BQL361" s="98"/>
      <c r="BQM361" s="98"/>
      <c r="BQN361" s="98"/>
      <c r="BQO361" s="98"/>
      <c r="BQP361" s="98"/>
      <c r="BQQ361" s="98"/>
      <c r="BQR361" s="98"/>
      <c r="BQS361" s="98"/>
      <c r="BQT361" s="98"/>
      <c r="BQU361" s="98"/>
      <c r="BQV361" s="98"/>
      <c r="BQW361" s="98"/>
      <c r="BQX361" s="98"/>
      <c r="BQY361" s="98"/>
      <c r="BQZ361" s="98"/>
      <c r="BRA361" s="98"/>
      <c r="BRB361" s="98"/>
      <c r="BRC361" s="98"/>
      <c r="BRD361" s="98"/>
      <c r="BRE361" s="98"/>
      <c r="BRF361" s="98"/>
      <c r="BRG361" s="98"/>
      <c r="BRH361" s="98"/>
      <c r="BRI361" s="98"/>
      <c r="BRJ361" s="98"/>
      <c r="BRK361" s="98"/>
      <c r="BRL361" s="98"/>
      <c r="BRM361" s="98"/>
      <c r="BRN361" s="98"/>
      <c r="BRO361" s="98"/>
      <c r="BRP361" s="98"/>
      <c r="BRQ361" s="98"/>
      <c r="BRR361" s="98"/>
      <c r="BRS361" s="98"/>
      <c r="BRT361" s="98"/>
      <c r="BRU361" s="98"/>
      <c r="BRV361" s="98"/>
      <c r="BRW361" s="98"/>
      <c r="BRX361" s="98"/>
      <c r="BRY361" s="98"/>
      <c r="BRZ361" s="98"/>
      <c r="BSA361" s="98"/>
      <c r="BSB361" s="98"/>
      <c r="BSC361" s="98"/>
      <c r="BSD361" s="98"/>
      <c r="BSE361" s="98"/>
      <c r="BSF361" s="98"/>
      <c r="BSG361" s="98"/>
      <c r="BSH361" s="98"/>
      <c r="BSI361" s="98"/>
      <c r="BSJ361" s="98"/>
      <c r="BSK361" s="98"/>
      <c r="BSL361" s="98"/>
      <c r="BSM361" s="98"/>
      <c r="BSN361" s="98"/>
      <c r="BSO361" s="98"/>
      <c r="BSP361" s="98"/>
      <c r="BSQ361" s="98"/>
      <c r="BSR361" s="98"/>
      <c r="BSS361" s="98"/>
      <c r="BST361" s="98"/>
      <c r="BSU361" s="98"/>
      <c r="BSV361" s="98"/>
      <c r="BSW361" s="98"/>
      <c r="BSX361" s="98"/>
      <c r="BSY361" s="98"/>
      <c r="BSZ361" s="98"/>
      <c r="BTA361" s="98"/>
      <c r="BTB361" s="98"/>
      <c r="BTC361" s="98"/>
      <c r="BTD361" s="98"/>
      <c r="BTE361" s="98"/>
      <c r="BTF361" s="98"/>
      <c r="BTG361" s="98"/>
      <c r="BTH361" s="98"/>
      <c r="BTI361" s="98"/>
      <c r="BTJ361" s="98"/>
      <c r="BTK361" s="98"/>
      <c r="BTL361" s="98"/>
      <c r="BTM361" s="98"/>
      <c r="BTN361" s="98"/>
      <c r="BTO361" s="98"/>
      <c r="BTP361" s="98"/>
      <c r="BTQ361" s="98"/>
      <c r="BTR361" s="98"/>
      <c r="BTS361" s="98"/>
      <c r="BTT361" s="98"/>
      <c r="BTU361" s="98"/>
      <c r="BTV361" s="98"/>
      <c r="BTW361" s="98"/>
      <c r="BTX361" s="98"/>
      <c r="BTY361" s="98"/>
      <c r="BTZ361" s="98"/>
      <c r="BUA361" s="98"/>
      <c r="BUB361" s="98"/>
      <c r="BUC361" s="98"/>
      <c r="BUD361" s="98"/>
      <c r="BUE361" s="98"/>
      <c r="BUF361" s="98"/>
      <c r="BUG361" s="98"/>
      <c r="BUH361" s="98"/>
      <c r="BUI361" s="98"/>
      <c r="BUJ361" s="98"/>
      <c r="BUK361" s="98"/>
      <c r="BUL361" s="98"/>
      <c r="BUM361" s="98"/>
      <c r="BUN361" s="98"/>
      <c r="BUO361" s="98"/>
      <c r="BUP361" s="98"/>
      <c r="BUQ361" s="98"/>
      <c r="BUR361" s="98"/>
      <c r="BUS361" s="98"/>
      <c r="BUT361" s="98"/>
      <c r="BUU361" s="98"/>
      <c r="BUV361" s="98"/>
      <c r="BUW361" s="98"/>
      <c r="BUX361" s="98"/>
      <c r="BUY361" s="98"/>
      <c r="BUZ361" s="98"/>
      <c r="BVA361" s="98"/>
      <c r="BVB361" s="98"/>
      <c r="BVC361" s="98"/>
      <c r="BVD361" s="98"/>
      <c r="BVE361" s="98"/>
      <c r="BVF361" s="98"/>
      <c r="BVG361" s="98"/>
      <c r="BVH361" s="98"/>
      <c r="BVI361" s="98"/>
      <c r="BVJ361" s="98"/>
      <c r="BVK361" s="98"/>
      <c r="BVL361" s="98"/>
      <c r="BVM361" s="98"/>
      <c r="BVN361" s="98"/>
      <c r="BVO361" s="98"/>
      <c r="BVP361" s="98"/>
      <c r="BVQ361" s="98"/>
      <c r="BVR361" s="98"/>
      <c r="BVS361" s="98"/>
      <c r="BVT361" s="98"/>
      <c r="BVU361" s="98"/>
      <c r="BVV361" s="98"/>
      <c r="BVW361" s="98"/>
      <c r="BVX361" s="98"/>
      <c r="BVY361" s="98"/>
      <c r="BVZ361" s="98"/>
      <c r="BWA361" s="98"/>
      <c r="BWB361" s="98"/>
      <c r="BWC361" s="98"/>
      <c r="BWD361" s="98"/>
      <c r="BWE361" s="98"/>
      <c r="BWF361" s="98"/>
      <c r="BWG361" s="98"/>
      <c r="BWH361" s="98"/>
      <c r="BWI361" s="98"/>
      <c r="BWJ361" s="98"/>
      <c r="BWK361" s="98"/>
      <c r="BWL361" s="98"/>
      <c r="BWM361" s="98"/>
      <c r="BWN361" s="98"/>
      <c r="BWO361" s="98"/>
      <c r="BWP361" s="98"/>
      <c r="BWQ361" s="98"/>
      <c r="BWR361" s="98"/>
      <c r="BWS361" s="98"/>
      <c r="BWT361" s="98"/>
      <c r="BWU361" s="98"/>
      <c r="BWV361" s="98"/>
      <c r="BWW361" s="98"/>
      <c r="BWX361" s="98"/>
      <c r="BWY361" s="98"/>
      <c r="BWZ361" s="98"/>
      <c r="BXA361" s="98"/>
      <c r="BXB361" s="98"/>
      <c r="BXC361" s="98"/>
      <c r="BXD361" s="98"/>
      <c r="BXE361" s="98"/>
      <c r="BXF361" s="98"/>
      <c r="BXG361" s="98"/>
      <c r="BXH361" s="98"/>
      <c r="BXI361" s="98"/>
      <c r="BXJ361" s="98"/>
      <c r="BXK361" s="98"/>
      <c r="BXL361" s="98"/>
      <c r="BXM361" s="98"/>
      <c r="BXN361" s="98"/>
      <c r="BXO361" s="98"/>
      <c r="BXP361" s="98"/>
      <c r="BXQ361" s="98"/>
      <c r="BXR361" s="98"/>
      <c r="BXS361" s="98"/>
      <c r="BXT361" s="98"/>
      <c r="BXU361" s="98"/>
      <c r="BXV361" s="98"/>
      <c r="BXW361" s="98"/>
      <c r="BXX361" s="98"/>
      <c r="BXY361" s="98"/>
      <c r="BXZ361" s="98"/>
      <c r="BYA361" s="98"/>
      <c r="BYB361" s="98"/>
      <c r="BYC361" s="98"/>
      <c r="BYD361" s="98"/>
      <c r="BYE361" s="98"/>
      <c r="BYF361" s="98"/>
      <c r="BYG361" s="98"/>
      <c r="BYH361" s="98"/>
      <c r="BYI361" s="98"/>
      <c r="BYJ361" s="98"/>
      <c r="BYK361" s="98"/>
      <c r="BYL361" s="98"/>
      <c r="BYM361" s="98"/>
      <c r="BYN361" s="98"/>
      <c r="BYO361" s="98"/>
      <c r="BYP361" s="98"/>
      <c r="BYQ361" s="98"/>
      <c r="BYR361" s="98"/>
      <c r="BYS361" s="98"/>
      <c r="BYT361" s="98"/>
      <c r="BYU361" s="98"/>
      <c r="BYV361" s="98"/>
      <c r="BYW361" s="98"/>
      <c r="BYX361" s="98"/>
      <c r="BYY361" s="98"/>
      <c r="BYZ361" s="98"/>
      <c r="BZA361" s="98"/>
      <c r="BZB361" s="98"/>
      <c r="BZC361" s="98"/>
      <c r="BZD361" s="98"/>
      <c r="BZE361" s="98"/>
      <c r="BZF361" s="98"/>
      <c r="BZG361" s="98"/>
      <c r="BZH361" s="98"/>
      <c r="BZI361" s="98"/>
      <c r="BZJ361" s="98"/>
      <c r="BZK361" s="98"/>
      <c r="BZL361" s="98"/>
      <c r="BZM361" s="98"/>
      <c r="BZN361" s="98"/>
      <c r="BZO361" s="98"/>
      <c r="BZP361" s="98"/>
      <c r="BZQ361" s="98"/>
      <c r="BZR361" s="98"/>
      <c r="BZS361" s="98"/>
      <c r="BZT361" s="98"/>
      <c r="BZU361" s="98"/>
      <c r="BZV361" s="98"/>
      <c r="BZW361" s="98"/>
      <c r="BZX361" s="98"/>
      <c r="BZY361" s="98"/>
      <c r="BZZ361" s="98"/>
      <c r="CAA361" s="98"/>
      <c r="CAB361" s="98"/>
      <c r="CAC361" s="98"/>
      <c r="CAD361" s="98"/>
      <c r="CAE361" s="98"/>
      <c r="CAF361" s="98"/>
      <c r="CAG361" s="98"/>
      <c r="CAH361" s="98"/>
      <c r="CAI361" s="98"/>
      <c r="CAJ361" s="98"/>
      <c r="CAK361" s="98"/>
      <c r="CAL361" s="98"/>
      <c r="CAM361" s="98"/>
      <c r="CAN361" s="98"/>
      <c r="CAO361" s="98"/>
      <c r="CAP361" s="98"/>
      <c r="CAQ361" s="98"/>
      <c r="CAR361" s="98"/>
      <c r="CAS361" s="98"/>
      <c r="CAT361" s="98"/>
      <c r="CAU361" s="98"/>
      <c r="CAV361" s="98"/>
      <c r="CAW361" s="98"/>
      <c r="CAX361" s="98"/>
      <c r="CAY361" s="98"/>
      <c r="CAZ361" s="98"/>
      <c r="CBA361" s="98"/>
      <c r="CBB361" s="98"/>
      <c r="CBC361" s="98"/>
      <c r="CBD361" s="98"/>
      <c r="CBE361" s="98"/>
      <c r="CBF361" s="98"/>
      <c r="CBG361" s="98"/>
      <c r="CBH361" s="98"/>
      <c r="CBI361" s="98"/>
      <c r="CBJ361" s="98"/>
      <c r="CBK361" s="98"/>
      <c r="CBL361" s="98"/>
      <c r="CBM361" s="98"/>
      <c r="CBN361" s="98"/>
      <c r="CBO361" s="98"/>
      <c r="CBP361" s="98"/>
      <c r="CBQ361" s="98"/>
      <c r="CBR361" s="98"/>
      <c r="CBS361" s="98"/>
      <c r="CBT361" s="98"/>
      <c r="CBU361" s="98"/>
      <c r="CBV361" s="98"/>
      <c r="CBW361" s="98"/>
      <c r="CBX361" s="98"/>
      <c r="CBY361" s="98"/>
      <c r="CBZ361" s="98"/>
      <c r="CCA361" s="98"/>
      <c r="CCB361" s="98"/>
      <c r="CCC361" s="98"/>
      <c r="CCD361" s="98"/>
      <c r="CCE361" s="98"/>
      <c r="CCF361" s="98"/>
      <c r="CCG361" s="98"/>
      <c r="CCH361" s="98"/>
      <c r="CCI361" s="98"/>
      <c r="CCJ361" s="98"/>
      <c r="CCK361" s="98"/>
      <c r="CCL361" s="98"/>
      <c r="CCM361" s="98"/>
      <c r="CCN361" s="98"/>
      <c r="CCO361" s="98"/>
      <c r="CCP361" s="98"/>
      <c r="CCQ361" s="98"/>
      <c r="CCR361" s="98"/>
      <c r="CCS361" s="98"/>
      <c r="CCT361" s="98"/>
      <c r="CCU361" s="98"/>
      <c r="CCV361" s="98"/>
      <c r="CCW361" s="98"/>
      <c r="CCX361" s="98"/>
      <c r="CCY361" s="98"/>
      <c r="CCZ361" s="98"/>
      <c r="CDA361" s="98"/>
      <c r="CDB361" s="98"/>
      <c r="CDC361" s="98"/>
      <c r="CDD361" s="98"/>
      <c r="CDE361" s="98"/>
      <c r="CDF361" s="98"/>
      <c r="CDG361" s="98"/>
      <c r="CDH361" s="98"/>
      <c r="CDI361" s="98"/>
      <c r="CDJ361" s="98"/>
      <c r="CDK361" s="98"/>
      <c r="CDL361" s="98"/>
      <c r="CDM361" s="98"/>
      <c r="CDN361" s="98"/>
      <c r="CDO361" s="98"/>
      <c r="CDP361" s="98"/>
      <c r="CDQ361" s="98"/>
      <c r="CDR361" s="98"/>
      <c r="CDS361" s="98"/>
      <c r="CDT361" s="98"/>
      <c r="CDU361" s="98"/>
      <c r="CDV361" s="98"/>
      <c r="CDW361" s="98"/>
      <c r="CDX361" s="98"/>
      <c r="CDY361" s="98"/>
      <c r="CDZ361" s="98"/>
      <c r="CEA361" s="98"/>
      <c r="CEB361" s="98"/>
      <c r="CEC361" s="98"/>
      <c r="CED361" s="98"/>
      <c r="CEE361" s="98"/>
      <c r="CEF361" s="98"/>
      <c r="CEG361" s="98"/>
      <c r="CEH361" s="98"/>
      <c r="CEI361" s="98"/>
      <c r="CEJ361" s="98"/>
      <c r="CEK361" s="98"/>
      <c r="CEL361" s="98"/>
      <c r="CEM361" s="98"/>
      <c r="CEN361" s="98"/>
      <c r="CEO361" s="98"/>
      <c r="CEP361" s="98"/>
      <c r="CEQ361" s="98"/>
      <c r="CER361" s="98"/>
      <c r="CES361" s="98"/>
      <c r="CET361" s="98"/>
      <c r="CEU361" s="98"/>
      <c r="CEV361" s="98"/>
      <c r="CEW361" s="98"/>
      <c r="CEX361" s="98"/>
      <c r="CEY361" s="98"/>
      <c r="CEZ361" s="98"/>
      <c r="CFA361" s="98"/>
      <c r="CFB361" s="98"/>
      <c r="CFC361" s="98"/>
      <c r="CFD361" s="98"/>
      <c r="CFE361" s="98"/>
      <c r="CFF361" s="98"/>
      <c r="CFG361" s="98"/>
      <c r="CFH361" s="98"/>
      <c r="CFI361" s="98"/>
      <c r="CFJ361" s="98"/>
      <c r="CFK361" s="98"/>
      <c r="CFL361" s="98"/>
      <c r="CFM361" s="98"/>
      <c r="CFN361" s="98"/>
      <c r="CFO361" s="98"/>
      <c r="CFP361" s="98"/>
      <c r="CFQ361" s="98"/>
      <c r="CFR361" s="98"/>
      <c r="CFS361" s="98"/>
      <c r="CFT361" s="98"/>
      <c r="CFU361" s="98"/>
      <c r="CFV361" s="98"/>
      <c r="CFW361" s="98"/>
      <c r="CFX361" s="98"/>
      <c r="CFY361" s="98"/>
      <c r="CFZ361" s="98"/>
      <c r="CGA361" s="98"/>
      <c r="CGB361" s="98"/>
      <c r="CGC361" s="98"/>
      <c r="CGD361" s="98"/>
      <c r="CGE361" s="98"/>
      <c r="CGF361" s="98"/>
      <c r="CGG361" s="98"/>
      <c r="CGH361" s="98"/>
      <c r="CGI361" s="98"/>
      <c r="CGJ361" s="98"/>
      <c r="CGK361" s="98"/>
      <c r="CGL361" s="98"/>
      <c r="CGM361" s="98"/>
      <c r="CGN361" s="98"/>
      <c r="CGO361" s="98"/>
      <c r="CGP361" s="98"/>
      <c r="CGQ361" s="98"/>
      <c r="CGR361" s="98"/>
      <c r="CGS361" s="98"/>
      <c r="CGT361" s="98"/>
      <c r="CGU361" s="98"/>
      <c r="CGV361" s="98"/>
      <c r="CGW361" s="98"/>
      <c r="CGX361" s="98"/>
      <c r="CGY361" s="98"/>
      <c r="CGZ361" s="98"/>
      <c r="CHA361" s="98"/>
      <c r="CHB361" s="98"/>
      <c r="CHC361" s="98"/>
      <c r="CHD361" s="98"/>
      <c r="CHE361" s="98"/>
      <c r="CHF361" s="98"/>
      <c r="CHG361" s="98"/>
      <c r="CHH361" s="98"/>
      <c r="CHI361" s="98"/>
      <c r="CHJ361" s="98"/>
      <c r="CHK361" s="98"/>
      <c r="CHL361" s="98"/>
      <c r="CHM361" s="98"/>
      <c r="CHN361" s="98"/>
      <c r="CHO361" s="98"/>
      <c r="CHP361" s="98"/>
      <c r="CHQ361" s="98"/>
      <c r="CHR361" s="98"/>
      <c r="CHS361" s="98"/>
      <c r="CHT361" s="98"/>
      <c r="CHU361" s="98"/>
      <c r="CHV361" s="98"/>
      <c r="CHW361" s="98"/>
      <c r="CHX361" s="98"/>
      <c r="CHY361" s="98"/>
      <c r="CHZ361" s="98"/>
      <c r="CIA361" s="98"/>
      <c r="CIB361" s="98"/>
      <c r="CIC361" s="98"/>
      <c r="CID361" s="98"/>
      <c r="CIE361" s="98"/>
      <c r="CIF361" s="98"/>
      <c r="CIG361" s="98"/>
      <c r="CIH361" s="98"/>
      <c r="CII361" s="98"/>
      <c r="CIJ361" s="98"/>
      <c r="CIK361" s="98"/>
      <c r="CIL361" s="98"/>
      <c r="CIM361" s="98"/>
      <c r="CIN361" s="98"/>
      <c r="CIO361" s="98"/>
      <c r="CIP361" s="98"/>
      <c r="CIQ361" s="98"/>
      <c r="CIR361" s="98"/>
      <c r="CIS361" s="98"/>
      <c r="CIT361" s="98"/>
      <c r="CIU361" s="98"/>
      <c r="CIV361" s="98"/>
      <c r="CIW361" s="98"/>
      <c r="CIX361" s="98"/>
      <c r="CIY361" s="98"/>
      <c r="CIZ361" s="98"/>
      <c r="CJA361" s="98"/>
      <c r="CJB361" s="98"/>
      <c r="CJC361" s="98"/>
      <c r="CJD361" s="98"/>
      <c r="CJE361" s="98"/>
      <c r="CJF361" s="98"/>
      <c r="CJG361" s="98"/>
      <c r="CJH361" s="98"/>
      <c r="CJI361" s="98"/>
      <c r="CJJ361" s="98"/>
      <c r="CJK361" s="98"/>
      <c r="CJL361" s="98"/>
      <c r="CJM361" s="98"/>
      <c r="CJN361" s="98"/>
      <c r="CJO361" s="98"/>
      <c r="CJP361" s="98"/>
      <c r="CJQ361" s="98"/>
      <c r="CJR361" s="98"/>
      <c r="CJS361" s="98"/>
      <c r="CJT361" s="98"/>
      <c r="CJU361" s="98"/>
      <c r="CJV361" s="98"/>
      <c r="CJW361" s="98"/>
      <c r="CJX361" s="98"/>
      <c r="CJY361" s="98"/>
      <c r="CJZ361" s="98"/>
      <c r="CKA361" s="98"/>
      <c r="CKB361" s="98"/>
      <c r="CKC361" s="98"/>
      <c r="CKD361" s="98"/>
      <c r="CKE361" s="98"/>
      <c r="CKF361" s="98"/>
      <c r="CKG361" s="98"/>
      <c r="CKH361" s="98"/>
      <c r="CKI361" s="98"/>
      <c r="CKJ361" s="98"/>
      <c r="CKK361" s="98"/>
      <c r="CKL361" s="98"/>
      <c r="CKM361" s="98"/>
      <c r="CKN361" s="98"/>
      <c r="CKO361" s="98"/>
      <c r="CKP361" s="98"/>
      <c r="CKQ361" s="98"/>
      <c r="CKR361" s="98"/>
      <c r="CKS361" s="98"/>
      <c r="CKT361" s="98"/>
      <c r="CKU361" s="98"/>
      <c r="CKV361" s="98"/>
      <c r="CKW361" s="98"/>
      <c r="CKX361" s="98"/>
      <c r="CKY361" s="98"/>
      <c r="CKZ361" s="98"/>
      <c r="CLA361" s="98"/>
      <c r="CLB361" s="98"/>
      <c r="CLC361" s="98"/>
      <c r="CLD361" s="98"/>
      <c r="CLE361" s="98"/>
      <c r="CLF361" s="98"/>
      <c r="CLG361" s="98"/>
      <c r="CLH361" s="98"/>
      <c r="CLI361" s="98"/>
      <c r="CLJ361" s="98"/>
      <c r="CLK361" s="98"/>
      <c r="CLL361" s="98"/>
      <c r="CLM361" s="98"/>
      <c r="CLN361" s="98"/>
      <c r="CLO361" s="98"/>
      <c r="CLP361" s="98"/>
      <c r="CLQ361" s="98"/>
      <c r="CLR361" s="98"/>
      <c r="CLS361" s="98"/>
      <c r="CLT361" s="98"/>
      <c r="CLU361" s="98"/>
      <c r="CLV361" s="98"/>
      <c r="CLW361" s="98"/>
      <c r="CLX361" s="98"/>
      <c r="CLY361" s="98"/>
      <c r="CLZ361" s="98"/>
      <c r="CMA361" s="98"/>
      <c r="CMB361" s="98"/>
      <c r="CMC361" s="98"/>
      <c r="CMD361" s="98"/>
      <c r="CME361" s="98"/>
      <c r="CMF361" s="98"/>
      <c r="CMG361" s="98"/>
      <c r="CMH361" s="98"/>
      <c r="CMI361" s="98"/>
      <c r="CMJ361" s="98"/>
      <c r="CMK361" s="98"/>
      <c r="CML361" s="98"/>
      <c r="CMM361" s="98"/>
      <c r="CMN361" s="98"/>
      <c r="CMO361" s="98"/>
      <c r="CMP361" s="98"/>
      <c r="CMQ361" s="98"/>
      <c r="CMR361" s="98"/>
      <c r="CMS361" s="98"/>
      <c r="CMT361" s="98"/>
      <c r="CMU361" s="98"/>
      <c r="CMV361" s="98"/>
      <c r="CMW361" s="98"/>
      <c r="CMX361" s="98"/>
      <c r="CMY361" s="98"/>
      <c r="CMZ361" s="98"/>
      <c r="CNA361" s="98"/>
      <c r="CNB361" s="98"/>
      <c r="CNC361" s="98"/>
      <c r="CND361" s="98"/>
      <c r="CNE361" s="98"/>
      <c r="CNF361" s="98"/>
      <c r="CNG361" s="98"/>
      <c r="CNH361" s="98"/>
      <c r="CNI361" s="98"/>
      <c r="CNJ361" s="98"/>
      <c r="CNK361" s="98"/>
      <c r="CNL361" s="98"/>
      <c r="CNM361" s="98"/>
      <c r="CNN361" s="98"/>
      <c r="CNO361" s="98"/>
      <c r="CNP361" s="98"/>
      <c r="CNQ361" s="98"/>
      <c r="CNR361" s="98"/>
      <c r="CNS361" s="98"/>
      <c r="CNT361" s="98"/>
      <c r="CNU361" s="98"/>
      <c r="CNV361" s="98"/>
      <c r="CNW361" s="98"/>
      <c r="CNX361" s="98"/>
      <c r="CNY361" s="98"/>
      <c r="CNZ361" s="98"/>
      <c r="COA361" s="98"/>
      <c r="COB361" s="98"/>
      <c r="COC361" s="98"/>
      <c r="COD361" s="98"/>
      <c r="COE361" s="98"/>
      <c r="COF361" s="98"/>
      <c r="COG361" s="98"/>
      <c r="COH361" s="98"/>
      <c r="COI361" s="98"/>
      <c r="COJ361" s="98"/>
      <c r="COK361" s="98"/>
      <c r="COL361" s="98"/>
      <c r="COM361" s="98"/>
      <c r="CON361" s="98"/>
      <c r="COO361" s="98"/>
      <c r="COP361" s="98"/>
      <c r="COQ361" s="98"/>
      <c r="COR361" s="98"/>
      <c r="COS361" s="98"/>
      <c r="COT361" s="98"/>
      <c r="COU361" s="98"/>
      <c r="COV361" s="98"/>
      <c r="COW361" s="98"/>
      <c r="COX361" s="98"/>
      <c r="COY361" s="98"/>
      <c r="COZ361" s="98"/>
      <c r="CPA361" s="98"/>
      <c r="CPB361" s="98"/>
      <c r="CPC361" s="98"/>
      <c r="CPD361" s="98"/>
      <c r="CPE361" s="98"/>
      <c r="CPF361" s="98"/>
      <c r="CPG361" s="98"/>
      <c r="CPH361" s="98"/>
      <c r="CPI361" s="98"/>
      <c r="CPJ361" s="98"/>
      <c r="CPK361" s="98"/>
      <c r="CPL361" s="98"/>
      <c r="CPM361" s="98"/>
      <c r="CPN361" s="98"/>
      <c r="CPO361" s="98"/>
      <c r="CPP361" s="98"/>
      <c r="CPQ361" s="98"/>
      <c r="CPR361" s="98"/>
      <c r="CPS361" s="98"/>
      <c r="CPT361" s="98"/>
      <c r="CPU361" s="98"/>
      <c r="CPV361" s="98"/>
      <c r="CPW361" s="98"/>
      <c r="CPX361" s="98"/>
      <c r="CPY361" s="98"/>
      <c r="CPZ361" s="98"/>
      <c r="CQA361" s="98"/>
      <c r="CQB361" s="98"/>
      <c r="CQC361" s="98"/>
      <c r="CQD361" s="98"/>
      <c r="CQE361" s="98"/>
      <c r="CQF361" s="98"/>
      <c r="CQG361" s="98"/>
      <c r="CQH361" s="98"/>
      <c r="CQI361" s="98"/>
      <c r="CQJ361" s="98"/>
      <c r="CQK361" s="98"/>
      <c r="CQL361" s="98"/>
      <c r="CQM361" s="98"/>
      <c r="CQN361" s="98"/>
      <c r="CQO361" s="98"/>
      <c r="CQP361" s="98"/>
      <c r="CQQ361" s="98"/>
      <c r="CQR361" s="98"/>
      <c r="CQS361" s="98"/>
      <c r="CQT361" s="98"/>
      <c r="CQU361" s="98"/>
      <c r="CQV361" s="98"/>
      <c r="CQW361" s="98"/>
      <c r="CQX361" s="98"/>
      <c r="CQY361" s="98"/>
      <c r="CQZ361" s="98"/>
      <c r="CRA361" s="98"/>
      <c r="CRB361" s="98"/>
      <c r="CRC361" s="98"/>
      <c r="CRD361" s="98"/>
      <c r="CRE361" s="98"/>
      <c r="CRF361" s="98"/>
      <c r="CRG361" s="98"/>
      <c r="CRH361" s="98"/>
      <c r="CRI361" s="98"/>
      <c r="CRJ361" s="98"/>
      <c r="CRK361" s="98"/>
      <c r="CRL361" s="98"/>
      <c r="CRM361" s="98"/>
      <c r="CRN361" s="98"/>
      <c r="CRO361" s="98"/>
      <c r="CRP361" s="98"/>
      <c r="CRQ361" s="98"/>
      <c r="CRR361" s="98"/>
      <c r="CRS361" s="98"/>
      <c r="CRT361" s="98"/>
      <c r="CRU361" s="98"/>
      <c r="CRV361" s="98"/>
      <c r="CRW361" s="98"/>
      <c r="CRX361" s="98"/>
      <c r="CRY361" s="98"/>
      <c r="CRZ361" s="98"/>
      <c r="CSA361" s="98"/>
      <c r="CSB361" s="98"/>
      <c r="CSC361" s="98"/>
      <c r="CSD361" s="98"/>
      <c r="CSE361" s="98"/>
      <c r="CSF361" s="98"/>
      <c r="CSG361" s="98"/>
      <c r="CSH361" s="98"/>
      <c r="CSI361" s="98"/>
      <c r="CSJ361" s="98"/>
      <c r="CSK361" s="98"/>
      <c r="CSL361" s="98"/>
      <c r="CSM361" s="98"/>
      <c r="CSN361" s="98"/>
      <c r="CSO361" s="98"/>
      <c r="CSP361" s="98"/>
      <c r="CSQ361" s="98"/>
      <c r="CSR361" s="98"/>
      <c r="CSS361" s="98"/>
      <c r="CST361" s="98"/>
      <c r="CSU361" s="98"/>
      <c r="CSV361" s="98"/>
      <c r="CSW361" s="98"/>
      <c r="CSX361" s="98"/>
      <c r="CSY361" s="98"/>
      <c r="CSZ361" s="98"/>
      <c r="CTA361" s="98"/>
      <c r="CTB361" s="98"/>
      <c r="CTC361" s="98"/>
      <c r="CTD361" s="98"/>
      <c r="CTE361" s="98"/>
      <c r="CTF361" s="98"/>
      <c r="CTG361" s="98"/>
      <c r="CTH361" s="98"/>
      <c r="CTI361" s="98"/>
      <c r="CTJ361" s="98"/>
      <c r="CTK361" s="98"/>
      <c r="CTL361" s="98"/>
      <c r="CTM361" s="98"/>
      <c r="CTN361" s="98"/>
      <c r="CTO361" s="98"/>
      <c r="CTP361" s="98"/>
      <c r="CTQ361" s="98"/>
      <c r="CTR361" s="98"/>
      <c r="CTS361" s="98"/>
      <c r="CTT361" s="98"/>
      <c r="CTU361" s="98"/>
      <c r="CTV361" s="98"/>
      <c r="CTW361" s="98"/>
      <c r="CTX361" s="98"/>
      <c r="CTY361" s="98"/>
      <c r="CTZ361" s="98"/>
      <c r="CUA361" s="98"/>
      <c r="CUB361" s="98"/>
      <c r="CUC361" s="98"/>
      <c r="CUD361" s="98"/>
      <c r="CUE361" s="98"/>
      <c r="CUF361" s="98"/>
      <c r="CUG361" s="98"/>
      <c r="CUH361" s="98"/>
      <c r="CUI361" s="98"/>
      <c r="CUJ361" s="98"/>
      <c r="CUK361" s="98"/>
      <c r="CUL361" s="98"/>
      <c r="CUM361" s="98"/>
      <c r="CUN361" s="98"/>
      <c r="CUO361" s="98"/>
      <c r="CUP361" s="98"/>
      <c r="CUQ361" s="98"/>
      <c r="CUR361" s="98"/>
      <c r="CUS361" s="98"/>
      <c r="CUT361" s="98"/>
      <c r="CUU361" s="98"/>
      <c r="CUV361" s="98"/>
      <c r="CUW361" s="98"/>
      <c r="CUX361" s="98"/>
      <c r="CUY361" s="98"/>
      <c r="CUZ361" s="98"/>
      <c r="CVA361" s="98"/>
      <c r="CVB361" s="98"/>
      <c r="CVC361" s="98"/>
      <c r="CVD361" s="98"/>
      <c r="CVE361" s="98"/>
      <c r="CVF361" s="98"/>
      <c r="CVG361" s="98"/>
      <c r="CVH361" s="98"/>
      <c r="CVI361" s="98"/>
      <c r="CVJ361" s="98"/>
      <c r="CVK361" s="98"/>
      <c r="CVL361" s="98"/>
      <c r="CVM361" s="98"/>
      <c r="CVN361" s="98"/>
      <c r="CVO361" s="98"/>
      <c r="CVP361" s="98"/>
      <c r="CVQ361" s="98"/>
      <c r="CVR361" s="98"/>
      <c r="CVS361" s="98"/>
      <c r="CVT361" s="98"/>
      <c r="CVU361" s="98"/>
      <c r="CVV361" s="98"/>
      <c r="CVW361" s="98"/>
      <c r="CVX361" s="98"/>
      <c r="CVY361" s="98"/>
      <c r="CVZ361" s="98"/>
      <c r="CWA361" s="98"/>
      <c r="CWB361" s="98"/>
      <c r="CWC361" s="98"/>
      <c r="CWD361" s="98"/>
      <c r="CWE361" s="98"/>
      <c r="CWF361" s="98"/>
      <c r="CWG361" s="98"/>
      <c r="CWH361" s="98"/>
      <c r="CWI361" s="98"/>
      <c r="CWJ361" s="98"/>
      <c r="CWK361" s="98"/>
      <c r="CWL361" s="98"/>
      <c r="CWM361" s="98"/>
      <c r="CWN361" s="98"/>
      <c r="CWO361" s="98"/>
      <c r="CWP361" s="98"/>
      <c r="CWQ361" s="98"/>
      <c r="CWR361" s="98"/>
      <c r="CWS361" s="98"/>
      <c r="CWT361" s="98"/>
      <c r="CWU361" s="98"/>
      <c r="CWV361" s="98"/>
      <c r="CWW361" s="98"/>
      <c r="CWX361" s="98"/>
      <c r="CWY361" s="98"/>
      <c r="CWZ361" s="98"/>
      <c r="CXA361" s="98"/>
      <c r="CXB361" s="98"/>
      <c r="CXC361" s="98"/>
      <c r="CXD361" s="98"/>
      <c r="CXE361" s="98"/>
      <c r="CXF361" s="98"/>
      <c r="CXG361" s="98"/>
      <c r="CXH361" s="98"/>
      <c r="CXI361" s="98"/>
      <c r="CXJ361" s="98"/>
      <c r="CXK361" s="98"/>
      <c r="CXL361" s="98"/>
      <c r="CXM361" s="98"/>
      <c r="CXN361" s="98"/>
      <c r="CXO361" s="98"/>
      <c r="CXP361" s="98"/>
      <c r="CXQ361" s="98"/>
      <c r="CXR361" s="98"/>
      <c r="CXS361" s="98"/>
      <c r="CXT361" s="98"/>
      <c r="CXU361" s="98"/>
      <c r="CXV361" s="98"/>
      <c r="CXW361" s="98"/>
      <c r="CXX361" s="98"/>
      <c r="CXY361" s="98"/>
      <c r="CXZ361" s="98"/>
      <c r="CYA361" s="98"/>
      <c r="CYB361" s="98"/>
      <c r="CYC361" s="98"/>
      <c r="CYD361" s="98"/>
      <c r="CYE361" s="98"/>
      <c r="CYF361" s="98"/>
      <c r="CYG361" s="98"/>
      <c r="CYH361" s="98"/>
      <c r="CYI361" s="98"/>
      <c r="CYJ361" s="98"/>
      <c r="CYK361" s="98"/>
      <c r="CYL361" s="98"/>
      <c r="CYM361" s="98"/>
      <c r="CYN361" s="98"/>
      <c r="CYO361" s="98"/>
      <c r="CYP361" s="98"/>
      <c r="CYQ361" s="98"/>
      <c r="CYR361" s="98"/>
      <c r="CYS361" s="98"/>
      <c r="CYT361" s="98"/>
      <c r="CYU361" s="98"/>
      <c r="CYV361" s="98"/>
      <c r="CYW361" s="98"/>
      <c r="CYX361" s="98"/>
      <c r="CYY361" s="98"/>
      <c r="CYZ361" s="98"/>
      <c r="CZA361" s="98"/>
      <c r="CZB361" s="98"/>
      <c r="CZC361" s="98"/>
      <c r="CZD361" s="98"/>
      <c r="CZE361" s="98"/>
      <c r="CZF361" s="98"/>
      <c r="CZG361" s="98"/>
      <c r="CZH361" s="98"/>
      <c r="CZI361" s="98"/>
      <c r="CZJ361" s="98"/>
      <c r="CZK361" s="98"/>
      <c r="CZL361" s="98"/>
      <c r="CZM361" s="98"/>
      <c r="CZN361" s="98"/>
      <c r="CZO361" s="98"/>
      <c r="CZP361" s="98"/>
      <c r="CZQ361" s="98"/>
      <c r="CZR361" s="98"/>
      <c r="CZS361" s="98"/>
      <c r="CZT361" s="98"/>
      <c r="CZU361" s="98"/>
      <c r="CZV361" s="98"/>
      <c r="CZW361" s="98"/>
      <c r="CZX361" s="98"/>
      <c r="CZY361" s="98"/>
      <c r="CZZ361" s="98"/>
      <c r="DAA361" s="98"/>
      <c r="DAB361" s="98"/>
      <c r="DAC361" s="98"/>
      <c r="DAD361" s="98"/>
      <c r="DAE361" s="98"/>
      <c r="DAF361" s="98"/>
      <c r="DAG361" s="98"/>
      <c r="DAH361" s="98"/>
      <c r="DAI361" s="98"/>
      <c r="DAJ361" s="98"/>
      <c r="DAK361" s="98"/>
      <c r="DAL361" s="98"/>
      <c r="DAM361" s="98"/>
      <c r="DAN361" s="98"/>
      <c r="DAO361" s="98"/>
      <c r="DAP361" s="98"/>
      <c r="DAQ361" s="98"/>
      <c r="DAR361" s="98"/>
      <c r="DAS361" s="98"/>
      <c r="DAT361" s="98"/>
      <c r="DAU361" s="98"/>
      <c r="DAV361" s="98"/>
      <c r="DAW361" s="98"/>
      <c r="DAX361" s="98"/>
      <c r="DAY361" s="98"/>
      <c r="DAZ361" s="98"/>
      <c r="DBA361" s="98"/>
      <c r="DBB361" s="98"/>
      <c r="DBC361" s="98"/>
      <c r="DBD361" s="98"/>
      <c r="DBE361" s="98"/>
      <c r="DBF361" s="98"/>
      <c r="DBG361" s="98"/>
      <c r="DBH361" s="98"/>
      <c r="DBI361" s="98"/>
      <c r="DBJ361" s="98"/>
      <c r="DBK361" s="98"/>
      <c r="DBL361" s="98"/>
      <c r="DBM361" s="98"/>
      <c r="DBN361" s="98"/>
      <c r="DBO361" s="98"/>
      <c r="DBP361" s="98"/>
      <c r="DBQ361" s="98"/>
      <c r="DBR361" s="98"/>
      <c r="DBS361" s="98"/>
      <c r="DBT361" s="98"/>
      <c r="DBU361" s="98"/>
      <c r="DBV361" s="98"/>
      <c r="DBW361" s="98"/>
      <c r="DBX361" s="98"/>
      <c r="DBY361" s="98"/>
      <c r="DBZ361" s="98"/>
      <c r="DCA361" s="98"/>
      <c r="DCB361" s="98"/>
      <c r="DCC361" s="98"/>
      <c r="DCD361" s="98"/>
      <c r="DCE361" s="98"/>
      <c r="DCF361" s="98"/>
      <c r="DCG361" s="98"/>
      <c r="DCH361" s="98"/>
      <c r="DCI361" s="98"/>
      <c r="DCJ361" s="98"/>
      <c r="DCK361" s="98"/>
      <c r="DCL361" s="98"/>
      <c r="DCM361" s="98"/>
      <c r="DCN361" s="98"/>
      <c r="DCO361" s="98"/>
      <c r="DCP361" s="98"/>
      <c r="DCQ361" s="98"/>
      <c r="DCR361" s="98"/>
      <c r="DCS361" s="98"/>
      <c r="DCT361" s="98"/>
      <c r="DCU361" s="98"/>
      <c r="DCV361" s="98"/>
      <c r="DCW361" s="98"/>
      <c r="DCX361" s="98"/>
      <c r="DCY361" s="98"/>
      <c r="DCZ361" s="98"/>
      <c r="DDA361" s="98"/>
      <c r="DDB361" s="98"/>
      <c r="DDC361" s="98"/>
      <c r="DDD361" s="98"/>
      <c r="DDE361" s="98"/>
      <c r="DDF361" s="98"/>
      <c r="DDG361" s="98"/>
      <c r="DDH361" s="98"/>
      <c r="DDI361" s="98"/>
      <c r="DDJ361" s="98"/>
      <c r="DDK361" s="98"/>
      <c r="DDL361" s="98"/>
      <c r="DDM361" s="98"/>
      <c r="DDN361" s="98"/>
      <c r="DDO361" s="98"/>
      <c r="DDP361" s="98"/>
      <c r="DDQ361" s="98"/>
      <c r="DDR361" s="98"/>
      <c r="DDS361" s="98"/>
      <c r="DDT361" s="98"/>
      <c r="DDU361" s="98"/>
      <c r="DDV361" s="98"/>
      <c r="DDW361" s="98"/>
      <c r="DDX361" s="98"/>
      <c r="DDY361" s="98"/>
      <c r="DDZ361" s="98"/>
      <c r="DEA361" s="98"/>
      <c r="DEB361" s="98"/>
      <c r="DEC361" s="98"/>
      <c r="DED361" s="98"/>
      <c r="DEE361" s="98"/>
      <c r="DEF361" s="98"/>
      <c r="DEG361" s="98"/>
      <c r="DEH361" s="98"/>
      <c r="DEI361" s="98"/>
      <c r="DEJ361" s="98"/>
      <c r="DEK361" s="98"/>
      <c r="DEL361" s="98"/>
      <c r="DEM361" s="98"/>
      <c r="DEN361" s="98"/>
      <c r="DEO361" s="98"/>
      <c r="DEP361" s="98"/>
      <c r="DEQ361" s="98"/>
      <c r="DER361" s="98"/>
      <c r="DES361" s="98"/>
      <c r="DET361" s="98"/>
      <c r="DEU361" s="98"/>
      <c r="DEV361" s="98"/>
      <c r="DEW361" s="98"/>
      <c r="DEX361" s="98"/>
      <c r="DEY361" s="98"/>
      <c r="DEZ361" s="98"/>
      <c r="DFA361" s="98"/>
      <c r="DFB361" s="98"/>
      <c r="DFC361" s="98"/>
      <c r="DFD361" s="98"/>
      <c r="DFE361" s="98"/>
      <c r="DFF361" s="98"/>
      <c r="DFG361" s="98"/>
      <c r="DFH361" s="98"/>
      <c r="DFI361" s="98"/>
      <c r="DFJ361" s="98"/>
      <c r="DFK361" s="98"/>
      <c r="DFL361" s="98"/>
      <c r="DFM361" s="98"/>
      <c r="DFN361" s="98"/>
      <c r="DFO361" s="98"/>
      <c r="DFP361" s="98"/>
      <c r="DFQ361" s="98"/>
      <c r="DFR361" s="98"/>
      <c r="DFS361" s="98"/>
      <c r="DFT361" s="98"/>
      <c r="DFU361" s="98"/>
      <c r="DFV361" s="98"/>
      <c r="DFW361" s="98"/>
      <c r="DFX361" s="98"/>
      <c r="DFY361" s="98"/>
      <c r="DFZ361" s="98"/>
      <c r="DGA361" s="98"/>
      <c r="DGB361" s="98"/>
      <c r="DGC361" s="98"/>
      <c r="DGD361" s="98"/>
      <c r="DGE361" s="98"/>
      <c r="DGF361" s="98"/>
      <c r="DGG361" s="98"/>
      <c r="DGH361" s="98"/>
      <c r="DGI361" s="98"/>
      <c r="DGJ361" s="98"/>
      <c r="DGK361" s="98"/>
      <c r="DGL361" s="98"/>
      <c r="DGM361" s="98"/>
      <c r="DGN361" s="98"/>
      <c r="DGO361" s="98"/>
      <c r="DGP361" s="98"/>
      <c r="DGQ361" s="98"/>
      <c r="DGR361" s="98"/>
      <c r="DGS361" s="98"/>
      <c r="DGT361" s="98"/>
      <c r="DGU361" s="98"/>
      <c r="DGV361" s="98"/>
      <c r="DGW361" s="98"/>
      <c r="DGX361" s="98"/>
      <c r="DGY361" s="98"/>
      <c r="DGZ361" s="98"/>
      <c r="DHA361" s="98"/>
      <c r="DHB361" s="98"/>
      <c r="DHC361" s="98"/>
      <c r="DHD361" s="98"/>
      <c r="DHE361" s="98"/>
      <c r="DHF361" s="98"/>
      <c r="DHG361" s="98"/>
      <c r="DHH361" s="98"/>
      <c r="DHI361" s="98"/>
      <c r="DHJ361" s="98"/>
      <c r="DHK361" s="98"/>
      <c r="DHL361" s="98"/>
      <c r="DHM361" s="98"/>
      <c r="DHN361" s="98"/>
      <c r="DHO361" s="98"/>
      <c r="DHP361" s="98"/>
      <c r="DHQ361" s="98"/>
      <c r="DHR361" s="98"/>
      <c r="DHS361" s="98"/>
      <c r="DHT361" s="98"/>
      <c r="DHU361" s="98"/>
      <c r="DHV361" s="98"/>
      <c r="DHW361" s="98"/>
      <c r="DHX361" s="98"/>
      <c r="DHY361" s="98"/>
      <c r="DHZ361" s="98"/>
      <c r="DIA361" s="98"/>
      <c r="DIB361" s="98"/>
      <c r="DIC361" s="98"/>
      <c r="DID361" s="98"/>
      <c r="DIE361" s="98"/>
      <c r="DIF361" s="98"/>
      <c r="DIG361" s="98"/>
      <c r="DIH361" s="98"/>
      <c r="DII361" s="98"/>
      <c r="DIJ361" s="98"/>
      <c r="DIK361" s="98"/>
      <c r="DIL361" s="98"/>
      <c r="DIM361" s="98"/>
      <c r="DIN361" s="98"/>
      <c r="DIO361" s="98"/>
      <c r="DIP361" s="98"/>
      <c r="DIQ361" s="98"/>
      <c r="DIR361" s="98"/>
      <c r="DIS361" s="98"/>
      <c r="DIT361" s="98"/>
      <c r="DIU361" s="98"/>
      <c r="DIV361" s="98"/>
      <c r="DIW361" s="98"/>
      <c r="DIX361" s="98"/>
      <c r="DIY361" s="98"/>
      <c r="DIZ361" s="98"/>
      <c r="DJA361" s="98"/>
      <c r="DJB361" s="98"/>
      <c r="DJC361" s="98"/>
      <c r="DJD361" s="98"/>
      <c r="DJE361" s="98"/>
      <c r="DJF361" s="98"/>
      <c r="DJG361" s="98"/>
      <c r="DJH361" s="98"/>
      <c r="DJI361" s="98"/>
      <c r="DJJ361" s="98"/>
      <c r="DJK361" s="98"/>
      <c r="DJL361" s="98"/>
      <c r="DJM361" s="98"/>
      <c r="DJN361" s="98"/>
      <c r="DJO361" s="98"/>
      <c r="DJP361" s="98"/>
      <c r="DJQ361" s="98"/>
      <c r="DJR361" s="98"/>
      <c r="DJS361" s="98"/>
      <c r="DJT361" s="98"/>
      <c r="DJU361" s="98"/>
      <c r="DJV361" s="98"/>
      <c r="DJW361" s="98"/>
      <c r="DJX361" s="98"/>
      <c r="DJY361" s="98"/>
      <c r="DJZ361" s="98"/>
      <c r="DKA361" s="98"/>
      <c r="DKB361" s="98"/>
      <c r="DKC361" s="98"/>
      <c r="DKD361" s="98"/>
      <c r="DKE361" s="98"/>
      <c r="DKF361" s="98"/>
      <c r="DKG361" s="98"/>
      <c r="DKH361" s="98"/>
      <c r="DKI361" s="98"/>
      <c r="DKJ361" s="98"/>
      <c r="DKK361" s="98"/>
      <c r="DKL361" s="98"/>
      <c r="DKM361" s="98"/>
      <c r="DKN361" s="98"/>
      <c r="DKO361" s="98"/>
      <c r="DKP361" s="98"/>
      <c r="DKQ361" s="98"/>
      <c r="DKR361" s="98"/>
      <c r="DKS361" s="98"/>
      <c r="DKT361" s="98"/>
      <c r="DKU361" s="98"/>
      <c r="DKV361" s="98"/>
      <c r="DKW361" s="98"/>
      <c r="DKX361" s="98"/>
      <c r="DKY361" s="98"/>
      <c r="DKZ361" s="98"/>
      <c r="DLA361" s="98"/>
      <c r="DLB361" s="98"/>
      <c r="DLC361" s="98"/>
      <c r="DLD361" s="98"/>
      <c r="DLE361" s="98"/>
      <c r="DLF361" s="98"/>
      <c r="DLG361" s="98"/>
      <c r="DLH361" s="98"/>
      <c r="DLI361" s="98"/>
      <c r="DLJ361" s="98"/>
      <c r="DLK361" s="98"/>
      <c r="DLL361" s="98"/>
      <c r="DLM361" s="98"/>
      <c r="DLN361" s="98"/>
      <c r="DLO361" s="98"/>
      <c r="DLP361" s="98"/>
      <c r="DLQ361" s="98"/>
      <c r="DLR361" s="98"/>
      <c r="DLS361" s="98"/>
      <c r="DLT361" s="98"/>
      <c r="DLU361" s="98"/>
      <c r="DLV361" s="98"/>
      <c r="DLW361" s="98"/>
      <c r="DLX361" s="98"/>
      <c r="DLY361" s="98"/>
      <c r="DLZ361" s="98"/>
      <c r="DMA361" s="98"/>
      <c r="DMB361" s="98"/>
      <c r="DMC361" s="98"/>
      <c r="DMD361" s="98"/>
      <c r="DME361" s="98"/>
      <c r="DMF361" s="98"/>
      <c r="DMG361" s="98"/>
      <c r="DMH361" s="98"/>
      <c r="DMI361" s="98"/>
      <c r="DMJ361" s="98"/>
      <c r="DMK361" s="98"/>
      <c r="DML361" s="98"/>
      <c r="DMM361" s="98"/>
      <c r="DMN361" s="98"/>
      <c r="DMO361" s="98"/>
      <c r="DMP361" s="98"/>
      <c r="DMQ361" s="98"/>
      <c r="DMR361" s="98"/>
      <c r="DMS361" s="98"/>
      <c r="DMT361" s="98"/>
      <c r="DMU361" s="98"/>
      <c r="DMV361" s="98"/>
      <c r="DMW361" s="98"/>
      <c r="DMX361" s="98"/>
      <c r="DMY361" s="98"/>
      <c r="DMZ361" s="98"/>
      <c r="DNA361" s="98"/>
      <c r="DNB361" s="98"/>
      <c r="DNC361" s="98"/>
      <c r="DND361" s="98"/>
      <c r="DNE361" s="98"/>
      <c r="DNF361" s="98"/>
      <c r="DNG361" s="98"/>
      <c r="DNH361" s="98"/>
      <c r="DNI361" s="98"/>
      <c r="DNJ361" s="98"/>
      <c r="DNK361" s="98"/>
      <c r="DNL361" s="98"/>
      <c r="DNM361" s="98"/>
      <c r="DNN361" s="98"/>
      <c r="DNO361" s="98"/>
      <c r="DNP361" s="98"/>
      <c r="DNQ361" s="98"/>
      <c r="DNR361" s="98"/>
      <c r="DNS361" s="98"/>
      <c r="DNT361" s="98"/>
      <c r="DNU361" s="98"/>
      <c r="DNV361" s="98"/>
      <c r="DNW361" s="98"/>
      <c r="DNX361" s="98"/>
      <c r="DNY361" s="98"/>
      <c r="DNZ361" s="98"/>
      <c r="DOA361" s="98"/>
      <c r="DOB361" s="98"/>
      <c r="DOC361" s="98"/>
      <c r="DOD361" s="98"/>
      <c r="DOE361" s="98"/>
      <c r="DOF361" s="98"/>
      <c r="DOG361" s="98"/>
      <c r="DOH361" s="98"/>
      <c r="DOI361" s="98"/>
      <c r="DOJ361" s="98"/>
      <c r="DOK361" s="98"/>
      <c r="DOL361" s="98"/>
      <c r="DOM361" s="98"/>
      <c r="DON361" s="98"/>
      <c r="DOO361" s="98"/>
      <c r="DOP361" s="98"/>
      <c r="DOQ361" s="98"/>
      <c r="DOR361" s="98"/>
      <c r="DOS361" s="98"/>
      <c r="DOT361" s="98"/>
      <c r="DOU361" s="98"/>
      <c r="DOV361" s="98"/>
      <c r="DOW361" s="98"/>
      <c r="DOX361" s="98"/>
      <c r="DOY361" s="98"/>
      <c r="DOZ361" s="98"/>
      <c r="DPA361" s="98"/>
      <c r="DPB361" s="98"/>
      <c r="DPC361" s="98"/>
      <c r="DPD361" s="98"/>
      <c r="DPE361" s="98"/>
      <c r="DPF361" s="98"/>
      <c r="DPG361" s="98"/>
      <c r="DPH361" s="98"/>
      <c r="DPI361" s="98"/>
      <c r="DPJ361" s="98"/>
      <c r="DPK361" s="98"/>
      <c r="DPL361" s="98"/>
      <c r="DPM361" s="98"/>
      <c r="DPN361" s="98"/>
      <c r="DPO361" s="98"/>
      <c r="DPP361" s="98"/>
      <c r="DPQ361" s="98"/>
      <c r="DPR361" s="98"/>
      <c r="DPS361" s="98"/>
      <c r="DPT361" s="98"/>
      <c r="DPU361" s="98"/>
      <c r="DPV361" s="98"/>
      <c r="DPW361" s="98"/>
      <c r="DPX361" s="98"/>
      <c r="DPY361" s="98"/>
      <c r="DPZ361" s="98"/>
      <c r="DQA361" s="98"/>
      <c r="DQB361" s="98"/>
      <c r="DQC361" s="98"/>
      <c r="DQD361" s="98"/>
      <c r="DQE361" s="98"/>
      <c r="DQF361" s="98"/>
      <c r="DQG361" s="98"/>
      <c r="DQH361" s="98"/>
      <c r="DQI361" s="98"/>
      <c r="DQJ361" s="98"/>
      <c r="DQK361" s="98"/>
      <c r="DQL361" s="98"/>
      <c r="DQM361" s="98"/>
      <c r="DQN361" s="98"/>
      <c r="DQO361" s="98"/>
      <c r="DQP361" s="98"/>
      <c r="DQQ361" s="98"/>
      <c r="DQR361" s="98"/>
      <c r="DQS361" s="98"/>
      <c r="DQT361" s="98"/>
      <c r="DQU361" s="98"/>
      <c r="DQV361" s="98"/>
      <c r="DQW361" s="98"/>
      <c r="DQX361" s="98"/>
      <c r="DQY361" s="98"/>
      <c r="DQZ361" s="98"/>
      <c r="DRA361" s="98"/>
      <c r="DRB361" s="98"/>
      <c r="DRC361" s="98"/>
      <c r="DRD361" s="98"/>
      <c r="DRE361" s="98"/>
      <c r="DRF361" s="98"/>
      <c r="DRG361" s="98"/>
      <c r="DRH361" s="98"/>
      <c r="DRI361" s="98"/>
      <c r="DRJ361" s="98"/>
      <c r="DRK361" s="98"/>
      <c r="DRL361" s="98"/>
      <c r="DRM361" s="98"/>
      <c r="DRN361" s="98"/>
      <c r="DRO361" s="98"/>
      <c r="DRP361" s="98"/>
      <c r="DRQ361" s="98"/>
      <c r="DRR361" s="98"/>
      <c r="DRS361" s="98"/>
      <c r="DRT361" s="98"/>
      <c r="DRU361" s="98"/>
      <c r="DRV361" s="98"/>
      <c r="DRW361" s="98"/>
      <c r="DRX361" s="98"/>
      <c r="DRY361" s="98"/>
      <c r="DRZ361" s="98"/>
      <c r="DSA361" s="98"/>
      <c r="DSB361" s="98"/>
      <c r="DSC361" s="98"/>
      <c r="DSD361" s="98"/>
      <c r="DSE361" s="98"/>
      <c r="DSF361" s="98"/>
      <c r="DSG361" s="98"/>
      <c r="DSH361" s="98"/>
      <c r="DSI361" s="98"/>
      <c r="DSJ361" s="98"/>
      <c r="DSK361" s="98"/>
      <c r="DSL361" s="98"/>
      <c r="DSM361" s="98"/>
      <c r="DSN361" s="98"/>
      <c r="DSO361" s="98"/>
      <c r="DSP361" s="98"/>
      <c r="DSQ361" s="98"/>
      <c r="DSR361" s="98"/>
      <c r="DSS361" s="98"/>
      <c r="DST361" s="98"/>
      <c r="DSU361" s="98"/>
      <c r="DSV361" s="98"/>
      <c r="DSW361" s="98"/>
      <c r="DSX361" s="98"/>
      <c r="DSY361" s="98"/>
      <c r="DSZ361" s="98"/>
      <c r="DTA361" s="98"/>
      <c r="DTB361" s="98"/>
      <c r="DTC361" s="98"/>
      <c r="DTD361" s="98"/>
      <c r="DTE361" s="98"/>
      <c r="DTF361" s="98"/>
      <c r="DTG361" s="98"/>
      <c r="DTH361" s="98"/>
      <c r="DTI361" s="98"/>
      <c r="DTJ361" s="98"/>
      <c r="DTK361" s="98"/>
      <c r="DTL361" s="98"/>
      <c r="DTM361" s="98"/>
      <c r="DTN361" s="98"/>
      <c r="DTO361" s="98"/>
      <c r="DTP361" s="98"/>
      <c r="DTQ361" s="98"/>
      <c r="DTR361" s="98"/>
      <c r="DTS361" s="98"/>
      <c r="DTT361" s="98"/>
      <c r="DTU361" s="98"/>
      <c r="DTV361" s="98"/>
      <c r="DTW361" s="98"/>
      <c r="DTX361" s="98"/>
      <c r="DTY361" s="98"/>
      <c r="DTZ361" s="98"/>
      <c r="DUA361" s="98"/>
      <c r="DUB361" s="98"/>
      <c r="DUC361" s="98"/>
      <c r="DUD361" s="98"/>
      <c r="DUE361" s="98"/>
      <c r="DUF361" s="98"/>
      <c r="DUG361" s="98"/>
      <c r="DUH361" s="98"/>
      <c r="DUI361" s="98"/>
      <c r="DUJ361" s="98"/>
      <c r="DUK361" s="98"/>
      <c r="DUL361" s="98"/>
      <c r="DUM361" s="98"/>
      <c r="DUN361" s="98"/>
      <c r="DUO361" s="98"/>
      <c r="DUP361" s="98"/>
      <c r="DUQ361" s="98"/>
      <c r="DUR361" s="98"/>
      <c r="DUS361" s="98"/>
      <c r="DUT361" s="98"/>
      <c r="DUU361" s="98"/>
      <c r="DUV361" s="98"/>
      <c r="DUW361" s="98"/>
      <c r="DUX361" s="98"/>
      <c r="DUY361" s="98"/>
      <c r="DUZ361" s="98"/>
      <c r="DVA361" s="98"/>
      <c r="DVB361" s="98"/>
      <c r="DVC361" s="98"/>
      <c r="DVD361" s="98"/>
      <c r="DVE361" s="98"/>
      <c r="DVF361" s="98"/>
      <c r="DVG361" s="98"/>
      <c r="DVH361" s="98"/>
      <c r="DVI361" s="98"/>
      <c r="DVJ361" s="98"/>
      <c r="DVK361" s="98"/>
      <c r="DVL361" s="98"/>
      <c r="DVM361" s="98"/>
      <c r="DVN361" s="98"/>
      <c r="DVO361" s="98"/>
      <c r="DVP361" s="98"/>
      <c r="DVQ361" s="98"/>
      <c r="DVR361" s="98"/>
      <c r="DVS361" s="98"/>
      <c r="DVT361" s="98"/>
      <c r="DVU361" s="98"/>
      <c r="DVV361" s="98"/>
      <c r="DVW361" s="98"/>
      <c r="DVX361" s="98"/>
      <c r="DVY361" s="98"/>
      <c r="DVZ361" s="98"/>
      <c r="DWA361" s="98"/>
      <c r="DWB361" s="98"/>
      <c r="DWC361" s="98"/>
      <c r="DWD361" s="98"/>
      <c r="DWE361" s="98"/>
      <c r="DWF361" s="98"/>
      <c r="DWG361" s="98"/>
      <c r="DWH361" s="98"/>
      <c r="DWI361" s="98"/>
      <c r="DWJ361" s="98"/>
      <c r="DWK361" s="98"/>
      <c r="DWL361" s="98"/>
      <c r="DWM361" s="98"/>
      <c r="DWN361" s="98"/>
      <c r="DWO361" s="98"/>
      <c r="DWP361" s="98"/>
      <c r="DWQ361" s="98"/>
      <c r="DWR361" s="98"/>
      <c r="DWS361" s="98"/>
      <c r="DWT361" s="98"/>
      <c r="DWU361" s="98"/>
      <c r="DWV361" s="98"/>
      <c r="DWW361" s="98"/>
      <c r="DWX361" s="98"/>
      <c r="DWY361" s="98"/>
      <c r="DWZ361" s="98"/>
      <c r="DXA361" s="98"/>
      <c r="DXB361" s="98"/>
      <c r="DXC361" s="98"/>
      <c r="DXD361" s="98"/>
      <c r="DXE361" s="98"/>
      <c r="DXF361" s="98"/>
      <c r="DXG361" s="98"/>
      <c r="DXH361" s="98"/>
      <c r="DXI361" s="98"/>
      <c r="DXJ361" s="98"/>
      <c r="DXK361" s="98"/>
      <c r="DXL361" s="98"/>
      <c r="DXM361" s="98"/>
      <c r="DXN361" s="98"/>
      <c r="DXO361" s="98"/>
      <c r="DXP361" s="98"/>
      <c r="DXQ361" s="98"/>
      <c r="DXR361" s="98"/>
      <c r="DXS361" s="98"/>
      <c r="DXT361" s="98"/>
      <c r="DXU361" s="98"/>
      <c r="DXV361" s="98"/>
      <c r="DXW361" s="98"/>
      <c r="DXX361" s="98"/>
      <c r="DXY361" s="98"/>
      <c r="DXZ361" s="98"/>
      <c r="DYA361" s="98"/>
      <c r="DYB361" s="98"/>
      <c r="DYC361" s="98"/>
      <c r="DYD361" s="98"/>
      <c r="DYE361" s="98"/>
      <c r="DYF361" s="98"/>
      <c r="DYG361" s="98"/>
      <c r="DYH361" s="98"/>
      <c r="DYI361" s="98"/>
      <c r="DYJ361" s="98"/>
      <c r="DYK361" s="98"/>
      <c r="DYL361" s="98"/>
      <c r="DYM361" s="98"/>
      <c r="DYN361" s="98"/>
      <c r="DYO361" s="98"/>
      <c r="DYP361" s="98"/>
      <c r="DYQ361" s="98"/>
      <c r="DYR361" s="98"/>
      <c r="DYS361" s="98"/>
      <c r="DYT361" s="98"/>
      <c r="DYU361" s="98"/>
      <c r="DYV361" s="98"/>
      <c r="DYW361" s="98"/>
      <c r="DYX361" s="98"/>
      <c r="DYY361" s="98"/>
      <c r="DYZ361" s="98"/>
      <c r="DZA361" s="98"/>
      <c r="DZB361" s="98"/>
      <c r="DZC361" s="98"/>
      <c r="DZD361" s="98"/>
      <c r="DZE361" s="98"/>
      <c r="DZF361" s="98"/>
      <c r="DZG361" s="98"/>
      <c r="DZH361" s="98"/>
      <c r="DZI361" s="98"/>
      <c r="DZJ361" s="98"/>
      <c r="DZK361" s="98"/>
      <c r="DZL361" s="98"/>
      <c r="DZM361" s="98"/>
      <c r="DZN361" s="98"/>
      <c r="DZO361" s="98"/>
      <c r="DZP361" s="98"/>
      <c r="DZQ361" s="98"/>
      <c r="DZR361" s="98"/>
      <c r="DZS361" s="98"/>
      <c r="DZT361" s="98"/>
      <c r="DZU361" s="98"/>
      <c r="DZV361" s="98"/>
      <c r="DZW361" s="98"/>
      <c r="DZX361" s="98"/>
      <c r="DZY361" s="98"/>
      <c r="DZZ361" s="98"/>
      <c r="EAA361" s="98"/>
      <c r="EAB361" s="98"/>
      <c r="EAC361" s="98"/>
      <c r="EAD361" s="98"/>
      <c r="EAE361" s="98"/>
      <c r="EAF361" s="98"/>
      <c r="EAG361" s="98"/>
      <c r="EAH361" s="98"/>
      <c r="EAI361" s="98"/>
      <c r="EAJ361" s="98"/>
      <c r="EAK361" s="98"/>
      <c r="EAL361" s="98"/>
      <c r="EAM361" s="98"/>
      <c r="EAN361" s="98"/>
      <c r="EAO361" s="98"/>
      <c r="EAP361" s="98"/>
      <c r="EAQ361" s="98"/>
      <c r="EAR361" s="98"/>
      <c r="EAS361" s="98"/>
      <c r="EAT361" s="98"/>
      <c r="EAU361" s="98"/>
      <c r="EAV361" s="98"/>
      <c r="EAW361" s="98"/>
      <c r="EAX361" s="98"/>
      <c r="EAY361" s="98"/>
      <c r="EAZ361" s="98"/>
      <c r="EBA361" s="98"/>
      <c r="EBB361" s="98"/>
      <c r="EBC361" s="98"/>
      <c r="EBD361" s="98"/>
      <c r="EBE361" s="98"/>
      <c r="EBF361" s="98"/>
      <c r="EBG361" s="98"/>
      <c r="EBH361" s="98"/>
      <c r="EBI361" s="98"/>
      <c r="EBJ361" s="98"/>
      <c r="EBK361" s="98"/>
      <c r="EBL361" s="98"/>
      <c r="EBM361" s="98"/>
      <c r="EBN361" s="98"/>
      <c r="EBO361" s="98"/>
      <c r="EBP361" s="98"/>
      <c r="EBQ361" s="98"/>
      <c r="EBR361" s="98"/>
      <c r="EBS361" s="98"/>
      <c r="EBT361" s="98"/>
      <c r="EBU361" s="98"/>
      <c r="EBV361" s="98"/>
      <c r="EBW361" s="98"/>
      <c r="EBX361" s="98"/>
      <c r="EBY361" s="98"/>
      <c r="EBZ361" s="98"/>
      <c r="ECA361" s="98"/>
      <c r="ECB361" s="98"/>
      <c r="ECC361" s="98"/>
      <c r="ECD361" s="98"/>
      <c r="ECE361" s="98"/>
      <c r="ECF361" s="98"/>
      <c r="ECG361" s="98"/>
      <c r="ECH361" s="98"/>
      <c r="ECI361" s="98"/>
      <c r="ECJ361" s="98"/>
      <c r="ECK361" s="98"/>
      <c r="ECL361" s="98"/>
      <c r="ECM361" s="98"/>
      <c r="ECN361" s="98"/>
      <c r="ECO361" s="98"/>
      <c r="ECP361" s="98"/>
      <c r="ECQ361" s="98"/>
      <c r="ECR361" s="98"/>
      <c r="ECS361" s="98"/>
      <c r="ECT361" s="98"/>
      <c r="ECU361" s="98"/>
      <c r="ECV361" s="98"/>
      <c r="ECW361" s="98"/>
      <c r="ECX361" s="98"/>
      <c r="ECY361" s="98"/>
      <c r="ECZ361" s="98"/>
      <c r="EDA361" s="98"/>
      <c r="EDB361" s="98"/>
      <c r="EDC361" s="98"/>
      <c r="EDD361" s="98"/>
      <c r="EDE361" s="98"/>
      <c r="EDF361" s="98"/>
      <c r="EDG361" s="98"/>
      <c r="EDH361" s="98"/>
      <c r="EDI361" s="98"/>
      <c r="EDJ361" s="98"/>
      <c r="EDK361" s="98"/>
      <c r="EDL361" s="98"/>
      <c r="EDM361" s="98"/>
      <c r="EDN361" s="98"/>
      <c r="EDO361" s="98"/>
      <c r="EDP361" s="98"/>
      <c r="EDQ361" s="98"/>
      <c r="EDR361" s="98"/>
      <c r="EDS361" s="98"/>
      <c r="EDT361" s="98"/>
      <c r="EDU361" s="98"/>
      <c r="EDV361" s="98"/>
      <c r="EDW361" s="98"/>
      <c r="EDX361" s="98"/>
      <c r="EDY361" s="98"/>
      <c r="EDZ361" s="98"/>
      <c r="EEA361" s="98"/>
      <c r="EEB361" s="98"/>
      <c r="EEC361" s="98"/>
      <c r="EED361" s="98"/>
      <c r="EEE361" s="98"/>
      <c r="EEF361" s="98"/>
      <c r="EEG361" s="98"/>
      <c r="EEH361" s="98"/>
      <c r="EEI361" s="98"/>
      <c r="EEJ361" s="98"/>
      <c r="EEK361" s="98"/>
      <c r="EEL361" s="98"/>
      <c r="EEM361" s="98"/>
      <c r="EEN361" s="98"/>
      <c r="EEO361" s="98"/>
      <c r="EEP361" s="98"/>
      <c r="EEQ361" s="98"/>
      <c r="EER361" s="98"/>
      <c r="EES361" s="98"/>
      <c r="EET361" s="98"/>
      <c r="EEU361" s="98"/>
      <c r="EEV361" s="98"/>
      <c r="EEW361" s="98"/>
      <c r="EEX361" s="98"/>
      <c r="EEY361" s="98"/>
      <c r="EEZ361" s="98"/>
      <c r="EFA361" s="98"/>
      <c r="EFB361" s="98"/>
      <c r="EFC361" s="98"/>
      <c r="EFD361" s="98"/>
      <c r="EFE361" s="98"/>
      <c r="EFF361" s="98"/>
      <c r="EFG361" s="98"/>
      <c r="EFH361" s="98"/>
      <c r="EFI361" s="98"/>
      <c r="EFJ361" s="98"/>
      <c r="EFK361" s="98"/>
      <c r="EFL361" s="98"/>
      <c r="EFM361" s="98"/>
      <c r="EFN361" s="98"/>
      <c r="EFO361" s="98"/>
      <c r="EFP361" s="98"/>
      <c r="EFQ361" s="98"/>
      <c r="EFR361" s="98"/>
      <c r="EFS361" s="98"/>
      <c r="EFT361" s="98"/>
      <c r="EFU361" s="98"/>
      <c r="EFV361" s="98"/>
      <c r="EFW361" s="98"/>
      <c r="EFX361" s="98"/>
      <c r="EFY361" s="98"/>
      <c r="EFZ361" s="98"/>
      <c r="EGA361" s="98"/>
      <c r="EGB361" s="98"/>
      <c r="EGC361" s="98"/>
      <c r="EGD361" s="98"/>
      <c r="EGE361" s="98"/>
      <c r="EGF361" s="98"/>
      <c r="EGG361" s="98"/>
      <c r="EGH361" s="98"/>
      <c r="EGI361" s="98"/>
      <c r="EGJ361" s="98"/>
      <c r="EGK361" s="98"/>
      <c r="EGL361" s="98"/>
      <c r="EGM361" s="98"/>
      <c r="EGN361" s="98"/>
      <c r="EGO361" s="98"/>
      <c r="EGP361" s="98"/>
      <c r="EGQ361" s="98"/>
      <c r="EGR361" s="98"/>
      <c r="EGS361" s="98"/>
      <c r="EGT361" s="98"/>
      <c r="EGU361" s="98"/>
      <c r="EGV361" s="98"/>
      <c r="EGW361" s="98"/>
      <c r="EGX361" s="98"/>
      <c r="EGY361" s="98"/>
      <c r="EGZ361" s="98"/>
      <c r="EHA361" s="98"/>
      <c r="EHB361" s="98"/>
      <c r="EHC361" s="98"/>
      <c r="EHD361" s="98"/>
      <c r="EHE361" s="98"/>
      <c r="EHF361" s="98"/>
      <c r="EHG361" s="98"/>
      <c r="EHH361" s="98"/>
      <c r="EHI361" s="98"/>
      <c r="EHJ361" s="98"/>
      <c r="EHK361" s="98"/>
      <c r="EHL361" s="98"/>
      <c r="EHM361" s="98"/>
      <c r="EHN361" s="98"/>
      <c r="EHO361" s="98"/>
      <c r="EHP361" s="98"/>
      <c r="EHQ361" s="98"/>
      <c r="EHR361" s="98"/>
      <c r="EHS361" s="98"/>
      <c r="EHT361" s="98"/>
      <c r="EHU361" s="98"/>
      <c r="EHV361" s="98"/>
      <c r="EHW361" s="98"/>
      <c r="EHX361" s="98"/>
      <c r="EHY361" s="98"/>
      <c r="EHZ361" s="98"/>
      <c r="EIA361" s="98"/>
      <c r="EIB361" s="98"/>
      <c r="EIC361" s="98"/>
      <c r="EID361" s="98"/>
      <c r="EIE361" s="98"/>
      <c r="EIF361" s="98"/>
      <c r="EIG361" s="98"/>
      <c r="EIH361" s="98"/>
      <c r="EII361" s="98"/>
      <c r="EIJ361" s="98"/>
      <c r="EIK361" s="98"/>
      <c r="EIL361" s="98"/>
      <c r="EIM361" s="98"/>
      <c r="EIN361" s="98"/>
      <c r="EIO361" s="98"/>
      <c r="EIP361" s="98"/>
      <c r="EIQ361" s="98"/>
      <c r="EIR361" s="98"/>
      <c r="EIS361" s="98"/>
      <c r="EIT361" s="98"/>
      <c r="EIU361" s="98"/>
      <c r="EIV361" s="98"/>
      <c r="EIW361" s="98"/>
      <c r="EIX361" s="98"/>
      <c r="EIY361" s="98"/>
      <c r="EIZ361" s="98"/>
      <c r="EJA361" s="98"/>
      <c r="EJB361" s="98"/>
      <c r="EJC361" s="98"/>
      <c r="EJD361" s="98"/>
      <c r="EJE361" s="98"/>
      <c r="EJF361" s="98"/>
      <c r="EJG361" s="98"/>
      <c r="EJH361" s="98"/>
      <c r="EJI361" s="98"/>
      <c r="EJJ361" s="98"/>
      <c r="EJK361" s="98"/>
      <c r="EJL361" s="98"/>
      <c r="EJM361" s="98"/>
      <c r="EJN361" s="98"/>
      <c r="EJO361" s="98"/>
      <c r="EJP361" s="98"/>
      <c r="EJQ361" s="98"/>
      <c r="EJR361" s="98"/>
      <c r="EJS361" s="98"/>
      <c r="EJT361" s="98"/>
      <c r="EJU361" s="98"/>
      <c r="EJV361" s="98"/>
      <c r="EJW361" s="98"/>
      <c r="EJX361" s="98"/>
      <c r="EJY361" s="98"/>
      <c r="EJZ361" s="98"/>
      <c r="EKA361" s="98"/>
      <c r="EKB361" s="98"/>
      <c r="EKC361" s="98"/>
      <c r="EKD361" s="98"/>
      <c r="EKE361" s="98"/>
      <c r="EKF361" s="98"/>
      <c r="EKG361" s="98"/>
      <c r="EKH361" s="98"/>
      <c r="EKI361" s="98"/>
      <c r="EKJ361" s="98"/>
      <c r="EKK361" s="98"/>
      <c r="EKL361" s="98"/>
      <c r="EKM361" s="98"/>
      <c r="EKN361" s="98"/>
      <c r="EKO361" s="98"/>
      <c r="EKP361" s="98"/>
      <c r="EKQ361" s="98"/>
      <c r="EKR361" s="98"/>
      <c r="EKS361" s="98"/>
      <c r="EKT361" s="98"/>
      <c r="EKU361" s="98"/>
      <c r="EKV361" s="98"/>
      <c r="EKW361" s="98"/>
      <c r="EKX361" s="98"/>
      <c r="EKY361" s="98"/>
      <c r="EKZ361" s="98"/>
      <c r="ELA361" s="98"/>
      <c r="ELB361" s="98"/>
      <c r="ELC361" s="98"/>
      <c r="ELD361" s="98"/>
      <c r="ELE361" s="98"/>
      <c r="ELF361" s="98"/>
      <c r="ELG361" s="98"/>
      <c r="ELH361" s="98"/>
      <c r="ELI361" s="98"/>
      <c r="ELJ361" s="98"/>
      <c r="ELK361" s="98"/>
      <c r="ELL361" s="98"/>
      <c r="ELM361" s="98"/>
      <c r="ELN361" s="98"/>
      <c r="ELO361" s="98"/>
      <c r="ELP361" s="98"/>
      <c r="ELQ361" s="98"/>
      <c r="ELR361" s="98"/>
      <c r="ELS361" s="98"/>
      <c r="ELT361" s="98"/>
      <c r="ELU361" s="98"/>
      <c r="ELV361" s="98"/>
      <c r="ELW361" s="98"/>
      <c r="ELX361" s="98"/>
      <c r="ELY361" s="98"/>
      <c r="ELZ361" s="98"/>
      <c r="EMA361" s="98"/>
      <c r="EMB361" s="98"/>
      <c r="EMC361" s="98"/>
      <c r="EMD361" s="98"/>
      <c r="EME361" s="98"/>
      <c r="EMF361" s="98"/>
      <c r="EMG361" s="98"/>
      <c r="EMH361" s="98"/>
      <c r="EMI361" s="98"/>
      <c r="EMJ361" s="98"/>
      <c r="EMK361" s="98"/>
      <c r="EML361" s="98"/>
      <c r="EMM361" s="98"/>
      <c r="EMN361" s="98"/>
      <c r="EMO361" s="98"/>
      <c r="EMP361" s="98"/>
      <c r="EMQ361" s="98"/>
      <c r="EMR361" s="98"/>
      <c r="EMS361" s="98"/>
      <c r="EMT361" s="98"/>
      <c r="EMU361" s="98"/>
      <c r="EMV361" s="98"/>
      <c r="EMW361" s="98"/>
      <c r="EMX361" s="98"/>
      <c r="EMY361" s="98"/>
      <c r="EMZ361" s="98"/>
      <c r="ENA361" s="98"/>
      <c r="ENB361" s="98"/>
      <c r="ENC361" s="98"/>
      <c r="END361" s="98"/>
      <c r="ENE361" s="98"/>
      <c r="ENF361" s="98"/>
      <c r="ENG361" s="98"/>
      <c r="ENH361" s="98"/>
      <c r="ENI361" s="98"/>
      <c r="ENJ361" s="98"/>
      <c r="ENK361" s="98"/>
      <c r="ENL361" s="98"/>
      <c r="ENM361" s="98"/>
      <c r="ENN361" s="98"/>
      <c r="ENO361" s="98"/>
      <c r="ENP361" s="98"/>
      <c r="ENQ361" s="98"/>
      <c r="ENR361" s="98"/>
      <c r="ENS361" s="98"/>
      <c r="ENT361" s="98"/>
      <c r="ENU361" s="98"/>
      <c r="ENV361" s="98"/>
      <c r="ENW361" s="98"/>
      <c r="ENX361" s="98"/>
      <c r="ENY361" s="98"/>
      <c r="ENZ361" s="98"/>
      <c r="EOA361" s="98"/>
      <c r="EOB361" s="98"/>
      <c r="EOC361" s="98"/>
      <c r="EOD361" s="98"/>
      <c r="EOE361" s="98"/>
      <c r="EOF361" s="98"/>
      <c r="EOG361" s="98"/>
      <c r="EOH361" s="98"/>
      <c r="EOI361" s="98"/>
      <c r="EOJ361" s="98"/>
      <c r="EOK361" s="98"/>
      <c r="EOL361" s="98"/>
      <c r="EOM361" s="98"/>
      <c r="EON361" s="98"/>
      <c r="EOO361" s="98"/>
      <c r="EOP361" s="98"/>
      <c r="EOQ361" s="98"/>
      <c r="EOR361" s="98"/>
      <c r="EOS361" s="98"/>
      <c r="EOT361" s="98"/>
      <c r="EOU361" s="98"/>
      <c r="EOV361" s="98"/>
      <c r="EOW361" s="98"/>
      <c r="EOX361" s="98"/>
      <c r="EOY361" s="98"/>
      <c r="EOZ361" s="98"/>
      <c r="EPA361" s="98"/>
      <c r="EPB361" s="98"/>
      <c r="EPC361" s="98"/>
      <c r="EPD361" s="98"/>
      <c r="EPE361" s="98"/>
      <c r="EPF361" s="98"/>
      <c r="EPG361" s="98"/>
      <c r="EPH361" s="98"/>
      <c r="EPI361" s="98"/>
      <c r="EPJ361" s="98"/>
      <c r="EPK361" s="98"/>
      <c r="EPL361" s="98"/>
      <c r="EPM361" s="98"/>
      <c r="EPN361" s="98"/>
      <c r="EPO361" s="98"/>
      <c r="EPP361" s="98"/>
      <c r="EPQ361" s="98"/>
      <c r="EPR361" s="98"/>
      <c r="EPS361" s="98"/>
      <c r="EPT361" s="98"/>
      <c r="EPU361" s="98"/>
      <c r="EPV361" s="98"/>
      <c r="EPW361" s="98"/>
      <c r="EPX361" s="98"/>
      <c r="EPY361" s="98"/>
      <c r="EPZ361" s="98"/>
      <c r="EQA361" s="98"/>
      <c r="EQB361" s="98"/>
      <c r="EQC361" s="98"/>
      <c r="EQD361" s="98"/>
      <c r="EQE361" s="98"/>
      <c r="EQF361" s="98"/>
      <c r="EQG361" s="98"/>
      <c r="EQH361" s="98"/>
      <c r="EQI361" s="98"/>
      <c r="EQJ361" s="98"/>
      <c r="EQK361" s="98"/>
      <c r="EQL361" s="98"/>
      <c r="EQM361" s="98"/>
      <c r="EQN361" s="98"/>
      <c r="EQO361" s="98"/>
      <c r="EQP361" s="98"/>
      <c r="EQQ361" s="98"/>
      <c r="EQR361" s="98"/>
      <c r="EQS361" s="98"/>
      <c r="EQT361" s="98"/>
      <c r="EQU361" s="98"/>
      <c r="EQV361" s="98"/>
      <c r="EQW361" s="98"/>
      <c r="EQX361" s="98"/>
      <c r="EQY361" s="98"/>
      <c r="EQZ361" s="98"/>
      <c r="ERA361" s="98"/>
      <c r="ERB361" s="98"/>
      <c r="ERC361" s="98"/>
      <c r="ERD361" s="98"/>
      <c r="ERE361" s="98"/>
      <c r="ERF361" s="98"/>
      <c r="ERG361" s="98"/>
      <c r="ERH361" s="98"/>
      <c r="ERI361" s="98"/>
      <c r="ERJ361" s="98"/>
      <c r="ERK361" s="98"/>
      <c r="ERL361" s="98"/>
      <c r="ERM361" s="98"/>
      <c r="ERN361" s="98"/>
      <c r="ERO361" s="98"/>
      <c r="ERP361" s="98"/>
      <c r="ERQ361" s="98"/>
      <c r="ERR361" s="98"/>
      <c r="ERS361" s="98"/>
      <c r="ERT361" s="98"/>
      <c r="ERU361" s="98"/>
      <c r="ERV361" s="98"/>
      <c r="ERW361" s="98"/>
      <c r="ERX361" s="98"/>
      <c r="ERY361" s="98"/>
      <c r="ERZ361" s="98"/>
      <c r="ESA361" s="98"/>
      <c r="ESB361" s="98"/>
      <c r="ESC361" s="98"/>
      <c r="ESD361" s="98"/>
      <c r="ESE361" s="98"/>
      <c r="ESF361" s="98"/>
      <c r="ESG361" s="98"/>
      <c r="ESH361" s="98"/>
      <c r="ESI361" s="98"/>
      <c r="ESJ361" s="98"/>
      <c r="ESK361" s="98"/>
      <c r="ESL361" s="98"/>
      <c r="ESM361" s="98"/>
      <c r="ESN361" s="98"/>
      <c r="ESO361" s="98"/>
      <c r="ESP361" s="98"/>
      <c r="ESQ361" s="98"/>
      <c r="ESR361" s="98"/>
      <c r="ESS361" s="98"/>
      <c r="EST361" s="98"/>
      <c r="ESU361" s="98"/>
      <c r="ESV361" s="98"/>
      <c r="ESW361" s="98"/>
      <c r="ESX361" s="98"/>
      <c r="ESY361" s="98"/>
      <c r="ESZ361" s="98"/>
      <c r="ETA361" s="98"/>
      <c r="ETB361" s="98"/>
      <c r="ETC361" s="98"/>
      <c r="ETD361" s="98"/>
      <c r="ETE361" s="98"/>
      <c r="ETF361" s="98"/>
      <c r="ETG361" s="98"/>
      <c r="ETH361" s="98"/>
      <c r="ETI361" s="98"/>
      <c r="ETJ361" s="98"/>
      <c r="ETK361" s="98"/>
      <c r="ETL361" s="98"/>
      <c r="ETM361" s="98"/>
      <c r="ETN361" s="98"/>
      <c r="ETO361" s="98"/>
      <c r="ETP361" s="98"/>
      <c r="ETQ361" s="98"/>
      <c r="ETR361" s="98"/>
      <c r="ETS361" s="98"/>
      <c r="ETT361" s="98"/>
      <c r="ETU361" s="98"/>
      <c r="ETV361" s="98"/>
      <c r="ETW361" s="98"/>
      <c r="ETX361" s="98"/>
      <c r="ETY361" s="98"/>
      <c r="ETZ361" s="98"/>
      <c r="EUA361" s="98"/>
      <c r="EUB361" s="98"/>
      <c r="EUC361" s="98"/>
      <c r="EUD361" s="98"/>
      <c r="EUE361" s="98"/>
      <c r="EUF361" s="98"/>
      <c r="EUG361" s="98"/>
      <c r="EUH361" s="98"/>
      <c r="EUI361" s="98"/>
      <c r="EUJ361" s="98"/>
      <c r="EUK361" s="98"/>
      <c r="EUL361" s="98"/>
      <c r="EUM361" s="98"/>
      <c r="EUN361" s="98"/>
      <c r="EUO361" s="98"/>
      <c r="EUP361" s="98"/>
      <c r="EUQ361" s="98"/>
      <c r="EUR361" s="98"/>
      <c r="EUS361" s="98"/>
      <c r="EUT361" s="98"/>
      <c r="EUU361" s="98"/>
      <c r="EUV361" s="98"/>
      <c r="EUW361" s="98"/>
      <c r="EUX361" s="98"/>
      <c r="EUY361" s="98"/>
      <c r="EUZ361" s="98"/>
      <c r="EVA361" s="98"/>
      <c r="EVB361" s="98"/>
      <c r="EVC361" s="98"/>
      <c r="EVD361" s="98"/>
      <c r="EVE361" s="98"/>
      <c r="EVF361" s="98"/>
      <c r="EVG361" s="98"/>
      <c r="EVH361" s="98"/>
      <c r="EVI361" s="98"/>
      <c r="EVJ361" s="98"/>
      <c r="EVK361" s="98"/>
      <c r="EVL361" s="98"/>
      <c r="EVM361" s="98"/>
      <c r="EVN361" s="98"/>
      <c r="EVO361" s="98"/>
      <c r="EVP361" s="98"/>
      <c r="EVQ361" s="98"/>
      <c r="EVR361" s="98"/>
      <c r="EVS361" s="98"/>
      <c r="EVT361" s="98"/>
      <c r="EVU361" s="98"/>
      <c r="EVV361" s="98"/>
      <c r="EVW361" s="98"/>
      <c r="EVX361" s="98"/>
      <c r="EVY361" s="98"/>
      <c r="EVZ361" s="98"/>
      <c r="EWA361" s="98"/>
      <c r="EWB361" s="98"/>
      <c r="EWC361" s="98"/>
      <c r="EWD361" s="98"/>
      <c r="EWE361" s="98"/>
      <c r="EWF361" s="98"/>
      <c r="EWG361" s="98"/>
      <c r="EWH361" s="98"/>
      <c r="EWI361" s="98"/>
      <c r="EWJ361" s="98"/>
      <c r="EWK361" s="98"/>
      <c r="EWL361" s="98"/>
      <c r="EWM361" s="98"/>
      <c r="EWN361" s="98"/>
      <c r="EWO361" s="98"/>
      <c r="EWP361" s="98"/>
      <c r="EWQ361" s="98"/>
      <c r="EWR361" s="98"/>
      <c r="EWS361" s="98"/>
      <c r="EWT361" s="98"/>
      <c r="EWU361" s="98"/>
      <c r="EWV361" s="98"/>
      <c r="EWW361" s="98"/>
      <c r="EWX361" s="98"/>
      <c r="EWY361" s="98"/>
      <c r="EWZ361" s="98"/>
      <c r="EXA361" s="98"/>
      <c r="EXB361" s="98"/>
      <c r="EXC361" s="98"/>
      <c r="EXD361" s="98"/>
      <c r="EXE361" s="98"/>
      <c r="EXF361" s="98"/>
      <c r="EXG361" s="98"/>
      <c r="EXH361" s="98"/>
      <c r="EXI361" s="98"/>
      <c r="EXJ361" s="98"/>
      <c r="EXK361" s="98"/>
      <c r="EXL361" s="98"/>
      <c r="EXM361" s="98"/>
      <c r="EXN361" s="98"/>
      <c r="EXO361" s="98"/>
      <c r="EXP361" s="98"/>
      <c r="EXQ361" s="98"/>
      <c r="EXR361" s="98"/>
      <c r="EXS361" s="98"/>
      <c r="EXT361" s="98"/>
      <c r="EXU361" s="98"/>
      <c r="EXV361" s="98"/>
      <c r="EXW361" s="98"/>
      <c r="EXX361" s="98"/>
      <c r="EXY361" s="98"/>
      <c r="EXZ361" s="98"/>
      <c r="EYA361" s="98"/>
      <c r="EYB361" s="98"/>
      <c r="EYC361" s="98"/>
      <c r="EYD361" s="98"/>
      <c r="EYE361" s="98"/>
      <c r="EYF361" s="98"/>
      <c r="EYG361" s="98"/>
      <c r="EYH361" s="98"/>
      <c r="EYI361" s="98"/>
      <c r="EYJ361" s="98"/>
      <c r="EYK361" s="98"/>
      <c r="EYL361" s="98"/>
      <c r="EYM361" s="98"/>
      <c r="EYN361" s="98"/>
      <c r="EYO361" s="98"/>
      <c r="EYP361" s="98"/>
      <c r="EYQ361" s="98"/>
      <c r="EYR361" s="98"/>
      <c r="EYS361" s="98"/>
      <c r="EYT361" s="98"/>
      <c r="EYU361" s="98"/>
      <c r="EYV361" s="98"/>
      <c r="EYW361" s="98"/>
      <c r="EYX361" s="98"/>
      <c r="EYY361" s="98"/>
      <c r="EYZ361" s="98"/>
      <c r="EZA361" s="98"/>
      <c r="EZB361" s="98"/>
      <c r="EZC361" s="98"/>
      <c r="EZD361" s="98"/>
      <c r="EZE361" s="98"/>
      <c r="EZF361" s="98"/>
      <c r="EZG361" s="98"/>
      <c r="EZH361" s="98"/>
      <c r="EZI361" s="98"/>
      <c r="EZJ361" s="98"/>
      <c r="EZK361" s="98"/>
      <c r="EZL361" s="98"/>
      <c r="EZM361" s="98"/>
      <c r="EZN361" s="98"/>
      <c r="EZO361" s="98"/>
      <c r="EZP361" s="98"/>
      <c r="EZQ361" s="98"/>
      <c r="EZR361" s="98"/>
      <c r="EZS361" s="98"/>
      <c r="EZT361" s="98"/>
      <c r="EZU361" s="98"/>
      <c r="EZV361" s="98"/>
      <c r="EZW361" s="98"/>
      <c r="EZX361" s="98"/>
      <c r="EZY361" s="98"/>
      <c r="EZZ361" s="98"/>
      <c r="FAA361" s="98"/>
      <c r="FAB361" s="98"/>
      <c r="FAC361" s="98"/>
      <c r="FAD361" s="98"/>
      <c r="FAE361" s="98"/>
      <c r="FAF361" s="98"/>
      <c r="FAG361" s="98"/>
      <c r="FAH361" s="98"/>
      <c r="FAI361" s="98"/>
      <c r="FAJ361" s="98"/>
      <c r="FAK361" s="98"/>
      <c r="FAL361" s="98"/>
      <c r="FAM361" s="98"/>
      <c r="FAN361" s="98"/>
      <c r="FAO361" s="98"/>
      <c r="FAP361" s="98"/>
      <c r="FAQ361" s="98"/>
      <c r="FAR361" s="98"/>
      <c r="FAS361" s="98"/>
      <c r="FAT361" s="98"/>
      <c r="FAU361" s="98"/>
      <c r="FAV361" s="98"/>
      <c r="FAW361" s="98"/>
      <c r="FAX361" s="98"/>
      <c r="FAY361" s="98"/>
      <c r="FAZ361" s="98"/>
      <c r="FBA361" s="98"/>
      <c r="FBB361" s="98"/>
      <c r="FBC361" s="98"/>
      <c r="FBD361" s="98"/>
      <c r="FBE361" s="98"/>
      <c r="FBF361" s="98"/>
      <c r="FBG361" s="98"/>
      <c r="FBH361" s="98"/>
      <c r="FBI361" s="98"/>
      <c r="FBJ361" s="98"/>
      <c r="FBK361" s="98"/>
      <c r="FBL361" s="98"/>
      <c r="FBM361" s="98"/>
      <c r="FBN361" s="98"/>
      <c r="FBO361" s="98"/>
      <c r="FBP361" s="98"/>
      <c r="FBQ361" s="98"/>
      <c r="FBR361" s="98"/>
      <c r="FBS361" s="98"/>
      <c r="FBT361" s="98"/>
      <c r="FBU361" s="98"/>
      <c r="FBV361" s="98"/>
      <c r="FBW361" s="98"/>
      <c r="FBX361" s="98"/>
      <c r="FBY361" s="98"/>
      <c r="FBZ361" s="98"/>
      <c r="FCA361" s="98"/>
      <c r="FCB361" s="98"/>
      <c r="FCC361" s="98"/>
      <c r="FCD361" s="98"/>
      <c r="FCE361" s="98"/>
      <c r="FCF361" s="98"/>
      <c r="FCG361" s="98"/>
      <c r="FCH361" s="98"/>
      <c r="FCI361" s="98"/>
      <c r="FCJ361" s="98"/>
      <c r="FCK361" s="98"/>
      <c r="FCL361" s="98"/>
      <c r="FCM361" s="98"/>
      <c r="FCN361" s="98"/>
      <c r="FCO361" s="98"/>
      <c r="FCP361" s="98"/>
      <c r="FCQ361" s="98"/>
      <c r="FCR361" s="98"/>
      <c r="FCS361" s="98"/>
      <c r="FCT361" s="98"/>
      <c r="FCU361" s="98"/>
      <c r="FCV361" s="98"/>
      <c r="FCW361" s="98"/>
      <c r="FCX361" s="98"/>
      <c r="FCY361" s="98"/>
      <c r="FCZ361" s="98"/>
      <c r="FDA361" s="98"/>
      <c r="FDB361" s="98"/>
      <c r="FDC361" s="98"/>
      <c r="FDD361" s="98"/>
      <c r="FDE361" s="98"/>
      <c r="FDF361" s="98"/>
      <c r="FDG361" s="98"/>
      <c r="FDH361" s="98"/>
      <c r="FDI361" s="98"/>
      <c r="FDJ361" s="98"/>
      <c r="FDK361" s="98"/>
      <c r="FDL361" s="98"/>
      <c r="FDM361" s="98"/>
      <c r="FDN361" s="98"/>
      <c r="FDO361" s="98"/>
      <c r="FDP361" s="98"/>
      <c r="FDQ361" s="98"/>
      <c r="FDR361" s="98"/>
      <c r="FDS361" s="98"/>
      <c r="FDT361" s="98"/>
      <c r="FDU361" s="98"/>
      <c r="FDV361" s="98"/>
      <c r="FDW361" s="98"/>
      <c r="FDX361" s="98"/>
      <c r="FDY361" s="98"/>
      <c r="FDZ361" s="98"/>
      <c r="FEA361" s="98"/>
      <c r="FEB361" s="98"/>
      <c r="FEC361" s="98"/>
      <c r="FED361" s="98"/>
      <c r="FEE361" s="98"/>
      <c r="FEF361" s="98"/>
      <c r="FEG361" s="98"/>
      <c r="FEH361" s="98"/>
      <c r="FEI361" s="98"/>
      <c r="FEJ361" s="98"/>
      <c r="FEK361" s="98"/>
      <c r="FEL361" s="98"/>
      <c r="FEM361" s="98"/>
      <c r="FEN361" s="98"/>
      <c r="FEO361" s="98"/>
      <c r="FEP361" s="98"/>
      <c r="FEQ361" s="98"/>
      <c r="FER361" s="98"/>
      <c r="FES361" s="98"/>
      <c r="FET361" s="98"/>
      <c r="FEU361" s="98"/>
      <c r="FEV361" s="98"/>
      <c r="FEW361" s="98"/>
      <c r="FEX361" s="98"/>
      <c r="FEY361" s="98"/>
      <c r="FEZ361" s="98"/>
      <c r="FFA361" s="98"/>
      <c r="FFB361" s="98"/>
      <c r="FFC361" s="98"/>
      <c r="FFD361" s="98"/>
      <c r="FFE361" s="98"/>
      <c r="FFF361" s="98"/>
      <c r="FFG361" s="98"/>
      <c r="FFH361" s="98"/>
      <c r="FFI361" s="98"/>
      <c r="FFJ361" s="98"/>
      <c r="FFK361" s="98"/>
      <c r="FFL361" s="98"/>
      <c r="FFM361" s="98"/>
      <c r="FFN361" s="98"/>
      <c r="FFO361" s="98"/>
      <c r="FFP361" s="98"/>
      <c r="FFQ361" s="98"/>
      <c r="FFR361" s="98"/>
      <c r="FFS361" s="98"/>
      <c r="FFT361" s="98"/>
      <c r="FFU361" s="98"/>
      <c r="FFV361" s="98"/>
      <c r="FFW361" s="98"/>
      <c r="FFX361" s="98"/>
      <c r="FFY361" s="98"/>
      <c r="FFZ361" s="98"/>
      <c r="FGA361" s="98"/>
      <c r="FGB361" s="98"/>
      <c r="FGC361" s="98"/>
      <c r="FGD361" s="98"/>
      <c r="FGE361" s="98"/>
      <c r="FGF361" s="98"/>
      <c r="FGG361" s="98"/>
      <c r="FGH361" s="98"/>
      <c r="FGI361" s="98"/>
      <c r="FGJ361" s="98"/>
      <c r="FGK361" s="98"/>
      <c r="FGL361" s="98"/>
      <c r="FGM361" s="98"/>
      <c r="FGN361" s="98"/>
      <c r="FGO361" s="98"/>
      <c r="FGP361" s="98"/>
      <c r="FGQ361" s="98"/>
      <c r="FGR361" s="98"/>
      <c r="FGS361" s="98"/>
      <c r="FGT361" s="98"/>
      <c r="FGU361" s="98"/>
      <c r="FGV361" s="98"/>
      <c r="FGW361" s="98"/>
      <c r="FGX361" s="98"/>
      <c r="FGY361" s="98"/>
      <c r="FGZ361" s="98"/>
      <c r="FHA361" s="98"/>
      <c r="FHB361" s="98"/>
      <c r="FHC361" s="98"/>
      <c r="FHD361" s="98"/>
      <c r="FHE361" s="98"/>
      <c r="FHF361" s="98"/>
      <c r="FHG361" s="98"/>
      <c r="FHH361" s="98"/>
      <c r="FHI361" s="98"/>
      <c r="FHJ361" s="98"/>
      <c r="FHK361" s="98"/>
      <c r="FHL361" s="98"/>
      <c r="FHM361" s="98"/>
      <c r="FHN361" s="98"/>
      <c r="FHO361" s="98"/>
      <c r="FHP361" s="98"/>
      <c r="FHQ361" s="98"/>
      <c r="FHR361" s="98"/>
      <c r="FHS361" s="98"/>
      <c r="FHT361" s="98"/>
      <c r="FHU361" s="98"/>
      <c r="FHV361" s="98"/>
      <c r="FHW361" s="98"/>
      <c r="FHX361" s="98"/>
      <c r="FHY361" s="98"/>
      <c r="FHZ361" s="98"/>
      <c r="FIA361" s="98"/>
      <c r="FIB361" s="98"/>
      <c r="FIC361" s="98"/>
      <c r="FID361" s="98"/>
      <c r="FIE361" s="98"/>
      <c r="FIF361" s="98"/>
      <c r="FIG361" s="98"/>
      <c r="FIH361" s="98"/>
      <c r="FII361" s="98"/>
      <c r="FIJ361" s="98"/>
      <c r="FIK361" s="98"/>
      <c r="FIL361" s="98"/>
      <c r="FIM361" s="98"/>
      <c r="FIN361" s="98"/>
      <c r="FIO361" s="98"/>
      <c r="FIP361" s="98"/>
      <c r="FIQ361" s="98"/>
      <c r="FIR361" s="98"/>
      <c r="FIS361" s="98"/>
      <c r="FIT361" s="98"/>
      <c r="FIU361" s="98"/>
      <c r="FIV361" s="98"/>
      <c r="FIW361" s="98"/>
      <c r="FIX361" s="98"/>
      <c r="FIY361" s="98"/>
      <c r="FIZ361" s="98"/>
      <c r="FJA361" s="98"/>
      <c r="FJB361" s="98"/>
      <c r="FJC361" s="98"/>
      <c r="FJD361" s="98"/>
      <c r="FJE361" s="98"/>
      <c r="FJF361" s="98"/>
      <c r="FJG361" s="98"/>
      <c r="FJH361" s="98"/>
      <c r="FJI361" s="98"/>
      <c r="FJJ361" s="98"/>
      <c r="FJK361" s="98"/>
      <c r="FJL361" s="98"/>
      <c r="FJM361" s="98"/>
      <c r="FJN361" s="98"/>
      <c r="FJO361" s="98"/>
      <c r="FJP361" s="98"/>
      <c r="FJQ361" s="98"/>
      <c r="FJR361" s="98"/>
      <c r="FJS361" s="98"/>
      <c r="FJT361" s="98"/>
      <c r="FJU361" s="98"/>
      <c r="FJV361" s="98"/>
      <c r="FJW361" s="98"/>
      <c r="FJX361" s="98"/>
      <c r="FJY361" s="98"/>
      <c r="FJZ361" s="98"/>
      <c r="FKA361" s="98"/>
      <c r="FKB361" s="98"/>
      <c r="FKC361" s="98"/>
      <c r="FKD361" s="98"/>
      <c r="FKE361" s="98"/>
      <c r="FKF361" s="98"/>
      <c r="FKG361" s="98"/>
      <c r="FKH361" s="98"/>
      <c r="FKI361" s="98"/>
      <c r="FKJ361" s="98"/>
      <c r="FKK361" s="98"/>
      <c r="FKL361" s="98"/>
      <c r="FKM361" s="98"/>
      <c r="FKN361" s="98"/>
      <c r="FKO361" s="98"/>
      <c r="FKP361" s="98"/>
      <c r="FKQ361" s="98"/>
      <c r="FKR361" s="98"/>
      <c r="FKS361" s="98"/>
      <c r="FKT361" s="98"/>
      <c r="FKU361" s="98"/>
      <c r="FKV361" s="98"/>
      <c r="FKW361" s="98"/>
      <c r="FKX361" s="98"/>
      <c r="FKY361" s="98"/>
      <c r="FKZ361" s="98"/>
      <c r="FLA361" s="98"/>
      <c r="FLB361" s="98"/>
      <c r="FLC361" s="98"/>
      <c r="FLD361" s="98"/>
      <c r="FLE361" s="98"/>
      <c r="FLF361" s="98"/>
      <c r="FLG361" s="98"/>
      <c r="FLH361" s="98"/>
      <c r="FLI361" s="98"/>
      <c r="FLJ361" s="98"/>
      <c r="FLK361" s="98"/>
      <c r="FLL361" s="98"/>
      <c r="FLM361" s="98"/>
      <c r="FLN361" s="98"/>
      <c r="FLO361" s="98"/>
      <c r="FLP361" s="98"/>
      <c r="FLQ361" s="98"/>
      <c r="FLR361" s="98"/>
      <c r="FLS361" s="98"/>
      <c r="FLT361" s="98"/>
      <c r="FLU361" s="98"/>
      <c r="FLV361" s="98"/>
      <c r="FLW361" s="98"/>
      <c r="FLX361" s="98"/>
      <c r="FLY361" s="98"/>
      <c r="FLZ361" s="98"/>
      <c r="FMA361" s="98"/>
      <c r="FMB361" s="98"/>
      <c r="FMC361" s="98"/>
      <c r="FMD361" s="98"/>
      <c r="FME361" s="98"/>
      <c r="FMF361" s="98"/>
      <c r="FMG361" s="98"/>
      <c r="FMH361" s="98"/>
      <c r="FMI361" s="98"/>
      <c r="FMJ361" s="98"/>
      <c r="FMK361" s="98"/>
      <c r="FML361" s="98"/>
      <c r="FMM361" s="98"/>
      <c r="FMN361" s="98"/>
      <c r="FMO361" s="98"/>
      <c r="FMP361" s="98"/>
      <c r="FMQ361" s="98"/>
      <c r="FMR361" s="98"/>
      <c r="FMS361" s="98"/>
      <c r="FMT361" s="98"/>
      <c r="FMU361" s="98"/>
      <c r="FMV361" s="98"/>
      <c r="FMW361" s="98"/>
      <c r="FMX361" s="98"/>
      <c r="FMY361" s="98"/>
      <c r="FMZ361" s="98"/>
      <c r="FNA361" s="98"/>
      <c r="FNB361" s="98"/>
      <c r="FNC361" s="98"/>
      <c r="FND361" s="98"/>
      <c r="FNE361" s="98"/>
      <c r="FNF361" s="98"/>
      <c r="FNG361" s="98"/>
      <c r="FNH361" s="98"/>
      <c r="FNI361" s="98"/>
      <c r="FNJ361" s="98"/>
      <c r="FNK361" s="98"/>
      <c r="FNL361" s="98"/>
      <c r="FNM361" s="98"/>
      <c r="FNN361" s="98"/>
      <c r="FNO361" s="98"/>
      <c r="FNP361" s="98"/>
      <c r="FNQ361" s="98"/>
      <c r="FNR361" s="98"/>
      <c r="FNS361" s="98"/>
      <c r="FNT361" s="98"/>
      <c r="FNU361" s="98"/>
      <c r="FNV361" s="98"/>
      <c r="FNW361" s="98"/>
      <c r="FNX361" s="98"/>
      <c r="FNY361" s="98"/>
      <c r="FNZ361" s="98"/>
      <c r="FOA361" s="98"/>
      <c r="FOB361" s="98"/>
      <c r="FOC361" s="98"/>
      <c r="FOD361" s="98"/>
      <c r="FOE361" s="98"/>
      <c r="FOF361" s="98"/>
      <c r="FOG361" s="98"/>
      <c r="FOH361" s="98"/>
      <c r="FOI361" s="98"/>
      <c r="FOJ361" s="98"/>
      <c r="FOK361" s="98"/>
      <c r="FOL361" s="98"/>
      <c r="FOM361" s="98"/>
      <c r="FON361" s="98"/>
      <c r="FOO361" s="98"/>
      <c r="FOP361" s="98"/>
      <c r="FOQ361" s="98"/>
      <c r="FOR361" s="98"/>
      <c r="FOS361" s="98"/>
      <c r="FOT361" s="98"/>
      <c r="FOU361" s="98"/>
      <c r="FOV361" s="98"/>
      <c r="FOW361" s="98"/>
      <c r="FOX361" s="98"/>
      <c r="FOY361" s="98"/>
      <c r="FOZ361" s="98"/>
      <c r="FPA361" s="98"/>
      <c r="FPB361" s="98"/>
      <c r="FPC361" s="98"/>
      <c r="FPD361" s="98"/>
      <c r="FPE361" s="98"/>
      <c r="FPF361" s="98"/>
      <c r="FPG361" s="98"/>
      <c r="FPH361" s="98"/>
      <c r="FPI361" s="98"/>
      <c r="FPJ361" s="98"/>
      <c r="FPK361" s="98"/>
      <c r="FPL361" s="98"/>
      <c r="FPM361" s="98"/>
      <c r="FPN361" s="98"/>
      <c r="FPO361" s="98"/>
      <c r="FPP361" s="98"/>
      <c r="FPQ361" s="98"/>
      <c r="FPR361" s="98"/>
      <c r="FPS361" s="98"/>
      <c r="FPT361" s="98"/>
      <c r="FPU361" s="98"/>
      <c r="FPV361" s="98"/>
      <c r="FPW361" s="98"/>
      <c r="FPX361" s="98"/>
      <c r="FPY361" s="98"/>
      <c r="FPZ361" s="98"/>
      <c r="FQA361" s="98"/>
      <c r="FQB361" s="98"/>
      <c r="FQC361" s="98"/>
      <c r="FQD361" s="98"/>
      <c r="FQE361" s="98"/>
      <c r="FQF361" s="98"/>
      <c r="FQG361" s="98"/>
      <c r="FQH361" s="98"/>
      <c r="FQI361" s="98"/>
      <c r="FQJ361" s="98"/>
      <c r="FQK361" s="98"/>
      <c r="FQL361" s="98"/>
      <c r="FQM361" s="98"/>
      <c r="FQN361" s="98"/>
      <c r="FQO361" s="98"/>
      <c r="FQP361" s="98"/>
      <c r="FQQ361" s="98"/>
      <c r="FQR361" s="98"/>
      <c r="FQS361" s="98"/>
      <c r="FQT361" s="98"/>
      <c r="FQU361" s="98"/>
      <c r="FQV361" s="98"/>
      <c r="FQW361" s="98"/>
      <c r="FQX361" s="98"/>
      <c r="FQY361" s="98"/>
      <c r="FQZ361" s="98"/>
      <c r="FRA361" s="98"/>
      <c r="FRB361" s="98"/>
      <c r="FRC361" s="98"/>
      <c r="FRD361" s="98"/>
      <c r="FRE361" s="98"/>
      <c r="FRF361" s="98"/>
      <c r="FRG361" s="98"/>
      <c r="FRH361" s="98"/>
      <c r="FRI361" s="98"/>
      <c r="FRJ361" s="98"/>
      <c r="FRK361" s="98"/>
      <c r="FRL361" s="98"/>
      <c r="FRM361" s="98"/>
      <c r="FRN361" s="98"/>
      <c r="FRO361" s="98"/>
      <c r="FRP361" s="98"/>
      <c r="FRQ361" s="98"/>
      <c r="FRR361" s="98"/>
      <c r="FRS361" s="98"/>
      <c r="FRT361" s="98"/>
      <c r="FRU361" s="98"/>
      <c r="FRV361" s="98"/>
      <c r="FRW361" s="98"/>
      <c r="FRX361" s="98"/>
      <c r="FRY361" s="98"/>
      <c r="FRZ361" s="98"/>
      <c r="FSA361" s="98"/>
      <c r="FSB361" s="98"/>
      <c r="FSC361" s="98"/>
      <c r="FSD361" s="98"/>
      <c r="FSE361" s="98"/>
      <c r="FSF361" s="98"/>
      <c r="FSG361" s="98"/>
      <c r="FSH361" s="98"/>
      <c r="FSI361" s="98"/>
      <c r="FSJ361" s="98"/>
      <c r="FSK361" s="98"/>
      <c r="FSL361" s="98"/>
      <c r="FSM361" s="98"/>
      <c r="FSN361" s="98"/>
      <c r="FSO361" s="98"/>
      <c r="FSP361" s="98"/>
      <c r="FSQ361" s="98"/>
      <c r="FSR361" s="98"/>
      <c r="FSS361" s="98"/>
      <c r="FST361" s="98"/>
      <c r="FSU361" s="98"/>
      <c r="FSV361" s="98"/>
      <c r="FSW361" s="98"/>
      <c r="FSX361" s="98"/>
      <c r="FSY361" s="98"/>
      <c r="FSZ361" s="98"/>
      <c r="FTA361" s="98"/>
      <c r="FTB361" s="98"/>
      <c r="FTC361" s="98"/>
      <c r="FTD361" s="98"/>
      <c r="FTE361" s="98"/>
      <c r="FTF361" s="98"/>
      <c r="FTG361" s="98"/>
      <c r="FTH361" s="98"/>
      <c r="FTI361" s="98"/>
      <c r="FTJ361" s="98"/>
      <c r="FTK361" s="98"/>
      <c r="FTL361" s="98"/>
      <c r="FTM361" s="98"/>
      <c r="FTN361" s="98"/>
      <c r="FTO361" s="98"/>
      <c r="FTP361" s="98"/>
      <c r="FTQ361" s="98"/>
      <c r="FTR361" s="98"/>
      <c r="FTS361" s="98"/>
      <c r="FTT361" s="98"/>
      <c r="FTU361" s="98"/>
      <c r="FTV361" s="98"/>
      <c r="FTW361" s="98"/>
      <c r="FTX361" s="98"/>
      <c r="FTY361" s="98"/>
      <c r="FTZ361" s="98"/>
      <c r="FUA361" s="98"/>
      <c r="FUB361" s="98"/>
      <c r="FUC361" s="98"/>
      <c r="FUD361" s="98"/>
      <c r="FUE361" s="98"/>
      <c r="FUF361" s="98"/>
      <c r="FUG361" s="98"/>
      <c r="FUH361" s="98"/>
      <c r="FUI361" s="98"/>
      <c r="FUJ361" s="98"/>
      <c r="FUK361" s="98"/>
      <c r="FUL361" s="98"/>
      <c r="FUM361" s="98"/>
      <c r="FUN361" s="98"/>
      <c r="FUO361" s="98"/>
      <c r="FUP361" s="98"/>
      <c r="FUQ361" s="98"/>
      <c r="FUR361" s="98"/>
      <c r="FUS361" s="98"/>
      <c r="FUT361" s="98"/>
      <c r="FUU361" s="98"/>
      <c r="FUV361" s="98"/>
      <c r="FUW361" s="98"/>
      <c r="FUX361" s="98"/>
      <c r="FUY361" s="98"/>
      <c r="FUZ361" s="98"/>
      <c r="FVA361" s="98"/>
      <c r="FVB361" s="98"/>
      <c r="FVC361" s="98"/>
      <c r="FVD361" s="98"/>
      <c r="FVE361" s="98"/>
      <c r="FVF361" s="98"/>
      <c r="FVG361" s="98"/>
      <c r="FVH361" s="98"/>
      <c r="FVI361" s="98"/>
      <c r="FVJ361" s="98"/>
      <c r="FVK361" s="98"/>
      <c r="FVL361" s="98"/>
      <c r="FVM361" s="98"/>
      <c r="FVN361" s="98"/>
      <c r="FVO361" s="98"/>
      <c r="FVP361" s="98"/>
      <c r="FVQ361" s="98"/>
      <c r="FVR361" s="98"/>
      <c r="FVS361" s="98"/>
      <c r="FVT361" s="98"/>
      <c r="FVU361" s="98"/>
      <c r="FVV361" s="98"/>
      <c r="FVW361" s="98"/>
      <c r="FVX361" s="98"/>
      <c r="FVY361" s="98"/>
      <c r="FVZ361" s="98"/>
      <c r="FWA361" s="98"/>
      <c r="FWB361" s="98"/>
      <c r="FWC361" s="98"/>
      <c r="FWD361" s="98"/>
      <c r="FWE361" s="98"/>
      <c r="FWF361" s="98"/>
      <c r="FWG361" s="98"/>
      <c r="FWH361" s="98"/>
      <c r="FWI361" s="98"/>
      <c r="FWJ361" s="98"/>
      <c r="FWK361" s="98"/>
      <c r="FWL361" s="98"/>
      <c r="FWM361" s="98"/>
      <c r="FWN361" s="98"/>
      <c r="FWO361" s="98"/>
      <c r="FWP361" s="98"/>
      <c r="FWQ361" s="98"/>
      <c r="FWR361" s="98"/>
      <c r="FWS361" s="98"/>
      <c r="FWT361" s="98"/>
      <c r="FWU361" s="98"/>
      <c r="FWV361" s="98"/>
      <c r="FWW361" s="98"/>
      <c r="FWX361" s="98"/>
      <c r="FWY361" s="98"/>
      <c r="FWZ361" s="98"/>
      <c r="FXA361" s="98"/>
      <c r="FXB361" s="98"/>
      <c r="FXC361" s="98"/>
      <c r="FXD361" s="98"/>
      <c r="FXE361" s="98"/>
      <c r="FXF361" s="98"/>
      <c r="FXG361" s="98"/>
      <c r="FXH361" s="98"/>
      <c r="FXI361" s="98"/>
      <c r="FXJ361" s="98"/>
      <c r="FXK361" s="98"/>
      <c r="FXL361" s="98"/>
      <c r="FXM361" s="98"/>
      <c r="FXN361" s="98"/>
      <c r="FXO361" s="98"/>
      <c r="FXP361" s="98"/>
      <c r="FXQ361" s="98"/>
      <c r="FXR361" s="98"/>
      <c r="FXS361" s="98"/>
      <c r="FXT361" s="98"/>
      <c r="FXU361" s="98"/>
      <c r="FXV361" s="98"/>
      <c r="FXW361" s="98"/>
      <c r="FXX361" s="98"/>
      <c r="FXY361" s="98"/>
      <c r="FXZ361" s="98"/>
      <c r="FYA361" s="98"/>
      <c r="FYB361" s="98"/>
      <c r="FYC361" s="98"/>
      <c r="FYD361" s="98"/>
      <c r="FYE361" s="98"/>
      <c r="FYF361" s="98"/>
      <c r="FYG361" s="98"/>
      <c r="FYH361" s="98"/>
      <c r="FYI361" s="98"/>
      <c r="FYJ361" s="98"/>
      <c r="FYK361" s="98"/>
      <c r="FYL361" s="98"/>
      <c r="FYM361" s="98"/>
      <c r="FYN361" s="98"/>
      <c r="FYO361" s="98"/>
      <c r="FYP361" s="98"/>
      <c r="FYQ361" s="98"/>
      <c r="FYR361" s="98"/>
      <c r="FYS361" s="98"/>
      <c r="FYT361" s="98"/>
      <c r="FYU361" s="98"/>
      <c r="FYV361" s="98"/>
      <c r="FYW361" s="98"/>
      <c r="FYX361" s="98"/>
      <c r="FYY361" s="98"/>
      <c r="FYZ361" s="98"/>
      <c r="FZA361" s="98"/>
      <c r="FZB361" s="98"/>
      <c r="FZC361" s="98"/>
      <c r="FZD361" s="98"/>
      <c r="FZE361" s="98"/>
      <c r="FZF361" s="98"/>
      <c r="FZG361" s="98"/>
      <c r="FZH361" s="98"/>
      <c r="FZI361" s="98"/>
      <c r="FZJ361" s="98"/>
      <c r="FZK361" s="98"/>
      <c r="FZL361" s="98"/>
      <c r="FZM361" s="98"/>
      <c r="FZN361" s="98"/>
      <c r="FZO361" s="98"/>
      <c r="FZP361" s="98"/>
      <c r="FZQ361" s="98"/>
      <c r="FZR361" s="98"/>
      <c r="FZS361" s="98"/>
      <c r="FZT361" s="98"/>
      <c r="FZU361" s="98"/>
      <c r="FZV361" s="98"/>
      <c r="FZW361" s="98"/>
      <c r="FZX361" s="98"/>
      <c r="FZY361" s="98"/>
      <c r="FZZ361" s="98"/>
      <c r="GAA361" s="98"/>
      <c r="GAB361" s="98"/>
      <c r="GAC361" s="98"/>
      <c r="GAD361" s="98"/>
      <c r="GAE361" s="98"/>
      <c r="GAF361" s="98"/>
      <c r="GAG361" s="98"/>
      <c r="GAH361" s="98"/>
      <c r="GAI361" s="98"/>
      <c r="GAJ361" s="98"/>
      <c r="GAK361" s="98"/>
      <c r="GAL361" s="98"/>
      <c r="GAM361" s="98"/>
      <c r="GAN361" s="98"/>
      <c r="GAO361" s="98"/>
      <c r="GAP361" s="98"/>
      <c r="GAQ361" s="98"/>
      <c r="GAR361" s="98"/>
      <c r="GAS361" s="98"/>
      <c r="GAT361" s="98"/>
      <c r="GAU361" s="98"/>
      <c r="GAV361" s="98"/>
      <c r="GAW361" s="98"/>
      <c r="GAX361" s="98"/>
      <c r="GAY361" s="98"/>
      <c r="GAZ361" s="98"/>
      <c r="GBA361" s="98"/>
      <c r="GBB361" s="98"/>
      <c r="GBC361" s="98"/>
      <c r="GBD361" s="98"/>
      <c r="GBE361" s="98"/>
      <c r="GBF361" s="98"/>
      <c r="GBG361" s="98"/>
      <c r="GBH361" s="98"/>
      <c r="GBI361" s="98"/>
      <c r="GBJ361" s="98"/>
      <c r="GBK361" s="98"/>
      <c r="GBL361" s="98"/>
      <c r="GBM361" s="98"/>
      <c r="GBN361" s="98"/>
      <c r="GBO361" s="98"/>
      <c r="GBP361" s="98"/>
      <c r="GBQ361" s="98"/>
      <c r="GBR361" s="98"/>
      <c r="GBS361" s="98"/>
      <c r="GBT361" s="98"/>
      <c r="GBU361" s="98"/>
      <c r="GBV361" s="98"/>
      <c r="GBW361" s="98"/>
      <c r="GBX361" s="98"/>
      <c r="GBY361" s="98"/>
      <c r="GBZ361" s="98"/>
      <c r="GCA361" s="98"/>
      <c r="GCB361" s="98"/>
      <c r="GCC361" s="98"/>
      <c r="GCD361" s="98"/>
      <c r="GCE361" s="98"/>
      <c r="GCF361" s="98"/>
      <c r="GCG361" s="98"/>
      <c r="GCH361" s="98"/>
      <c r="GCI361" s="98"/>
      <c r="GCJ361" s="98"/>
      <c r="GCK361" s="98"/>
      <c r="GCL361" s="98"/>
      <c r="GCM361" s="98"/>
      <c r="GCN361" s="98"/>
      <c r="GCO361" s="98"/>
      <c r="GCP361" s="98"/>
      <c r="GCQ361" s="98"/>
      <c r="GCR361" s="98"/>
      <c r="GCS361" s="98"/>
      <c r="GCT361" s="98"/>
      <c r="GCU361" s="98"/>
      <c r="GCV361" s="98"/>
      <c r="GCW361" s="98"/>
      <c r="GCX361" s="98"/>
      <c r="GCY361" s="98"/>
      <c r="GCZ361" s="98"/>
      <c r="GDA361" s="98"/>
      <c r="GDB361" s="98"/>
      <c r="GDC361" s="98"/>
      <c r="GDD361" s="98"/>
      <c r="GDE361" s="98"/>
      <c r="GDF361" s="98"/>
      <c r="GDG361" s="98"/>
      <c r="GDH361" s="98"/>
      <c r="GDI361" s="98"/>
      <c r="GDJ361" s="98"/>
      <c r="GDK361" s="98"/>
      <c r="GDL361" s="98"/>
      <c r="GDM361" s="98"/>
      <c r="GDN361" s="98"/>
      <c r="GDO361" s="98"/>
      <c r="GDP361" s="98"/>
      <c r="GDQ361" s="98"/>
      <c r="GDR361" s="98"/>
      <c r="GDS361" s="98"/>
      <c r="GDT361" s="98"/>
      <c r="GDU361" s="98"/>
      <c r="GDV361" s="98"/>
      <c r="GDW361" s="98"/>
      <c r="GDX361" s="98"/>
      <c r="GDY361" s="98"/>
      <c r="GDZ361" s="98"/>
      <c r="GEA361" s="98"/>
      <c r="GEB361" s="98"/>
      <c r="GEC361" s="98"/>
      <c r="GED361" s="98"/>
      <c r="GEE361" s="98"/>
      <c r="GEF361" s="98"/>
      <c r="GEG361" s="98"/>
      <c r="GEH361" s="98"/>
      <c r="GEI361" s="98"/>
      <c r="GEJ361" s="98"/>
      <c r="GEK361" s="98"/>
      <c r="GEL361" s="98"/>
      <c r="GEM361" s="98"/>
      <c r="GEN361" s="98"/>
      <c r="GEO361" s="98"/>
      <c r="GEP361" s="98"/>
      <c r="GEQ361" s="98"/>
      <c r="GER361" s="98"/>
      <c r="GES361" s="98"/>
      <c r="GET361" s="98"/>
      <c r="GEU361" s="98"/>
      <c r="GEV361" s="98"/>
      <c r="GEW361" s="98"/>
      <c r="GEX361" s="98"/>
      <c r="GEY361" s="98"/>
      <c r="GEZ361" s="98"/>
      <c r="GFA361" s="98"/>
      <c r="GFB361" s="98"/>
      <c r="GFC361" s="98"/>
      <c r="GFD361" s="98"/>
      <c r="GFE361" s="98"/>
      <c r="GFF361" s="98"/>
      <c r="GFG361" s="98"/>
      <c r="GFH361" s="98"/>
      <c r="GFI361" s="98"/>
      <c r="GFJ361" s="98"/>
      <c r="GFK361" s="98"/>
      <c r="GFL361" s="98"/>
      <c r="GFM361" s="98"/>
      <c r="GFN361" s="98"/>
      <c r="GFO361" s="98"/>
      <c r="GFP361" s="98"/>
      <c r="GFQ361" s="98"/>
      <c r="GFR361" s="98"/>
      <c r="GFS361" s="98"/>
      <c r="GFT361" s="98"/>
      <c r="GFU361" s="98"/>
      <c r="GFV361" s="98"/>
      <c r="GFW361" s="98"/>
      <c r="GFX361" s="98"/>
      <c r="GFY361" s="98"/>
      <c r="GFZ361" s="98"/>
      <c r="GGA361" s="98"/>
      <c r="GGB361" s="98"/>
      <c r="GGC361" s="98"/>
      <c r="GGD361" s="98"/>
      <c r="GGE361" s="98"/>
      <c r="GGF361" s="98"/>
      <c r="GGG361" s="98"/>
      <c r="GGH361" s="98"/>
      <c r="GGI361" s="98"/>
      <c r="GGJ361" s="98"/>
      <c r="GGK361" s="98"/>
      <c r="GGL361" s="98"/>
      <c r="GGM361" s="98"/>
      <c r="GGN361" s="98"/>
      <c r="GGO361" s="98"/>
      <c r="GGP361" s="98"/>
      <c r="GGQ361" s="98"/>
      <c r="GGR361" s="98"/>
      <c r="GGS361" s="98"/>
      <c r="GGT361" s="98"/>
      <c r="GGU361" s="98"/>
      <c r="GGV361" s="98"/>
      <c r="GGW361" s="98"/>
      <c r="GGX361" s="98"/>
      <c r="GGY361" s="98"/>
      <c r="GGZ361" s="98"/>
      <c r="GHA361" s="98"/>
      <c r="GHB361" s="98"/>
      <c r="GHC361" s="98"/>
      <c r="GHD361" s="98"/>
      <c r="GHE361" s="98"/>
      <c r="GHF361" s="98"/>
      <c r="GHG361" s="98"/>
      <c r="GHH361" s="98"/>
      <c r="GHI361" s="98"/>
      <c r="GHJ361" s="98"/>
      <c r="GHK361" s="98"/>
      <c r="GHL361" s="98"/>
      <c r="GHM361" s="98"/>
      <c r="GHN361" s="98"/>
      <c r="GHO361" s="98"/>
      <c r="GHP361" s="98"/>
      <c r="GHQ361" s="98"/>
      <c r="GHR361" s="98"/>
      <c r="GHS361" s="98"/>
      <c r="GHT361" s="98"/>
      <c r="GHU361" s="98"/>
      <c r="GHV361" s="98"/>
      <c r="GHW361" s="98"/>
      <c r="GHX361" s="98"/>
      <c r="GHY361" s="98"/>
      <c r="GHZ361" s="98"/>
      <c r="GIA361" s="98"/>
      <c r="GIB361" s="98"/>
      <c r="GIC361" s="98"/>
      <c r="GID361" s="98"/>
      <c r="GIE361" s="98"/>
      <c r="GIF361" s="98"/>
      <c r="GIG361" s="98"/>
      <c r="GIH361" s="98"/>
      <c r="GII361" s="98"/>
      <c r="GIJ361" s="98"/>
      <c r="GIK361" s="98"/>
      <c r="GIL361" s="98"/>
      <c r="GIM361" s="98"/>
      <c r="GIN361" s="98"/>
      <c r="GIO361" s="98"/>
      <c r="GIP361" s="98"/>
      <c r="GIQ361" s="98"/>
      <c r="GIR361" s="98"/>
      <c r="GIS361" s="98"/>
      <c r="GIT361" s="98"/>
      <c r="GIU361" s="98"/>
      <c r="GIV361" s="98"/>
      <c r="GIW361" s="98"/>
      <c r="GIX361" s="98"/>
      <c r="GIY361" s="98"/>
      <c r="GIZ361" s="98"/>
      <c r="GJA361" s="98"/>
      <c r="GJB361" s="98"/>
      <c r="GJC361" s="98"/>
      <c r="GJD361" s="98"/>
      <c r="GJE361" s="98"/>
      <c r="GJF361" s="98"/>
      <c r="GJG361" s="98"/>
      <c r="GJH361" s="98"/>
      <c r="GJI361" s="98"/>
      <c r="GJJ361" s="98"/>
      <c r="GJK361" s="98"/>
      <c r="GJL361" s="98"/>
      <c r="GJM361" s="98"/>
      <c r="GJN361" s="98"/>
      <c r="GJO361" s="98"/>
      <c r="GJP361" s="98"/>
      <c r="GJQ361" s="98"/>
      <c r="GJR361" s="98"/>
      <c r="GJS361" s="98"/>
      <c r="GJT361" s="98"/>
      <c r="GJU361" s="98"/>
      <c r="GJV361" s="98"/>
      <c r="GJW361" s="98"/>
      <c r="GJX361" s="98"/>
      <c r="GJY361" s="98"/>
      <c r="GJZ361" s="98"/>
      <c r="GKA361" s="98"/>
      <c r="GKB361" s="98"/>
      <c r="GKC361" s="98"/>
      <c r="GKD361" s="98"/>
      <c r="GKE361" s="98"/>
      <c r="GKF361" s="98"/>
      <c r="GKG361" s="98"/>
      <c r="GKH361" s="98"/>
      <c r="GKI361" s="98"/>
      <c r="GKJ361" s="98"/>
      <c r="GKK361" s="98"/>
      <c r="GKL361" s="98"/>
      <c r="GKM361" s="98"/>
      <c r="GKN361" s="98"/>
      <c r="GKO361" s="98"/>
      <c r="GKP361" s="98"/>
      <c r="GKQ361" s="98"/>
      <c r="GKR361" s="98"/>
      <c r="GKS361" s="98"/>
      <c r="GKT361" s="98"/>
      <c r="GKU361" s="98"/>
      <c r="GKV361" s="98"/>
      <c r="GKW361" s="98"/>
      <c r="GKX361" s="98"/>
      <c r="GKY361" s="98"/>
      <c r="GKZ361" s="98"/>
      <c r="GLA361" s="98"/>
      <c r="GLB361" s="98"/>
      <c r="GLC361" s="98"/>
      <c r="GLD361" s="98"/>
      <c r="GLE361" s="98"/>
      <c r="GLF361" s="98"/>
      <c r="GLG361" s="98"/>
      <c r="GLH361" s="98"/>
      <c r="GLI361" s="98"/>
      <c r="GLJ361" s="98"/>
      <c r="GLK361" s="98"/>
      <c r="GLL361" s="98"/>
      <c r="GLM361" s="98"/>
      <c r="GLN361" s="98"/>
      <c r="GLO361" s="98"/>
      <c r="GLP361" s="98"/>
      <c r="GLQ361" s="98"/>
      <c r="GLR361" s="98"/>
      <c r="GLS361" s="98"/>
      <c r="GLT361" s="98"/>
      <c r="GLU361" s="98"/>
      <c r="GLV361" s="98"/>
      <c r="GLW361" s="98"/>
      <c r="GLX361" s="98"/>
      <c r="GLY361" s="98"/>
      <c r="GLZ361" s="98"/>
      <c r="GMA361" s="98"/>
      <c r="GMB361" s="98"/>
      <c r="GMC361" s="98"/>
      <c r="GMD361" s="98"/>
      <c r="GME361" s="98"/>
      <c r="GMF361" s="98"/>
      <c r="GMG361" s="98"/>
      <c r="GMH361" s="98"/>
      <c r="GMI361" s="98"/>
      <c r="GMJ361" s="98"/>
      <c r="GMK361" s="98"/>
      <c r="GML361" s="98"/>
      <c r="GMM361" s="98"/>
      <c r="GMN361" s="98"/>
      <c r="GMO361" s="98"/>
      <c r="GMP361" s="98"/>
      <c r="GMQ361" s="98"/>
      <c r="GMR361" s="98"/>
      <c r="GMS361" s="98"/>
      <c r="GMT361" s="98"/>
      <c r="GMU361" s="98"/>
      <c r="GMV361" s="98"/>
      <c r="GMW361" s="98"/>
      <c r="GMX361" s="98"/>
      <c r="GMY361" s="98"/>
      <c r="GMZ361" s="98"/>
      <c r="GNA361" s="98"/>
      <c r="GNB361" s="98"/>
      <c r="GNC361" s="98"/>
      <c r="GND361" s="98"/>
      <c r="GNE361" s="98"/>
      <c r="GNF361" s="98"/>
      <c r="GNG361" s="98"/>
      <c r="GNH361" s="98"/>
      <c r="GNI361" s="98"/>
      <c r="GNJ361" s="98"/>
      <c r="GNK361" s="98"/>
      <c r="GNL361" s="98"/>
      <c r="GNM361" s="98"/>
      <c r="GNN361" s="98"/>
      <c r="GNO361" s="98"/>
      <c r="GNP361" s="98"/>
      <c r="GNQ361" s="98"/>
      <c r="GNR361" s="98"/>
      <c r="GNS361" s="98"/>
      <c r="GNT361" s="98"/>
      <c r="GNU361" s="98"/>
      <c r="GNV361" s="98"/>
      <c r="GNW361" s="98"/>
      <c r="GNX361" s="98"/>
      <c r="GNY361" s="98"/>
      <c r="GNZ361" s="98"/>
      <c r="GOA361" s="98"/>
      <c r="GOB361" s="98"/>
      <c r="GOC361" s="98"/>
      <c r="GOD361" s="98"/>
      <c r="GOE361" s="98"/>
      <c r="GOF361" s="98"/>
      <c r="GOG361" s="98"/>
      <c r="GOH361" s="98"/>
      <c r="GOI361" s="98"/>
      <c r="GOJ361" s="98"/>
      <c r="GOK361" s="98"/>
      <c r="GOL361" s="98"/>
      <c r="GOM361" s="98"/>
      <c r="GON361" s="98"/>
      <c r="GOO361" s="98"/>
      <c r="GOP361" s="98"/>
      <c r="GOQ361" s="98"/>
      <c r="GOR361" s="98"/>
      <c r="GOS361" s="98"/>
      <c r="GOT361" s="98"/>
      <c r="GOU361" s="98"/>
      <c r="GOV361" s="98"/>
      <c r="GOW361" s="98"/>
      <c r="GOX361" s="98"/>
      <c r="GOY361" s="98"/>
      <c r="GOZ361" s="98"/>
      <c r="GPA361" s="98"/>
      <c r="GPB361" s="98"/>
      <c r="GPC361" s="98"/>
      <c r="GPD361" s="98"/>
      <c r="GPE361" s="98"/>
      <c r="GPF361" s="98"/>
      <c r="GPG361" s="98"/>
      <c r="GPH361" s="98"/>
      <c r="GPI361" s="98"/>
      <c r="GPJ361" s="98"/>
      <c r="GPK361" s="98"/>
      <c r="GPL361" s="98"/>
      <c r="GPM361" s="98"/>
      <c r="GPN361" s="98"/>
      <c r="GPO361" s="98"/>
      <c r="GPP361" s="98"/>
      <c r="GPQ361" s="98"/>
      <c r="GPR361" s="98"/>
      <c r="GPS361" s="98"/>
      <c r="GPT361" s="98"/>
      <c r="GPU361" s="98"/>
      <c r="GPV361" s="98"/>
      <c r="GPW361" s="98"/>
      <c r="GPX361" s="98"/>
      <c r="GPY361" s="98"/>
      <c r="GPZ361" s="98"/>
      <c r="GQA361" s="98"/>
      <c r="GQB361" s="98"/>
      <c r="GQC361" s="98"/>
      <c r="GQD361" s="98"/>
      <c r="GQE361" s="98"/>
      <c r="GQF361" s="98"/>
      <c r="GQG361" s="98"/>
      <c r="GQH361" s="98"/>
      <c r="GQI361" s="98"/>
      <c r="GQJ361" s="98"/>
      <c r="GQK361" s="98"/>
      <c r="GQL361" s="98"/>
      <c r="GQM361" s="98"/>
      <c r="GQN361" s="98"/>
      <c r="GQO361" s="98"/>
      <c r="GQP361" s="98"/>
      <c r="GQQ361" s="98"/>
      <c r="GQR361" s="98"/>
      <c r="GQS361" s="98"/>
      <c r="GQT361" s="98"/>
      <c r="GQU361" s="98"/>
      <c r="GQV361" s="98"/>
      <c r="GQW361" s="98"/>
      <c r="GQX361" s="98"/>
      <c r="GQY361" s="98"/>
      <c r="GQZ361" s="98"/>
      <c r="GRA361" s="98"/>
      <c r="GRB361" s="98"/>
      <c r="GRC361" s="98"/>
      <c r="GRD361" s="98"/>
      <c r="GRE361" s="98"/>
      <c r="GRF361" s="98"/>
      <c r="GRG361" s="98"/>
      <c r="GRH361" s="98"/>
      <c r="GRI361" s="98"/>
      <c r="GRJ361" s="98"/>
      <c r="GRK361" s="98"/>
      <c r="GRL361" s="98"/>
      <c r="GRM361" s="98"/>
      <c r="GRN361" s="98"/>
      <c r="GRO361" s="98"/>
      <c r="GRP361" s="98"/>
      <c r="GRQ361" s="98"/>
      <c r="GRR361" s="98"/>
      <c r="GRS361" s="98"/>
      <c r="GRT361" s="98"/>
      <c r="GRU361" s="98"/>
      <c r="GRV361" s="98"/>
      <c r="GRW361" s="98"/>
      <c r="GRX361" s="98"/>
      <c r="GRY361" s="98"/>
      <c r="GRZ361" s="98"/>
      <c r="GSA361" s="98"/>
      <c r="GSB361" s="98"/>
      <c r="GSC361" s="98"/>
      <c r="GSD361" s="98"/>
      <c r="GSE361" s="98"/>
      <c r="GSF361" s="98"/>
      <c r="GSG361" s="98"/>
      <c r="GSH361" s="98"/>
      <c r="GSI361" s="98"/>
      <c r="GSJ361" s="98"/>
      <c r="GSK361" s="98"/>
      <c r="GSL361" s="98"/>
      <c r="GSM361" s="98"/>
      <c r="GSN361" s="98"/>
      <c r="GSO361" s="98"/>
      <c r="GSP361" s="98"/>
      <c r="GSQ361" s="98"/>
      <c r="GSR361" s="98"/>
      <c r="GSS361" s="98"/>
      <c r="GST361" s="98"/>
      <c r="GSU361" s="98"/>
      <c r="GSV361" s="98"/>
      <c r="GSW361" s="98"/>
      <c r="GSX361" s="98"/>
      <c r="GSY361" s="98"/>
      <c r="GSZ361" s="98"/>
      <c r="GTA361" s="98"/>
      <c r="GTB361" s="98"/>
      <c r="GTC361" s="98"/>
      <c r="GTD361" s="98"/>
      <c r="GTE361" s="98"/>
      <c r="GTF361" s="98"/>
      <c r="GTG361" s="98"/>
      <c r="GTH361" s="98"/>
      <c r="GTI361" s="98"/>
      <c r="GTJ361" s="98"/>
      <c r="GTK361" s="98"/>
      <c r="GTL361" s="98"/>
      <c r="GTM361" s="98"/>
      <c r="GTN361" s="98"/>
      <c r="GTO361" s="98"/>
      <c r="GTP361" s="98"/>
      <c r="GTQ361" s="98"/>
      <c r="GTR361" s="98"/>
      <c r="GTS361" s="98"/>
      <c r="GTT361" s="98"/>
      <c r="GTU361" s="98"/>
      <c r="GTV361" s="98"/>
      <c r="GTW361" s="98"/>
      <c r="GTX361" s="98"/>
      <c r="GTY361" s="98"/>
      <c r="GTZ361" s="98"/>
      <c r="GUA361" s="98"/>
      <c r="GUB361" s="98"/>
      <c r="GUC361" s="98"/>
      <c r="GUD361" s="98"/>
      <c r="GUE361" s="98"/>
      <c r="GUF361" s="98"/>
      <c r="GUG361" s="98"/>
      <c r="GUH361" s="98"/>
      <c r="GUI361" s="98"/>
      <c r="GUJ361" s="98"/>
      <c r="GUK361" s="98"/>
      <c r="GUL361" s="98"/>
      <c r="GUM361" s="98"/>
      <c r="GUN361" s="98"/>
      <c r="GUO361" s="98"/>
      <c r="GUP361" s="98"/>
      <c r="GUQ361" s="98"/>
      <c r="GUR361" s="98"/>
      <c r="GUS361" s="98"/>
      <c r="GUT361" s="98"/>
      <c r="GUU361" s="98"/>
      <c r="GUV361" s="98"/>
      <c r="GUW361" s="98"/>
      <c r="GUX361" s="98"/>
      <c r="GUY361" s="98"/>
      <c r="GUZ361" s="98"/>
      <c r="GVA361" s="98"/>
      <c r="GVB361" s="98"/>
      <c r="GVC361" s="98"/>
      <c r="GVD361" s="98"/>
      <c r="GVE361" s="98"/>
      <c r="GVF361" s="98"/>
      <c r="GVG361" s="98"/>
      <c r="GVH361" s="98"/>
      <c r="GVI361" s="98"/>
      <c r="GVJ361" s="98"/>
      <c r="GVK361" s="98"/>
      <c r="GVL361" s="98"/>
      <c r="GVM361" s="98"/>
      <c r="GVN361" s="98"/>
      <c r="GVO361" s="98"/>
      <c r="GVP361" s="98"/>
      <c r="GVQ361" s="98"/>
      <c r="GVR361" s="98"/>
      <c r="GVS361" s="98"/>
      <c r="GVT361" s="98"/>
      <c r="GVU361" s="98"/>
      <c r="GVV361" s="98"/>
      <c r="GVW361" s="98"/>
      <c r="GVX361" s="98"/>
      <c r="GVY361" s="98"/>
      <c r="GVZ361" s="98"/>
      <c r="GWA361" s="98"/>
      <c r="GWB361" s="98"/>
      <c r="GWC361" s="98"/>
      <c r="GWD361" s="98"/>
      <c r="GWE361" s="98"/>
      <c r="GWF361" s="98"/>
      <c r="GWG361" s="98"/>
      <c r="GWH361" s="98"/>
      <c r="GWI361" s="98"/>
      <c r="GWJ361" s="98"/>
      <c r="GWK361" s="98"/>
      <c r="GWL361" s="98"/>
      <c r="GWM361" s="98"/>
      <c r="GWN361" s="98"/>
      <c r="GWO361" s="98"/>
      <c r="GWP361" s="98"/>
      <c r="GWQ361" s="98"/>
      <c r="GWR361" s="98"/>
      <c r="GWS361" s="98"/>
      <c r="GWT361" s="98"/>
      <c r="GWU361" s="98"/>
      <c r="GWV361" s="98"/>
      <c r="GWW361" s="98"/>
      <c r="GWX361" s="98"/>
      <c r="GWY361" s="98"/>
      <c r="GWZ361" s="98"/>
      <c r="GXA361" s="98"/>
      <c r="GXB361" s="98"/>
      <c r="GXC361" s="98"/>
      <c r="GXD361" s="98"/>
      <c r="GXE361" s="98"/>
      <c r="GXF361" s="98"/>
      <c r="GXG361" s="98"/>
      <c r="GXH361" s="98"/>
      <c r="GXI361" s="98"/>
      <c r="GXJ361" s="98"/>
      <c r="GXK361" s="98"/>
      <c r="GXL361" s="98"/>
      <c r="GXM361" s="98"/>
      <c r="GXN361" s="98"/>
      <c r="GXO361" s="98"/>
      <c r="GXP361" s="98"/>
      <c r="GXQ361" s="98"/>
      <c r="GXR361" s="98"/>
      <c r="GXS361" s="98"/>
      <c r="GXT361" s="98"/>
      <c r="GXU361" s="98"/>
      <c r="GXV361" s="98"/>
      <c r="GXW361" s="98"/>
      <c r="GXX361" s="98"/>
      <c r="GXY361" s="98"/>
      <c r="GXZ361" s="98"/>
      <c r="GYA361" s="98"/>
      <c r="GYB361" s="98"/>
      <c r="GYC361" s="98"/>
      <c r="GYD361" s="98"/>
      <c r="GYE361" s="98"/>
      <c r="GYF361" s="98"/>
      <c r="GYG361" s="98"/>
      <c r="GYH361" s="98"/>
      <c r="GYI361" s="98"/>
      <c r="GYJ361" s="98"/>
      <c r="GYK361" s="98"/>
      <c r="GYL361" s="98"/>
      <c r="GYM361" s="98"/>
      <c r="GYN361" s="98"/>
      <c r="GYO361" s="98"/>
      <c r="GYP361" s="98"/>
      <c r="GYQ361" s="98"/>
      <c r="GYR361" s="98"/>
      <c r="GYS361" s="98"/>
      <c r="GYT361" s="98"/>
      <c r="GYU361" s="98"/>
      <c r="GYV361" s="98"/>
      <c r="GYW361" s="98"/>
      <c r="GYX361" s="98"/>
      <c r="GYY361" s="98"/>
      <c r="GYZ361" s="98"/>
      <c r="GZA361" s="98"/>
      <c r="GZB361" s="98"/>
      <c r="GZC361" s="98"/>
      <c r="GZD361" s="98"/>
      <c r="GZE361" s="98"/>
      <c r="GZF361" s="98"/>
      <c r="GZG361" s="98"/>
      <c r="GZH361" s="98"/>
      <c r="GZI361" s="98"/>
      <c r="GZJ361" s="98"/>
      <c r="GZK361" s="98"/>
      <c r="GZL361" s="98"/>
      <c r="GZM361" s="98"/>
      <c r="GZN361" s="98"/>
      <c r="GZO361" s="98"/>
      <c r="GZP361" s="98"/>
      <c r="GZQ361" s="98"/>
      <c r="GZR361" s="98"/>
      <c r="GZS361" s="98"/>
      <c r="GZT361" s="98"/>
      <c r="GZU361" s="98"/>
      <c r="GZV361" s="98"/>
      <c r="GZW361" s="98"/>
      <c r="GZX361" s="98"/>
      <c r="GZY361" s="98"/>
      <c r="GZZ361" s="98"/>
      <c r="HAA361" s="98"/>
      <c r="HAB361" s="98"/>
      <c r="HAC361" s="98"/>
      <c r="HAD361" s="98"/>
      <c r="HAE361" s="98"/>
      <c r="HAF361" s="98"/>
      <c r="HAG361" s="98"/>
      <c r="HAH361" s="98"/>
      <c r="HAI361" s="98"/>
      <c r="HAJ361" s="98"/>
      <c r="HAK361" s="98"/>
      <c r="HAL361" s="98"/>
      <c r="HAM361" s="98"/>
      <c r="HAN361" s="98"/>
      <c r="HAO361" s="98"/>
      <c r="HAP361" s="98"/>
      <c r="HAQ361" s="98"/>
      <c r="HAR361" s="98"/>
      <c r="HAS361" s="98"/>
      <c r="HAT361" s="98"/>
      <c r="HAU361" s="98"/>
      <c r="HAV361" s="98"/>
      <c r="HAW361" s="98"/>
      <c r="HAX361" s="98"/>
      <c r="HAY361" s="98"/>
      <c r="HAZ361" s="98"/>
      <c r="HBA361" s="98"/>
      <c r="HBB361" s="98"/>
      <c r="HBC361" s="98"/>
      <c r="HBD361" s="98"/>
      <c r="HBE361" s="98"/>
      <c r="HBF361" s="98"/>
      <c r="HBG361" s="98"/>
      <c r="HBH361" s="98"/>
      <c r="HBI361" s="98"/>
      <c r="HBJ361" s="98"/>
      <c r="HBK361" s="98"/>
      <c r="HBL361" s="98"/>
      <c r="HBM361" s="98"/>
      <c r="HBN361" s="98"/>
      <c r="HBO361" s="98"/>
      <c r="HBP361" s="98"/>
      <c r="HBQ361" s="98"/>
      <c r="HBR361" s="98"/>
      <c r="HBS361" s="98"/>
      <c r="HBT361" s="98"/>
      <c r="HBU361" s="98"/>
      <c r="HBV361" s="98"/>
      <c r="HBW361" s="98"/>
      <c r="HBX361" s="98"/>
      <c r="HBY361" s="98"/>
      <c r="HBZ361" s="98"/>
      <c r="HCA361" s="98"/>
      <c r="HCB361" s="98"/>
      <c r="HCC361" s="98"/>
      <c r="HCD361" s="98"/>
      <c r="HCE361" s="98"/>
      <c r="HCF361" s="98"/>
      <c r="HCG361" s="98"/>
      <c r="HCH361" s="98"/>
      <c r="HCI361" s="98"/>
      <c r="HCJ361" s="98"/>
      <c r="HCK361" s="98"/>
      <c r="HCL361" s="98"/>
      <c r="HCM361" s="98"/>
      <c r="HCN361" s="98"/>
      <c r="HCO361" s="98"/>
      <c r="HCP361" s="98"/>
      <c r="HCQ361" s="98"/>
      <c r="HCR361" s="98"/>
      <c r="HCS361" s="98"/>
      <c r="HCT361" s="98"/>
      <c r="HCU361" s="98"/>
      <c r="HCV361" s="98"/>
      <c r="HCW361" s="98"/>
      <c r="HCX361" s="98"/>
      <c r="HCY361" s="98"/>
      <c r="HCZ361" s="98"/>
      <c r="HDA361" s="98"/>
      <c r="HDB361" s="98"/>
      <c r="HDC361" s="98"/>
      <c r="HDD361" s="98"/>
      <c r="HDE361" s="98"/>
      <c r="HDF361" s="98"/>
      <c r="HDG361" s="98"/>
      <c r="HDH361" s="98"/>
      <c r="HDI361" s="98"/>
      <c r="HDJ361" s="98"/>
      <c r="HDK361" s="98"/>
      <c r="HDL361" s="98"/>
      <c r="HDM361" s="98"/>
      <c r="HDN361" s="98"/>
      <c r="HDO361" s="98"/>
      <c r="HDP361" s="98"/>
      <c r="HDQ361" s="98"/>
      <c r="HDR361" s="98"/>
      <c r="HDS361" s="98"/>
      <c r="HDT361" s="98"/>
      <c r="HDU361" s="98"/>
      <c r="HDV361" s="98"/>
      <c r="HDW361" s="98"/>
      <c r="HDX361" s="98"/>
      <c r="HDY361" s="98"/>
      <c r="HDZ361" s="98"/>
      <c r="HEA361" s="98"/>
      <c r="HEB361" s="98"/>
      <c r="HEC361" s="98"/>
      <c r="HED361" s="98"/>
      <c r="HEE361" s="98"/>
      <c r="HEF361" s="98"/>
      <c r="HEG361" s="98"/>
      <c r="HEH361" s="98"/>
      <c r="HEI361" s="98"/>
      <c r="HEJ361" s="98"/>
      <c r="HEK361" s="98"/>
      <c r="HEL361" s="98"/>
      <c r="HEM361" s="98"/>
      <c r="HEN361" s="98"/>
      <c r="HEO361" s="98"/>
      <c r="HEP361" s="98"/>
      <c r="HEQ361" s="98"/>
      <c r="HER361" s="98"/>
      <c r="HES361" s="98"/>
      <c r="HET361" s="98"/>
      <c r="HEU361" s="98"/>
      <c r="HEV361" s="98"/>
      <c r="HEW361" s="98"/>
      <c r="HEX361" s="98"/>
      <c r="HEY361" s="98"/>
      <c r="HEZ361" s="98"/>
      <c r="HFA361" s="98"/>
      <c r="HFB361" s="98"/>
      <c r="HFC361" s="98"/>
      <c r="HFD361" s="98"/>
      <c r="HFE361" s="98"/>
      <c r="HFF361" s="98"/>
      <c r="HFG361" s="98"/>
      <c r="HFH361" s="98"/>
      <c r="HFI361" s="98"/>
      <c r="HFJ361" s="98"/>
      <c r="HFK361" s="98"/>
      <c r="HFL361" s="98"/>
      <c r="HFM361" s="98"/>
      <c r="HFN361" s="98"/>
      <c r="HFO361" s="98"/>
      <c r="HFP361" s="98"/>
      <c r="HFQ361" s="98"/>
      <c r="HFR361" s="98"/>
      <c r="HFS361" s="98"/>
      <c r="HFT361" s="98"/>
      <c r="HFU361" s="98"/>
      <c r="HFV361" s="98"/>
      <c r="HFW361" s="98"/>
      <c r="HFX361" s="98"/>
      <c r="HFY361" s="98"/>
      <c r="HFZ361" s="98"/>
      <c r="HGA361" s="98"/>
      <c r="HGB361" s="98"/>
      <c r="HGC361" s="98"/>
      <c r="HGD361" s="98"/>
      <c r="HGE361" s="98"/>
      <c r="HGF361" s="98"/>
      <c r="HGG361" s="98"/>
      <c r="HGH361" s="98"/>
      <c r="HGI361" s="98"/>
      <c r="HGJ361" s="98"/>
      <c r="HGK361" s="98"/>
      <c r="HGL361" s="98"/>
      <c r="HGM361" s="98"/>
      <c r="HGN361" s="98"/>
      <c r="HGO361" s="98"/>
      <c r="HGP361" s="98"/>
      <c r="HGQ361" s="98"/>
      <c r="HGR361" s="98"/>
      <c r="HGS361" s="98"/>
      <c r="HGT361" s="98"/>
      <c r="HGU361" s="98"/>
      <c r="HGV361" s="98"/>
      <c r="HGW361" s="98"/>
      <c r="HGX361" s="98"/>
      <c r="HGY361" s="98"/>
      <c r="HGZ361" s="98"/>
      <c r="HHA361" s="98"/>
      <c r="HHB361" s="98"/>
      <c r="HHC361" s="98"/>
      <c r="HHD361" s="98"/>
      <c r="HHE361" s="98"/>
      <c r="HHF361" s="98"/>
      <c r="HHG361" s="98"/>
      <c r="HHH361" s="98"/>
      <c r="HHI361" s="98"/>
      <c r="HHJ361" s="98"/>
      <c r="HHK361" s="98"/>
      <c r="HHL361" s="98"/>
      <c r="HHM361" s="98"/>
      <c r="HHN361" s="98"/>
      <c r="HHO361" s="98"/>
      <c r="HHP361" s="98"/>
      <c r="HHQ361" s="98"/>
      <c r="HHR361" s="98"/>
      <c r="HHS361" s="98"/>
      <c r="HHT361" s="98"/>
      <c r="HHU361" s="98"/>
      <c r="HHV361" s="98"/>
      <c r="HHW361" s="98"/>
      <c r="HHX361" s="98"/>
      <c r="HHY361" s="98"/>
      <c r="HHZ361" s="98"/>
      <c r="HIA361" s="98"/>
      <c r="HIB361" s="98"/>
      <c r="HIC361" s="98"/>
      <c r="HID361" s="98"/>
      <c r="HIE361" s="98"/>
      <c r="HIF361" s="98"/>
      <c r="HIG361" s="98"/>
      <c r="HIH361" s="98"/>
      <c r="HII361" s="98"/>
      <c r="HIJ361" s="98"/>
      <c r="HIK361" s="98"/>
      <c r="HIL361" s="98"/>
      <c r="HIM361" s="98"/>
      <c r="HIN361" s="98"/>
      <c r="HIO361" s="98"/>
      <c r="HIP361" s="98"/>
      <c r="HIQ361" s="98"/>
      <c r="HIR361" s="98"/>
      <c r="HIS361" s="98"/>
      <c r="HIT361" s="98"/>
      <c r="HIU361" s="98"/>
      <c r="HIV361" s="98"/>
      <c r="HIW361" s="98"/>
      <c r="HIX361" s="98"/>
      <c r="HIY361" s="98"/>
      <c r="HIZ361" s="98"/>
      <c r="HJA361" s="98"/>
      <c r="HJB361" s="98"/>
      <c r="HJC361" s="98"/>
      <c r="HJD361" s="98"/>
      <c r="HJE361" s="98"/>
      <c r="HJF361" s="98"/>
      <c r="HJG361" s="98"/>
      <c r="HJH361" s="98"/>
      <c r="HJI361" s="98"/>
      <c r="HJJ361" s="98"/>
      <c r="HJK361" s="98"/>
      <c r="HJL361" s="98"/>
      <c r="HJM361" s="98"/>
      <c r="HJN361" s="98"/>
      <c r="HJO361" s="98"/>
      <c r="HJP361" s="98"/>
      <c r="HJQ361" s="98"/>
      <c r="HJR361" s="98"/>
      <c r="HJS361" s="98"/>
      <c r="HJT361" s="98"/>
      <c r="HJU361" s="98"/>
      <c r="HJV361" s="98"/>
      <c r="HJW361" s="98"/>
      <c r="HJX361" s="98"/>
      <c r="HJY361" s="98"/>
      <c r="HJZ361" s="98"/>
      <c r="HKA361" s="98"/>
      <c r="HKB361" s="98"/>
      <c r="HKC361" s="98"/>
      <c r="HKD361" s="98"/>
      <c r="HKE361" s="98"/>
      <c r="HKF361" s="98"/>
      <c r="HKG361" s="98"/>
      <c r="HKH361" s="98"/>
      <c r="HKI361" s="98"/>
      <c r="HKJ361" s="98"/>
      <c r="HKK361" s="98"/>
      <c r="HKL361" s="98"/>
      <c r="HKM361" s="98"/>
      <c r="HKN361" s="98"/>
      <c r="HKO361" s="98"/>
      <c r="HKP361" s="98"/>
      <c r="HKQ361" s="98"/>
      <c r="HKR361" s="98"/>
      <c r="HKS361" s="98"/>
      <c r="HKT361" s="98"/>
      <c r="HKU361" s="98"/>
      <c r="HKV361" s="98"/>
      <c r="HKW361" s="98"/>
      <c r="HKX361" s="98"/>
      <c r="HKY361" s="98"/>
      <c r="HKZ361" s="98"/>
      <c r="HLA361" s="98"/>
      <c r="HLB361" s="98"/>
      <c r="HLC361" s="98"/>
      <c r="HLD361" s="98"/>
      <c r="HLE361" s="98"/>
      <c r="HLF361" s="98"/>
      <c r="HLG361" s="98"/>
      <c r="HLH361" s="98"/>
      <c r="HLI361" s="98"/>
      <c r="HLJ361" s="98"/>
      <c r="HLK361" s="98"/>
      <c r="HLL361" s="98"/>
      <c r="HLM361" s="98"/>
      <c r="HLN361" s="98"/>
      <c r="HLO361" s="98"/>
      <c r="HLP361" s="98"/>
      <c r="HLQ361" s="98"/>
      <c r="HLR361" s="98"/>
      <c r="HLS361" s="98"/>
      <c r="HLT361" s="98"/>
      <c r="HLU361" s="98"/>
      <c r="HLV361" s="98"/>
      <c r="HLW361" s="98"/>
      <c r="HLX361" s="98"/>
      <c r="HLY361" s="98"/>
      <c r="HLZ361" s="98"/>
      <c r="HMA361" s="98"/>
      <c r="HMB361" s="98"/>
      <c r="HMC361" s="98"/>
      <c r="HMD361" s="98"/>
      <c r="HME361" s="98"/>
      <c r="HMF361" s="98"/>
      <c r="HMG361" s="98"/>
      <c r="HMH361" s="98"/>
      <c r="HMI361" s="98"/>
      <c r="HMJ361" s="98"/>
      <c r="HMK361" s="98"/>
      <c r="HML361" s="98"/>
      <c r="HMM361" s="98"/>
      <c r="HMN361" s="98"/>
      <c r="HMO361" s="98"/>
      <c r="HMP361" s="98"/>
      <c r="HMQ361" s="98"/>
      <c r="HMR361" s="98"/>
      <c r="HMS361" s="98"/>
      <c r="HMT361" s="98"/>
      <c r="HMU361" s="98"/>
      <c r="HMV361" s="98"/>
      <c r="HMW361" s="98"/>
      <c r="HMX361" s="98"/>
      <c r="HMY361" s="98"/>
      <c r="HMZ361" s="98"/>
      <c r="HNA361" s="98"/>
      <c r="HNB361" s="98"/>
      <c r="HNC361" s="98"/>
      <c r="HND361" s="98"/>
      <c r="HNE361" s="98"/>
      <c r="HNF361" s="98"/>
      <c r="HNG361" s="98"/>
      <c r="HNH361" s="98"/>
      <c r="HNI361" s="98"/>
      <c r="HNJ361" s="98"/>
      <c r="HNK361" s="98"/>
      <c r="HNL361" s="98"/>
      <c r="HNM361" s="98"/>
      <c r="HNN361" s="98"/>
      <c r="HNO361" s="98"/>
      <c r="HNP361" s="98"/>
      <c r="HNQ361" s="98"/>
      <c r="HNR361" s="98"/>
      <c r="HNS361" s="98"/>
      <c r="HNT361" s="98"/>
      <c r="HNU361" s="98"/>
      <c r="HNV361" s="98"/>
      <c r="HNW361" s="98"/>
      <c r="HNX361" s="98"/>
      <c r="HNY361" s="98"/>
      <c r="HNZ361" s="98"/>
      <c r="HOA361" s="98"/>
      <c r="HOB361" s="98"/>
      <c r="HOC361" s="98"/>
      <c r="HOD361" s="98"/>
      <c r="HOE361" s="98"/>
      <c r="HOF361" s="98"/>
      <c r="HOG361" s="98"/>
      <c r="HOH361" s="98"/>
      <c r="HOI361" s="98"/>
      <c r="HOJ361" s="98"/>
      <c r="HOK361" s="98"/>
      <c r="HOL361" s="98"/>
      <c r="HOM361" s="98"/>
      <c r="HON361" s="98"/>
      <c r="HOO361" s="98"/>
      <c r="HOP361" s="98"/>
      <c r="HOQ361" s="98"/>
      <c r="HOR361" s="98"/>
      <c r="HOS361" s="98"/>
      <c r="HOT361" s="98"/>
      <c r="HOU361" s="98"/>
      <c r="HOV361" s="98"/>
      <c r="HOW361" s="98"/>
      <c r="HOX361" s="98"/>
      <c r="HOY361" s="98"/>
      <c r="HOZ361" s="98"/>
      <c r="HPA361" s="98"/>
      <c r="HPB361" s="98"/>
      <c r="HPC361" s="98"/>
      <c r="HPD361" s="98"/>
      <c r="HPE361" s="98"/>
      <c r="HPF361" s="98"/>
      <c r="HPG361" s="98"/>
      <c r="HPH361" s="98"/>
      <c r="HPI361" s="98"/>
      <c r="HPJ361" s="98"/>
      <c r="HPK361" s="98"/>
      <c r="HPL361" s="98"/>
      <c r="HPM361" s="98"/>
      <c r="HPN361" s="98"/>
      <c r="HPO361" s="98"/>
      <c r="HPP361" s="98"/>
      <c r="HPQ361" s="98"/>
      <c r="HPR361" s="98"/>
      <c r="HPS361" s="98"/>
      <c r="HPT361" s="98"/>
      <c r="HPU361" s="98"/>
      <c r="HPV361" s="98"/>
      <c r="HPW361" s="98"/>
      <c r="HPX361" s="98"/>
      <c r="HPY361" s="98"/>
      <c r="HPZ361" s="98"/>
      <c r="HQA361" s="98"/>
      <c r="HQB361" s="98"/>
      <c r="HQC361" s="98"/>
      <c r="HQD361" s="98"/>
      <c r="HQE361" s="98"/>
      <c r="HQF361" s="98"/>
      <c r="HQG361" s="98"/>
      <c r="HQH361" s="98"/>
      <c r="HQI361" s="98"/>
      <c r="HQJ361" s="98"/>
      <c r="HQK361" s="98"/>
      <c r="HQL361" s="98"/>
      <c r="HQM361" s="98"/>
      <c r="HQN361" s="98"/>
      <c r="HQO361" s="98"/>
      <c r="HQP361" s="98"/>
      <c r="HQQ361" s="98"/>
      <c r="HQR361" s="98"/>
      <c r="HQS361" s="98"/>
      <c r="HQT361" s="98"/>
      <c r="HQU361" s="98"/>
      <c r="HQV361" s="98"/>
      <c r="HQW361" s="98"/>
      <c r="HQX361" s="98"/>
      <c r="HQY361" s="98"/>
      <c r="HQZ361" s="98"/>
      <c r="HRA361" s="98"/>
      <c r="HRB361" s="98"/>
      <c r="HRC361" s="98"/>
      <c r="HRD361" s="98"/>
      <c r="HRE361" s="98"/>
      <c r="HRF361" s="98"/>
      <c r="HRG361" s="98"/>
      <c r="HRH361" s="98"/>
      <c r="HRI361" s="98"/>
      <c r="HRJ361" s="98"/>
      <c r="HRK361" s="98"/>
      <c r="HRL361" s="98"/>
      <c r="HRM361" s="98"/>
      <c r="HRN361" s="98"/>
      <c r="HRO361" s="98"/>
      <c r="HRP361" s="98"/>
      <c r="HRQ361" s="98"/>
      <c r="HRR361" s="98"/>
      <c r="HRS361" s="98"/>
      <c r="HRT361" s="98"/>
      <c r="HRU361" s="98"/>
      <c r="HRV361" s="98"/>
      <c r="HRW361" s="98"/>
      <c r="HRX361" s="98"/>
      <c r="HRY361" s="98"/>
      <c r="HRZ361" s="98"/>
      <c r="HSA361" s="98"/>
      <c r="HSB361" s="98"/>
      <c r="HSC361" s="98"/>
      <c r="HSD361" s="98"/>
      <c r="HSE361" s="98"/>
      <c r="HSF361" s="98"/>
      <c r="HSG361" s="98"/>
      <c r="HSH361" s="98"/>
      <c r="HSI361" s="98"/>
      <c r="HSJ361" s="98"/>
      <c r="HSK361" s="98"/>
      <c r="HSL361" s="98"/>
      <c r="HSM361" s="98"/>
      <c r="HSN361" s="98"/>
      <c r="HSO361" s="98"/>
      <c r="HSP361" s="98"/>
      <c r="HSQ361" s="98"/>
      <c r="HSR361" s="98"/>
      <c r="HSS361" s="98"/>
      <c r="HST361" s="98"/>
      <c r="HSU361" s="98"/>
      <c r="HSV361" s="98"/>
      <c r="HSW361" s="98"/>
      <c r="HSX361" s="98"/>
      <c r="HSY361" s="98"/>
      <c r="HSZ361" s="98"/>
      <c r="HTA361" s="98"/>
      <c r="HTB361" s="98"/>
      <c r="HTC361" s="98"/>
      <c r="HTD361" s="98"/>
      <c r="HTE361" s="98"/>
      <c r="HTF361" s="98"/>
      <c r="HTG361" s="98"/>
      <c r="HTH361" s="98"/>
      <c r="HTI361" s="98"/>
      <c r="HTJ361" s="98"/>
      <c r="HTK361" s="98"/>
      <c r="HTL361" s="98"/>
      <c r="HTM361" s="98"/>
      <c r="HTN361" s="98"/>
      <c r="HTO361" s="98"/>
      <c r="HTP361" s="98"/>
      <c r="HTQ361" s="98"/>
      <c r="HTR361" s="98"/>
      <c r="HTS361" s="98"/>
      <c r="HTT361" s="98"/>
      <c r="HTU361" s="98"/>
      <c r="HTV361" s="98"/>
      <c r="HTW361" s="98"/>
      <c r="HTX361" s="98"/>
      <c r="HTY361" s="98"/>
      <c r="HTZ361" s="98"/>
      <c r="HUA361" s="98"/>
      <c r="HUB361" s="98"/>
      <c r="HUC361" s="98"/>
      <c r="HUD361" s="98"/>
      <c r="HUE361" s="98"/>
      <c r="HUF361" s="98"/>
      <c r="HUG361" s="98"/>
      <c r="HUH361" s="98"/>
      <c r="HUI361" s="98"/>
      <c r="HUJ361" s="98"/>
      <c r="HUK361" s="98"/>
      <c r="HUL361" s="98"/>
      <c r="HUM361" s="98"/>
      <c r="HUN361" s="98"/>
      <c r="HUO361" s="98"/>
      <c r="HUP361" s="98"/>
      <c r="HUQ361" s="98"/>
      <c r="HUR361" s="98"/>
      <c r="HUS361" s="98"/>
      <c r="HUT361" s="98"/>
      <c r="HUU361" s="98"/>
      <c r="HUV361" s="98"/>
      <c r="HUW361" s="98"/>
      <c r="HUX361" s="98"/>
      <c r="HUY361" s="98"/>
      <c r="HUZ361" s="98"/>
      <c r="HVA361" s="98"/>
      <c r="HVB361" s="98"/>
      <c r="HVC361" s="98"/>
      <c r="HVD361" s="98"/>
      <c r="HVE361" s="98"/>
      <c r="HVF361" s="98"/>
      <c r="HVG361" s="98"/>
      <c r="HVH361" s="98"/>
      <c r="HVI361" s="98"/>
      <c r="HVJ361" s="98"/>
      <c r="HVK361" s="98"/>
      <c r="HVL361" s="98"/>
      <c r="HVM361" s="98"/>
      <c r="HVN361" s="98"/>
      <c r="HVO361" s="98"/>
      <c r="HVP361" s="98"/>
      <c r="HVQ361" s="98"/>
      <c r="HVR361" s="98"/>
      <c r="HVS361" s="98"/>
      <c r="HVT361" s="98"/>
      <c r="HVU361" s="98"/>
      <c r="HVV361" s="98"/>
      <c r="HVW361" s="98"/>
      <c r="HVX361" s="98"/>
      <c r="HVY361" s="98"/>
      <c r="HVZ361" s="98"/>
      <c r="HWA361" s="98"/>
      <c r="HWB361" s="98"/>
      <c r="HWC361" s="98"/>
      <c r="HWD361" s="98"/>
      <c r="HWE361" s="98"/>
      <c r="HWF361" s="98"/>
      <c r="HWG361" s="98"/>
      <c r="HWH361" s="98"/>
      <c r="HWI361" s="98"/>
      <c r="HWJ361" s="98"/>
      <c r="HWK361" s="98"/>
      <c r="HWL361" s="98"/>
      <c r="HWM361" s="98"/>
      <c r="HWN361" s="98"/>
      <c r="HWO361" s="98"/>
      <c r="HWP361" s="98"/>
      <c r="HWQ361" s="98"/>
      <c r="HWR361" s="98"/>
      <c r="HWS361" s="98"/>
      <c r="HWT361" s="98"/>
      <c r="HWU361" s="98"/>
      <c r="HWV361" s="98"/>
      <c r="HWW361" s="98"/>
      <c r="HWX361" s="98"/>
      <c r="HWY361" s="98"/>
      <c r="HWZ361" s="98"/>
      <c r="HXA361" s="98"/>
      <c r="HXB361" s="98"/>
      <c r="HXC361" s="98"/>
      <c r="HXD361" s="98"/>
      <c r="HXE361" s="98"/>
      <c r="HXF361" s="98"/>
      <c r="HXG361" s="98"/>
      <c r="HXH361" s="98"/>
      <c r="HXI361" s="98"/>
      <c r="HXJ361" s="98"/>
      <c r="HXK361" s="98"/>
      <c r="HXL361" s="98"/>
      <c r="HXM361" s="98"/>
      <c r="HXN361" s="98"/>
      <c r="HXO361" s="98"/>
      <c r="HXP361" s="98"/>
      <c r="HXQ361" s="98"/>
      <c r="HXR361" s="98"/>
      <c r="HXS361" s="98"/>
      <c r="HXT361" s="98"/>
      <c r="HXU361" s="98"/>
      <c r="HXV361" s="98"/>
      <c r="HXW361" s="98"/>
      <c r="HXX361" s="98"/>
      <c r="HXY361" s="98"/>
      <c r="HXZ361" s="98"/>
      <c r="HYA361" s="98"/>
      <c r="HYB361" s="98"/>
      <c r="HYC361" s="98"/>
      <c r="HYD361" s="98"/>
      <c r="HYE361" s="98"/>
      <c r="HYF361" s="98"/>
      <c r="HYG361" s="98"/>
      <c r="HYH361" s="98"/>
      <c r="HYI361" s="98"/>
      <c r="HYJ361" s="98"/>
      <c r="HYK361" s="98"/>
      <c r="HYL361" s="98"/>
      <c r="HYM361" s="98"/>
      <c r="HYN361" s="98"/>
      <c r="HYO361" s="98"/>
      <c r="HYP361" s="98"/>
      <c r="HYQ361" s="98"/>
      <c r="HYR361" s="98"/>
      <c r="HYS361" s="98"/>
      <c r="HYT361" s="98"/>
      <c r="HYU361" s="98"/>
      <c r="HYV361" s="98"/>
      <c r="HYW361" s="98"/>
      <c r="HYX361" s="98"/>
      <c r="HYY361" s="98"/>
      <c r="HYZ361" s="98"/>
      <c r="HZA361" s="98"/>
      <c r="HZB361" s="98"/>
      <c r="HZC361" s="98"/>
      <c r="HZD361" s="98"/>
      <c r="HZE361" s="98"/>
      <c r="HZF361" s="98"/>
      <c r="HZG361" s="98"/>
      <c r="HZH361" s="98"/>
      <c r="HZI361" s="98"/>
      <c r="HZJ361" s="98"/>
      <c r="HZK361" s="98"/>
      <c r="HZL361" s="98"/>
      <c r="HZM361" s="98"/>
      <c r="HZN361" s="98"/>
      <c r="HZO361" s="98"/>
      <c r="HZP361" s="98"/>
      <c r="HZQ361" s="98"/>
      <c r="HZR361" s="98"/>
      <c r="HZS361" s="98"/>
      <c r="HZT361" s="98"/>
      <c r="HZU361" s="98"/>
      <c r="HZV361" s="98"/>
      <c r="HZW361" s="98"/>
      <c r="HZX361" s="98"/>
      <c r="HZY361" s="98"/>
      <c r="HZZ361" s="98"/>
      <c r="IAA361" s="98"/>
      <c r="IAB361" s="98"/>
      <c r="IAC361" s="98"/>
      <c r="IAD361" s="98"/>
      <c r="IAE361" s="98"/>
      <c r="IAF361" s="98"/>
      <c r="IAG361" s="98"/>
      <c r="IAH361" s="98"/>
      <c r="IAI361" s="98"/>
      <c r="IAJ361" s="98"/>
      <c r="IAK361" s="98"/>
      <c r="IAL361" s="98"/>
      <c r="IAM361" s="98"/>
      <c r="IAN361" s="98"/>
      <c r="IAO361" s="98"/>
      <c r="IAP361" s="98"/>
      <c r="IAQ361" s="98"/>
      <c r="IAR361" s="98"/>
      <c r="IAS361" s="98"/>
      <c r="IAT361" s="98"/>
      <c r="IAU361" s="98"/>
      <c r="IAV361" s="98"/>
      <c r="IAW361" s="98"/>
      <c r="IAX361" s="98"/>
      <c r="IAY361" s="98"/>
      <c r="IAZ361" s="98"/>
      <c r="IBA361" s="98"/>
      <c r="IBB361" s="98"/>
      <c r="IBC361" s="98"/>
      <c r="IBD361" s="98"/>
      <c r="IBE361" s="98"/>
      <c r="IBF361" s="98"/>
      <c r="IBG361" s="98"/>
      <c r="IBH361" s="98"/>
      <c r="IBI361" s="98"/>
      <c r="IBJ361" s="98"/>
      <c r="IBK361" s="98"/>
      <c r="IBL361" s="98"/>
      <c r="IBM361" s="98"/>
      <c r="IBN361" s="98"/>
      <c r="IBO361" s="98"/>
      <c r="IBP361" s="98"/>
      <c r="IBQ361" s="98"/>
      <c r="IBR361" s="98"/>
      <c r="IBS361" s="98"/>
      <c r="IBT361" s="98"/>
      <c r="IBU361" s="98"/>
      <c r="IBV361" s="98"/>
      <c r="IBW361" s="98"/>
      <c r="IBX361" s="98"/>
      <c r="IBY361" s="98"/>
      <c r="IBZ361" s="98"/>
      <c r="ICA361" s="98"/>
      <c r="ICB361" s="98"/>
      <c r="ICC361" s="98"/>
      <c r="ICD361" s="98"/>
      <c r="ICE361" s="98"/>
      <c r="ICF361" s="98"/>
      <c r="ICG361" s="98"/>
      <c r="ICH361" s="98"/>
      <c r="ICI361" s="98"/>
      <c r="ICJ361" s="98"/>
      <c r="ICK361" s="98"/>
      <c r="ICL361" s="98"/>
      <c r="ICM361" s="98"/>
      <c r="ICN361" s="98"/>
      <c r="ICO361" s="98"/>
      <c r="ICP361" s="98"/>
      <c r="ICQ361" s="98"/>
      <c r="ICR361" s="98"/>
      <c r="ICS361" s="98"/>
      <c r="ICT361" s="98"/>
      <c r="ICU361" s="98"/>
      <c r="ICV361" s="98"/>
      <c r="ICW361" s="98"/>
      <c r="ICX361" s="98"/>
      <c r="ICY361" s="98"/>
      <c r="ICZ361" s="98"/>
      <c r="IDA361" s="98"/>
      <c r="IDB361" s="98"/>
      <c r="IDC361" s="98"/>
      <c r="IDD361" s="98"/>
      <c r="IDE361" s="98"/>
      <c r="IDF361" s="98"/>
      <c r="IDG361" s="98"/>
      <c r="IDH361" s="98"/>
      <c r="IDI361" s="98"/>
      <c r="IDJ361" s="98"/>
      <c r="IDK361" s="98"/>
      <c r="IDL361" s="98"/>
      <c r="IDM361" s="98"/>
      <c r="IDN361" s="98"/>
      <c r="IDO361" s="98"/>
      <c r="IDP361" s="98"/>
      <c r="IDQ361" s="98"/>
      <c r="IDR361" s="98"/>
      <c r="IDS361" s="98"/>
      <c r="IDT361" s="98"/>
      <c r="IDU361" s="98"/>
      <c r="IDV361" s="98"/>
      <c r="IDW361" s="98"/>
      <c r="IDX361" s="98"/>
      <c r="IDY361" s="98"/>
      <c r="IDZ361" s="98"/>
      <c r="IEA361" s="98"/>
      <c r="IEB361" s="98"/>
      <c r="IEC361" s="98"/>
      <c r="IED361" s="98"/>
      <c r="IEE361" s="98"/>
      <c r="IEF361" s="98"/>
      <c r="IEG361" s="98"/>
      <c r="IEH361" s="98"/>
      <c r="IEI361" s="98"/>
      <c r="IEJ361" s="98"/>
      <c r="IEK361" s="98"/>
      <c r="IEL361" s="98"/>
      <c r="IEM361" s="98"/>
      <c r="IEN361" s="98"/>
      <c r="IEO361" s="98"/>
      <c r="IEP361" s="98"/>
      <c r="IEQ361" s="98"/>
      <c r="IER361" s="98"/>
      <c r="IES361" s="98"/>
      <c r="IET361" s="98"/>
      <c r="IEU361" s="98"/>
      <c r="IEV361" s="98"/>
      <c r="IEW361" s="98"/>
      <c r="IEX361" s="98"/>
      <c r="IEY361" s="98"/>
      <c r="IEZ361" s="98"/>
      <c r="IFA361" s="98"/>
      <c r="IFB361" s="98"/>
      <c r="IFC361" s="98"/>
      <c r="IFD361" s="98"/>
      <c r="IFE361" s="98"/>
      <c r="IFF361" s="98"/>
      <c r="IFG361" s="98"/>
      <c r="IFH361" s="98"/>
      <c r="IFI361" s="98"/>
      <c r="IFJ361" s="98"/>
      <c r="IFK361" s="98"/>
      <c r="IFL361" s="98"/>
      <c r="IFM361" s="98"/>
      <c r="IFN361" s="98"/>
      <c r="IFO361" s="98"/>
      <c r="IFP361" s="98"/>
      <c r="IFQ361" s="98"/>
      <c r="IFR361" s="98"/>
      <c r="IFS361" s="98"/>
      <c r="IFT361" s="98"/>
      <c r="IFU361" s="98"/>
      <c r="IFV361" s="98"/>
      <c r="IFW361" s="98"/>
      <c r="IFX361" s="98"/>
      <c r="IFY361" s="98"/>
      <c r="IFZ361" s="98"/>
      <c r="IGA361" s="98"/>
      <c r="IGB361" s="98"/>
      <c r="IGC361" s="98"/>
      <c r="IGD361" s="98"/>
      <c r="IGE361" s="98"/>
      <c r="IGF361" s="98"/>
      <c r="IGG361" s="98"/>
      <c r="IGH361" s="98"/>
      <c r="IGI361" s="98"/>
      <c r="IGJ361" s="98"/>
      <c r="IGK361" s="98"/>
      <c r="IGL361" s="98"/>
      <c r="IGM361" s="98"/>
      <c r="IGN361" s="98"/>
      <c r="IGO361" s="98"/>
      <c r="IGP361" s="98"/>
      <c r="IGQ361" s="98"/>
      <c r="IGR361" s="98"/>
      <c r="IGS361" s="98"/>
      <c r="IGT361" s="98"/>
      <c r="IGU361" s="98"/>
      <c r="IGV361" s="98"/>
      <c r="IGW361" s="98"/>
      <c r="IGX361" s="98"/>
      <c r="IGY361" s="98"/>
      <c r="IGZ361" s="98"/>
      <c r="IHA361" s="98"/>
      <c r="IHB361" s="98"/>
      <c r="IHC361" s="98"/>
      <c r="IHD361" s="98"/>
      <c r="IHE361" s="98"/>
      <c r="IHF361" s="98"/>
      <c r="IHG361" s="98"/>
      <c r="IHH361" s="98"/>
      <c r="IHI361" s="98"/>
      <c r="IHJ361" s="98"/>
      <c r="IHK361" s="98"/>
      <c r="IHL361" s="98"/>
      <c r="IHM361" s="98"/>
      <c r="IHN361" s="98"/>
      <c r="IHO361" s="98"/>
      <c r="IHP361" s="98"/>
      <c r="IHQ361" s="98"/>
      <c r="IHR361" s="98"/>
      <c r="IHS361" s="98"/>
      <c r="IHT361" s="98"/>
      <c r="IHU361" s="98"/>
      <c r="IHV361" s="98"/>
      <c r="IHW361" s="98"/>
      <c r="IHX361" s="98"/>
      <c r="IHY361" s="98"/>
      <c r="IHZ361" s="98"/>
      <c r="IIA361" s="98"/>
      <c r="IIB361" s="98"/>
      <c r="IIC361" s="98"/>
      <c r="IID361" s="98"/>
      <c r="IIE361" s="98"/>
      <c r="IIF361" s="98"/>
      <c r="IIG361" s="98"/>
      <c r="IIH361" s="98"/>
      <c r="III361" s="98"/>
      <c r="IIJ361" s="98"/>
      <c r="IIK361" s="98"/>
      <c r="IIL361" s="98"/>
      <c r="IIM361" s="98"/>
      <c r="IIN361" s="98"/>
      <c r="IIO361" s="98"/>
      <c r="IIP361" s="98"/>
      <c r="IIQ361" s="98"/>
      <c r="IIR361" s="98"/>
      <c r="IIS361" s="98"/>
      <c r="IIT361" s="98"/>
      <c r="IIU361" s="98"/>
      <c r="IIV361" s="98"/>
      <c r="IIW361" s="98"/>
      <c r="IIX361" s="98"/>
      <c r="IIY361" s="98"/>
      <c r="IIZ361" s="98"/>
      <c r="IJA361" s="98"/>
      <c r="IJB361" s="98"/>
      <c r="IJC361" s="98"/>
      <c r="IJD361" s="98"/>
      <c r="IJE361" s="98"/>
      <c r="IJF361" s="98"/>
      <c r="IJG361" s="98"/>
      <c r="IJH361" s="98"/>
      <c r="IJI361" s="98"/>
      <c r="IJJ361" s="98"/>
      <c r="IJK361" s="98"/>
      <c r="IJL361" s="98"/>
      <c r="IJM361" s="98"/>
      <c r="IJN361" s="98"/>
      <c r="IJO361" s="98"/>
      <c r="IJP361" s="98"/>
      <c r="IJQ361" s="98"/>
      <c r="IJR361" s="98"/>
      <c r="IJS361" s="98"/>
      <c r="IJT361" s="98"/>
      <c r="IJU361" s="98"/>
      <c r="IJV361" s="98"/>
      <c r="IJW361" s="98"/>
      <c r="IJX361" s="98"/>
      <c r="IJY361" s="98"/>
      <c r="IJZ361" s="98"/>
      <c r="IKA361" s="98"/>
      <c r="IKB361" s="98"/>
      <c r="IKC361" s="98"/>
      <c r="IKD361" s="98"/>
      <c r="IKE361" s="98"/>
      <c r="IKF361" s="98"/>
      <c r="IKG361" s="98"/>
      <c r="IKH361" s="98"/>
      <c r="IKI361" s="98"/>
      <c r="IKJ361" s="98"/>
      <c r="IKK361" s="98"/>
      <c r="IKL361" s="98"/>
      <c r="IKM361" s="98"/>
      <c r="IKN361" s="98"/>
      <c r="IKO361" s="98"/>
      <c r="IKP361" s="98"/>
      <c r="IKQ361" s="98"/>
      <c r="IKR361" s="98"/>
      <c r="IKS361" s="98"/>
      <c r="IKT361" s="98"/>
      <c r="IKU361" s="98"/>
      <c r="IKV361" s="98"/>
      <c r="IKW361" s="98"/>
      <c r="IKX361" s="98"/>
      <c r="IKY361" s="98"/>
      <c r="IKZ361" s="98"/>
      <c r="ILA361" s="98"/>
      <c r="ILB361" s="98"/>
      <c r="ILC361" s="98"/>
      <c r="ILD361" s="98"/>
      <c r="ILE361" s="98"/>
      <c r="ILF361" s="98"/>
      <c r="ILG361" s="98"/>
      <c r="ILH361" s="98"/>
      <c r="ILI361" s="98"/>
      <c r="ILJ361" s="98"/>
      <c r="ILK361" s="98"/>
      <c r="ILL361" s="98"/>
      <c r="ILM361" s="98"/>
      <c r="ILN361" s="98"/>
      <c r="ILO361" s="98"/>
      <c r="ILP361" s="98"/>
      <c r="ILQ361" s="98"/>
      <c r="ILR361" s="98"/>
      <c r="ILS361" s="98"/>
      <c r="ILT361" s="98"/>
      <c r="ILU361" s="98"/>
      <c r="ILV361" s="98"/>
      <c r="ILW361" s="98"/>
      <c r="ILX361" s="98"/>
      <c r="ILY361" s="98"/>
      <c r="ILZ361" s="98"/>
      <c r="IMA361" s="98"/>
      <c r="IMB361" s="98"/>
      <c r="IMC361" s="98"/>
      <c r="IMD361" s="98"/>
      <c r="IME361" s="98"/>
      <c r="IMF361" s="98"/>
      <c r="IMG361" s="98"/>
      <c r="IMH361" s="98"/>
      <c r="IMI361" s="98"/>
      <c r="IMJ361" s="98"/>
      <c r="IMK361" s="98"/>
      <c r="IML361" s="98"/>
      <c r="IMM361" s="98"/>
      <c r="IMN361" s="98"/>
      <c r="IMO361" s="98"/>
      <c r="IMP361" s="98"/>
      <c r="IMQ361" s="98"/>
      <c r="IMR361" s="98"/>
      <c r="IMS361" s="98"/>
      <c r="IMT361" s="98"/>
      <c r="IMU361" s="98"/>
      <c r="IMV361" s="98"/>
      <c r="IMW361" s="98"/>
      <c r="IMX361" s="98"/>
      <c r="IMY361" s="98"/>
      <c r="IMZ361" s="98"/>
      <c r="INA361" s="98"/>
      <c r="INB361" s="98"/>
      <c r="INC361" s="98"/>
      <c r="IND361" s="98"/>
      <c r="INE361" s="98"/>
      <c r="INF361" s="98"/>
      <c r="ING361" s="98"/>
      <c r="INH361" s="98"/>
      <c r="INI361" s="98"/>
      <c r="INJ361" s="98"/>
      <c r="INK361" s="98"/>
      <c r="INL361" s="98"/>
      <c r="INM361" s="98"/>
      <c r="INN361" s="98"/>
      <c r="INO361" s="98"/>
      <c r="INP361" s="98"/>
      <c r="INQ361" s="98"/>
      <c r="INR361" s="98"/>
      <c r="INS361" s="98"/>
      <c r="INT361" s="98"/>
      <c r="INU361" s="98"/>
      <c r="INV361" s="98"/>
      <c r="INW361" s="98"/>
      <c r="INX361" s="98"/>
      <c r="INY361" s="98"/>
      <c r="INZ361" s="98"/>
      <c r="IOA361" s="98"/>
      <c r="IOB361" s="98"/>
      <c r="IOC361" s="98"/>
      <c r="IOD361" s="98"/>
      <c r="IOE361" s="98"/>
      <c r="IOF361" s="98"/>
      <c r="IOG361" s="98"/>
      <c r="IOH361" s="98"/>
      <c r="IOI361" s="98"/>
      <c r="IOJ361" s="98"/>
      <c r="IOK361" s="98"/>
      <c r="IOL361" s="98"/>
      <c r="IOM361" s="98"/>
      <c r="ION361" s="98"/>
      <c r="IOO361" s="98"/>
      <c r="IOP361" s="98"/>
      <c r="IOQ361" s="98"/>
      <c r="IOR361" s="98"/>
      <c r="IOS361" s="98"/>
      <c r="IOT361" s="98"/>
      <c r="IOU361" s="98"/>
      <c r="IOV361" s="98"/>
      <c r="IOW361" s="98"/>
      <c r="IOX361" s="98"/>
      <c r="IOY361" s="98"/>
      <c r="IOZ361" s="98"/>
      <c r="IPA361" s="98"/>
      <c r="IPB361" s="98"/>
      <c r="IPC361" s="98"/>
      <c r="IPD361" s="98"/>
      <c r="IPE361" s="98"/>
      <c r="IPF361" s="98"/>
      <c r="IPG361" s="98"/>
      <c r="IPH361" s="98"/>
      <c r="IPI361" s="98"/>
      <c r="IPJ361" s="98"/>
      <c r="IPK361" s="98"/>
      <c r="IPL361" s="98"/>
      <c r="IPM361" s="98"/>
      <c r="IPN361" s="98"/>
      <c r="IPO361" s="98"/>
      <c r="IPP361" s="98"/>
      <c r="IPQ361" s="98"/>
      <c r="IPR361" s="98"/>
      <c r="IPS361" s="98"/>
      <c r="IPT361" s="98"/>
      <c r="IPU361" s="98"/>
      <c r="IPV361" s="98"/>
      <c r="IPW361" s="98"/>
      <c r="IPX361" s="98"/>
      <c r="IPY361" s="98"/>
      <c r="IPZ361" s="98"/>
      <c r="IQA361" s="98"/>
      <c r="IQB361" s="98"/>
      <c r="IQC361" s="98"/>
      <c r="IQD361" s="98"/>
      <c r="IQE361" s="98"/>
      <c r="IQF361" s="98"/>
      <c r="IQG361" s="98"/>
      <c r="IQH361" s="98"/>
      <c r="IQI361" s="98"/>
      <c r="IQJ361" s="98"/>
      <c r="IQK361" s="98"/>
      <c r="IQL361" s="98"/>
      <c r="IQM361" s="98"/>
      <c r="IQN361" s="98"/>
      <c r="IQO361" s="98"/>
      <c r="IQP361" s="98"/>
      <c r="IQQ361" s="98"/>
      <c r="IQR361" s="98"/>
      <c r="IQS361" s="98"/>
      <c r="IQT361" s="98"/>
      <c r="IQU361" s="98"/>
      <c r="IQV361" s="98"/>
      <c r="IQW361" s="98"/>
      <c r="IQX361" s="98"/>
      <c r="IQY361" s="98"/>
      <c r="IQZ361" s="98"/>
      <c r="IRA361" s="98"/>
      <c r="IRB361" s="98"/>
      <c r="IRC361" s="98"/>
      <c r="IRD361" s="98"/>
      <c r="IRE361" s="98"/>
      <c r="IRF361" s="98"/>
      <c r="IRG361" s="98"/>
      <c r="IRH361" s="98"/>
      <c r="IRI361" s="98"/>
      <c r="IRJ361" s="98"/>
      <c r="IRK361" s="98"/>
      <c r="IRL361" s="98"/>
      <c r="IRM361" s="98"/>
      <c r="IRN361" s="98"/>
      <c r="IRO361" s="98"/>
      <c r="IRP361" s="98"/>
      <c r="IRQ361" s="98"/>
      <c r="IRR361" s="98"/>
      <c r="IRS361" s="98"/>
      <c r="IRT361" s="98"/>
      <c r="IRU361" s="98"/>
      <c r="IRV361" s="98"/>
      <c r="IRW361" s="98"/>
      <c r="IRX361" s="98"/>
      <c r="IRY361" s="98"/>
      <c r="IRZ361" s="98"/>
      <c r="ISA361" s="98"/>
      <c r="ISB361" s="98"/>
      <c r="ISC361" s="98"/>
      <c r="ISD361" s="98"/>
      <c r="ISE361" s="98"/>
      <c r="ISF361" s="98"/>
      <c r="ISG361" s="98"/>
      <c r="ISH361" s="98"/>
      <c r="ISI361" s="98"/>
      <c r="ISJ361" s="98"/>
      <c r="ISK361" s="98"/>
      <c r="ISL361" s="98"/>
      <c r="ISM361" s="98"/>
      <c r="ISN361" s="98"/>
      <c r="ISO361" s="98"/>
      <c r="ISP361" s="98"/>
      <c r="ISQ361" s="98"/>
      <c r="ISR361" s="98"/>
      <c r="ISS361" s="98"/>
      <c r="IST361" s="98"/>
      <c r="ISU361" s="98"/>
      <c r="ISV361" s="98"/>
      <c r="ISW361" s="98"/>
      <c r="ISX361" s="98"/>
      <c r="ISY361" s="98"/>
      <c r="ISZ361" s="98"/>
      <c r="ITA361" s="98"/>
      <c r="ITB361" s="98"/>
      <c r="ITC361" s="98"/>
      <c r="ITD361" s="98"/>
      <c r="ITE361" s="98"/>
      <c r="ITF361" s="98"/>
      <c r="ITG361" s="98"/>
      <c r="ITH361" s="98"/>
      <c r="ITI361" s="98"/>
      <c r="ITJ361" s="98"/>
      <c r="ITK361" s="98"/>
      <c r="ITL361" s="98"/>
      <c r="ITM361" s="98"/>
      <c r="ITN361" s="98"/>
      <c r="ITO361" s="98"/>
      <c r="ITP361" s="98"/>
      <c r="ITQ361" s="98"/>
      <c r="ITR361" s="98"/>
      <c r="ITS361" s="98"/>
      <c r="ITT361" s="98"/>
      <c r="ITU361" s="98"/>
      <c r="ITV361" s="98"/>
      <c r="ITW361" s="98"/>
      <c r="ITX361" s="98"/>
      <c r="ITY361" s="98"/>
      <c r="ITZ361" s="98"/>
      <c r="IUA361" s="98"/>
      <c r="IUB361" s="98"/>
      <c r="IUC361" s="98"/>
      <c r="IUD361" s="98"/>
      <c r="IUE361" s="98"/>
      <c r="IUF361" s="98"/>
      <c r="IUG361" s="98"/>
      <c r="IUH361" s="98"/>
      <c r="IUI361" s="98"/>
      <c r="IUJ361" s="98"/>
      <c r="IUK361" s="98"/>
      <c r="IUL361" s="98"/>
      <c r="IUM361" s="98"/>
      <c r="IUN361" s="98"/>
      <c r="IUO361" s="98"/>
      <c r="IUP361" s="98"/>
      <c r="IUQ361" s="98"/>
      <c r="IUR361" s="98"/>
      <c r="IUS361" s="98"/>
      <c r="IUT361" s="98"/>
      <c r="IUU361" s="98"/>
      <c r="IUV361" s="98"/>
      <c r="IUW361" s="98"/>
      <c r="IUX361" s="98"/>
      <c r="IUY361" s="98"/>
      <c r="IUZ361" s="98"/>
      <c r="IVA361" s="98"/>
      <c r="IVB361" s="98"/>
      <c r="IVC361" s="98"/>
      <c r="IVD361" s="98"/>
      <c r="IVE361" s="98"/>
      <c r="IVF361" s="98"/>
      <c r="IVG361" s="98"/>
      <c r="IVH361" s="98"/>
      <c r="IVI361" s="98"/>
      <c r="IVJ361" s="98"/>
      <c r="IVK361" s="98"/>
      <c r="IVL361" s="98"/>
      <c r="IVM361" s="98"/>
      <c r="IVN361" s="98"/>
      <c r="IVO361" s="98"/>
      <c r="IVP361" s="98"/>
      <c r="IVQ361" s="98"/>
      <c r="IVR361" s="98"/>
      <c r="IVS361" s="98"/>
      <c r="IVT361" s="98"/>
      <c r="IVU361" s="98"/>
      <c r="IVV361" s="98"/>
      <c r="IVW361" s="98"/>
      <c r="IVX361" s="98"/>
      <c r="IVY361" s="98"/>
      <c r="IVZ361" s="98"/>
      <c r="IWA361" s="98"/>
      <c r="IWB361" s="98"/>
      <c r="IWC361" s="98"/>
      <c r="IWD361" s="98"/>
      <c r="IWE361" s="98"/>
      <c r="IWF361" s="98"/>
      <c r="IWG361" s="98"/>
      <c r="IWH361" s="98"/>
      <c r="IWI361" s="98"/>
      <c r="IWJ361" s="98"/>
      <c r="IWK361" s="98"/>
      <c r="IWL361" s="98"/>
      <c r="IWM361" s="98"/>
      <c r="IWN361" s="98"/>
      <c r="IWO361" s="98"/>
      <c r="IWP361" s="98"/>
      <c r="IWQ361" s="98"/>
      <c r="IWR361" s="98"/>
      <c r="IWS361" s="98"/>
      <c r="IWT361" s="98"/>
      <c r="IWU361" s="98"/>
      <c r="IWV361" s="98"/>
      <c r="IWW361" s="98"/>
      <c r="IWX361" s="98"/>
      <c r="IWY361" s="98"/>
      <c r="IWZ361" s="98"/>
      <c r="IXA361" s="98"/>
      <c r="IXB361" s="98"/>
      <c r="IXC361" s="98"/>
      <c r="IXD361" s="98"/>
      <c r="IXE361" s="98"/>
      <c r="IXF361" s="98"/>
      <c r="IXG361" s="98"/>
      <c r="IXH361" s="98"/>
      <c r="IXI361" s="98"/>
      <c r="IXJ361" s="98"/>
      <c r="IXK361" s="98"/>
      <c r="IXL361" s="98"/>
      <c r="IXM361" s="98"/>
      <c r="IXN361" s="98"/>
      <c r="IXO361" s="98"/>
      <c r="IXP361" s="98"/>
      <c r="IXQ361" s="98"/>
      <c r="IXR361" s="98"/>
      <c r="IXS361" s="98"/>
      <c r="IXT361" s="98"/>
      <c r="IXU361" s="98"/>
      <c r="IXV361" s="98"/>
      <c r="IXW361" s="98"/>
      <c r="IXX361" s="98"/>
      <c r="IXY361" s="98"/>
      <c r="IXZ361" s="98"/>
      <c r="IYA361" s="98"/>
      <c r="IYB361" s="98"/>
      <c r="IYC361" s="98"/>
      <c r="IYD361" s="98"/>
      <c r="IYE361" s="98"/>
      <c r="IYF361" s="98"/>
      <c r="IYG361" s="98"/>
      <c r="IYH361" s="98"/>
      <c r="IYI361" s="98"/>
      <c r="IYJ361" s="98"/>
      <c r="IYK361" s="98"/>
      <c r="IYL361" s="98"/>
      <c r="IYM361" s="98"/>
      <c r="IYN361" s="98"/>
      <c r="IYO361" s="98"/>
      <c r="IYP361" s="98"/>
      <c r="IYQ361" s="98"/>
      <c r="IYR361" s="98"/>
      <c r="IYS361" s="98"/>
      <c r="IYT361" s="98"/>
      <c r="IYU361" s="98"/>
      <c r="IYV361" s="98"/>
      <c r="IYW361" s="98"/>
      <c r="IYX361" s="98"/>
      <c r="IYY361" s="98"/>
      <c r="IYZ361" s="98"/>
      <c r="IZA361" s="98"/>
      <c r="IZB361" s="98"/>
      <c r="IZC361" s="98"/>
      <c r="IZD361" s="98"/>
      <c r="IZE361" s="98"/>
      <c r="IZF361" s="98"/>
      <c r="IZG361" s="98"/>
      <c r="IZH361" s="98"/>
      <c r="IZI361" s="98"/>
      <c r="IZJ361" s="98"/>
      <c r="IZK361" s="98"/>
      <c r="IZL361" s="98"/>
      <c r="IZM361" s="98"/>
      <c r="IZN361" s="98"/>
      <c r="IZO361" s="98"/>
      <c r="IZP361" s="98"/>
      <c r="IZQ361" s="98"/>
      <c r="IZR361" s="98"/>
      <c r="IZS361" s="98"/>
      <c r="IZT361" s="98"/>
      <c r="IZU361" s="98"/>
      <c r="IZV361" s="98"/>
      <c r="IZW361" s="98"/>
      <c r="IZX361" s="98"/>
      <c r="IZY361" s="98"/>
      <c r="IZZ361" s="98"/>
      <c r="JAA361" s="98"/>
      <c r="JAB361" s="98"/>
      <c r="JAC361" s="98"/>
      <c r="JAD361" s="98"/>
      <c r="JAE361" s="98"/>
      <c r="JAF361" s="98"/>
      <c r="JAG361" s="98"/>
      <c r="JAH361" s="98"/>
      <c r="JAI361" s="98"/>
      <c r="JAJ361" s="98"/>
      <c r="JAK361" s="98"/>
      <c r="JAL361" s="98"/>
      <c r="JAM361" s="98"/>
      <c r="JAN361" s="98"/>
      <c r="JAO361" s="98"/>
      <c r="JAP361" s="98"/>
      <c r="JAQ361" s="98"/>
      <c r="JAR361" s="98"/>
      <c r="JAS361" s="98"/>
      <c r="JAT361" s="98"/>
      <c r="JAU361" s="98"/>
      <c r="JAV361" s="98"/>
      <c r="JAW361" s="98"/>
      <c r="JAX361" s="98"/>
      <c r="JAY361" s="98"/>
      <c r="JAZ361" s="98"/>
      <c r="JBA361" s="98"/>
      <c r="JBB361" s="98"/>
      <c r="JBC361" s="98"/>
      <c r="JBD361" s="98"/>
      <c r="JBE361" s="98"/>
      <c r="JBF361" s="98"/>
      <c r="JBG361" s="98"/>
      <c r="JBH361" s="98"/>
      <c r="JBI361" s="98"/>
      <c r="JBJ361" s="98"/>
      <c r="JBK361" s="98"/>
      <c r="JBL361" s="98"/>
      <c r="JBM361" s="98"/>
      <c r="JBN361" s="98"/>
      <c r="JBO361" s="98"/>
      <c r="JBP361" s="98"/>
      <c r="JBQ361" s="98"/>
      <c r="JBR361" s="98"/>
      <c r="JBS361" s="98"/>
      <c r="JBT361" s="98"/>
      <c r="JBU361" s="98"/>
      <c r="JBV361" s="98"/>
      <c r="JBW361" s="98"/>
      <c r="JBX361" s="98"/>
      <c r="JBY361" s="98"/>
      <c r="JBZ361" s="98"/>
      <c r="JCA361" s="98"/>
      <c r="JCB361" s="98"/>
      <c r="JCC361" s="98"/>
      <c r="JCD361" s="98"/>
      <c r="JCE361" s="98"/>
      <c r="JCF361" s="98"/>
      <c r="JCG361" s="98"/>
      <c r="JCH361" s="98"/>
      <c r="JCI361" s="98"/>
      <c r="JCJ361" s="98"/>
      <c r="JCK361" s="98"/>
      <c r="JCL361" s="98"/>
      <c r="JCM361" s="98"/>
      <c r="JCN361" s="98"/>
      <c r="JCO361" s="98"/>
      <c r="JCP361" s="98"/>
      <c r="JCQ361" s="98"/>
      <c r="JCR361" s="98"/>
      <c r="JCS361" s="98"/>
      <c r="JCT361" s="98"/>
      <c r="JCU361" s="98"/>
      <c r="JCV361" s="98"/>
      <c r="JCW361" s="98"/>
      <c r="JCX361" s="98"/>
      <c r="JCY361" s="98"/>
      <c r="JCZ361" s="98"/>
      <c r="JDA361" s="98"/>
      <c r="JDB361" s="98"/>
      <c r="JDC361" s="98"/>
      <c r="JDD361" s="98"/>
      <c r="JDE361" s="98"/>
      <c r="JDF361" s="98"/>
      <c r="JDG361" s="98"/>
      <c r="JDH361" s="98"/>
      <c r="JDI361" s="98"/>
      <c r="JDJ361" s="98"/>
      <c r="JDK361" s="98"/>
      <c r="JDL361" s="98"/>
      <c r="JDM361" s="98"/>
      <c r="JDN361" s="98"/>
      <c r="JDO361" s="98"/>
      <c r="JDP361" s="98"/>
      <c r="JDQ361" s="98"/>
      <c r="JDR361" s="98"/>
      <c r="JDS361" s="98"/>
      <c r="JDT361" s="98"/>
      <c r="JDU361" s="98"/>
      <c r="JDV361" s="98"/>
      <c r="JDW361" s="98"/>
      <c r="JDX361" s="98"/>
      <c r="JDY361" s="98"/>
      <c r="JDZ361" s="98"/>
      <c r="JEA361" s="98"/>
      <c r="JEB361" s="98"/>
      <c r="JEC361" s="98"/>
      <c r="JED361" s="98"/>
      <c r="JEE361" s="98"/>
      <c r="JEF361" s="98"/>
      <c r="JEG361" s="98"/>
      <c r="JEH361" s="98"/>
      <c r="JEI361" s="98"/>
      <c r="JEJ361" s="98"/>
      <c r="JEK361" s="98"/>
      <c r="JEL361" s="98"/>
      <c r="JEM361" s="98"/>
      <c r="JEN361" s="98"/>
      <c r="JEO361" s="98"/>
      <c r="JEP361" s="98"/>
      <c r="JEQ361" s="98"/>
      <c r="JER361" s="98"/>
      <c r="JES361" s="98"/>
      <c r="JET361" s="98"/>
      <c r="JEU361" s="98"/>
      <c r="JEV361" s="98"/>
      <c r="JEW361" s="98"/>
      <c r="JEX361" s="98"/>
      <c r="JEY361" s="98"/>
      <c r="JEZ361" s="98"/>
      <c r="JFA361" s="98"/>
      <c r="JFB361" s="98"/>
      <c r="JFC361" s="98"/>
      <c r="JFD361" s="98"/>
      <c r="JFE361" s="98"/>
      <c r="JFF361" s="98"/>
      <c r="JFG361" s="98"/>
      <c r="JFH361" s="98"/>
      <c r="JFI361" s="98"/>
      <c r="JFJ361" s="98"/>
      <c r="JFK361" s="98"/>
      <c r="JFL361" s="98"/>
      <c r="JFM361" s="98"/>
      <c r="JFN361" s="98"/>
      <c r="JFO361" s="98"/>
      <c r="JFP361" s="98"/>
      <c r="JFQ361" s="98"/>
      <c r="JFR361" s="98"/>
      <c r="JFS361" s="98"/>
      <c r="JFT361" s="98"/>
      <c r="JFU361" s="98"/>
      <c r="JFV361" s="98"/>
      <c r="JFW361" s="98"/>
      <c r="JFX361" s="98"/>
      <c r="JFY361" s="98"/>
      <c r="JFZ361" s="98"/>
      <c r="JGA361" s="98"/>
      <c r="JGB361" s="98"/>
      <c r="JGC361" s="98"/>
      <c r="JGD361" s="98"/>
      <c r="JGE361" s="98"/>
      <c r="JGF361" s="98"/>
      <c r="JGG361" s="98"/>
      <c r="JGH361" s="98"/>
      <c r="JGI361" s="98"/>
      <c r="JGJ361" s="98"/>
      <c r="JGK361" s="98"/>
      <c r="JGL361" s="98"/>
      <c r="JGM361" s="98"/>
      <c r="JGN361" s="98"/>
      <c r="JGO361" s="98"/>
      <c r="JGP361" s="98"/>
      <c r="JGQ361" s="98"/>
      <c r="JGR361" s="98"/>
      <c r="JGS361" s="98"/>
      <c r="JGT361" s="98"/>
      <c r="JGU361" s="98"/>
      <c r="JGV361" s="98"/>
      <c r="JGW361" s="98"/>
      <c r="JGX361" s="98"/>
      <c r="JGY361" s="98"/>
      <c r="JGZ361" s="98"/>
      <c r="JHA361" s="98"/>
      <c r="JHB361" s="98"/>
      <c r="JHC361" s="98"/>
      <c r="JHD361" s="98"/>
      <c r="JHE361" s="98"/>
      <c r="JHF361" s="98"/>
      <c r="JHG361" s="98"/>
      <c r="JHH361" s="98"/>
      <c r="JHI361" s="98"/>
      <c r="JHJ361" s="98"/>
      <c r="JHK361" s="98"/>
      <c r="JHL361" s="98"/>
      <c r="JHM361" s="98"/>
      <c r="JHN361" s="98"/>
      <c r="JHO361" s="98"/>
      <c r="JHP361" s="98"/>
      <c r="JHQ361" s="98"/>
      <c r="JHR361" s="98"/>
      <c r="JHS361" s="98"/>
      <c r="JHT361" s="98"/>
      <c r="JHU361" s="98"/>
      <c r="JHV361" s="98"/>
      <c r="JHW361" s="98"/>
      <c r="JHX361" s="98"/>
      <c r="JHY361" s="98"/>
      <c r="JHZ361" s="98"/>
      <c r="JIA361" s="98"/>
      <c r="JIB361" s="98"/>
      <c r="JIC361" s="98"/>
      <c r="JID361" s="98"/>
      <c r="JIE361" s="98"/>
      <c r="JIF361" s="98"/>
      <c r="JIG361" s="98"/>
      <c r="JIH361" s="98"/>
      <c r="JII361" s="98"/>
      <c r="JIJ361" s="98"/>
      <c r="JIK361" s="98"/>
      <c r="JIL361" s="98"/>
      <c r="JIM361" s="98"/>
      <c r="JIN361" s="98"/>
      <c r="JIO361" s="98"/>
      <c r="JIP361" s="98"/>
      <c r="JIQ361" s="98"/>
      <c r="JIR361" s="98"/>
      <c r="JIS361" s="98"/>
      <c r="JIT361" s="98"/>
      <c r="JIU361" s="98"/>
      <c r="JIV361" s="98"/>
      <c r="JIW361" s="98"/>
      <c r="JIX361" s="98"/>
      <c r="JIY361" s="98"/>
      <c r="JIZ361" s="98"/>
      <c r="JJA361" s="98"/>
      <c r="JJB361" s="98"/>
      <c r="JJC361" s="98"/>
      <c r="JJD361" s="98"/>
      <c r="JJE361" s="98"/>
      <c r="JJF361" s="98"/>
      <c r="JJG361" s="98"/>
      <c r="JJH361" s="98"/>
      <c r="JJI361" s="98"/>
      <c r="JJJ361" s="98"/>
      <c r="JJK361" s="98"/>
      <c r="JJL361" s="98"/>
      <c r="JJM361" s="98"/>
      <c r="JJN361" s="98"/>
      <c r="JJO361" s="98"/>
      <c r="JJP361" s="98"/>
      <c r="JJQ361" s="98"/>
      <c r="JJR361" s="98"/>
      <c r="JJS361" s="98"/>
      <c r="JJT361" s="98"/>
      <c r="JJU361" s="98"/>
      <c r="JJV361" s="98"/>
      <c r="JJW361" s="98"/>
      <c r="JJX361" s="98"/>
      <c r="JJY361" s="98"/>
      <c r="JJZ361" s="98"/>
      <c r="JKA361" s="98"/>
      <c r="JKB361" s="98"/>
      <c r="JKC361" s="98"/>
      <c r="JKD361" s="98"/>
      <c r="JKE361" s="98"/>
      <c r="JKF361" s="98"/>
      <c r="JKG361" s="98"/>
      <c r="JKH361" s="98"/>
      <c r="JKI361" s="98"/>
      <c r="JKJ361" s="98"/>
      <c r="JKK361" s="98"/>
      <c r="JKL361" s="98"/>
      <c r="JKM361" s="98"/>
      <c r="JKN361" s="98"/>
      <c r="JKO361" s="98"/>
      <c r="JKP361" s="98"/>
      <c r="JKQ361" s="98"/>
      <c r="JKR361" s="98"/>
      <c r="JKS361" s="98"/>
      <c r="JKT361" s="98"/>
      <c r="JKU361" s="98"/>
      <c r="JKV361" s="98"/>
      <c r="JKW361" s="98"/>
      <c r="JKX361" s="98"/>
      <c r="JKY361" s="98"/>
      <c r="JKZ361" s="98"/>
      <c r="JLA361" s="98"/>
      <c r="JLB361" s="98"/>
      <c r="JLC361" s="98"/>
      <c r="JLD361" s="98"/>
      <c r="JLE361" s="98"/>
      <c r="JLF361" s="98"/>
      <c r="JLG361" s="98"/>
      <c r="JLH361" s="98"/>
      <c r="JLI361" s="98"/>
      <c r="JLJ361" s="98"/>
      <c r="JLK361" s="98"/>
      <c r="JLL361" s="98"/>
      <c r="JLM361" s="98"/>
      <c r="JLN361" s="98"/>
      <c r="JLO361" s="98"/>
      <c r="JLP361" s="98"/>
      <c r="JLQ361" s="98"/>
      <c r="JLR361" s="98"/>
      <c r="JLS361" s="98"/>
      <c r="JLT361" s="98"/>
      <c r="JLU361" s="98"/>
      <c r="JLV361" s="98"/>
      <c r="JLW361" s="98"/>
      <c r="JLX361" s="98"/>
      <c r="JLY361" s="98"/>
      <c r="JLZ361" s="98"/>
      <c r="JMA361" s="98"/>
      <c r="JMB361" s="98"/>
      <c r="JMC361" s="98"/>
      <c r="JMD361" s="98"/>
      <c r="JME361" s="98"/>
      <c r="JMF361" s="98"/>
      <c r="JMG361" s="98"/>
      <c r="JMH361" s="98"/>
      <c r="JMI361" s="98"/>
      <c r="JMJ361" s="98"/>
      <c r="JMK361" s="98"/>
      <c r="JML361" s="98"/>
      <c r="JMM361" s="98"/>
      <c r="JMN361" s="98"/>
      <c r="JMO361" s="98"/>
      <c r="JMP361" s="98"/>
      <c r="JMQ361" s="98"/>
      <c r="JMR361" s="98"/>
      <c r="JMS361" s="98"/>
      <c r="JMT361" s="98"/>
      <c r="JMU361" s="98"/>
      <c r="JMV361" s="98"/>
      <c r="JMW361" s="98"/>
      <c r="JMX361" s="98"/>
      <c r="JMY361" s="98"/>
      <c r="JMZ361" s="98"/>
      <c r="JNA361" s="98"/>
      <c r="JNB361" s="98"/>
      <c r="JNC361" s="98"/>
      <c r="JND361" s="98"/>
      <c r="JNE361" s="98"/>
      <c r="JNF361" s="98"/>
      <c r="JNG361" s="98"/>
      <c r="JNH361" s="98"/>
      <c r="JNI361" s="98"/>
      <c r="JNJ361" s="98"/>
      <c r="JNK361" s="98"/>
      <c r="JNL361" s="98"/>
      <c r="JNM361" s="98"/>
      <c r="JNN361" s="98"/>
      <c r="JNO361" s="98"/>
      <c r="JNP361" s="98"/>
      <c r="JNQ361" s="98"/>
      <c r="JNR361" s="98"/>
      <c r="JNS361" s="98"/>
      <c r="JNT361" s="98"/>
      <c r="JNU361" s="98"/>
      <c r="JNV361" s="98"/>
      <c r="JNW361" s="98"/>
      <c r="JNX361" s="98"/>
      <c r="JNY361" s="98"/>
      <c r="JNZ361" s="98"/>
      <c r="JOA361" s="98"/>
      <c r="JOB361" s="98"/>
      <c r="JOC361" s="98"/>
      <c r="JOD361" s="98"/>
      <c r="JOE361" s="98"/>
      <c r="JOF361" s="98"/>
      <c r="JOG361" s="98"/>
      <c r="JOH361" s="98"/>
      <c r="JOI361" s="98"/>
      <c r="JOJ361" s="98"/>
      <c r="JOK361" s="98"/>
      <c r="JOL361" s="98"/>
      <c r="JOM361" s="98"/>
      <c r="JON361" s="98"/>
      <c r="JOO361" s="98"/>
      <c r="JOP361" s="98"/>
      <c r="JOQ361" s="98"/>
      <c r="JOR361" s="98"/>
      <c r="JOS361" s="98"/>
      <c r="JOT361" s="98"/>
      <c r="JOU361" s="98"/>
      <c r="JOV361" s="98"/>
      <c r="JOW361" s="98"/>
      <c r="JOX361" s="98"/>
      <c r="JOY361" s="98"/>
      <c r="JOZ361" s="98"/>
      <c r="JPA361" s="98"/>
      <c r="JPB361" s="98"/>
      <c r="JPC361" s="98"/>
      <c r="JPD361" s="98"/>
      <c r="JPE361" s="98"/>
      <c r="JPF361" s="98"/>
      <c r="JPG361" s="98"/>
      <c r="JPH361" s="98"/>
      <c r="JPI361" s="98"/>
      <c r="JPJ361" s="98"/>
      <c r="JPK361" s="98"/>
      <c r="JPL361" s="98"/>
      <c r="JPM361" s="98"/>
      <c r="JPN361" s="98"/>
      <c r="JPO361" s="98"/>
      <c r="JPP361" s="98"/>
      <c r="JPQ361" s="98"/>
      <c r="JPR361" s="98"/>
      <c r="JPS361" s="98"/>
      <c r="JPT361" s="98"/>
      <c r="JPU361" s="98"/>
      <c r="JPV361" s="98"/>
      <c r="JPW361" s="98"/>
      <c r="JPX361" s="98"/>
      <c r="JPY361" s="98"/>
      <c r="JPZ361" s="98"/>
      <c r="JQA361" s="98"/>
      <c r="JQB361" s="98"/>
      <c r="JQC361" s="98"/>
      <c r="JQD361" s="98"/>
      <c r="JQE361" s="98"/>
      <c r="JQF361" s="98"/>
      <c r="JQG361" s="98"/>
      <c r="JQH361" s="98"/>
      <c r="JQI361" s="98"/>
      <c r="JQJ361" s="98"/>
      <c r="JQK361" s="98"/>
      <c r="JQL361" s="98"/>
      <c r="JQM361" s="98"/>
      <c r="JQN361" s="98"/>
      <c r="JQO361" s="98"/>
      <c r="JQP361" s="98"/>
      <c r="JQQ361" s="98"/>
      <c r="JQR361" s="98"/>
      <c r="JQS361" s="98"/>
      <c r="JQT361" s="98"/>
      <c r="JQU361" s="98"/>
      <c r="JQV361" s="98"/>
      <c r="JQW361" s="98"/>
      <c r="JQX361" s="98"/>
      <c r="JQY361" s="98"/>
      <c r="JQZ361" s="98"/>
      <c r="JRA361" s="98"/>
      <c r="JRB361" s="98"/>
      <c r="JRC361" s="98"/>
      <c r="JRD361" s="98"/>
      <c r="JRE361" s="98"/>
      <c r="JRF361" s="98"/>
      <c r="JRG361" s="98"/>
      <c r="JRH361" s="98"/>
      <c r="JRI361" s="98"/>
      <c r="JRJ361" s="98"/>
      <c r="JRK361" s="98"/>
      <c r="JRL361" s="98"/>
      <c r="JRM361" s="98"/>
      <c r="JRN361" s="98"/>
      <c r="JRO361" s="98"/>
      <c r="JRP361" s="98"/>
      <c r="JRQ361" s="98"/>
      <c r="JRR361" s="98"/>
      <c r="JRS361" s="98"/>
      <c r="JRT361" s="98"/>
      <c r="JRU361" s="98"/>
      <c r="JRV361" s="98"/>
      <c r="JRW361" s="98"/>
      <c r="JRX361" s="98"/>
      <c r="JRY361" s="98"/>
      <c r="JRZ361" s="98"/>
      <c r="JSA361" s="98"/>
      <c r="JSB361" s="98"/>
      <c r="JSC361" s="98"/>
      <c r="JSD361" s="98"/>
      <c r="JSE361" s="98"/>
      <c r="JSF361" s="98"/>
      <c r="JSG361" s="98"/>
      <c r="JSH361" s="98"/>
      <c r="JSI361" s="98"/>
      <c r="JSJ361" s="98"/>
      <c r="JSK361" s="98"/>
      <c r="JSL361" s="98"/>
      <c r="JSM361" s="98"/>
      <c r="JSN361" s="98"/>
      <c r="JSO361" s="98"/>
      <c r="JSP361" s="98"/>
      <c r="JSQ361" s="98"/>
      <c r="JSR361" s="98"/>
      <c r="JSS361" s="98"/>
      <c r="JST361" s="98"/>
      <c r="JSU361" s="98"/>
      <c r="JSV361" s="98"/>
      <c r="JSW361" s="98"/>
      <c r="JSX361" s="98"/>
      <c r="JSY361" s="98"/>
      <c r="JSZ361" s="98"/>
      <c r="JTA361" s="98"/>
      <c r="JTB361" s="98"/>
      <c r="JTC361" s="98"/>
      <c r="JTD361" s="98"/>
      <c r="JTE361" s="98"/>
      <c r="JTF361" s="98"/>
      <c r="JTG361" s="98"/>
      <c r="JTH361" s="98"/>
      <c r="JTI361" s="98"/>
      <c r="JTJ361" s="98"/>
      <c r="JTK361" s="98"/>
      <c r="JTL361" s="98"/>
      <c r="JTM361" s="98"/>
      <c r="JTN361" s="98"/>
      <c r="JTO361" s="98"/>
      <c r="JTP361" s="98"/>
      <c r="JTQ361" s="98"/>
      <c r="JTR361" s="98"/>
      <c r="JTS361" s="98"/>
      <c r="JTT361" s="98"/>
      <c r="JTU361" s="98"/>
      <c r="JTV361" s="98"/>
      <c r="JTW361" s="98"/>
      <c r="JTX361" s="98"/>
      <c r="JTY361" s="98"/>
      <c r="JTZ361" s="98"/>
      <c r="JUA361" s="98"/>
      <c r="JUB361" s="98"/>
      <c r="JUC361" s="98"/>
      <c r="JUD361" s="98"/>
      <c r="JUE361" s="98"/>
      <c r="JUF361" s="98"/>
      <c r="JUG361" s="98"/>
      <c r="JUH361" s="98"/>
      <c r="JUI361" s="98"/>
      <c r="JUJ361" s="98"/>
      <c r="JUK361" s="98"/>
      <c r="JUL361" s="98"/>
      <c r="JUM361" s="98"/>
      <c r="JUN361" s="98"/>
      <c r="JUO361" s="98"/>
      <c r="JUP361" s="98"/>
      <c r="JUQ361" s="98"/>
      <c r="JUR361" s="98"/>
      <c r="JUS361" s="98"/>
      <c r="JUT361" s="98"/>
      <c r="JUU361" s="98"/>
      <c r="JUV361" s="98"/>
      <c r="JUW361" s="98"/>
      <c r="JUX361" s="98"/>
      <c r="JUY361" s="98"/>
      <c r="JUZ361" s="98"/>
      <c r="JVA361" s="98"/>
      <c r="JVB361" s="98"/>
      <c r="JVC361" s="98"/>
      <c r="JVD361" s="98"/>
      <c r="JVE361" s="98"/>
      <c r="JVF361" s="98"/>
      <c r="JVG361" s="98"/>
      <c r="JVH361" s="98"/>
      <c r="JVI361" s="98"/>
      <c r="JVJ361" s="98"/>
      <c r="JVK361" s="98"/>
      <c r="JVL361" s="98"/>
      <c r="JVM361" s="98"/>
      <c r="JVN361" s="98"/>
      <c r="JVO361" s="98"/>
      <c r="JVP361" s="98"/>
      <c r="JVQ361" s="98"/>
      <c r="JVR361" s="98"/>
      <c r="JVS361" s="98"/>
      <c r="JVT361" s="98"/>
      <c r="JVU361" s="98"/>
      <c r="JVV361" s="98"/>
      <c r="JVW361" s="98"/>
      <c r="JVX361" s="98"/>
      <c r="JVY361" s="98"/>
      <c r="JVZ361" s="98"/>
      <c r="JWA361" s="98"/>
      <c r="JWB361" s="98"/>
      <c r="JWC361" s="98"/>
      <c r="JWD361" s="98"/>
      <c r="JWE361" s="98"/>
      <c r="JWF361" s="98"/>
      <c r="JWG361" s="98"/>
      <c r="JWH361" s="98"/>
      <c r="JWI361" s="98"/>
      <c r="JWJ361" s="98"/>
      <c r="JWK361" s="98"/>
      <c r="JWL361" s="98"/>
      <c r="JWM361" s="98"/>
      <c r="JWN361" s="98"/>
      <c r="JWO361" s="98"/>
      <c r="JWP361" s="98"/>
      <c r="JWQ361" s="98"/>
      <c r="JWR361" s="98"/>
      <c r="JWS361" s="98"/>
      <c r="JWT361" s="98"/>
      <c r="JWU361" s="98"/>
      <c r="JWV361" s="98"/>
      <c r="JWW361" s="98"/>
      <c r="JWX361" s="98"/>
      <c r="JWY361" s="98"/>
      <c r="JWZ361" s="98"/>
      <c r="JXA361" s="98"/>
      <c r="JXB361" s="98"/>
      <c r="JXC361" s="98"/>
      <c r="JXD361" s="98"/>
      <c r="JXE361" s="98"/>
      <c r="JXF361" s="98"/>
      <c r="JXG361" s="98"/>
      <c r="JXH361" s="98"/>
      <c r="JXI361" s="98"/>
      <c r="JXJ361" s="98"/>
      <c r="JXK361" s="98"/>
      <c r="JXL361" s="98"/>
      <c r="JXM361" s="98"/>
      <c r="JXN361" s="98"/>
      <c r="JXO361" s="98"/>
      <c r="JXP361" s="98"/>
      <c r="JXQ361" s="98"/>
      <c r="JXR361" s="98"/>
      <c r="JXS361" s="98"/>
      <c r="JXT361" s="98"/>
      <c r="JXU361" s="98"/>
      <c r="JXV361" s="98"/>
      <c r="JXW361" s="98"/>
      <c r="JXX361" s="98"/>
      <c r="JXY361" s="98"/>
      <c r="JXZ361" s="98"/>
      <c r="JYA361" s="98"/>
      <c r="JYB361" s="98"/>
      <c r="JYC361" s="98"/>
      <c r="JYD361" s="98"/>
      <c r="JYE361" s="98"/>
      <c r="JYF361" s="98"/>
      <c r="JYG361" s="98"/>
      <c r="JYH361" s="98"/>
      <c r="JYI361" s="98"/>
      <c r="JYJ361" s="98"/>
      <c r="JYK361" s="98"/>
      <c r="JYL361" s="98"/>
      <c r="JYM361" s="98"/>
      <c r="JYN361" s="98"/>
      <c r="JYO361" s="98"/>
      <c r="JYP361" s="98"/>
      <c r="JYQ361" s="98"/>
      <c r="JYR361" s="98"/>
      <c r="JYS361" s="98"/>
      <c r="JYT361" s="98"/>
      <c r="JYU361" s="98"/>
      <c r="JYV361" s="98"/>
      <c r="JYW361" s="98"/>
      <c r="JYX361" s="98"/>
      <c r="JYY361" s="98"/>
      <c r="JYZ361" s="98"/>
      <c r="JZA361" s="98"/>
      <c r="JZB361" s="98"/>
      <c r="JZC361" s="98"/>
      <c r="JZD361" s="98"/>
      <c r="JZE361" s="98"/>
      <c r="JZF361" s="98"/>
      <c r="JZG361" s="98"/>
      <c r="JZH361" s="98"/>
      <c r="JZI361" s="98"/>
      <c r="JZJ361" s="98"/>
      <c r="JZK361" s="98"/>
      <c r="JZL361" s="98"/>
      <c r="JZM361" s="98"/>
      <c r="JZN361" s="98"/>
      <c r="JZO361" s="98"/>
      <c r="JZP361" s="98"/>
      <c r="JZQ361" s="98"/>
      <c r="JZR361" s="98"/>
      <c r="JZS361" s="98"/>
      <c r="JZT361" s="98"/>
      <c r="JZU361" s="98"/>
      <c r="JZV361" s="98"/>
      <c r="JZW361" s="98"/>
      <c r="JZX361" s="98"/>
      <c r="JZY361" s="98"/>
      <c r="JZZ361" s="98"/>
      <c r="KAA361" s="98"/>
      <c r="KAB361" s="98"/>
      <c r="KAC361" s="98"/>
      <c r="KAD361" s="98"/>
      <c r="KAE361" s="98"/>
      <c r="KAF361" s="98"/>
      <c r="KAG361" s="98"/>
      <c r="KAH361" s="98"/>
      <c r="KAI361" s="98"/>
      <c r="KAJ361" s="98"/>
      <c r="KAK361" s="98"/>
      <c r="KAL361" s="98"/>
      <c r="KAM361" s="98"/>
      <c r="KAN361" s="98"/>
      <c r="KAO361" s="98"/>
      <c r="KAP361" s="98"/>
      <c r="KAQ361" s="98"/>
      <c r="KAR361" s="98"/>
      <c r="KAS361" s="98"/>
      <c r="KAT361" s="98"/>
      <c r="KAU361" s="98"/>
      <c r="KAV361" s="98"/>
      <c r="KAW361" s="98"/>
      <c r="KAX361" s="98"/>
      <c r="KAY361" s="98"/>
      <c r="KAZ361" s="98"/>
      <c r="KBA361" s="98"/>
      <c r="KBB361" s="98"/>
      <c r="KBC361" s="98"/>
      <c r="KBD361" s="98"/>
      <c r="KBE361" s="98"/>
      <c r="KBF361" s="98"/>
      <c r="KBG361" s="98"/>
      <c r="KBH361" s="98"/>
      <c r="KBI361" s="98"/>
      <c r="KBJ361" s="98"/>
      <c r="KBK361" s="98"/>
      <c r="KBL361" s="98"/>
      <c r="KBM361" s="98"/>
      <c r="KBN361" s="98"/>
      <c r="KBO361" s="98"/>
      <c r="KBP361" s="98"/>
      <c r="KBQ361" s="98"/>
      <c r="KBR361" s="98"/>
      <c r="KBS361" s="98"/>
      <c r="KBT361" s="98"/>
      <c r="KBU361" s="98"/>
      <c r="KBV361" s="98"/>
      <c r="KBW361" s="98"/>
      <c r="KBX361" s="98"/>
      <c r="KBY361" s="98"/>
      <c r="KBZ361" s="98"/>
      <c r="KCA361" s="98"/>
      <c r="KCB361" s="98"/>
      <c r="KCC361" s="98"/>
      <c r="KCD361" s="98"/>
      <c r="KCE361" s="98"/>
      <c r="KCF361" s="98"/>
      <c r="KCG361" s="98"/>
      <c r="KCH361" s="98"/>
      <c r="KCI361" s="98"/>
      <c r="KCJ361" s="98"/>
      <c r="KCK361" s="98"/>
      <c r="KCL361" s="98"/>
      <c r="KCM361" s="98"/>
      <c r="KCN361" s="98"/>
      <c r="KCO361" s="98"/>
      <c r="KCP361" s="98"/>
      <c r="KCQ361" s="98"/>
      <c r="KCR361" s="98"/>
      <c r="KCS361" s="98"/>
      <c r="KCT361" s="98"/>
      <c r="KCU361" s="98"/>
      <c r="KCV361" s="98"/>
      <c r="KCW361" s="98"/>
      <c r="KCX361" s="98"/>
      <c r="KCY361" s="98"/>
      <c r="KCZ361" s="98"/>
      <c r="KDA361" s="98"/>
      <c r="KDB361" s="98"/>
      <c r="KDC361" s="98"/>
      <c r="KDD361" s="98"/>
      <c r="KDE361" s="98"/>
      <c r="KDF361" s="98"/>
      <c r="KDG361" s="98"/>
      <c r="KDH361" s="98"/>
      <c r="KDI361" s="98"/>
      <c r="KDJ361" s="98"/>
      <c r="KDK361" s="98"/>
      <c r="KDL361" s="98"/>
      <c r="KDM361" s="98"/>
      <c r="KDN361" s="98"/>
      <c r="KDO361" s="98"/>
      <c r="KDP361" s="98"/>
      <c r="KDQ361" s="98"/>
      <c r="KDR361" s="98"/>
      <c r="KDS361" s="98"/>
      <c r="KDT361" s="98"/>
      <c r="KDU361" s="98"/>
      <c r="KDV361" s="98"/>
      <c r="KDW361" s="98"/>
      <c r="KDX361" s="98"/>
      <c r="KDY361" s="98"/>
      <c r="KDZ361" s="98"/>
      <c r="KEA361" s="98"/>
      <c r="KEB361" s="98"/>
      <c r="KEC361" s="98"/>
      <c r="KED361" s="98"/>
      <c r="KEE361" s="98"/>
      <c r="KEF361" s="98"/>
      <c r="KEG361" s="98"/>
      <c r="KEH361" s="98"/>
      <c r="KEI361" s="98"/>
      <c r="KEJ361" s="98"/>
      <c r="KEK361" s="98"/>
      <c r="KEL361" s="98"/>
      <c r="KEM361" s="98"/>
      <c r="KEN361" s="98"/>
      <c r="KEO361" s="98"/>
      <c r="KEP361" s="98"/>
      <c r="KEQ361" s="98"/>
      <c r="KER361" s="98"/>
      <c r="KES361" s="98"/>
      <c r="KET361" s="98"/>
      <c r="KEU361" s="98"/>
      <c r="KEV361" s="98"/>
      <c r="KEW361" s="98"/>
      <c r="KEX361" s="98"/>
      <c r="KEY361" s="98"/>
      <c r="KEZ361" s="98"/>
      <c r="KFA361" s="98"/>
      <c r="KFB361" s="98"/>
      <c r="KFC361" s="98"/>
      <c r="KFD361" s="98"/>
      <c r="KFE361" s="98"/>
      <c r="KFF361" s="98"/>
      <c r="KFG361" s="98"/>
      <c r="KFH361" s="98"/>
      <c r="KFI361" s="98"/>
      <c r="KFJ361" s="98"/>
      <c r="KFK361" s="98"/>
      <c r="KFL361" s="98"/>
      <c r="KFM361" s="98"/>
      <c r="KFN361" s="98"/>
      <c r="KFO361" s="98"/>
      <c r="KFP361" s="98"/>
      <c r="KFQ361" s="98"/>
      <c r="KFR361" s="98"/>
      <c r="KFS361" s="98"/>
      <c r="KFT361" s="98"/>
      <c r="KFU361" s="98"/>
      <c r="KFV361" s="98"/>
      <c r="KFW361" s="98"/>
      <c r="KFX361" s="98"/>
      <c r="KFY361" s="98"/>
      <c r="KFZ361" s="98"/>
      <c r="KGA361" s="98"/>
      <c r="KGB361" s="98"/>
      <c r="KGC361" s="98"/>
      <c r="KGD361" s="98"/>
      <c r="KGE361" s="98"/>
      <c r="KGF361" s="98"/>
      <c r="KGG361" s="98"/>
      <c r="KGH361" s="98"/>
      <c r="KGI361" s="98"/>
      <c r="KGJ361" s="98"/>
      <c r="KGK361" s="98"/>
      <c r="KGL361" s="98"/>
      <c r="KGM361" s="98"/>
      <c r="KGN361" s="98"/>
      <c r="KGO361" s="98"/>
      <c r="KGP361" s="98"/>
      <c r="KGQ361" s="98"/>
      <c r="KGR361" s="98"/>
      <c r="KGS361" s="98"/>
      <c r="KGT361" s="98"/>
      <c r="KGU361" s="98"/>
      <c r="KGV361" s="98"/>
      <c r="KGW361" s="98"/>
      <c r="KGX361" s="98"/>
      <c r="KGY361" s="98"/>
      <c r="KGZ361" s="98"/>
      <c r="KHA361" s="98"/>
      <c r="KHB361" s="98"/>
      <c r="KHC361" s="98"/>
      <c r="KHD361" s="98"/>
      <c r="KHE361" s="98"/>
      <c r="KHF361" s="98"/>
      <c r="KHG361" s="98"/>
      <c r="KHH361" s="98"/>
      <c r="KHI361" s="98"/>
      <c r="KHJ361" s="98"/>
      <c r="KHK361" s="98"/>
      <c r="KHL361" s="98"/>
      <c r="KHM361" s="98"/>
      <c r="KHN361" s="98"/>
      <c r="KHO361" s="98"/>
      <c r="KHP361" s="98"/>
      <c r="KHQ361" s="98"/>
      <c r="KHR361" s="98"/>
      <c r="KHS361" s="98"/>
      <c r="KHT361" s="98"/>
      <c r="KHU361" s="98"/>
      <c r="KHV361" s="98"/>
      <c r="KHW361" s="98"/>
      <c r="KHX361" s="98"/>
      <c r="KHY361" s="98"/>
      <c r="KHZ361" s="98"/>
      <c r="KIA361" s="98"/>
      <c r="KIB361" s="98"/>
      <c r="KIC361" s="98"/>
      <c r="KID361" s="98"/>
      <c r="KIE361" s="98"/>
      <c r="KIF361" s="98"/>
      <c r="KIG361" s="98"/>
      <c r="KIH361" s="98"/>
      <c r="KII361" s="98"/>
      <c r="KIJ361" s="98"/>
      <c r="KIK361" s="98"/>
      <c r="KIL361" s="98"/>
      <c r="KIM361" s="98"/>
      <c r="KIN361" s="98"/>
      <c r="KIO361" s="98"/>
      <c r="KIP361" s="98"/>
      <c r="KIQ361" s="98"/>
      <c r="KIR361" s="98"/>
      <c r="KIS361" s="98"/>
      <c r="KIT361" s="98"/>
      <c r="KIU361" s="98"/>
      <c r="KIV361" s="98"/>
      <c r="KIW361" s="98"/>
      <c r="KIX361" s="98"/>
      <c r="KIY361" s="98"/>
      <c r="KIZ361" s="98"/>
      <c r="KJA361" s="98"/>
      <c r="KJB361" s="98"/>
      <c r="KJC361" s="98"/>
      <c r="KJD361" s="98"/>
      <c r="KJE361" s="98"/>
      <c r="KJF361" s="98"/>
      <c r="KJG361" s="98"/>
      <c r="KJH361" s="98"/>
      <c r="KJI361" s="98"/>
      <c r="KJJ361" s="98"/>
      <c r="KJK361" s="98"/>
      <c r="KJL361" s="98"/>
      <c r="KJM361" s="98"/>
      <c r="KJN361" s="98"/>
      <c r="KJO361" s="98"/>
      <c r="KJP361" s="98"/>
      <c r="KJQ361" s="98"/>
      <c r="KJR361" s="98"/>
      <c r="KJS361" s="98"/>
      <c r="KJT361" s="98"/>
      <c r="KJU361" s="98"/>
      <c r="KJV361" s="98"/>
      <c r="KJW361" s="98"/>
      <c r="KJX361" s="98"/>
      <c r="KJY361" s="98"/>
      <c r="KJZ361" s="98"/>
      <c r="KKA361" s="98"/>
      <c r="KKB361" s="98"/>
      <c r="KKC361" s="98"/>
      <c r="KKD361" s="98"/>
      <c r="KKE361" s="98"/>
      <c r="KKF361" s="98"/>
      <c r="KKG361" s="98"/>
      <c r="KKH361" s="98"/>
      <c r="KKI361" s="98"/>
      <c r="KKJ361" s="98"/>
      <c r="KKK361" s="98"/>
      <c r="KKL361" s="98"/>
      <c r="KKM361" s="98"/>
      <c r="KKN361" s="98"/>
      <c r="KKO361" s="98"/>
      <c r="KKP361" s="98"/>
      <c r="KKQ361" s="98"/>
      <c r="KKR361" s="98"/>
      <c r="KKS361" s="98"/>
      <c r="KKT361" s="98"/>
      <c r="KKU361" s="98"/>
      <c r="KKV361" s="98"/>
      <c r="KKW361" s="98"/>
      <c r="KKX361" s="98"/>
      <c r="KKY361" s="98"/>
      <c r="KKZ361" s="98"/>
      <c r="KLA361" s="98"/>
      <c r="KLB361" s="98"/>
      <c r="KLC361" s="98"/>
      <c r="KLD361" s="98"/>
      <c r="KLE361" s="98"/>
      <c r="KLF361" s="98"/>
      <c r="KLG361" s="98"/>
      <c r="KLH361" s="98"/>
      <c r="KLI361" s="98"/>
      <c r="KLJ361" s="98"/>
      <c r="KLK361" s="98"/>
      <c r="KLL361" s="98"/>
      <c r="KLM361" s="98"/>
      <c r="KLN361" s="98"/>
      <c r="KLO361" s="98"/>
      <c r="KLP361" s="98"/>
      <c r="KLQ361" s="98"/>
      <c r="KLR361" s="98"/>
      <c r="KLS361" s="98"/>
      <c r="KLT361" s="98"/>
      <c r="KLU361" s="98"/>
      <c r="KLV361" s="98"/>
      <c r="KLW361" s="98"/>
      <c r="KLX361" s="98"/>
      <c r="KLY361" s="98"/>
      <c r="KLZ361" s="98"/>
      <c r="KMA361" s="98"/>
      <c r="KMB361" s="98"/>
      <c r="KMC361" s="98"/>
      <c r="KMD361" s="98"/>
      <c r="KME361" s="98"/>
      <c r="KMF361" s="98"/>
      <c r="KMG361" s="98"/>
      <c r="KMH361" s="98"/>
      <c r="KMI361" s="98"/>
      <c r="KMJ361" s="98"/>
      <c r="KMK361" s="98"/>
      <c r="KML361" s="98"/>
      <c r="KMM361" s="98"/>
      <c r="KMN361" s="98"/>
      <c r="KMO361" s="98"/>
      <c r="KMP361" s="98"/>
      <c r="KMQ361" s="98"/>
      <c r="KMR361" s="98"/>
      <c r="KMS361" s="98"/>
      <c r="KMT361" s="98"/>
      <c r="KMU361" s="98"/>
      <c r="KMV361" s="98"/>
      <c r="KMW361" s="98"/>
      <c r="KMX361" s="98"/>
      <c r="KMY361" s="98"/>
      <c r="KMZ361" s="98"/>
      <c r="KNA361" s="98"/>
      <c r="KNB361" s="98"/>
      <c r="KNC361" s="98"/>
      <c r="KND361" s="98"/>
      <c r="KNE361" s="98"/>
      <c r="KNF361" s="98"/>
      <c r="KNG361" s="98"/>
      <c r="KNH361" s="98"/>
      <c r="KNI361" s="98"/>
      <c r="KNJ361" s="98"/>
      <c r="KNK361" s="98"/>
      <c r="KNL361" s="98"/>
      <c r="KNM361" s="98"/>
      <c r="KNN361" s="98"/>
      <c r="KNO361" s="98"/>
      <c r="KNP361" s="98"/>
      <c r="KNQ361" s="98"/>
      <c r="KNR361" s="98"/>
      <c r="KNS361" s="98"/>
      <c r="KNT361" s="98"/>
      <c r="KNU361" s="98"/>
      <c r="KNV361" s="98"/>
      <c r="KNW361" s="98"/>
      <c r="KNX361" s="98"/>
      <c r="KNY361" s="98"/>
      <c r="KNZ361" s="98"/>
      <c r="KOA361" s="98"/>
      <c r="KOB361" s="98"/>
      <c r="KOC361" s="98"/>
      <c r="KOD361" s="98"/>
      <c r="KOE361" s="98"/>
      <c r="KOF361" s="98"/>
      <c r="KOG361" s="98"/>
      <c r="KOH361" s="98"/>
      <c r="KOI361" s="98"/>
      <c r="KOJ361" s="98"/>
      <c r="KOK361" s="98"/>
      <c r="KOL361" s="98"/>
      <c r="KOM361" s="98"/>
      <c r="KON361" s="98"/>
      <c r="KOO361" s="98"/>
      <c r="KOP361" s="98"/>
      <c r="KOQ361" s="98"/>
      <c r="KOR361" s="98"/>
      <c r="KOS361" s="98"/>
      <c r="KOT361" s="98"/>
      <c r="KOU361" s="98"/>
      <c r="KOV361" s="98"/>
      <c r="KOW361" s="98"/>
      <c r="KOX361" s="98"/>
      <c r="KOY361" s="98"/>
      <c r="KOZ361" s="98"/>
      <c r="KPA361" s="98"/>
      <c r="KPB361" s="98"/>
      <c r="KPC361" s="98"/>
      <c r="KPD361" s="98"/>
      <c r="KPE361" s="98"/>
      <c r="KPF361" s="98"/>
      <c r="KPG361" s="98"/>
      <c r="KPH361" s="98"/>
      <c r="KPI361" s="98"/>
      <c r="KPJ361" s="98"/>
      <c r="KPK361" s="98"/>
      <c r="KPL361" s="98"/>
      <c r="KPM361" s="98"/>
      <c r="KPN361" s="98"/>
      <c r="KPO361" s="98"/>
      <c r="KPP361" s="98"/>
      <c r="KPQ361" s="98"/>
      <c r="KPR361" s="98"/>
      <c r="KPS361" s="98"/>
      <c r="KPT361" s="98"/>
      <c r="KPU361" s="98"/>
      <c r="KPV361" s="98"/>
      <c r="KPW361" s="98"/>
      <c r="KPX361" s="98"/>
      <c r="KPY361" s="98"/>
      <c r="KPZ361" s="98"/>
      <c r="KQA361" s="98"/>
      <c r="KQB361" s="98"/>
      <c r="KQC361" s="98"/>
      <c r="KQD361" s="98"/>
      <c r="KQE361" s="98"/>
      <c r="KQF361" s="98"/>
      <c r="KQG361" s="98"/>
      <c r="KQH361" s="98"/>
      <c r="KQI361" s="98"/>
      <c r="KQJ361" s="98"/>
      <c r="KQK361" s="98"/>
      <c r="KQL361" s="98"/>
      <c r="KQM361" s="98"/>
      <c r="KQN361" s="98"/>
      <c r="KQO361" s="98"/>
      <c r="KQP361" s="98"/>
      <c r="KQQ361" s="98"/>
      <c r="KQR361" s="98"/>
      <c r="KQS361" s="98"/>
      <c r="KQT361" s="98"/>
      <c r="KQU361" s="98"/>
      <c r="KQV361" s="98"/>
      <c r="KQW361" s="98"/>
      <c r="KQX361" s="98"/>
      <c r="KQY361" s="98"/>
      <c r="KQZ361" s="98"/>
      <c r="KRA361" s="98"/>
      <c r="KRB361" s="98"/>
      <c r="KRC361" s="98"/>
      <c r="KRD361" s="98"/>
      <c r="KRE361" s="98"/>
      <c r="KRF361" s="98"/>
      <c r="KRG361" s="98"/>
      <c r="KRH361" s="98"/>
      <c r="KRI361" s="98"/>
      <c r="KRJ361" s="98"/>
      <c r="KRK361" s="98"/>
      <c r="KRL361" s="98"/>
      <c r="KRM361" s="98"/>
      <c r="KRN361" s="98"/>
      <c r="KRO361" s="98"/>
      <c r="KRP361" s="98"/>
      <c r="KRQ361" s="98"/>
      <c r="KRR361" s="98"/>
      <c r="KRS361" s="98"/>
      <c r="KRT361" s="98"/>
      <c r="KRU361" s="98"/>
      <c r="KRV361" s="98"/>
      <c r="KRW361" s="98"/>
      <c r="KRX361" s="98"/>
      <c r="KRY361" s="98"/>
      <c r="KRZ361" s="98"/>
      <c r="KSA361" s="98"/>
      <c r="KSB361" s="98"/>
      <c r="KSC361" s="98"/>
      <c r="KSD361" s="98"/>
      <c r="KSE361" s="98"/>
      <c r="KSF361" s="98"/>
      <c r="KSG361" s="98"/>
      <c r="KSH361" s="98"/>
      <c r="KSI361" s="98"/>
      <c r="KSJ361" s="98"/>
      <c r="KSK361" s="98"/>
      <c r="KSL361" s="98"/>
      <c r="KSM361" s="98"/>
      <c r="KSN361" s="98"/>
      <c r="KSO361" s="98"/>
      <c r="KSP361" s="98"/>
      <c r="KSQ361" s="98"/>
      <c r="KSR361" s="98"/>
      <c r="KSS361" s="98"/>
      <c r="KST361" s="98"/>
      <c r="KSU361" s="98"/>
      <c r="KSV361" s="98"/>
      <c r="KSW361" s="98"/>
      <c r="KSX361" s="98"/>
      <c r="KSY361" s="98"/>
      <c r="KSZ361" s="98"/>
      <c r="KTA361" s="98"/>
      <c r="KTB361" s="98"/>
      <c r="KTC361" s="98"/>
      <c r="KTD361" s="98"/>
      <c r="KTE361" s="98"/>
      <c r="KTF361" s="98"/>
      <c r="KTG361" s="98"/>
      <c r="KTH361" s="98"/>
      <c r="KTI361" s="98"/>
      <c r="KTJ361" s="98"/>
      <c r="KTK361" s="98"/>
      <c r="KTL361" s="98"/>
      <c r="KTM361" s="98"/>
      <c r="KTN361" s="98"/>
      <c r="KTO361" s="98"/>
      <c r="KTP361" s="98"/>
      <c r="KTQ361" s="98"/>
      <c r="KTR361" s="98"/>
      <c r="KTS361" s="98"/>
      <c r="KTT361" s="98"/>
      <c r="KTU361" s="98"/>
      <c r="KTV361" s="98"/>
      <c r="KTW361" s="98"/>
      <c r="KTX361" s="98"/>
      <c r="KTY361" s="98"/>
      <c r="KTZ361" s="98"/>
      <c r="KUA361" s="98"/>
      <c r="KUB361" s="98"/>
      <c r="KUC361" s="98"/>
      <c r="KUD361" s="98"/>
      <c r="KUE361" s="98"/>
      <c r="KUF361" s="98"/>
      <c r="KUG361" s="98"/>
      <c r="KUH361" s="98"/>
      <c r="KUI361" s="98"/>
      <c r="KUJ361" s="98"/>
      <c r="KUK361" s="98"/>
      <c r="KUL361" s="98"/>
      <c r="KUM361" s="98"/>
      <c r="KUN361" s="98"/>
      <c r="KUO361" s="98"/>
      <c r="KUP361" s="98"/>
      <c r="KUQ361" s="98"/>
      <c r="KUR361" s="98"/>
      <c r="KUS361" s="98"/>
      <c r="KUT361" s="98"/>
      <c r="KUU361" s="98"/>
      <c r="KUV361" s="98"/>
      <c r="KUW361" s="98"/>
      <c r="KUX361" s="98"/>
      <c r="KUY361" s="98"/>
      <c r="KUZ361" s="98"/>
      <c r="KVA361" s="98"/>
      <c r="KVB361" s="98"/>
      <c r="KVC361" s="98"/>
      <c r="KVD361" s="98"/>
      <c r="KVE361" s="98"/>
      <c r="KVF361" s="98"/>
      <c r="KVG361" s="98"/>
      <c r="KVH361" s="98"/>
      <c r="KVI361" s="98"/>
      <c r="KVJ361" s="98"/>
      <c r="KVK361" s="98"/>
      <c r="KVL361" s="98"/>
      <c r="KVM361" s="98"/>
      <c r="KVN361" s="98"/>
      <c r="KVO361" s="98"/>
      <c r="KVP361" s="98"/>
      <c r="KVQ361" s="98"/>
      <c r="KVR361" s="98"/>
      <c r="KVS361" s="98"/>
      <c r="KVT361" s="98"/>
      <c r="KVU361" s="98"/>
      <c r="KVV361" s="98"/>
      <c r="KVW361" s="98"/>
      <c r="KVX361" s="98"/>
      <c r="KVY361" s="98"/>
      <c r="KVZ361" s="98"/>
      <c r="KWA361" s="98"/>
      <c r="KWB361" s="98"/>
      <c r="KWC361" s="98"/>
      <c r="KWD361" s="98"/>
      <c r="KWE361" s="98"/>
      <c r="KWF361" s="98"/>
      <c r="KWG361" s="98"/>
      <c r="KWH361" s="98"/>
      <c r="KWI361" s="98"/>
      <c r="KWJ361" s="98"/>
      <c r="KWK361" s="98"/>
      <c r="KWL361" s="98"/>
      <c r="KWM361" s="98"/>
      <c r="KWN361" s="98"/>
      <c r="KWO361" s="98"/>
      <c r="KWP361" s="98"/>
      <c r="KWQ361" s="98"/>
      <c r="KWR361" s="98"/>
      <c r="KWS361" s="98"/>
      <c r="KWT361" s="98"/>
      <c r="KWU361" s="98"/>
      <c r="KWV361" s="98"/>
      <c r="KWW361" s="98"/>
      <c r="KWX361" s="98"/>
      <c r="KWY361" s="98"/>
      <c r="KWZ361" s="98"/>
      <c r="KXA361" s="98"/>
      <c r="KXB361" s="98"/>
      <c r="KXC361" s="98"/>
      <c r="KXD361" s="98"/>
      <c r="KXE361" s="98"/>
      <c r="KXF361" s="98"/>
      <c r="KXG361" s="98"/>
      <c r="KXH361" s="98"/>
      <c r="KXI361" s="98"/>
      <c r="KXJ361" s="98"/>
      <c r="KXK361" s="98"/>
      <c r="KXL361" s="98"/>
      <c r="KXM361" s="98"/>
      <c r="KXN361" s="98"/>
      <c r="KXO361" s="98"/>
      <c r="KXP361" s="98"/>
      <c r="KXQ361" s="98"/>
      <c r="KXR361" s="98"/>
      <c r="KXS361" s="98"/>
      <c r="KXT361" s="98"/>
      <c r="KXU361" s="98"/>
      <c r="KXV361" s="98"/>
      <c r="KXW361" s="98"/>
      <c r="KXX361" s="98"/>
      <c r="KXY361" s="98"/>
      <c r="KXZ361" s="98"/>
      <c r="KYA361" s="98"/>
      <c r="KYB361" s="98"/>
      <c r="KYC361" s="98"/>
      <c r="KYD361" s="98"/>
      <c r="KYE361" s="98"/>
      <c r="KYF361" s="98"/>
      <c r="KYG361" s="98"/>
      <c r="KYH361" s="98"/>
      <c r="KYI361" s="98"/>
      <c r="KYJ361" s="98"/>
      <c r="KYK361" s="98"/>
      <c r="KYL361" s="98"/>
      <c r="KYM361" s="98"/>
      <c r="KYN361" s="98"/>
      <c r="KYO361" s="98"/>
      <c r="KYP361" s="98"/>
      <c r="KYQ361" s="98"/>
      <c r="KYR361" s="98"/>
      <c r="KYS361" s="98"/>
      <c r="KYT361" s="98"/>
      <c r="KYU361" s="98"/>
      <c r="KYV361" s="98"/>
      <c r="KYW361" s="98"/>
      <c r="KYX361" s="98"/>
      <c r="KYY361" s="98"/>
      <c r="KYZ361" s="98"/>
      <c r="KZA361" s="98"/>
      <c r="KZB361" s="98"/>
      <c r="KZC361" s="98"/>
      <c r="KZD361" s="98"/>
      <c r="KZE361" s="98"/>
      <c r="KZF361" s="98"/>
      <c r="KZG361" s="98"/>
      <c r="KZH361" s="98"/>
      <c r="KZI361" s="98"/>
      <c r="KZJ361" s="98"/>
      <c r="KZK361" s="98"/>
      <c r="KZL361" s="98"/>
      <c r="KZM361" s="98"/>
      <c r="KZN361" s="98"/>
      <c r="KZO361" s="98"/>
      <c r="KZP361" s="98"/>
      <c r="KZQ361" s="98"/>
      <c r="KZR361" s="98"/>
      <c r="KZS361" s="98"/>
      <c r="KZT361" s="98"/>
      <c r="KZU361" s="98"/>
      <c r="KZV361" s="98"/>
      <c r="KZW361" s="98"/>
      <c r="KZX361" s="98"/>
      <c r="KZY361" s="98"/>
      <c r="KZZ361" s="98"/>
      <c r="LAA361" s="98"/>
      <c r="LAB361" s="98"/>
      <c r="LAC361" s="98"/>
      <c r="LAD361" s="98"/>
      <c r="LAE361" s="98"/>
      <c r="LAF361" s="98"/>
      <c r="LAG361" s="98"/>
      <c r="LAH361" s="98"/>
      <c r="LAI361" s="98"/>
      <c r="LAJ361" s="98"/>
      <c r="LAK361" s="98"/>
      <c r="LAL361" s="98"/>
      <c r="LAM361" s="98"/>
      <c r="LAN361" s="98"/>
      <c r="LAO361" s="98"/>
      <c r="LAP361" s="98"/>
      <c r="LAQ361" s="98"/>
      <c r="LAR361" s="98"/>
      <c r="LAS361" s="98"/>
      <c r="LAT361" s="98"/>
      <c r="LAU361" s="98"/>
      <c r="LAV361" s="98"/>
      <c r="LAW361" s="98"/>
      <c r="LAX361" s="98"/>
      <c r="LAY361" s="98"/>
      <c r="LAZ361" s="98"/>
      <c r="LBA361" s="98"/>
      <c r="LBB361" s="98"/>
      <c r="LBC361" s="98"/>
      <c r="LBD361" s="98"/>
      <c r="LBE361" s="98"/>
      <c r="LBF361" s="98"/>
      <c r="LBG361" s="98"/>
      <c r="LBH361" s="98"/>
      <c r="LBI361" s="98"/>
      <c r="LBJ361" s="98"/>
      <c r="LBK361" s="98"/>
      <c r="LBL361" s="98"/>
      <c r="LBM361" s="98"/>
      <c r="LBN361" s="98"/>
      <c r="LBO361" s="98"/>
      <c r="LBP361" s="98"/>
      <c r="LBQ361" s="98"/>
      <c r="LBR361" s="98"/>
      <c r="LBS361" s="98"/>
      <c r="LBT361" s="98"/>
      <c r="LBU361" s="98"/>
      <c r="LBV361" s="98"/>
      <c r="LBW361" s="98"/>
      <c r="LBX361" s="98"/>
      <c r="LBY361" s="98"/>
      <c r="LBZ361" s="98"/>
      <c r="LCA361" s="98"/>
      <c r="LCB361" s="98"/>
      <c r="LCC361" s="98"/>
      <c r="LCD361" s="98"/>
      <c r="LCE361" s="98"/>
      <c r="LCF361" s="98"/>
      <c r="LCG361" s="98"/>
      <c r="LCH361" s="98"/>
      <c r="LCI361" s="98"/>
      <c r="LCJ361" s="98"/>
      <c r="LCK361" s="98"/>
      <c r="LCL361" s="98"/>
      <c r="LCM361" s="98"/>
      <c r="LCN361" s="98"/>
      <c r="LCO361" s="98"/>
      <c r="LCP361" s="98"/>
      <c r="LCQ361" s="98"/>
      <c r="LCR361" s="98"/>
      <c r="LCS361" s="98"/>
      <c r="LCT361" s="98"/>
      <c r="LCU361" s="98"/>
      <c r="LCV361" s="98"/>
      <c r="LCW361" s="98"/>
      <c r="LCX361" s="98"/>
      <c r="LCY361" s="98"/>
      <c r="LCZ361" s="98"/>
      <c r="LDA361" s="98"/>
      <c r="LDB361" s="98"/>
      <c r="LDC361" s="98"/>
      <c r="LDD361" s="98"/>
      <c r="LDE361" s="98"/>
      <c r="LDF361" s="98"/>
      <c r="LDG361" s="98"/>
      <c r="LDH361" s="98"/>
      <c r="LDI361" s="98"/>
      <c r="LDJ361" s="98"/>
      <c r="LDK361" s="98"/>
      <c r="LDL361" s="98"/>
      <c r="LDM361" s="98"/>
      <c r="LDN361" s="98"/>
      <c r="LDO361" s="98"/>
      <c r="LDP361" s="98"/>
      <c r="LDQ361" s="98"/>
      <c r="LDR361" s="98"/>
      <c r="LDS361" s="98"/>
      <c r="LDT361" s="98"/>
      <c r="LDU361" s="98"/>
      <c r="LDV361" s="98"/>
      <c r="LDW361" s="98"/>
      <c r="LDX361" s="98"/>
      <c r="LDY361" s="98"/>
      <c r="LDZ361" s="98"/>
      <c r="LEA361" s="98"/>
      <c r="LEB361" s="98"/>
      <c r="LEC361" s="98"/>
      <c r="LED361" s="98"/>
      <c r="LEE361" s="98"/>
      <c r="LEF361" s="98"/>
      <c r="LEG361" s="98"/>
      <c r="LEH361" s="98"/>
      <c r="LEI361" s="98"/>
      <c r="LEJ361" s="98"/>
      <c r="LEK361" s="98"/>
      <c r="LEL361" s="98"/>
      <c r="LEM361" s="98"/>
      <c r="LEN361" s="98"/>
      <c r="LEO361" s="98"/>
      <c r="LEP361" s="98"/>
      <c r="LEQ361" s="98"/>
      <c r="LER361" s="98"/>
      <c r="LES361" s="98"/>
      <c r="LET361" s="98"/>
      <c r="LEU361" s="98"/>
      <c r="LEV361" s="98"/>
      <c r="LEW361" s="98"/>
      <c r="LEX361" s="98"/>
      <c r="LEY361" s="98"/>
      <c r="LEZ361" s="98"/>
      <c r="LFA361" s="98"/>
      <c r="LFB361" s="98"/>
      <c r="LFC361" s="98"/>
      <c r="LFD361" s="98"/>
      <c r="LFE361" s="98"/>
      <c r="LFF361" s="98"/>
      <c r="LFG361" s="98"/>
      <c r="LFH361" s="98"/>
      <c r="LFI361" s="98"/>
      <c r="LFJ361" s="98"/>
      <c r="LFK361" s="98"/>
      <c r="LFL361" s="98"/>
      <c r="LFM361" s="98"/>
      <c r="LFN361" s="98"/>
      <c r="LFO361" s="98"/>
      <c r="LFP361" s="98"/>
      <c r="LFQ361" s="98"/>
      <c r="LFR361" s="98"/>
      <c r="LFS361" s="98"/>
      <c r="LFT361" s="98"/>
      <c r="LFU361" s="98"/>
      <c r="LFV361" s="98"/>
      <c r="LFW361" s="98"/>
      <c r="LFX361" s="98"/>
      <c r="LFY361" s="98"/>
      <c r="LFZ361" s="98"/>
      <c r="LGA361" s="98"/>
      <c r="LGB361" s="98"/>
      <c r="LGC361" s="98"/>
      <c r="LGD361" s="98"/>
      <c r="LGE361" s="98"/>
      <c r="LGF361" s="98"/>
      <c r="LGG361" s="98"/>
      <c r="LGH361" s="98"/>
      <c r="LGI361" s="98"/>
      <c r="LGJ361" s="98"/>
      <c r="LGK361" s="98"/>
      <c r="LGL361" s="98"/>
      <c r="LGM361" s="98"/>
      <c r="LGN361" s="98"/>
      <c r="LGO361" s="98"/>
      <c r="LGP361" s="98"/>
      <c r="LGQ361" s="98"/>
      <c r="LGR361" s="98"/>
      <c r="LGS361" s="98"/>
      <c r="LGT361" s="98"/>
      <c r="LGU361" s="98"/>
      <c r="LGV361" s="98"/>
      <c r="LGW361" s="98"/>
      <c r="LGX361" s="98"/>
      <c r="LGY361" s="98"/>
      <c r="LGZ361" s="98"/>
      <c r="LHA361" s="98"/>
      <c r="LHB361" s="98"/>
      <c r="LHC361" s="98"/>
      <c r="LHD361" s="98"/>
      <c r="LHE361" s="98"/>
      <c r="LHF361" s="98"/>
      <c r="LHG361" s="98"/>
      <c r="LHH361" s="98"/>
      <c r="LHI361" s="98"/>
      <c r="LHJ361" s="98"/>
      <c r="LHK361" s="98"/>
      <c r="LHL361" s="98"/>
      <c r="LHM361" s="98"/>
      <c r="LHN361" s="98"/>
      <c r="LHO361" s="98"/>
      <c r="LHP361" s="98"/>
      <c r="LHQ361" s="98"/>
      <c r="LHR361" s="98"/>
      <c r="LHS361" s="98"/>
      <c r="LHT361" s="98"/>
      <c r="LHU361" s="98"/>
      <c r="LHV361" s="98"/>
      <c r="LHW361" s="98"/>
      <c r="LHX361" s="98"/>
      <c r="LHY361" s="98"/>
      <c r="LHZ361" s="98"/>
      <c r="LIA361" s="98"/>
      <c r="LIB361" s="98"/>
      <c r="LIC361" s="98"/>
      <c r="LID361" s="98"/>
      <c r="LIE361" s="98"/>
      <c r="LIF361" s="98"/>
      <c r="LIG361" s="98"/>
      <c r="LIH361" s="98"/>
      <c r="LII361" s="98"/>
      <c r="LIJ361" s="98"/>
      <c r="LIK361" s="98"/>
      <c r="LIL361" s="98"/>
      <c r="LIM361" s="98"/>
      <c r="LIN361" s="98"/>
      <c r="LIO361" s="98"/>
      <c r="LIP361" s="98"/>
      <c r="LIQ361" s="98"/>
      <c r="LIR361" s="98"/>
      <c r="LIS361" s="98"/>
      <c r="LIT361" s="98"/>
      <c r="LIU361" s="98"/>
      <c r="LIV361" s="98"/>
      <c r="LIW361" s="98"/>
      <c r="LIX361" s="98"/>
      <c r="LIY361" s="98"/>
      <c r="LIZ361" s="98"/>
      <c r="LJA361" s="98"/>
      <c r="LJB361" s="98"/>
      <c r="LJC361" s="98"/>
      <c r="LJD361" s="98"/>
      <c r="LJE361" s="98"/>
      <c r="LJF361" s="98"/>
      <c r="LJG361" s="98"/>
      <c r="LJH361" s="98"/>
      <c r="LJI361" s="98"/>
      <c r="LJJ361" s="98"/>
      <c r="LJK361" s="98"/>
      <c r="LJL361" s="98"/>
      <c r="LJM361" s="98"/>
      <c r="LJN361" s="98"/>
      <c r="LJO361" s="98"/>
      <c r="LJP361" s="98"/>
      <c r="LJQ361" s="98"/>
      <c r="LJR361" s="98"/>
      <c r="LJS361" s="98"/>
      <c r="LJT361" s="98"/>
      <c r="LJU361" s="98"/>
      <c r="LJV361" s="98"/>
      <c r="LJW361" s="98"/>
      <c r="LJX361" s="98"/>
      <c r="LJY361" s="98"/>
      <c r="LJZ361" s="98"/>
      <c r="LKA361" s="98"/>
      <c r="LKB361" s="98"/>
      <c r="LKC361" s="98"/>
      <c r="LKD361" s="98"/>
      <c r="LKE361" s="98"/>
      <c r="LKF361" s="98"/>
      <c r="LKG361" s="98"/>
      <c r="LKH361" s="98"/>
      <c r="LKI361" s="98"/>
      <c r="LKJ361" s="98"/>
      <c r="LKK361" s="98"/>
      <c r="LKL361" s="98"/>
      <c r="LKM361" s="98"/>
      <c r="LKN361" s="98"/>
      <c r="LKO361" s="98"/>
      <c r="LKP361" s="98"/>
      <c r="LKQ361" s="98"/>
      <c r="LKR361" s="98"/>
      <c r="LKS361" s="98"/>
      <c r="LKT361" s="98"/>
      <c r="LKU361" s="98"/>
      <c r="LKV361" s="98"/>
      <c r="LKW361" s="98"/>
      <c r="LKX361" s="98"/>
      <c r="LKY361" s="98"/>
      <c r="LKZ361" s="98"/>
      <c r="LLA361" s="98"/>
      <c r="LLB361" s="98"/>
      <c r="LLC361" s="98"/>
      <c r="LLD361" s="98"/>
      <c r="LLE361" s="98"/>
      <c r="LLF361" s="98"/>
      <c r="LLG361" s="98"/>
      <c r="LLH361" s="98"/>
      <c r="LLI361" s="98"/>
      <c r="LLJ361" s="98"/>
      <c r="LLK361" s="98"/>
      <c r="LLL361" s="98"/>
      <c r="LLM361" s="98"/>
      <c r="LLN361" s="98"/>
      <c r="LLO361" s="98"/>
      <c r="LLP361" s="98"/>
      <c r="LLQ361" s="98"/>
      <c r="LLR361" s="98"/>
      <c r="LLS361" s="98"/>
      <c r="LLT361" s="98"/>
      <c r="LLU361" s="98"/>
      <c r="LLV361" s="98"/>
      <c r="LLW361" s="98"/>
      <c r="LLX361" s="98"/>
      <c r="LLY361" s="98"/>
      <c r="LLZ361" s="98"/>
      <c r="LMA361" s="98"/>
      <c r="LMB361" s="98"/>
      <c r="LMC361" s="98"/>
      <c r="LMD361" s="98"/>
      <c r="LME361" s="98"/>
      <c r="LMF361" s="98"/>
      <c r="LMG361" s="98"/>
      <c r="LMH361" s="98"/>
      <c r="LMI361" s="98"/>
      <c r="LMJ361" s="98"/>
      <c r="LMK361" s="98"/>
      <c r="LML361" s="98"/>
      <c r="LMM361" s="98"/>
      <c r="LMN361" s="98"/>
      <c r="LMO361" s="98"/>
      <c r="LMP361" s="98"/>
      <c r="LMQ361" s="98"/>
      <c r="LMR361" s="98"/>
      <c r="LMS361" s="98"/>
      <c r="LMT361" s="98"/>
      <c r="LMU361" s="98"/>
      <c r="LMV361" s="98"/>
      <c r="LMW361" s="98"/>
      <c r="LMX361" s="98"/>
      <c r="LMY361" s="98"/>
      <c r="LMZ361" s="98"/>
      <c r="LNA361" s="98"/>
      <c r="LNB361" s="98"/>
      <c r="LNC361" s="98"/>
      <c r="LND361" s="98"/>
      <c r="LNE361" s="98"/>
      <c r="LNF361" s="98"/>
      <c r="LNG361" s="98"/>
      <c r="LNH361" s="98"/>
      <c r="LNI361" s="98"/>
      <c r="LNJ361" s="98"/>
      <c r="LNK361" s="98"/>
      <c r="LNL361" s="98"/>
      <c r="LNM361" s="98"/>
      <c r="LNN361" s="98"/>
      <c r="LNO361" s="98"/>
      <c r="LNP361" s="98"/>
      <c r="LNQ361" s="98"/>
      <c r="LNR361" s="98"/>
      <c r="LNS361" s="98"/>
      <c r="LNT361" s="98"/>
      <c r="LNU361" s="98"/>
      <c r="LNV361" s="98"/>
      <c r="LNW361" s="98"/>
      <c r="LNX361" s="98"/>
      <c r="LNY361" s="98"/>
      <c r="LNZ361" s="98"/>
      <c r="LOA361" s="98"/>
      <c r="LOB361" s="98"/>
      <c r="LOC361" s="98"/>
      <c r="LOD361" s="98"/>
      <c r="LOE361" s="98"/>
      <c r="LOF361" s="98"/>
      <c r="LOG361" s="98"/>
      <c r="LOH361" s="98"/>
      <c r="LOI361" s="98"/>
      <c r="LOJ361" s="98"/>
      <c r="LOK361" s="98"/>
      <c r="LOL361" s="98"/>
      <c r="LOM361" s="98"/>
      <c r="LON361" s="98"/>
      <c r="LOO361" s="98"/>
      <c r="LOP361" s="98"/>
      <c r="LOQ361" s="98"/>
      <c r="LOR361" s="98"/>
      <c r="LOS361" s="98"/>
      <c r="LOT361" s="98"/>
      <c r="LOU361" s="98"/>
      <c r="LOV361" s="98"/>
      <c r="LOW361" s="98"/>
      <c r="LOX361" s="98"/>
      <c r="LOY361" s="98"/>
      <c r="LOZ361" s="98"/>
      <c r="LPA361" s="98"/>
      <c r="LPB361" s="98"/>
      <c r="LPC361" s="98"/>
      <c r="LPD361" s="98"/>
      <c r="LPE361" s="98"/>
      <c r="LPF361" s="98"/>
      <c r="LPG361" s="98"/>
      <c r="LPH361" s="98"/>
      <c r="LPI361" s="98"/>
      <c r="LPJ361" s="98"/>
      <c r="LPK361" s="98"/>
      <c r="LPL361" s="98"/>
      <c r="LPM361" s="98"/>
      <c r="LPN361" s="98"/>
      <c r="LPO361" s="98"/>
      <c r="LPP361" s="98"/>
      <c r="LPQ361" s="98"/>
      <c r="LPR361" s="98"/>
      <c r="LPS361" s="98"/>
      <c r="LPT361" s="98"/>
      <c r="LPU361" s="98"/>
      <c r="LPV361" s="98"/>
      <c r="LPW361" s="98"/>
      <c r="LPX361" s="98"/>
      <c r="LPY361" s="98"/>
      <c r="LPZ361" s="98"/>
      <c r="LQA361" s="98"/>
      <c r="LQB361" s="98"/>
      <c r="LQC361" s="98"/>
      <c r="LQD361" s="98"/>
      <c r="LQE361" s="98"/>
      <c r="LQF361" s="98"/>
      <c r="LQG361" s="98"/>
      <c r="LQH361" s="98"/>
      <c r="LQI361" s="98"/>
      <c r="LQJ361" s="98"/>
      <c r="LQK361" s="98"/>
      <c r="LQL361" s="98"/>
      <c r="LQM361" s="98"/>
      <c r="LQN361" s="98"/>
      <c r="LQO361" s="98"/>
      <c r="LQP361" s="98"/>
      <c r="LQQ361" s="98"/>
      <c r="LQR361" s="98"/>
      <c r="LQS361" s="98"/>
      <c r="LQT361" s="98"/>
      <c r="LQU361" s="98"/>
      <c r="LQV361" s="98"/>
      <c r="LQW361" s="98"/>
      <c r="LQX361" s="98"/>
      <c r="LQY361" s="98"/>
      <c r="LQZ361" s="98"/>
      <c r="LRA361" s="98"/>
      <c r="LRB361" s="98"/>
      <c r="LRC361" s="98"/>
      <c r="LRD361" s="98"/>
      <c r="LRE361" s="98"/>
      <c r="LRF361" s="98"/>
      <c r="LRG361" s="98"/>
      <c r="LRH361" s="98"/>
      <c r="LRI361" s="98"/>
      <c r="LRJ361" s="98"/>
      <c r="LRK361" s="98"/>
      <c r="LRL361" s="98"/>
      <c r="LRM361" s="98"/>
      <c r="LRN361" s="98"/>
      <c r="LRO361" s="98"/>
      <c r="LRP361" s="98"/>
      <c r="LRQ361" s="98"/>
      <c r="LRR361" s="98"/>
      <c r="LRS361" s="98"/>
      <c r="LRT361" s="98"/>
      <c r="LRU361" s="98"/>
      <c r="LRV361" s="98"/>
      <c r="LRW361" s="98"/>
      <c r="LRX361" s="98"/>
      <c r="LRY361" s="98"/>
      <c r="LRZ361" s="98"/>
      <c r="LSA361" s="98"/>
      <c r="LSB361" s="98"/>
      <c r="LSC361" s="98"/>
      <c r="LSD361" s="98"/>
      <c r="LSE361" s="98"/>
      <c r="LSF361" s="98"/>
      <c r="LSG361" s="98"/>
      <c r="LSH361" s="98"/>
      <c r="LSI361" s="98"/>
      <c r="LSJ361" s="98"/>
      <c r="LSK361" s="98"/>
      <c r="LSL361" s="98"/>
      <c r="LSM361" s="98"/>
      <c r="LSN361" s="98"/>
      <c r="LSO361" s="98"/>
      <c r="LSP361" s="98"/>
      <c r="LSQ361" s="98"/>
      <c r="LSR361" s="98"/>
      <c r="LSS361" s="98"/>
      <c r="LST361" s="98"/>
      <c r="LSU361" s="98"/>
      <c r="LSV361" s="98"/>
      <c r="LSW361" s="98"/>
      <c r="LSX361" s="98"/>
      <c r="LSY361" s="98"/>
      <c r="LSZ361" s="98"/>
      <c r="LTA361" s="98"/>
      <c r="LTB361" s="98"/>
      <c r="LTC361" s="98"/>
      <c r="LTD361" s="98"/>
      <c r="LTE361" s="98"/>
      <c r="LTF361" s="98"/>
      <c r="LTG361" s="98"/>
      <c r="LTH361" s="98"/>
      <c r="LTI361" s="98"/>
      <c r="LTJ361" s="98"/>
      <c r="LTK361" s="98"/>
      <c r="LTL361" s="98"/>
      <c r="LTM361" s="98"/>
      <c r="LTN361" s="98"/>
      <c r="LTO361" s="98"/>
      <c r="LTP361" s="98"/>
      <c r="LTQ361" s="98"/>
      <c r="LTR361" s="98"/>
      <c r="LTS361" s="98"/>
      <c r="LTT361" s="98"/>
      <c r="LTU361" s="98"/>
      <c r="LTV361" s="98"/>
      <c r="LTW361" s="98"/>
      <c r="LTX361" s="98"/>
      <c r="LTY361" s="98"/>
      <c r="LTZ361" s="98"/>
      <c r="LUA361" s="98"/>
      <c r="LUB361" s="98"/>
      <c r="LUC361" s="98"/>
      <c r="LUD361" s="98"/>
      <c r="LUE361" s="98"/>
      <c r="LUF361" s="98"/>
      <c r="LUG361" s="98"/>
      <c r="LUH361" s="98"/>
      <c r="LUI361" s="98"/>
      <c r="LUJ361" s="98"/>
      <c r="LUK361" s="98"/>
      <c r="LUL361" s="98"/>
      <c r="LUM361" s="98"/>
      <c r="LUN361" s="98"/>
      <c r="LUO361" s="98"/>
      <c r="LUP361" s="98"/>
      <c r="LUQ361" s="98"/>
      <c r="LUR361" s="98"/>
      <c r="LUS361" s="98"/>
      <c r="LUT361" s="98"/>
      <c r="LUU361" s="98"/>
      <c r="LUV361" s="98"/>
      <c r="LUW361" s="98"/>
      <c r="LUX361" s="98"/>
      <c r="LUY361" s="98"/>
      <c r="LUZ361" s="98"/>
      <c r="LVA361" s="98"/>
      <c r="LVB361" s="98"/>
      <c r="LVC361" s="98"/>
      <c r="LVD361" s="98"/>
      <c r="LVE361" s="98"/>
      <c r="LVF361" s="98"/>
      <c r="LVG361" s="98"/>
      <c r="LVH361" s="98"/>
      <c r="LVI361" s="98"/>
      <c r="LVJ361" s="98"/>
      <c r="LVK361" s="98"/>
      <c r="LVL361" s="98"/>
      <c r="LVM361" s="98"/>
      <c r="LVN361" s="98"/>
      <c r="LVO361" s="98"/>
      <c r="LVP361" s="98"/>
      <c r="LVQ361" s="98"/>
      <c r="LVR361" s="98"/>
      <c r="LVS361" s="98"/>
      <c r="LVT361" s="98"/>
      <c r="LVU361" s="98"/>
      <c r="LVV361" s="98"/>
      <c r="LVW361" s="98"/>
      <c r="LVX361" s="98"/>
      <c r="LVY361" s="98"/>
      <c r="LVZ361" s="98"/>
      <c r="LWA361" s="98"/>
      <c r="LWB361" s="98"/>
      <c r="LWC361" s="98"/>
      <c r="LWD361" s="98"/>
      <c r="LWE361" s="98"/>
      <c r="LWF361" s="98"/>
      <c r="LWG361" s="98"/>
      <c r="LWH361" s="98"/>
      <c r="LWI361" s="98"/>
      <c r="LWJ361" s="98"/>
      <c r="LWK361" s="98"/>
      <c r="LWL361" s="98"/>
      <c r="LWM361" s="98"/>
      <c r="LWN361" s="98"/>
      <c r="LWO361" s="98"/>
      <c r="LWP361" s="98"/>
      <c r="LWQ361" s="98"/>
      <c r="LWR361" s="98"/>
      <c r="LWS361" s="98"/>
      <c r="LWT361" s="98"/>
      <c r="LWU361" s="98"/>
      <c r="LWV361" s="98"/>
      <c r="LWW361" s="98"/>
      <c r="LWX361" s="98"/>
      <c r="LWY361" s="98"/>
      <c r="LWZ361" s="98"/>
      <c r="LXA361" s="98"/>
      <c r="LXB361" s="98"/>
      <c r="LXC361" s="98"/>
      <c r="LXD361" s="98"/>
      <c r="LXE361" s="98"/>
      <c r="LXF361" s="98"/>
      <c r="LXG361" s="98"/>
      <c r="LXH361" s="98"/>
      <c r="LXI361" s="98"/>
      <c r="LXJ361" s="98"/>
      <c r="LXK361" s="98"/>
      <c r="LXL361" s="98"/>
      <c r="LXM361" s="98"/>
      <c r="LXN361" s="98"/>
      <c r="LXO361" s="98"/>
      <c r="LXP361" s="98"/>
      <c r="LXQ361" s="98"/>
      <c r="LXR361" s="98"/>
      <c r="LXS361" s="98"/>
      <c r="LXT361" s="98"/>
      <c r="LXU361" s="98"/>
      <c r="LXV361" s="98"/>
      <c r="LXW361" s="98"/>
      <c r="LXX361" s="98"/>
      <c r="LXY361" s="98"/>
      <c r="LXZ361" s="98"/>
      <c r="LYA361" s="98"/>
      <c r="LYB361" s="98"/>
      <c r="LYC361" s="98"/>
      <c r="LYD361" s="98"/>
      <c r="LYE361" s="98"/>
      <c r="LYF361" s="98"/>
      <c r="LYG361" s="98"/>
      <c r="LYH361" s="98"/>
      <c r="LYI361" s="98"/>
      <c r="LYJ361" s="98"/>
      <c r="LYK361" s="98"/>
      <c r="LYL361" s="98"/>
      <c r="LYM361" s="98"/>
      <c r="LYN361" s="98"/>
      <c r="LYO361" s="98"/>
      <c r="LYP361" s="98"/>
      <c r="LYQ361" s="98"/>
      <c r="LYR361" s="98"/>
      <c r="LYS361" s="98"/>
      <c r="LYT361" s="98"/>
      <c r="LYU361" s="98"/>
      <c r="LYV361" s="98"/>
      <c r="LYW361" s="98"/>
      <c r="LYX361" s="98"/>
      <c r="LYY361" s="98"/>
      <c r="LYZ361" s="98"/>
      <c r="LZA361" s="98"/>
      <c r="LZB361" s="98"/>
      <c r="LZC361" s="98"/>
      <c r="LZD361" s="98"/>
      <c r="LZE361" s="98"/>
      <c r="LZF361" s="98"/>
      <c r="LZG361" s="98"/>
      <c r="LZH361" s="98"/>
      <c r="LZI361" s="98"/>
      <c r="LZJ361" s="98"/>
      <c r="LZK361" s="98"/>
      <c r="LZL361" s="98"/>
      <c r="LZM361" s="98"/>
      <c r="LZN361" s="98"/>
      <c r="LZO361" s="98"/>
      <c r="LZP361" s="98"/>
      <c r="LZQ361" s="98"/>
      <c r="LZR361" s="98"/>
      <c r="LZS361" s="98"/>
      <c r="LZT361" s="98"/>
      <c r="LZU361" s="98"/>
      <c r="LZV361" s="98"/>
      <c r="LZW361" s="98"/>
      <c r="LZX361" s="98"/>
      <c r="LZY361" s="98"/>
      <c r="LZZ361" s="98"/>
      <c r="MAA361" s="98"/>
      <c r="MAB361" s="98"/>
      <c r="MAC361" s="98"/>
      <c r="MAD361" s="98"/>
      <c r="MAE361" s="98"/>
      <c r="MAF361" s="98"/>
      <c r="MAG361" s="98"/>
      <c r="MAH361" s="98"/>
      <c r="MAI361" s="98"/>
      <c r="MAJ361" s="98"/>
      <c r="MAK361" s="98"/>
      <c r="MAL361" s="98"/>
      <c r="MAM361" s="98"/>
      <c r="MAN361" s="98"/>
      <c r="MAO361" s="98"/>
      <c r="MAP361" s="98"/>
      <c r="MAQ361" s="98"/>
      <c r="MAR361" s="98"/>
      <c r="MAS361" s="98"/>
      <c r="MAT361" s="98"/>
      <c r="MAU361" s="98"/>
      <c r="MAV361" s="98"/>
      <c r="MAW361" s="98"/>
      <c r="MAX361" s="98"/>
      <c r="MAY361" s="98"/>
      <c r="MAZ361" s="98"/>
      <c r="MBA361" s="98"/>
      <c r="MBB361" s="98"/>
      <c r="MBC361" s="98"/>
      <c r="MBD361" s="98"/>
      <c r="MBE361" s="98"/>
      <c r="MBF361" s="98"/>
      <c r="MBG361" s="98"/>
      <c r="MBH361" s="98"/>
      <c r="MBI361" s="98"/>
      <c r="MBJ361" s="98"/>
      <c r="MBK361" s="98"/>
      <c r="MBL361" s="98"/>
      <c r="MBM361" s="98"/>
      <c r="MBN361" s="98"/>
      <c r="MBO361" s="98"/>
      <c r="MBP361" s="98"/>
      <c r="MBQ361" s="98"/>
      <c r="MBR361" s="98"/>
      <c r="MBS361" s="98"/>
      <c r="MBT361" s="98"/>
      <c r="MBU361" s="98"/>
      <c r="MBV361" s="98"/>
      <c r="MBW361" s="98"/>
      <c r="MBX361" s="98"/>
      <c r="MBY361" s="98"/>
      <c r="MBZ361" s="98"/>
      <c r="MCA361" s="98"/>
      <c r="MCB361" s="98"/>
      <c r="MCC361" s="98"/>
      <c r="MCD361" s="98"/>
      <c r="MCE361" s="98"/>
      <c r="MCF361" s="98"/>
      <c r="MCG361" s="98"/>
      <c r="MCH361" s="98"/>
      <c r="MCI361" s="98"/>
      <c r="MCJ361" s="98"/>
      <c r="MCK361" s="98"/>
      <c r="MCL361" s="98"/>
      <c r="MCM361" s="98"/>
      <c r="MCN361" s="98"/>
      <c r="MCO361" s="98"/>
      <c r="MCP361" s="98"/>
      <c r="MCQ361" s="98"/>
      <c r="MCR361" s="98"/>
      <c r="MCS361" s="98"/>
      <c r="MCT361" s="98"/>
      <c r="MCU361" s="98"/>
      <c r="MCV361" s="98"/>
      <c r="MCW361" s="98"/>
      <c r="MCX361" s="98"/>
      <c r="MCY361" s="98"/>
      <c r="MCZ361" s="98"/>
      <c r="MDA361" s="98"/>
      <c r="MDB361" s="98"/>
      <c r="MDC361" s="98"/>
      <c r="MDD361" s="98"/>
      <c r="MDE361" s="98"/>
      <c r="MDF361" s="98"/>
      <c r="MDG361" s="98"/>
      <c r="MDH361" s="98"/>
      <c r="MDI361" s="98"/>
      <c r="MDJ361" s="98"/>
      <c r="MDK361" s="98"/>
      <c r="MDL361" s="98"/>
      <c r="MDM361" s="98"/>
      <c r="MDN361" s="98"/>
      <c r="MDO361" s="98"/>
      <c r="MDP361" s="98"/>
      <c r="MDQ361" s="98"/>
      <c r="MDR361" s="98"/>
      <c r="MDS361" s="98"/>
      <c r="MDT361" s="98"/>
      <c r="MDU361" s="98"/>
      <c r="MDV361" s="98"/>
      <c r="MDW361" s="98"/>
      <c r="MDX361" s="98"/>
      <c r="MDY361" s="98"/>
      <c r="MDZ361" s="98"/>
      <c r="MEA361" s="98"/>
      <c r="MEB361" s="98"/>
      <c r="MEC361" s="98"/>
      <c r="MED361" s="98"/>
      <c r="MEE361" s="98"/>
      <c r="MEF361" s="98"/>
      <c r="MEG361" s="98"/>
      <c r="MEH361" s="98"/>
      <c r="MEI361" s="98"/>
      <c r="MEJ361" s="98"/>
      <c r="MEK361" s="98"/>
      <c r="MEL361" s="98"/>
      <c r="MEM361" s="98"/>
      <c r="MEN361" s="98"/>
      <c r="MEO361" s="98"/>
      <c r="MEP361" s="98"/>
      <c r="MEQ361" s="98"/>
      <c r="MER361" s="98"/>
      <c r="MES361" s="98"/>
      <c r="MET361" s="98"/>
      <c r="MEU361" s="98"/>
      <c r="MEV361" s="98"/>
      <c r="MEW361" s="98"/>
      <c r="MEX361" s="98"/>
      <c r="MEY361" s="98"/>
      <c r="MEZ361" s="98"/>
      <c r="MFA361" s="98"/>
      <c r="MFB361" s="98"/>
      <c r="MFC361" s="98"/>
      <c r="MFD361" s="98"/>
      <c r="MFE361" s="98"/>
      <c r="MFF361" s="98"/>
      <c r="MFG361" s="98"/>
      <c r="MFH361" s="98"/>
      <c r="MFI361" s="98"/>
      <c r="MFJ361" s="98"/>
      <c r="MFK361" s="98"/>
      <c r="MFL361" s="98"/>
      <c r="MFM361" s="98"/>
      <c r="MFN361" s="98"/>
      <c r="MFO361" s="98"/>
      <c r="MFP361" s="98"/>
      <c r="MFQ361" s="98"/>
      <c r="MFR361" s="98"/>
      <c r="MFS361" s="98"/>
      <c r="MFT361" s="98"/>
      <c r="MFU361" s="98"/>
      <c r="MFV361" s="98"/>
      <c r="MFW361" s="98"/>
      <c r="MFX361" s="98"/>
      <c r="MFY361" s="98"/>
      <c r="MFZ361" s="98"/>
      <c r="MGA361" s="98"/>
      <c r="MGB361" s="98"/>
      <c r="MGC361" s="98"/>
      <c r="MGD361" s="98"/>
      <c r="MGE361" s="98"/>
      <c r="MGF361" s="98"/>
      <c r="MGG361" s="98"/>
      <c r="MGH361" s="98"/>
      <c r="MGI361" s="98"/>
      <c r="MGJ361" s="98"/>
      <c r="MGK361" s="98"/>
      <c r="MGL361" s="98"/>
      <c r="MGM361" s="98"/>
      <c r="MGN361" s="98"/>
      <c r="MGO361" s="98"/>
      <c r="MGP361" s="98"/>
      <c r="MGQ361" s="98"/>
      <c r="MGR361" s="98"/>
      <c r="MGS361" s="98"/>
      <c r="MGT361" s="98"/>
      <c r="MGU361" s="98"/>
      <c r="MGV361" s="98"/>
      <c r="MGW361" s="98"/>
      <c r="MGX361" s="98"/>
      <c r="MGY361" s="98"/>
      <c r="MGZ361" s="98"/>
      <c r="MHA361" s="98"/>
      <c r="MHB361" s="98"/>
      <c r="MHC361" s="98"/>
      <c r="MHD361" s="98"/>
      <c r="MHE361" s="98"/>
      <c r="MHF361" s="98"/>
      <c r="MHG361" s="98"/>
      <c r="MHH361" s="98"/>
      <c r="MHI361" s="98"/>
      <c r="MHJ361" s="98"/>
      <c r="MHK361" s="98"/>
      <c r="MHL361" s="98"/>
      <c r="MHM361" s="98"/>
      <c r="MHN361" s="98"/>
      <c r="MHO361" s="98"/>
      <c r="MHP361" s="98"/>
      <c r="MHQ361" s="98"/>
      <c r="MHR361" s="98"/>
      <c r="MHS361" s="98"/>
      <c r="MHT361" s="98"/>
      <c r="MHU361" s="98"/>
      <c r="MHV361" s="98"/>
      <c r="MHW361" s="98"/>
      <c r="MHX361" s="98"/>
      <c r="MHY361" s="98"/>
      <c r="MHZ361" s="98"/>
      <c r="MIA361" s="98"/>
      <c r="MIB361" s="98"/>
      <c r="MIC361" s="98"/>
      <c r="MID361" s="98"/>
      <c r="MIE361" s="98"/>
      <c r="MIF361" s="98"/>
      <c r="MIG361" s="98"/>
      <c r="MIH361" s="98"/>
      <c r="MII361" s="98"/>
      <c r="MIJ361" s="98"/>
      <c r="MIK361" s="98"/>
      <c r="MIL361" s="98"/>
      <c r="MIM361" s="98"/>
      <c r="MIN361" s="98"/>
      <c r="MIO361" s="98"/>
      <c r="MIP361" s="98"/>
      <c r="MIQ361" s="98"/>
      <c r="MIR361" s="98"/>
      <c r="MIS361" s="98"/>
      <c r="MIT361" s="98"/>
      <c r="MIU361" s="98"/>
      <c r="MIV361" s="98"/>
      <c r="MIW361" s="98"/>
      <c r="MIX361" s="98"/>
      <c r="MIY361" s="98"/>
      <c r="MIZ361" s="98"/>
      <c r="MJA361" s="98"/>
      <c r="MJB361" s="98"/>
      <c r="MJC361" s="98"/>
      <c r="MJD361" s="98"/>
      <c r="MJE361" s="98"/>
      <c r="MJF361" s="98"/>
      <c r="MJG361" s="98"/>
      <c r="MJH361" s="98"/>
      <c r="MJI361" s="98"/>
      <c r="MJJ361" s="98"/>
      <c r="MJK361" s="98"/>
      <c r="MJL361" s="98"/>
      <c r="MJM361" s="98"/>
      <c r="MJN361" s="98"/>
      <c r="MJO361" s="98"/>
      <c r="MJP361" s="98"/>
      <c r="MJQ361" s="98"/>
      <c r="MJR361" s="98"/>
      <c r="MJS361" s="98"/>
      <c r="MJT361" s="98"/>
      <c r="MJU361" s="98"/>
      <c r="MJV361" s="98"/>
      <c r="MJW361" s="98"/>
      <c r="MJX361" s="98"/>
      <c r="MJY361" s="98"/>
      <c r="MJZ361" s="98"/>
      <c r="MKA361" s="98"/>
      <c r="MKB361" s="98"/>
      <c r="MKC361" s="98"/>
      <c r="MKD361" s="98"/>
      <c r="MKE361" s="98"/>
      <c r="MKF361" s="98"/>
      <c r="MKG361" s="98"/>
      <c r="MKH361" s="98"/>
      <c r="MKI361" s="98"/>
      <c r="MKJ361" s="98"/>
      <c r="MKK361" s="98"/>
      <c r="MKL361" s="98"/>
      <c r="MKM361" s="98"/>
      <c r="MKN361" s="98"/>
      <c r="MKO361" s="98"/>
      <c r="MKP361" s="98"/>
      <c r="MKQ361" s="98"/>
      <c r="MKR361" s="98"/>
      <c r="MKS361" s="98"/>
      <c r="MKT361" s="98"/>
      <c r="MKU361" s="98"/>
      <c r="MKV361" s="98"/>
      <c r="MKW361" s="98"/>
      <c r="MKX361" s="98"/>
      <c r="MKY361" s="98"/>
      <c r="MKZ361" s="98"/>
      <c r="MLA361" s="98"/>
      <c r="MLB361" s="98"/>
      <c r="MLC361" s="98"/>
      <c r="MLD361" s="98"/>
      <c r="MLE361" s="98"/>
      <c r="MLF361" s="98"/>
      <c r="MLG361" s="98"/>
      <c r="MLH361" s="98"/>
      <c r="MLI361" s="98"/>
      <c r="MLJ361" s="98"/>
      <c r="MLK361" s="98"/>
      <c r="MLL361" s="98"/>
      <c r="MLM361" s="98"/>
      <c r="MLN361" s="98"/>
      <c r="MLO361" s="98"/>
      <c r="MLP361" s="98"/>
      <c r="MLQ361" s="98"/>
      <c r="MLR361" s="98"/>
      <c r="MLS361" s="98"/>
      <c r="MLT361" s="98"/>
      <c r="MLU361" s="98"/>
      <c r="MLV361" s="98"/>
      <c r="MLW361" s="98"/>
      <c r="MLX361" s="98"/>
      <c r="MLY361" s="98"/>
      <c r="MLZ361" s="98"/>
      <c r="MMA361" s="98"/>
      <c r="MMB361" s="98"/>
      <c r="MMC361" s="98"/>
      <c r="MMD361" s="98"/>
      <c r="MME361" s="98"/>
      <c r="MMF361" s="98"/>
      <c r="MMG361" s="98"/>
      <c r="MMH361" s="98"/>
      <c r="MMI361" s="98"/>
      <c r="MMJ361" s="98"/>
      <c r="MMK361" s="98"/>
      <c r="MML361" s="98"/>
      <c r="MMM361" s="98"/>
      <c r="MMN361" s="98"/>
      <c r="MMO361" s="98"/>
      <c r="MMP361" s="98"/>
      <c r="MMQ361" s="98"/>
      <c r="MMR361" s="98"/>
      <c r="MMS361" s="98"/>
      <c r="MMT361" s="98"/>
      <c r="MMU361" s="98"/>
      <c r="MMV361" s="98"/>
      <c r="MMW361" s="98"/>
      <c r="MMX361" s="98"/>
      <c r="MMY361" s="98"/>
      <c r="MMZ361" s="98"/>
      <c r="MNA361" s="98"/>
      <c r="MNB361" s="98"/>
      <c r="MNC361" s="98"/>
      <c r="MND361" s="98"/>
      <c r="MNE361" s="98"/>
      <c r="MNF361" s="98"/>
      <c r="MNG361" s="98"/>
      <c r="MNH361" s="98"/>
      <c r="MNI361" s="98"/>
      <c r="MNJ361" s="98"/>
      <c r="MNK361" s="98"/>
      <c r="MNL361" s="98"/>
      <c r="MNM361" s="98"/>
      <c r="MNN361" s="98"/>
      <c r="MNO361" s="98"/>
      <c r="MNP361" s="98"/>
      <c r="MNQ361" s="98"/>
      <c r="MNR361" s="98"/>
      <c r="MNS361" s="98"/>
      <c r="MNT361" s="98"/>
      <c r="MNU361" s="98"/>
      <c r="MNV361" s="98"/>
      <c r="MNW361" s="98"/>
      <c r="MNX361" s="98"/>
      <c r="MNY361" s="98"/>
      <c r="MNZ361" s="98"/>
      <c r="MOA361" s="98"/>
      <c r="MOB361" s="98"/>
      <c r="MOC361" s="98"/>
      <c r="MOD361" s="98"/>
      <c r="MOE361" s="98"/>
      <c r="MOF361" s="98"/>
      <c r="MOG361" s="98"/>
      <c r="MOH361" s="98"/>
      <c r="MOI361" s="98"/>
      <c r="MOJ361" s="98"/>
      <c r="MOK361" s="98"/>
      <c r="MOL361" s="98"/>
      <c r="MOM361" s="98"/>
      <c r="MON361" s="98"/>
      <c r="MOO361" s="98"/>
      <c r="MOP361" s="98"/>
      <c r="MOQ361" s="98"/>
      <c r="MOR361" s="98"/>
      <c r="MOS361" s="98"/>
      <c r="MOT361" s="98"/>
      <c r="MOU361" s="98"/>
      <c r="MOV361" s="98"/>
      <c r="MOW361" s="98"/>
      <c r="MOX361" s="98"/>
      <c r="MOY361" s="98"/>
      <c r="MOZ361" s="98"/>
      <c r="MPA361" s="98"/>
      <c r="MPB361" s="98"/>
      <c r="MPC361" s="98"/>
      <c r="MPD361" s="98"/>
      <c r="MPE361" s="98"/>
      <c r="MPF361" s="98"/>
      <c r="MPG361" s="98"/>
      <c r="MPH361" s="98"/>
      <c r="MPI361" s="98"/>
      <c r="MPJ361" s="98"/>
      <c r="MPK361" s="98"/>
      <c r="MPL361" s="98"/>
      <c r="MPM361" s="98"/>
      <c r="MPN361" s="98"/>
      <c r="MPO361" s="98"/>
      <c r="MPP361" s="98"/>
      <c r="MPQ361" s="98"/>
      <c r="MPR361" s="98"/>
      <c r="MPS361" s="98"/>
      <c r="MPT361" s="98"/>
      <c r="MPU361" s="98"/>
      <c r="MPV361" s="98"/>
      <c r="MPW361" s="98"/>
      <c r="MPX361" s="98"/>
      <c r="MPY361" s="98"/>
      <c r="MPZ361" s="98"/>
      <c r="MQA361" s="98"/>
      <c r="MQB361" s="98"/>
      <c r="MQC361" s="98"/>
      <c r="MQD361" s="98"/>
      <c r="MQE361" s="98"/>
      <c r="MQF361" s="98"/>
      <c r="MQG361" s="98"/>
      <c r="MQH361" s="98"/>
      <c r="MQI361" s="98"/>
      <c r="MQJ361" s="98"/>
      <c r="MQK361" s="98"/>
      <c r="MQL361" s="98"/>
      <c r="MQM361" s="98"/>
      <c r="MQN361" s="98"/>
      <c r="MQO361" s="98"/>
      <c r="MQP361" s="98"/>
      <c r="MQQ361" s="98"/>
      <c r="MQR361" s="98"/>
      <c r="MQS361" s="98"/>
      <c r="MQT361" s="98"/>
      <c r="MQU361" s="98"/>
      <c r="MQV361" s="98"/>
      <c r="MQW361" s="98"/>
      <c r="MQX361" s="98"/>
      <c r="MQY361" s="98"/>
      <c r="MQZ361" s="98"/>
      <c r="MRA361" s="98"/>
      <c r="MRB361" s="98"/>
      <c r="MRC361" s="98"/>
      <c r="MRD361" s="98"/>
      <c r="MRE361" s="98"/>
      <c r="MRF361" s="98"/>
      <c r="MRG361" s="98"/>
      <c r="MRH361" s="98"/>
      <c r="MRI361" s="98"/>
      <c r="MRJ361" s="98"/>
      <c r="MRK361" s="98"/>
      <c r="MRL361" s="98"/>
      <c r="MRM361" s="98"/>
      <c r="MRN361" s="98"/>
      <c r="MRO361" s="98"/>
      <c r="MRP361" s="98"/>
      <c r="MRQ361" s="98"/>
      <c r="MRR361" s="98"/>
      <c r="MRS361" s="98"/>
      <c r="MRT361" s="98"/>
      <c r="MRU361" s="98"/>
      <c r="MRV361" s="98"/>
      <c r="MRW361" s="98"/>
      <c r="MRX361" s="98"/>
      <c r="MRY361" s="98"/>
      <c r="MRZ361" s="98"/>
      <c r="MSA361" s="98"/>
      <c r="MSB361" s="98"/>
      <c r="MSC361" s="98"/>
      <c r="MSD361" s="98"/>
      <c r="MSE361" s="98"/>
      <c r="MSF361" s="98"/>
      <c r="MSG361" s="98"/>
      <c r="MSH361" s="98"/>
      <c r="MSI361" s="98"/>
      <c r="MSJ361" s="98"/>
      <c r="MSK361" s="98"/>
      <c r="MSL361" s="98"/>
      <c r="MSM361" s="98"/>
      <c r="MSN361" s="98"/>
      <c r="MSO361" s="98"/>
      <c r="MSP361" s="98"/>
      <c r="MSQ361" s="98"/>
      <c r="MSR361" s="98"/>
      <c r="MSS361" s="98"/>
      <c r="MST361" s="98"/>
      <c r="MSU361" s="98"/>
      <c r="MSV361" s="98"/>
      <c r="MSW361" s="98"/>
      <c r="MSX361" s="98"/>
      <c r="MSY361" s="98"/>
      <c r="MSZ361" s="98"/>
      <c r="MTA361" s="98"/>
      <c r="MTB361" s="98"/>
      <c r="MTC361" s="98"/>
      <c r="MTD361" s="98"/>
      <c r="MTE361" s="98"/>
      <c r="MTF361" s="98"/>
      <c r="MTG361" s="98"/>
      <c r="MTH361" s="98"/>
      <c r="MTI361" s="98"/>
      <c r="MTJ361" s="98"/>
      <c r="MTK361" s="98"/>
      <c r="MTL361" s="98"/>
      <c r="MTM361" s="98"/>
      <c r="MTN361" s="98"/>
      <c r="MTO361" s="98"/>
      <c r="MTP361" s="98"/>
      <c r="MTQ361" s="98"/>
      <c r="MTR361" s="98"/>
      <c r="MTS361" s="98"/>
      <c r="MTT361" s="98"/>
      <c r="MTU361" s="98"/>
      <c r="MTV361" s="98"/>
      <c r="MTW361" s="98"/>
      <c r="MTX361" s="98"/>
      <c r="MTY361" s="98"/>
      <c r="MTZ361" s="98"/>
      <c r="MUA361" s="98"/>
      <c r="MUB361" s="98"/>
      <c r="MUC361" s="98"/>
      <c r="MUD361" s="98"/>
      <c r="MUE361" s="98"/>
      <c r="MUF361" s="98"/>
      <c r="MUG361" s="98"/>
      <c r="MUH361" s="98"/>
      <c r="MUI361" s="98"/>
      <c r="MUJ361" s="98"/>
      <c r="MUK361" s="98"/>
      <c r="MUL361" s="98"/>
      <c r="MUM361" s="98"/>
      <c r="MUN361" s="98"/>
      <c r="MUO361" s="98"/>
      <c r="MUP361" s="98"/>
      <c r="MUQ361" s="98"/>
      <c r="MUR361" s="98"/>
      <c r="MUS361" s="98"/>
      <c r="MUT361" s="98"/>
      <c r="MUU361" s="98"/>
      <c r="MUV361" s="98"/>
      <c r="MUW361" s="98"/>
      <c r="MUX361" s="98"/>
      <c r="MUY361" s="98"/>
      <c r="MUZ361" s="98"/>
      <c r="MVA361" s="98"/>
      <c r="MVB361" s="98"/>
      <c r="MVC361" s="98"/>
      <c r="MVD361" s="98"/>
      <c r="MVE361" s="98"/>
      <c r="MVF361" s="98"/>
      <c r="MVG361" s="98"/>
      <c r="MVH361" s="98"/>
      <c r="MVI361" s="98"/>
      <c r="MVJ361" s="98"/>
      <c r="MVK361" s="98"/>
      <c r="MVL361" s="98"/>
      <c r="MVM361" s="98"/>
      <c r="MVN361" s="98"/>
      <c r="MVO361" s="98"/>
      <c r="MVP361" s="98"/>
      <c r="MVQ361" s="98"/>
      <c r="MVR361" s="98"/>
      <c r="MVS361" s="98"/>
      <c r="MVT361" s="98"/>
      <c r="MVU361" s="98"/>
      <c r="MVV361" s="98"/>
      <c r="MVW361" s="98"/>
      <c r="MVX361" s="98"/>
      <c r="MVY361" s="98"/>
      <c r="MVZ361" s="98"/>
      <c r="MWA361" s="98"/>
      <c r="MWB361" s="98"/>
      <c r="MWC361" s="98"/>
      <c r="MWD361" s="98"/>
      <c r="MWE361" s="98"/>
      <c r="MWF361" s="98"/>
      <c r="MWG361" s="98"/>
      <c r="MWH361" s="98"/>
      <c r="MWI361" s="98"/>
      <c r="MWJ361" s="98"/>
      <c r="MWK361" s="98"/>
      <c r="MWL361" s="98"/>
      <c r="MWM361" s="98"/>
      <c r="MWN361" s="98"/>
      <c r="MWO361" s="98"/>
      <c r="MWP361" s="98"/>
      <c r="MWQ361" s="98"/>
      <c r="MWR361" s="98"/>
      <c r="MWS361" s="98"/>
      <c r="MWT361" s="98"/>
      <c r="MWU361" s="98"/>
      <c r="MWV361" s="98"/>
      <c r="MWW361" s="98"/>
      <c r="MWX361" s="98"/>
      <c r="MWY361" s="98"/>
      <c r="MWZ361" s="98"/>
      <c r="MXA361" s="98"/>
      <c r="MXB361" s="98"/>
      <c r="MXC361" s="98"/>
      <c r="MXD361" s="98"/>
      <c r="MXE361" s="98"/>
      <c r="MXF361" s="98"/>
      <c r="MXG361" s="98"/>
      <c r="MXH361" s="98"/>
      <c r="MXI361" s="98"/>
      <c r="MXJ361" s="98"/>
      <c r="MXK361" s="98"/>
      <c r="MXL361" s="98"/>
      <c r="MXM361" s="98"/>
      <c r="MXN361" s="98"/>
      <c r="MXO361" s="98"/>
      <c r="MXP361" s="98"/>
      <c r="MXQ361" s="98"/>
      <c r="MXR361" s="98"/>
      <c r="MXS361" s="98"/>
      <c r="MXT361" s="98"/>
      <c r="MXU361" s="98"/>
      <c r="MXV361" s="98"/>
      <c r="MXW361" s="98"/>
      <c r="MXX361" s="98"/>
      <c r="MXY361" s="98"/>
      <c r="MXZ361" s="98"/>
      <c r="MYA361" s="98"/>
      <c r="MYB361" s="98"/>
      <c r="MYC361" s="98"/>
      <c r="MYD361" s="98"/>
      <c r="MYE361" s="98"/>
      <c r="MYF361" s="98"/>
      <c r="MYG361" s="98"/>
      <c r="MYH361" s="98"/>
      <c r="MYI361" s="98"/>
      <c r="MYJ361" s="98"/>
      <c r="MYK361" s="98"/>
      <c r="MYL361" s="98"/>
      <c r="MYM361" s="98"/>
      <c r="MYN361" s="98"/>
      <c r="MYO361" s="98"/>
      <c r="MYP361" s="98"/>
      <c r="MYQ361" s="98"/>
      <c r="MYR361" s="98"/>
      <c r="MYS361" s="98"/>
      <c r="MYT361" s="98"/>
      <c r="MYU361" s="98"/>
      <c r="MYV361" s="98"/>
      <c r="MYW361" s="98"/>
      <c r="MYX361" s="98"/>
      <c r="MYY361" s="98"/>
      <c r="MYZ361" s="98"/>
      <c r="MZA361" s="98"/>
      <c r="MZB361" s="98"/>
      <c r="MZC361" s="98"/>
      <c r="MZD361" s="98"/>
      <c r="MZE361" s="98"/>
      <c r="MZF361" s="98"/>
      <c r="MZG361" s="98"/>
      <c r="MZH361" s="98"/>
      <c r="MZI361" s="98"/>
      <c r="MZJ361" s="98"/>
      <c r="MZK361" s="98"/>
      <c r="MZL361" s="98"/>
      <c r="MZM361" s="98"/>
      <c r="MZN361" s="98"/>
      <c r="MZO361" s="98"/>
      <c r="MZP361" s="98"/>
      <c r="MZQ361" s="98"/>
      <c r="MZR361" s="98"/>
      <c r="MZS361" s="98"/>
      <c r="MZT361" s="98"/>
      <c r="MZU361" s="98"/>
      <c r="MZV361" s="98"/>
      <c r="MZW361" s="98"/>
      <c r="MZX361" s="98"/>
      <c r="MZY361" s="98"/>
      <c r="MZZ361" s="98"/>
      <c r="NAA361" s="98"/>
      <c r="NAB361" s="98"/>
      <c r="NAC361" s="98"/>
      <c r="NAD361" s="98"/>
      <c r="NAE361" s="98"/>
      <c r="NAF361" s="98"/>
      <c r="NAG361" s="98"/>
      <c r="NAH361" s="98"/>
      <c r="NAI361" s="98"/>
      <c r="NAJ361" s="98"/>
      <c r="NAK361" s="98"/>
      <c r="NAL361" s="98"/>
      <c r="NAM361" s="98"/>
      <c r="NAN361" s="98"/>
      <c r="NAO361" s="98"/>
      <c r="NAP361" s="98"/>
      <c r="NAQ361" s="98"/>
      <c r="NAR361" s="98"/>
      <c r="NAS361" s="98"/>
      <c r="NAT361" s="98"/>
      <c r="NAU361" s="98"/>
      <c r="NAV361" s="98"/>
      <c r="NAW361" s="98"/>
      <c r="NAX361" s="98"/>
      <c r="NAY361" s="98"/>
      <c r="NAZ361" s="98"/>
      <c r="NBA361" s="98"/>
      <c r="NBB361" s="98"/>
      <c r="NBC361" s="98"/>
      <c r="NBD361" s="98"/>
      <c r="NBE361" s="98"/>
      <c r="NBF361" s="98"/>
      <c r="NBG361" s="98"/>
      <c r="NBH361" s="98"/>
      <c r="NBI361" s="98"/>
      <c r="NBJ361" s="98"/>
      <c r="NBK361" s="98"/>
      <c r="NBL361" s="98"/>
      <c r="NBM361" s="98"/>
      <c r="NBN361" s="98"/>
      <c r="NBO361" s="98"/>
      <c r="NBP361" s="98"/>
      <c r="NBQ361" s="98"/>
      <c r="NBR361" s="98"/>
      <c r="NBS361" s="98"/>
      <c r="NBT361" s="98"/>
      <c r="NBU361" s="98"/>
      <c r="NBV361" s="98"/>
      <c r="NBW361" s="98"/>
      <c r="NBX361" s="98"/>
      <c r="NBY361" s="98"/>
      <c r="NBZ361" s="98"/>
      <c r="NCA361" s="98"/>
      <c r="NCB361" s="98"/>
      <c r="NCC361" s="98"/>
      <c r="NCD361" s="98"/>
      <c r="NCE361" s="98"/>
      <c r="NCF361" s="98"/>
      <c r="NCG361" s="98"/>
      <c r="NCH361" s="98"/>
      <c r="NCI361" s="98"/>
      <c r="NCJ361" s="98"/>
      <c r="NCK361" s="98"/>
      <c r="NCL361" s="98"/>
      <c r="NCM361" s="98"/>
      <c r="NCN361" s="98"/>
      <c r="NCO361" s="98"/>
      <c r="NCP361" s="98"/>
      <c r="NCQ361" s="98"/>
      <c r="NCR361" s="98"/>
      <c r="NCS361" s="98"/>
      <c r="NCT361" s="98"/>
      <c r="NCU361" s="98"/>
      <c r="NCV361" s="98"/>
      <c r="NCW361" s="98"/>
      <c r="NCX361" s="98"/>
      <c r="NCY361" s="98"/>
      <c r="NCZ361" s="98"/>
      <c r="NDA361" s="98"/>
      <c r="NDB361" s="98"/>
      <c r="NDC361" s="98"/>
      <c r="NDD361" s="98"/>
      <c r="NDE361" s="98"/>
      <c r="NDF361" s="98"/>
      <c r="NDG361" s="98"/>
      <c r="NDH361" s="98"/>
      <c r="NDI361" s="98"/>
      <c r="NDJ361" s="98"/>
      <c r="NDK361" s="98"/>
      <c r="NDL361" s="98"/>
      <c r="NDM361" s="98"/>
      <c r="NDN361" s="98"/>
      <c r="NDO361" s="98"/>
      <c r="NDP361" s="98"/>
      <c r="NDQ361" s="98"/>
      <c r="NDR361" s="98"/>
      <c r="NDS361" s="98"/>
      <c r="NDT361" s="98"/>
      <c r="NDU361" s="98"/>
      <c r="NDV361" s="98"/>
      <c r="NDW361" s="98"/>
      <c r="NDX361" s="98"/>
      <c r="NDY361" s="98"/>
      <c r="NDZ361" s="98"/>
      <c r="NEA361" s="98"/>
      <c r="NEB361" s="98"/>
      <c r="NEC361" s="98"/>
      <c r="NED361" s="98"/>
      <c r="NEE361" s="98"/>
      <c r="NEF361" s="98"/>
      <c r="NEG361" s="98"/>
      <c r="NEH361" s="98"/>
      <c r="NEI361" s="98"/>
      <c r="NEJ361" s="98"/>
      <c r="NEK361" s="98"/>
      <c r="NEL361" s="98"/>
      <c r="NEM361" s="98"/>
      <c r="NEN361" s="98"/>
      <c r="NEO361" s="98"/>
      <c r="NEP361" s="98"/>
      <c r="NEQ361" s="98"/>
      <c r="NER361" s="98"/>
      <c r="NES361" s="98"/>
      <c r="NET361" s="98"/>
      <c r="NEU361" s="98"/>
      <c r="NEV361" s="98"/>
      <c r="NEW361" s="98"/>
      <c r="NEX361" s="98"/>
      <c r="NEY361" s="98"/>
      <c r="NEZ361" s="98"/>
      <c r="NFA361" s="98"/>
      <c r="NFB361" s="98"/>
      <c r="NFC361" s="98"/>
      <c r="NFD361" s="98"/>
      <c r="NFE361" s="98"/>
      <c r="NFF361" s="98"/>
      <c r="NFG361" s="98"/>
      <c r="NFH361" s="98"/>
      <c r="NFI361" s="98"/>
      <c r="NFJ361" s="98"/>
      <c r="NFK361" s="98"/>
      <c r="NFL361" s="98"/>
      <c r="NFM361" s="98"/>
      <c r="NFN361" s="98"/>
      <c r="NFO361" s="98"/>
      <c r="NFP361" s="98"/>
      <c r="NFQ361" s="98"/>
      <c r="NFR361" s="98"/>
      <c r="NFS361" s="98"/>
      <c r="NFT361" s="98"/>
      <c r="NFU361" s="98"/>
      <c r="NFV361" s="98"/>
      <c r="NFW361" s="98"/>
      <c r="NFX361" s="98"/>
      <c r="NFY361" s="98"/>
      <c r="NFZ361" s="98"/>
      <c r="NGA361" s="98"/>
      <c r="NGB361" s="98"/>
      <c r="NGC361" s="98"/>
      <c r="NGD361" s="98"/>
      <c r="NGE361" s="98"/>
      <c r="NGF361" s="98"/>
      <c r="NGG361" s="98"/>
      <c r="NGH361" s="98"/>
      <c r="NGI361" s="98"/>
      <c r="NGJ361" s="98"/>
      <c r="NGK361" s="98"/>
      <c r="NGL361" s="98"/>
      <c r="NGM361" s="98"/>
      <c r="NGN361" s="98"/>
      <c r="NGO361" s="98"/>
      <c r="NGP361" s="98"/>
      <c r="NGQ361" s="98"/>
      <c r="NGR361" s="98"/>
      <c r="NGS361" s="98"/>
      <c r="NGT361" s="98"/>
      <c r="NGU361" s="98"/>
      <c r="NGV361" s="98"/>
      <c r="NGW361" s="98"/>
      <c r="NGX361" s="98"/>
      <c r="NGY361" s="98"/>
      <c r="NGZ361" s="98"/>
      <c r="NHA361" s="98"/>
      <c r="NHB361" s="98"/>
      <c r="NHC361" s="98"/>
      <c r="NHD361" s="98"/>
      <c r="NHE361" s="98"/>
      <c r="NHF361" s="98"/>
      <c r="NHG361" s="98"/>
      <c r="NHH361" s="98"/>
      <c r="NHI361" s="98"/>
      <c r="NHJ361" s="98"/>
      <c r="NHK361" s="98"/>
      <c r="NHL361" s="98"/>
      <c r="NHM361" s="98"/>
      <c r="NHN361" s="98"/>
      <c r="NHO361" s="98"/>
      <c r="NHP361" s="98"/>
      <c r="NHQ361" s="98"/>
      <c r="NHR361" s="98"/>
      <c r="NHS361" s="98"/>
      <c r="NHT361" s="98"/>
      <c r="NHU361" s="98"/>
      <c r="NHV361" s="98"/>
      <c r="NHW361" s="98"/>
      <c r="NHX361" s="98"/>
      <c r="NHY361" s="98"/>
      <c r="NHZ361" s="98"/>
      <c r="NIA361" s="98"/>
      <c r="NIB361" s="98"/>
      <c r="NIC361" s="98"/>
      <c r="NID361" s="98"/>
      <c r="NIE361" s="98"/>
      <c r="NIF361" s="98"/>
      <c r="NIG361" s="98"/>
      <c r="NIH361" s="98"/>
      <c r="NII361" s="98"/>
      <c r="NIJ361" s="98"/>
      <c r="NIK361" s="98"/>
      <c r="NIL361" s="98"/>
      <c r="NIM361" s="98"/>
      <c r="NIN361" s="98"/>
      <c r="NIO361" s="98"/>
      <c r="NIP361" s="98"/>
      <c r="NIQ361" s="98"/>
      <c r="NIR361" s="98"/>
      <c r="NIS361" s="98"/>
      <c r="NIT361" s="98"/>
      <c r="NIU361" s="98"/>
      <c r="NIV361" s="98"/>
      <c r="NIW361" s="98"/>
      <c r="NIX361" s="98"/>
      <c r="NIY361" s="98"/>
      <c r="NIZ361" s="98"/>
      <c r="NJA361" s="98"/>
      <c r="NJB361" s="98"/>
      <c r="NJC361" s="98"/>
      <c r="NJD361" s="98"/>
      <c r="NJE361" s="98"/>
      <c r="NJF361" s="98"/>
      <c r="NJG361" s="98"/>
      <c r="NJH361" s="98"/>
      <c r="NJI361" s="98"/>
      <c r="NJJ361" s="98"/>
      <c r="NJK361" s="98"/>
      <c r="NJL361" s="98"/>
      <c r="NJM361" s="98"/>
      <c r="NJN361" s="98"/>
      <c r="NJO361" s="98"/>
      <c r="NJP361" s="98"/>
      <c r="NJQ361" s="98"/>
      <c r="NJR361" s="98"/>
      <c r="NJS361" s="98"/>
      <c r="NJT361" s="98"/>
      <c r="NJU361" s="98"/>
      <c r="NJV361" s="98"/>
      <c r="NJW361" s="98"/>
      <c r="NJX361" s="98"/>
      <c r="NJY361" s="98"/>
      <c r="NJZ361" s="98"/>
      <c r="NKA361" s="98"/>
      <c r="NKB361" s="98"/>
      <c r="NKC361" s="98"/>
      <c r="NKD361" s="98"/>
      <c r="NKE361" s="98"/>
      <c r="NKF361" s="98"/>
      <c r="NKG361" s="98"/>
      <c r="NKH361" s="98"/>
      <c r="NKI361" s="98"/>
      <c r="NKJ361" s="98"/>
      <c r="NKK361" s="98"/>
      <c r="NKL361" s="98"/>
      <c r="NKM361" s="98"/>
      <c r="NKN361" s="98"/>
      <c r="NKO361" s="98"/>
      <c r="NKP361" s="98"/>
      <c r="NKQ361" s="98"/>
      <c r="NKR361" s="98"/>
      <c r="NKS361" s="98"/>
      <c r="NKT361" s="98"/>
      <c r="NKU361" s="98"/>
      <c r="NKV361" s="98"/>
      <c r="NKW361" s="98"/>
      <c r="NKX361" s="98"/>
      <c r="NKY361" s="98"/>
      <c r="NKZ361" s="98"/>
      <c r="NLA361" s="98"/>
      <c r="NLB361" s="98"/>
      <c r="NLC361" s="98"/>
      <c r="NLD361" s="98"/>
      <c r="NLE361" s="98"/>
      <c r="NLF361" s="98"/>
      <c r="NLG361" s="98"/>
      <c r="NLH361" s="98"/>
      <c r="NLI361" s="98"/>
      <c r="NLJ361" s="98"/>
      <c r="NLK361" s="98"/>
      <c r="NLL361" s="98"/>
      <c r="NLM361" s="98"/>
      <c r="NLN361" s="98"/>
      <c r="NLO361" s="98"/>
      <c r="NLP361" s="98"/>
      <c r="NLQ361" s="98"/>
      <c r="NLR361" s="98"/>
      <c r="NLS361" s="98"/>
      <c r="NLT361" s="98"/>
      <c r="NLU361" s="98"/>
      <c r="NLV361" s="98"/>
      <c r="NLW361" s="98"/>
      <c r="NLX361" s="98"/>
      <c r="NLY361" s="98"/>
      <c r="NLZ361" s="98"/>
      <c r="NMA361" s="98"/>
      <c r="NMB361" s="98"/>
      <c r="NMC361" s="98"/>
      <c r="NMD361" s="98"/>
      <c r="NME361" s="98"/>
      <c r="NMF361" s="98"/>
      <c r="NMG361" s="98"/>
      <c r="NMH361" s="98"/>
      <c r="NMI361" s="98"/>
      <c r="NMJ361" s="98"/>
      <c r="NMK361" s="98"/>
      <c r="NML361" s="98"/>
      <c r="NMM361" s="98"/>
      <c r="NMN361" s="98"/>
      <c r="NMO361" s="98"/>
      <c r="NMP361" s="98"/>
      <c r="NMQ361" s="98"/>
      <c r="NMR361" s="98"/>
      <c r="NMS361" s="98"/>
      <c r="NMT361" s="98"/>
      <c r="NMU361" s="98"/>
      <c r="NMV361" s="98"/>
      <c r="NMW361" s="98"/>
      <c r="NMX361" s="98"/>
      <c r="NMY361" s="98"/>
      <c r="NMZ361" s="98"/>
      <c r="NNA361" s="98"/>
      <c r="NNB361" s="98"/>
      <c r="NNC361" s="98"/>
      <c r="NND361" s="98"/>
      <c r="NNE361" s="98"/>
      <c r="NNF361" s="98"/>
      <c r="NNG361" s="98"/>
      <c r="NNH361" s="98"/>
      <c r="NNI361" s="98"/>
      <c r="NNJ361" s="98"/>
      <c r="NNK361" s="98"/>
      <c r="NNL361" s="98"/>
      <c r="NNM361" s="98"/>
      <c r="NNN361" s="98"/>
      <c r="NNO361" s="98"/>
      <c r="NNP361" s="98"/>
      <c r="NNQ361" s="98"/>
      <c r="NNR361" s="98"/>
      <c r="NNS361" s="98"/>
      <c r="NNT361" s="98"/>
      <c r="NNU361" s="98"/>
      <c r="NNV361" s="98"/>
      <c r="NNW361" s="98"/>
      <c r="NNX361" s="98"/>
      <c r="NNY361" s="98"/>
      <c r="NNZ361" s="98"/>
      <c r="NOA361" s="98"/>
      <c r="NOB361" s="98"/>
      <c r="NOC361" s="98"/>
      <c r="NOD361" s="98"/>
      <c r="NOE361" s="98"/>
      <c r="NOF361" s="98"/>
      <c r="NOG361" s="98"/>
      <c r="NOH361" s="98"/>
      <c r="NOI361" s="98"/>
      <c r="NOJ361" s="98"/>
      <c r="NOK361" s="98"/>
      <c r="NOL361" s="98"/>
      <c r="NOM361" s="98"/>
      <c r="NON361" s="98"/>
      <c r="NOO361" s="98"/>
      <c r="NOP361" s="98"/>
      <c r="NOQ361" s="98"/>
      <c r="NOR361" s="98"/>
      <c r="NOS361" s="98"/>
      <c r="NOT361" s="98"/>
      <c r="NOU361" s="98"/>
      <c r="NOV361" s="98"/>
      <c r="NOW361" s="98"/>
      <c r="NOX361" s="98"/>
      <c r="NOY361" s="98"/>
      <c r="NOZ361" s="98"/>
      <c r="NPA361" s="98"/>
      <c r="NPB361" s="98"/>
      <c r="NPC361" s="98"/>
      <c r="NPD361" s="98"/>
      <c r="NPE361" s="98"/>
      <c r="NPF361" s="98"/>
      <c r="NPG361" s="98"/>
      <c r="NPH361" s="98"/>
      <c r="NPI361" s="98"/>
      <c r="NPJ361" s="98"/>
      <c r="NPK361" s="98"/>
      <c r="NPL361" s="98"/>
      <c r="NPM361" s="98"/>
      <c r="NPN361" s="98"/>
      <c r="NPO361" s="98"/>
      <c r="NPP361" s="98"/>
      <c r="NPQ361" s="98"/>
      <c r="NPR361" s="98"/>
      <c r="NPS361" s="98"/>
      <c r="NPT361" s="98"/>
      <c r="NPU361" s="98"/>
      <c r="NPV361" s="98"/>
      <c r="NPW361" s="98"/>
      <c r="NPX361" s="98"/>
      <c r="NPY361" s="98"/>
      <c r="NPZ361" s="98"/>
      <c r="NQA361" s="98"/>
      <c r="NQB361" s="98"/>
      <c r="NQC361" s="98"/>
      <c r="NQD361" s="98"/>
      <c r="NQE361" s="98"/>
      <c r="NQF361" s="98"/>
      <c r="NQG361" s="98"/>
      <c r="NQH361" s="98"/>
      <c r="NQI361" s="98"/>
      <c r="NQJ361" s="98"/>
      <c r="NQK361" s="98"/>
      <c r="NQL361" s="98"/>
      <c r="NQM361" s="98"/>
      <c r="NQN361" s="98"/>
      <c r="NQO361" s="98"/>
      <c r="NQP361" s="98"/>
      <c r="NQQ361" s="98"/>
      <c r="NQR361" s="98"/>
      <c r="NQS361" s="98"/>
      <c r="NQT361" s="98"/>
      <c r="NQU361" s="98"/>
      <c r="NQV361" s="98"/>
      <c r="NQW361" s="98"/>
      <c r="NQX361" s="98"/>
      <c r="NQY361" s="98"/>
      <c r="NQZ361" s="98"/>
      <c r="NRA361" s="98"/>
      <c r="NRB361" s="98"/>
      <c r="NRC361" s="98"/>
      <c r="NRD361" s="98"/>
      <c r="NRE361" s="98"/>
      <c r="NRF361" s="98"/>
      <c r="NRG361" s="98"/>
      <c r="NRH361" s="98"/>
      <c r="NRI361" s="98"/>
      <c r="NRJ361" s="98"/>
      <c r="NRK361" s="98"/>
      <c r="NRL361" s="98"/>
      <c r="NRM361" s="98"/>
      <c r="NRN361" s="98"/>
      <c r="NRO361" s="98"/>
      <c r="NRP361" s="98"/>
      <c r="NRQ361" s="98"/>
      <c r="NRR361" s="98"/>
      <c r="NRS361" s="98"/>
      <c r="NRT361" s="98"/>
      <c r="NRU361" s="98"/>
      <c r="NRV361" s="98"/>
      <c r="NRW361" s="98"/>
      <c r="NRX361" s="98"/>
      <c r="NRY361" s="98"/>
      <c r="NRZ361" s="98"/>
      <c r="NSA361" s="98"/>
      <c r="NSB361" s="98"/>
      <c r="NSC361" s="98"/>
      <c r="NSD361" s="98"/>
      <c r="NSE361" s="98"/>
      <c r="NSF361" s="98"/>
      <c r="NSG361" s="98"/>
      <c r="NSH361" s="98"/>
      <c r="NSI361" s="98"/>
      <c r="NSJ361" s="98"/>
      <c r="NSK361" s="98"/>
      <c r="NSL361" s="98"/>
      <c r="NSM361" s="98"/>
      <c r="NSN361" s="98"/>
      <c r="NSO361" s="98"/>
      <c r="NSP361" s="98"/>
      <c r="NSQ361" s="98"/>
      <c r="NSR361" s="98"/>
      <c r="NSS361" s="98"/>
      <c r="NST361" s="98"/>
      <c r="NSU361" s="98"/>
      <c r="NSV361" s="98"/>
      <c r="NSW361" s="98"/>
      <c r="NSX361" s="98"/>
      <c r="NSY361" s="98"/>
      <c r="NSZ361" s="98"/>
      <c r="NTA361" s="98"/>
      <c r="NTB361" s="98"/>
      <c r="NTC361" s="98"/>
      <c r="NTD361" s="98"/>
      <c r="NTE361" s="98"/>
      <c r="NTF361" s="98"/>
      <c r="NTG361" s="98"/>
      <c r="NTH361" s="98"/>
      <c r="NTI361" s="98"/>
      <c r="NTJ361" s="98"/>
      <c r="NTK361" s="98"/>
      <c r="NTL361" s="98"/>
      <c r="NTM361" s="98"/>
      <c r="NTN361" s="98"/>
      <c r="NTO361" s="98"/>
      <c r="NTP361" s="98"/>
      <c r="NTQ361" s="98"/>
      <c r="NTR361" s="98"/>
      <c r="NTS361" s="98"/>
      <c r="NTT361" s="98"/>
      <c r="NTU361" s="98"/>
      <c r="NTV361" s="98"/>
      <c r="NTW361" s="98"/>
      <c r="NTX361" s="98"/>
      <c r="NTY361" s="98"/>
      <c r="NTZ361" s="98"/>
      <c r="NUA361" s="98"/>
      <c r="NUB361" s="98"/>
      <c r="NUC361" s="98"/>
      <c r="NUD361" s="98"/>
      <c r="NUE361" s="98"/>
      <c r="NUF361" s="98"/>
      <c r="NUG361" s="98"/>
      <c r="NUH361" s="98"/>
      <c r="NUI361" s="98"/>
      <c r="NUJ361" s="98"/>
      <c r="NUK361" s="98"/>
      <c r="NUL361" s="98"/>
      <c r="NUM361" s="98"/>
      <c r="NUN361" s="98"/>
      <c r="NUO361" s="98"/>
      <c r="NUP361" s="98"/>
      <c r="NUQ361" s="98"/>
      <c r="NUR361" s="98"/>
      <c r="NUS361" s="98"/>
      <c r="NUT361" s="98"/>
      <c r="NUU361" s="98"/>
      <c r="NUV361" s="98"/>
      <c r="NUW361" s="98"/>
      <c r="NUX361" s="98"/>
      <c r="NUY361" s="98"/>
      <c r="NUZ361" s="98"/>
      <c r="NVA361" s="98"/>
      <c r="NVB361" s="98"/>
      <c r="NVC361" s="98"/>
      <c r="NVD361" s="98"/>
      <c r="NVE361" s="98"/>
      <c r="NVF361" s="98"/>
      <c r="NVG361" s="98"/>
      <c r="NVH361" s="98"/>
      <c r="NVI361" s="98"/>
      <c r="NVJ361" s="98"/>
      <c r="NVK361" s="98"/>
      <c r="NVL361" s="98"/>
      <c r="NVM361" s="98"/>
      <c r="NVN361" s="98"/>
      <c r="NVO361" s="98"/>
      <c r="NVP361" s="98"/>
      <c r="NVQ361" s="98"/>
      <c r="NVR361" s="98"/>
      <c r="NVS361" s="98"/>
      <c r="NVT361" s="98"/>
      <c r="NVU361" s="98"/>
      <c r="NVV361" s="98"/>
      <c r="NVW361" s="98"/>
      <c r="NVX361" s="98"/>
      <c r="NVY361" s="98"/>
      <c r="NVZ361" s="98"/>
      <c r="NWA361" s="98"/>
      <c r="NWB361" s="98"/>
      <c r="NWC361" s="98"/>
      <c r="NWD361" s="98"/>
      <c r="NWE361" s="98"/>
      <c r="NWF361" s="98"/>
      <c r="NWG361" s="98"/>
      <c r="NWH361" s="98"/>
      <c r="NWI361" s="98"/>
      <c r="NWJ361" s="98"/>
      <c r="NWK361" s="98"/>
      <c r="NWL361" s="98"/>
      <c r="NWM361" s="98"/>
      <c r="NWN361" s="98"/>
      <c r="NWO361" s="98"/>
      <c r="NWP361" s="98"/>
      <c r="NWQ361" s="98"/>
      <c r="NWR361" s="98"/>
      <c r="NWS361" s="98"/>
      <c r="NWT361" s="98"/>
      <c r="NWU361" s="98"/>
      <c r="NWV361" s="98"/>
      <c r="NWW361" s="98"/>
      <c r="NWX361" s="98"/>
      <c r="NWY361" s="98"/>
      <c r="NWZ361" s="98"/>
      <c r="NXA361" s="98"/>
      <c r="NXB361" s="98"/>
      <c r="NXC361" s="98"/>
      <c r="NXD361" s="98"/>
      <c r="NXE361" s="98"/>
      <c r="NXF361" s="98"/>
      <c r="NXG361" s="98"/>
      <c r="NXH361" s="98"/>
      <c r="NXI361" s="98"/>
      <c r="NXJ361" s="98"/>
      <c r="NXK361" s="98"/>
      <c r="NXL361" s="98"/>
      <c r="NXM361" s="98"/>
      <c r="NXN361" s="98"/>
      <c r="NXO361" s="98"/>
      <c r="NXP361" s="98"/>
      <c r="NXQ361" s="98"/>
      <c r="NXR361" s="98"/>
      <c r="NXS361" s="98"/>
      <c r="NXT361" s="98"/>
      <c r="NXU361" s="98"/>
      <c r="NXV361" s="98"/>
      <c r="NXW361" s="98"/>
      <c r="NXX361" s="98"/>
      <c r="NXY361" s="98"/>
      <c r="NXZ361" s="98"/>
      <c r="NYA361" s="98"/>
      <c r="NYB361" s="98"/>
      <c r="NYC361" s="98"/>
      <c r="NYD361" s="98"/>
      <c r="NYE361" s="98"/>
      <c r="NYF361" s="98"/>
      <c r="NYG361" s="98"/>
      <c r="NYH361" s="98"/>
      <c r="NYI361" s="98"/>
      <c r="NYJ361" s="98"/>
      <c r="NYK361" s="98"/>
      <c r="NYL361" s="98"/>
      <c r="NYM361" s="98"/>
      <c r="NYN361" s="98"/>
      <c r="NYO361" s="98"/>
      <c r="NYP361" s="98"/>
      <c r="NYQ361" s="98"/>
      <c r="NYR361" s="98"/>
      <c r="NYS361" s="98"/>
      <c r="NYT361" s="98"/>
      <c r="NYU361" s="98"/>
      <c r="NYV361" s="98"/>
      <c r="NYW361" s="98"/>
      <c r="NYX361" s="98"/>
      <c r="NYY361" s="98"/>
      <c r="NYZ361" s="98"/>
      <c r="NZA361" s="98"/>
      <c r="NZB361" s="98"/>
      <c r="NZC361" s="98"/>
      <c r="NZD361" s="98"/>
      <c r="NZE361" s="98"/>
      <c r="NZF361" s="98"/>
      <c r="NZG361" s="98"/>
      <c r="NZH361" s="98"/>
      <c r="NZI361" s="98"/>
      <c r="NZJ361" s="98"/>
      <c r="NZK361" s="98"/>
      <c r="NZL361" s="98"/>
      <c r="NZM361" s="98"/>
      <c r="NZN361" s="98"/>
      <c r="NZO361" s="98"/>
      <c r="NZP361" s="98"/>
      <c r="NZQ361" s="98"/>
      <c r="NZR361" s="98"/>
      <c r="NZS361" s="98"/>
      <c r="NZT361" s="98"/>
      <c r="NZU361" s="98"/>
      <c r="NZV361" s="98"/>
      <c r="NZW361" s="98"/>
      <c r="NZX361" s="98"/>
      <c r="NZY361" s="98"/>
      <c r="NZZ361" s="98"/>
      <c r="OAA361" s="98"/>
      <c r="OAB361" s="98"/>
      <c r="OAC361" s="98"/>
      <c r="OAD361" s="98"/>
      <c r="OAE361" s="98"/>
      <c r="OAF361" s="98"/>
      <c r="OAG361" s="98"/>
      <c r="OAH361" s="98"/>
      <c r="OAI361" s="98"/>
      <c r="OAJ361" s="98"/>
      <c r="OAK361" s="98"/>
      <c r="OAL361" s="98"/>
      <c r="OAM361" s="98"/>
      <c r="OAN361" s="98"/>
      <c r="OAO361" s="98"/>
      <c r="OAP361" s="98"/>
      <c r="OAQ361" s="98"/>
      <c r="OAR361" s="98"/>
      <c r="OAS361" s="98"/>
      <c r="OAT361" s="98"/>
      <c r="OAU361" s="98"/>
      <c r="OAV361" s="98"/>
      <c r="OAW361" s="98"/>
      <c r="OAX361" s="98"/>
      <c r="OAY361" s="98"/>
      <c r="OAZ361" s="98"/>
      <c r="OBA361" s="98"/>
      <c r="OBB361" s="98"/>
      <c r="OBC361" s="98"/>
      <c r="OBD361" s="98"/>
      <c r="OBE361" s="98"/>
      <c r="OBF361" s="98"/>
      <c r="OBG361" s="98"/>
      <c r="OBH361" s="98"/>
      <c r="OBI361" s="98"/>
      <c r="OBJ361" s="98"/>
      <c r="OBK361" s="98"/>
      <c r="OBL361" s="98"/>
      <c r="OBM361" s="98"/>
      <c r="OBN361" s="98"/>
      <c r="OBO361" s="98"/>
      <c r="OBP361" s="98"/>
      <c r="OBQ361" s="98"/>
      <c r="OBR361" s="98"/>
      <c r="OBS361" s="98"/>
      <c r="OBT361" s="98"/>
      <c r="OBU361" s="98"/>
      <c r="OBV361" s="98"/>
      <c r="OBW361" s="98"/>
      <c r="OBX361" s="98"/>
      <c r="OBY361" s="98"/>
      <c r="OBZ361" s="98"/>
      <c r="OCA361" s="98"/>
      <c r="OCB361" s="98"/>
      <c r="OCC361" s="98"/>
      <c r="OCD361" s="98"/>
      <c r="OCE361" s="98"/>
      <c r="OCF361" s="98"/>
      <c r="OCG361" s="98"/>
      <c r="OCH361" s="98"/>
      <c r="OCI361" s="98"/>
      <c r="OCJ361" s="98"/>
      <c r="OCK361" s="98"/>
      <c r="OCL361" s="98"/>
      <c r="OCM361" s="98"/>
      <c r="OCN361" s="98"/>
      <c r="OCO361" s="98"/>
      <c r="OCP361" s="98"/>
      <c r="OCQ361" s="98"/>
      <c r="OCR361" s="98"/>
      <c r="OCS361" s="98"/>
      <c r="OCT361" s="98"/>
      <c r="OCU361" s="98"/>
      <c r="OCV361" s="98"/>
      <c r="OCW361" s="98"/>
      <c r="OCX361" s="98"/>
      <c r="OCY361" s="98"/>
      <c r="OCZ361" s="98"/>
      <c r="ODA361" s="98"/>
      <c r="ODB361" s="98"/>
      <c r="ODC361" s="98"/>
      <c r="ODD361" s="98"/>
      <c r="ODE361" s="98"/>
      <c r="ODF361" s="98"/>
      <c r="ODG361" s="98"/>
      <c r="ODH361" s="98"/>
      <c r="ODI361" s="98"/>
      <c r="ODJ361" s="98"/>
      <c r="ODK361" s="98"/>
      <c r="ODL361" s="98"/>
      <c r="ODM361" s="98"/>
      <c r="ODN361" s="98"/>
      <c r="ODO361" s="98"/>
      <c r="ODP361" s="98"/>
      <c r="ODQ361" s="98"/>
      <c r="ODR361" s="98"/>
      <c r="ODS361" s="98"/>
      <c r="ODT361" s="98"/>
      <c r="ODU361" s="98"/>
      <c r="ODV361" s="98"/>
      <c r="ODW361" s="98"/>
      <c r="ODX361" s="98"/>
      <c r="ODY361" s="98"/>
      <c r="ODZ361" s="98"/>
      <c r="OEA361" s="98"/>
      <c r="OEB361" s="98"/>
      <c r="OEC361" s="98"/>
      <c r="OED361" s="98"/>
      <c r="OEE361" s="98"/>
      <c r="OEF361" s="98"/>
      <c r="OEG361" s="98"/>
      <c r="OEH361" s="98"/>
      <c r="OEI361" s="98"/>
      <c r="OEJ361" s="98"/>
      <c r="OEK361" s="98"/>
      <c r="OEL361" s="98"/>
      <c r="OEM361" s="98"/>
      <c r="OEN361" s="98"/>
      <c r="OEO361" s="98"/>
      <c r="OEP361" s="98"/>
      <c r="OEQ361" s="98"/>
      <c r="OER361" s="98"/>
      <c r="OES361" s="98"/>
      <c r="OET361" s="98"/>
      <c r="OEU361" s="98"/>
      <c r="OEV361" s="98"/>
      <c r="OEW361" s="98"/>
      <c r="OEX361" s="98"/>
      <c r="OEY361" s="98"/>
      <c r="OEZ361" s="98"/>
      <c r="OFA361" s="98"/>
      <c r="OFB361" s="98"/>
      <c r="OFC361" s="98"/>
      <c r="OFD361" s="98"/>
      <c r="OFE361" s="98"/>
      <c r="OFF361" s="98"/>
      <c r="OFG361" s="98"/>
      <c r="OFH361" s="98"/>
      <c r="OFI361" s="98"/>
      <c r="OFJ361" s="98"/>
      <c r="OFK361" s="98"/>
      <c r="OFL361" s="98"/>
      <c r="OFM361" s="98"/>
      <c r="OFN361" s="98"/>
      <c r="OFO361" s="98"/>
      <c r="OFP361" s="98"/>
      <c r="OFQ361" s="98"/>
      <c r="OFR361" s="98"/>
      <c r="OFS361" s="98"/>
      <c r="OFT361" s="98"/>
      <c r="OFU361" s="98"/>
      <c r="OFV361" s="98"/>
      <c r="OFW361" s="98"/>
      <c r="OFX361" s="98"/>
      <c r="OFY361" s="98"/>
      <c r="OFZ361" s="98"/>
      <c r="OGA361" s="98"/>
      <c r="OGB361" s="98"/>
      <c r="OGC361" s="98"/>
      <c r="OGD361" s="98"/>
      <c r="OGE361" s="98"/>
      <c r="OGF361" s="98"/>
      <c r="OGG361" s="98"/>
      <c r="OGH361" s="98"/>
      <c r="OGI361" s="98"/>
      <c r="OGJ361" s="98"/>
      <c r="OGK361" s="98"/>
      <c r="OGL361" s="98"/>
      <c r="OGM361" s="98"/>
      <c r="OGN361" s="98"/>
      <c r="OGO361" s="98"/>
      <c r="OGP361" s="98"/>
      <c r="OGQ361" s="98"/>
      <c r="OGR361" s="98"/>
      <c r="OGS361" s="98"/>
      <c r="OGT361" s="98"/>
      <c r="OGU361" s="98"/>
      <c r="OGV361" s="98"/>
      <c r="OGW361" s="98"/>
      <c r="OGX361" s="98"/>
      <c r="OGY361" s="98"/>
      <c r="OGZ361" s="98"/>
      <c r="OHA361" s="98"/>
      <c r="OHB361" s="98"/>
      <c r="OHC361" s="98"/>
      <c r="OHD361" s="98"/>
      <c r="OHE361" s="98"/>
      <c r="OHF361" s="98"/>
      <c r="OHG361" s="98"/>
      <c r="OHH361" s="98"/>
      <c r="OHI361" s="98"/>
      <c r="OHJ361" s="98"/>
      <c r="OHK361" s="98"/>
      <c r="OHL361" s="98"/>
      <c r="OHM361" s="98"/>
      <c r="OHN361" s="98"/>
      <c r="OHO361" s="98"/>
      <c r="OHP361" s="98"/>
      <c r="OHQ361" s="98"/>
      <c r="OHR361" s="98"/>
      <c r="OHS361" s="98"/>
      <c r="OHT361" s="98"/>
      <c r="OHU361" s="98"/>
      <c r="OHV361" s="98"/>
      <c r="OHW361" s="98"/>
      <c r="OHX361" s="98"/>
      <c r="OHY361" s="98"/>
      <c r="OHZ361" s="98"/>
      <c r="OIA361" s="98"/>
      <c r="OIB361" s="98"/>
      <c r="OIC361" s="98"/>
      <c r="OID361" s="98"/>
      <c r="OIE361" s="98"/>
      <c r="OIF361" s="98"/>
      <c r="OIG361" s="98"/>
      <c r="OIH361" s="98"/>
      <c r="OII361" s="98"/>
      <c r="OIJ361" s="98"/>
      <c r="OIK361" s="98"/>
      <c r="OIL361" s="98"/>
      <c r="OIM361" s="98"/>
      <c r="OIN361" s="98"/>
      <c r="OIO361" s="98"/>
      <c r="OIP361" s="98"/>
      <c r="OIQ361" s="98"/>
      <c r="OIR361" s="98"/>
      <c r="OIS361" s="98"/>
      <c r="OIT361" s="98"/>
      <c r="OIU361" s="98"/>
      <c r="OIV361" s="98"/>
      <c r="OIW361" s="98"/>
      <c r="OIX361" s="98"/>
      <c r="OIY361" s="98"/>
      <c r="OIZ361" s="98"/>
      <c r="OJA361" s="98"/>
      <c r="OJB361" s="98"/>
      <c r="OJC361" s="98"/>
      <c r="OJD361" s="98"/>
      <c r="OJE361" s="98"/>
      <c r="OJF361" s="98"/>
      <c r="OJG361" s="98"/>
      <c r="OJH361" s="98"/>
      <c r="OJI361" s="98"/>
      <c r="OJJ361" s="98"/>
      <c r="OJK361" s="98"/>
      <c r="OJL361" s="98"/>
      <c r="OJM361" s="98"/>
      <c r="OJN361" s="98"/>
      <c r="OJO361" s="98"/>
      <c r="OJP361" s="98"/>
      <c r="OJQ361" s="98"/>
      <c r="OJR361" s="98"/>
      <c r="OJS361" s="98"/>
      <c r="OJT361" s="98"/>
      <c r="OJU361" s="98"/>
      <c r="OJV361" s="98"/>
      <c r="OJW361" s="98"/>
      <c r="OJX361" s="98"/>
      <c r="OJY361" s="98"/>
      <c r="OJZ361" s="98"/>
      <c r="OKA361" s="98"/>
      <c r="OKB361" s="98"/>
      <c r="OKC361" s="98"/>
      <c r="OKD361" s="98"/>
      <c r="OKE361" s="98"/>
      <c r="OKF361" s="98"/>
      <c r="OKG361" s="98"/>
      <c r="OKH361" s="98"/>
      <c r="OKI361" s="98"/>
      <c r="OKJ361" s="98"/>
      <c r="OKK361" s="98"/>
      <c r="OKL361" s="98"/>
      <c r="OKM361" s="98"/>
      <c r="OKN361" s="98"/>
      <c r="OKO361" s="98"/>
      <c r="OKP361" s="98"/>
      <c r="OKQ361" s="98"/>
      <c r="OKR361" s="98"/>
      <c r="OKS361" s="98"/>
      <c r="OKT361" s="98"/>
      <c r="OKU361" s="98"/>
      <c r="OKV361" s="98"/>
      <c r="OKW361" s="98"/>
      <c r="OKX361" s="98"/>
      <c r="OKY361" s="98"/>
      <c r="OKZ361" s="98"/>
      <c r="OLA361" s="98"/>
      <c r="OLB361" s="98"/>
      <c r="OLC361" s="98"/>
      <c r="OLD361" s="98"/>
      <c r="OLE361" s="98"/>
      <c r="OLF361" s="98"/>
      <c r="OLG361" s="98"/>
      <c r="OLH361" s="98"/>
      <c r="OLI361" s="98"/>
      <c r="OLJ361" s="98"/>
      <c r="OLK361" s="98"/>
      <c r="OLL361" s="98"/>
      <c r="OLM361" s="98"/>
      <c r="OLN361" s="98"/>
      <c r="OLO361" s="98"/>
      <c r="OLP361" s="98"/>
      <c r="OLQ361" s="98"/>
      <c r="OLR361" s="98"/>
      <c r="OLS361" s="98"/>
      <c r="OLT361" s="98"/>
      <c r="OLU361" s="98"/>
      <c r="OLV361" s="98"/>
      <c r="OLW361" s="98"/>
      <c r="OLX361" s="98"/>
      <c r="OLY361" s="98"/>
      <c r="OLZ361" s="98"/>
      <c r="OMA361" s="98"/>
      <c r="OMB361" s="98"/>
      <c r="OMC361" s="98"/>
      <c r="OMD361" s="98"/>
      <c r="OME361" s="98"/>
      <c r="OMF361" s="98"/>
      <c r="OMG361" s="98"/>
      <c r="OMH361" s="98"/>
      <c r="OMI361" s="98"/>
      <c r="OMJ361" s="98"/>
      <c r="OMK361" s="98"/>
      <c r="OML361" s="98"/>
      <c r="OMM361" s="98"/>
      <c r="OMN361" s="98"/>
      <c r="OMO361" s="98"/>
      <c r="OMP361" s="98"/>
      <c r="OMQ361" s="98"/>
      <c r="OMR361" s="98"/>
      <c r="OMS361" s="98"/>
      <c r="OMT361" s="98"/>
      <c r="OMU361" s="98"/>
      <c r="OMV361" s="98"/>
      <c r="OMW361" s="98"/>
      <c r="OMX361" s="98"/>
      <c r="OMY361" s="98"/>
      <c r="OMZ361" s="98"/>
      <c r="ONA361" s="98"/>
      <c r="ONB361" s="98"/>
      <c r="ONC361" s="98"/>
      <c r="OND361" s="98"/>
      <c r="ONE361" s="98"/>
      <c r="ONF361" s="98"/>
      <c r="ONG361" s="98"/>
      <c r="ONH361" s="98"/>
      <c r="ONI361" s="98"/>
      <c r="ONJ361" s="98"/>
      <c r="ONK361" s="98"/>
      <c r="ONL361" s="98"/>
      <c r="ONM361" s="98"/>
      <c r="ONN361" s="98"/>
      <c r="ONO361" s="98"/>
      <c r="ONP361" s="98"/>
      <c r="ONQ361" s="98"/>
      <c r="ONR361" s="98"/>
      <c r="ONS361" s="98"/>
      <c r="ONT361" s="98"/>
      <c r="ONU361" s="98"/>
      <c r="ONV361" s="98"/>
      <c r="ONW361" s="98"/>
      <c r="ONX361" s="98"/>
      <c r="ONY361" s="98"/>
      <c r="ONZ361" s="98"/>
      <c r="OOA361" s="98"/>
      <c r="OOB361" s="98"/>
      <c r="OOC361" s="98"/>
      <c r="OOD361" s="98"/>
      <c r="OOE361" s="98"/>
      <c r="OOF361" s="98"/>
      <c r="OOG361" s="98"/>
      <c r="OOH361" s="98"/>
      <c r="OOI361" s="98"/>
      <c r="OOJ361" s="98"/>
      <c r="OOK361" s="98"/>
      <c r="OOL361" s="98"/>
      <c r="OOM361" s="98"/>
      <c r="OON361" s="98"/>
      <c r="OOO361" s="98"/>
      <c r="OOP361" s="98"/>
      <c r="OOQ361" s="98"/>
      <c r="OOR361" s="98"/>
      <c r="OOS361" s="98"/>
      <c r="OOT361" s="98"/>
      <c r="OOU361" s="98"/>
      <c r="OOV361" s="98"/>
      <c r="OOW361" s="98"/>
      <c r="OOX361" s="98"/>
      <c r="OOY361" s="98"/>
      <c r="OOZ361" s="98"/>
      <c r="OPA361" s="98"/>
      <c r="OPB361" s="98"/>
      <c r="OPC361" s="98"/>
      <c r="OPD361" s="98"/>
      <c r="OPE361" s="98"/>
      <c r="OPF361" s="98"/>
      <c r="OPG361" s="98"/>
      <c r="OPH361" s="98"/>
      <c r="OPI361" s="98"/>
      <c r="OPJ361" s="98"/>
      <c r="OPK361" s="98"/>
      <c r="OPL361" s="98"/>
      <c r="OPM361" s="98"/>
      <c r="OPN361" s="98"/>
      <c r="OPO361" s="98"/>
      <c r="OPP361" s="98"/>
      <c r="OPQ361" s="98"/>
      <c r="OPR361" s="98"/>
      <c r="OPS361" s="98"/>
      <c r="OPT361" s="98"/>
      <c r="OPU361" s="98"/>
      <c r="OPV361" s="98"/>
      <c r="OPW361" s="98"/>
      <c r="OPX361" s="98"/>
      <c r="OPY361" s="98"/>
      <c r="OPZ361" s="98"/>
      <c r="OQA361" s="98"/>
      <c r="OQB361" s="98"/>
      <c r="OQC361" s="98"/>
      <c r="OQD361" s="98"/>
      <c r="OQE361" s="98"/>
      <c r="OQF361" s="98"/>
      <c r="OQG361" s="98"/>
      <c r="OQH361" s="98"/>
      <c r="OQI361" s="98"/>
      <c r="OQJ361" s="98"/>
      <c r="OQK361" s="98"/>
      <c r="OQL361" s="98"/>
      <c r="OQM361" s="98"/>
      <c r="OQN361" s="98"/>
      <c r="OQO361" s="98"/>
      <c r="OQP361" s="98"/>
      <c r="OQQ361" s="98"/>
      <c r="OQR361" s="98"/>
      <c r="OQS361" s="98"/>
      <c r="OQT361" s="98"/>
      <c r="OQU361" s="98"/>
      <c r="OQV361" s="98"/>
      <c r="OQW361" s="98"/>
      <c r="OQX361" s="98"/>
      <c r="OQY361" s="98"/>
      <c r="OQZ361" s="98"/>
      <c r="ORA361" s="98"/>
      <c r="ORB361" s="98"/>
      <c r="ORC361" s="98"/>
      <c r="ORD361" s="98"/>
      <c r="ORE361" s="98"/>
      <c r="ORF361" s="98"/>
      <c r="ORG361" s="98"/>
      <c r="ORH361" s="98"/>
      <c r="ORI361" s="98"/>
      <c r="ORJ361" s="98"/>
      <c r="ORK361" s="98"/>
      <c r="ORL361" s="98"/>
      <c r="ORM361" s="98"/>
      <c r="ORN361" s="98"/>
      <c r="ORO361" s="98"/>
      <c r="ORP361" s="98"/>
      <c r="ORQ361" s="98"/>
      <c r="ORR361" s="98"/>
      <c r="ORS361" s="98"/>
      <c r="ORT361" s="98"/>
      <c r="ORU361" s="98"/>
      <c r="ORV361" s="98"/>
      <c r="ORW361" s="98"/>
      <c r="ORX361" s="98"/>
      <c r="ORY361" s="98"/>
      <c r="ORZ361" s="98"/>
      <c r="OSA361" s="98"/>
      <c r="OSB361" s="98"/>
      <c r="OSC361" s="98"/>
      <c r="OSD361" s="98"/>
      <c r="OSE361" s="98"/>
      <c r="OSF361" s="98"/>
      <c r="OSG361" s="98"/>
      <c r="OSH361" s="98"/>
      <c r="OSI361" s="98"/>
      <c r="OSJ361" s="98"/>
      <c r="OSK361" s="98"/>
      <c r="OSL361" s="98"/>
      <c r="OSM361" s="98"/>
      <c r="OSN361" s="98"/>
      <c r="OSO361" s="98"/>
      <c r="OSP361" s="98"/>
      <c r="OSQ361" s="98"/>
      <c r="OSR361" s="98"/>
      <c r="OSS361" s="98"/>
      <c r="OST361" s="98"/>
      <c r="OSU361" s="98"/>
      <c r="OSV361" s="98"/>
      <c r="OSW361" s="98"/>
      <c r="OSX361" s="98"/>
      <c r="OSY361" s="98"/>
      <c r="OSZ361" s="98"/>
      <c r="OTA361" s="98"/>
      <c r="OTB361" s="98"/>
      <c r="OTC361" s="98"/>
      <c r="OTD361" s="98"/>
      <c r="OTE361" s="98"/>
      <c r="OTF361" s="98"/>
      <c r="OTG361" s="98"/>
      <c r="OTH361" s="98"/>
      <c r="OTI361" s="98"/>
      <c r="OTJ361" s="98"/>
      <c r="OTK361" s="98"/>
      <c r="OTL361" s="98"/>
      <c r="OTM361" s="98"/>
      <c r="OTN361" s="98"/>
      <c r="OTO361" s="98"/>
      <c r="OTP361" s="98"/>
      <c r="OTQ361" s="98"/>
      <c r="OTR361" s="98"/>
      <c r="OTS361" s="98"/>
      <c r="OTT361" s="98"/>
      <c r="OTU361" s="98"/>
      <c r="OTV361" s="98"/>
      <c r="OTW361" s="98"/>
      <c r="OTX361" s="98"/>
      <c r="OTY361" s="98"/>
      <c r="OTZ361" s="98"/>
      <c r="OUA361" s="98"/>
      <c r="OUB361" s="98"/>
      <c r="OUC361" s="98"/>
      <c r="OUD361" s="98"/>
      <c r="OUE361" s="98"/>
      <c r="OUF361" s="98"/>
      <c r="OUG361" s="98"/>
      <c r="OUH361" s="98"/>
      <c r="OUI361" s="98"/>
      <c r="OUJ361" s="98"/>
      <c r="OUK361" s="98"/>
      <c r="OUL361" s="98"/>
      <c r="OUM361" s="98"/>
      <c r="OUN361" s="98"/>
      <c r="OUO361" s="98"/>
      <c r="OUP361" s="98"/>
      <c r="OUQ361" s="98"/>
      <c r="OUR361" s="98"/>
      <c r="OUS361" s="98"/>
      <c r="OUT361" s="98"/>
      <c r="OUU361" s="98"/>
      <c r="OUV361" s="98"/>
      <c r="OUW361" s="98"/>
      <c r="OUX361" s="98"/>
      <c r="OUY361" s="98"/>
      <c r="OUZ361" s="98"/>
      <c r="OVA361" s="98"/>
      <c r="OVB361" s="98"/>
      <c r="OVC361" s="98"/>
      <c r="OVD361" s="98"/>
      <c r="OVE361" s="98"/>
      <c r="OVF361" s="98"/>
      <c r="OVG361" s="98"/>
      <c r="OVH361" s="98"/>
      <c r="OVI361" s="98"/>
      <c r="OVJ361" s="98"/>
      <c r="OVK361" s="98"/>
      <c r="OVL361" s="98"/>
      <c r="OVM361" s="98"/>
      <c r="OVN361" s="98"/>
      <c r="OVO361" s="98"/>
      <c r="OVP361" s="98"/>
      <c r="OVQ361" s="98"/>
      <c r="OVR361" s="98"/>
      <c r="OVS361" s="98"/>
      <c r="OVT361" s="98"/>
      <c r="OVU361" s="98"/>
      <c r="OVV361" s="98"/>
      <c r="OVW361" s="98"/>
      <c r="OVX361" s="98"/>
      <c r="OVY361" s="98"/>
      <c r="OVZ361" s="98"/>
      <c r="OWA361" s="98"/>
      <c r="OWB361" s="98"/>
      <c r="OWC361" s="98"/>
      <c r="OWD361" s="98"/>
      <c r="OWE361" s="98"/>
      <c r="OWF361" s="98"/>
      <c r="OWG361" s="98"/>
      <c r="OWH361" s="98"/>
      <c r="OWI361" s="98"/>
      <c r="OWJ361" s="98"/>
      <c r="OWK361" s="98"/>
      <c r="OWL361" s="98"/>
      <c r="OWM361" s="98"/>
      <c r="OWN361" s="98"/>
      <c r="OWO361" s="98"/>
      <c r="OWP361" s="98"/>
      <c r="OWQ361" s="98"/>
      <c r="OWR361" s="98"/>
      <c r="OWS361" s="98"/>
      <c r="OWT361" s="98"/>
      <c r="OWU361" s="98"/>
      <c r="OWV361" s="98"/>
      <c r="OWW361" s="98"/>
      <c r="OWX361" s="98"/>
      <c r="OWY361" s="98"/>
      <c r="OWZ361" s="98"/>
      <c r="OXA361" s="98"/>
      <c r="OXB361" s="98"/>
      <c r="OXC361" s="98"/>
      <c r="OXD361" s="98"/>
      <c r="OXE361" s="98"/>
      <c r="OXF361" s="98"/>
      <c r="OXG361" s="98"/>
      <c r="OXH361" s="98"/>
      <c r="OXI361" s="98"/>
      <c r="OXJ361" s="98"/>
      <c r="OXK361" s="98"/>
      <c r="OXL361" s="98"/>
      <c r="OXM361" s="98"/>
      <c r="OXN361" s="98"/>
      <c r="OXO361" s="98"/>
      <c r="OXP361" s="98"/>
      <c r="OXQ361" s="98"/>
      <c r="OXR361" s="98"/>
      <c r="OXS361" s="98"/>
      <c r="OXT361" s="98"/>
      <c r="OXU361" s="98"/>
      <c r="OXV361" s="98"/>
      <c r="OXW361" s="98"/>
      <c r="OXX361" s="98"/>
      <c r="OXY361" s="98"/>
      <c r="OXZ361" s="98"/>
      <c r="OYA361" s="98"/>
      <c r="OYB361" s="98"/>
      <c r="OYC361" s="98"/>
      <c r="OYD361" s="98"/>
      <c r="OYE361" s="98"/>
      <c r="OYF361" s="98"/>
      <c r="OYG361" s="98"/>
      <c r="OYH361" s="98"/>
      <c r="OYI361" s="98"/>
      <c r="OYJ361" s="98"/>
      <c r="OYK361" s="98"/>
      <c r="OYL361" s="98"/>
      <c r="OYM361" s="98"/>
      <c r="OYN361" s="98"/>
      <c r="OYO361" s="98"/>
      <c r="OYP361" s="98"/>
      <c r="OYQ361" s="98"/>
      <c r="OYR361" s="98"/>
      <c r="OYS361" s="98"/>
      <c r="OYT361" s="98"/>
      <c r="OYU361" s="98"/>
      <c r="OYV361" s="98"/>
      <c r="OYW361" s="98"/>
      <c r="OYX361" s="98"/>
      <c r="OYY361" s="98"/>
      <c r="OYZ361" s="98"/>
      <c r="OZA361" s="98"/>
      <c r="OZB361" s="98"/>
      <c r="OZC361" s="98"/>
      <c r="OZD361" s="98"/>
      <c r="OZE361" s="98"/>
      <c r="OZF361" s="98"/>
      <c r="OZG361" s="98"/>
      <c r="OZH361" s="98"/>
      <c r="OZI361" s="98"/>
      <c r="OZJ361" s="98"/>
      <c r="OZK361" s="98"/>
      <c r="OZL361" s="98"/>
      <c r="OZM361" s="98"/>
      <c r="OZN361" s="98"/>
      <c r="OZO361" s="98"/>
      <c r="OZP361" s="98"/>
      <c r="OZQ361" s="98"/>
      <c r="OZR361" s="98"/>
      <c r="OZS361" s="98"/>
      <c r="OZT361" s="98"/>
      <c r="OZU361" s="98"/>
      <c r="OZV361" s="98"/>
      <c r="OZW361" s="98"/>
      <c r="OZX361" s="98"/>
      <c r="OZY361" s="98"/>
      <c r="OZZ361" s="98"/>
      <c r="PAA361" s="98"/>
      <c r="PAB361" s="98"/>
      <c r="PAC361" s="98"/>
      <c r="PAD361" s="98"/>
      <c r="PAE361" s="98"/>
      <c r="PAF361" s="98"/>
      <c r="PAG361" s="98"/>
      <c r="PAH361" s="98"/>
      <c r="PAI361" s="98"/>
      <c r="PAJ361" s="98"/>
      <c r="PAK361" s="98"/>
      <c r="PAL361" s="98"/>
      <c r="PAM361" s="98"/>
      <c r="PAN361" s="98"/>
      <c r="PAO361" s="98"/>
      <c r="PAP361" s="98"/>
      <c r="PAQ361" s="98"/>
      <c r="PAR361" s="98"/>
      <c r="PAS361" s="98"/>
      <c r="PAT361" s="98"/>
      <c r="PAU361" s="98"/>
      <c r="PAV361" s="98"/>
      <c r="PAW361" s="98"/>
      <c r="PAX361" s="98"/>
      <c r="PAY361" s="98"/>
      <c r="PAZ361" s="98"/>
      <c r="PBA361" s="98"/>
      <c r="PBB361" s="98"/>
      <c r="PBC361" s="98"/>
      <c r="PBD361" s="98"/>
      <c r="PBE361" s="98"/>
      <c r="PBF361" s="98"/>
      <c r="PBG361" s="98"/>
      <c r="PBH361" s="98"/>
      <c r="PBI361" s="98"/>
      <c r="PBJ361" s="98"/>
      <c r="PBK361" s="98"/>
      <c r="PBL361" s="98"/>
      <c r="PBM361" s="98"/>
      <c r="PBN361" s="98"/>
      <c r="PBO361" s="98"/>
      <c r="PBP361" s="98"/>
      <c r="PBQ361" s="98"/>
      <c r="PBR361" s="98"/>
      <c r="PBS361" s="98"/>
      <c r="PBT361" s="98"/>
      <c r="PBU361" s="98"/>
      <c r="PBV361" s="98"/>
      <c r="PBW361" s="98"/>
      <c r="PBX361" s="98"/>
      <c r="PBY361" s="98"/>
      <c r="PBZ361" s="98"/>
      <c r="PCA361" s="98"/>
      <c r="PCB361" s="98"/>
      <c r="PCC361" s="98"/>
      <c r="PCD361" s="98"/>
      <c r="PCE361" s="98"/>
      <c r="PCF361" s="98"/>
      <c r="PCG361" s="98"/>
      <c r="PCH361" s="98"/>
      <c r="PCI361" s="98"/>
      <c r="PCJ361" s="98"/>
      <c r="PCK361" s="98"/>
      <c r="PCL361" s="98"/>
      <c r="PCM361" s="98"/>
      <c r="PCN361" s="98"/>
      <c r="PCO361" s="98"/>
      <c r="PCP361" s="98"/>
      <c r="PCQ361" s="98"/>
      <c r="PCR361" s="98"/>
      <c r="PCS361" s="98"/>
      <c r="PCT361" s="98"/>
      <c r="PCU361" s="98"/>
      <c r="PCV361" s="98"/>
      <c r="PCW361" s="98"/>
      <c r="PCX361" s="98"/>
      <c r="PCY361" s="98"/>
      <c r="PCZ361" s="98"/>
      <c r="PDA361" s="98"/>
      <c r="PDB361" s="98"/>
      <c r="PDC361" s="98"/>
      <c r="PDD361" s="98"/>
      <c r="PDE361" s="98"/>
      <c r="PDF361" s="98"/>
      <c r="PDG361" s="98"/>
      <c r="PDH361" s="98"/>
      <c r="PDI361" s="98"/>
      <c r="PDJ361" s="98"/>
      <c r="PDK361" s="98"/>
      <c r="PDL361" s="98"/>
      <c r="PDM361" s="98"/>
      <c r="PDN361" s="98"/>
      <c r="PDO361" s="98"/>
      <c r="PDP361" s="98"/>
      <c r="PDQ361" s="98"/>
      <c r="PDR361" s="98"/>
      <c r="PDS361" s="98"/>
      <c r="PDT361" s="98"/>
      <c r="PDU361" s="98"/>
      <c r="PDV361" s="98"/>
      <c r="PDW361" s="98"/>
      <c r="PDX361" s="98"/>
      <c r="PDY361" s="98"/>
      <c r="PDZ361" s="98"/>
      <c r="PEA361" s="98"/>
      <c r="PEB361" s="98"/>
      <c r="PEC361" s="98"/>
      <c r="PED361" s="98"/>
      <c r="PEE361" s="98"/>
      <c r="PEF361" s="98"/>
      <c r="PEG361" s="98"/>
      <c r="PEH361" s="98"/>
      <c r="PEI361" s="98"/>
      <c r="PEJ361" s="98"/>
      <c r="PEK361" s="98"/>
      <c r="PEL361" s="98"/>
      <c r="PEM361" s="98"/>
      <c r="PEN361" s="98"/>
      <c r="PEO361" s="98"/>
      <c r="PEP361" s="98"/>
      <c r="PEQ361" s="98"/>
      <c r="PER361" s="98"/>
      <c r="PES361" s="98"/>
      <c r="PET361" s="98"/>
      <c r="PEU361" s="98"/>
      <c r="PEV361" s="98"/>
      <c r="PEW361" s="98"/>
      <c r="PEX361" s="98"/>
      <c r="PEY361" s="98"/>
      <c r="PEZ361" s="98"/>
      <c r="PFA361" s="98"/>
      <c r="PFB361" s="98"/>
      <c r="PFC361" s="98"/>
      <c r="PFD361" s="98"/>
      <c r="PFE361" s="98"/>
      <c r="PFF361" s="98"/>
      <c r="PFG361" s="98"/>
      <c r="PFH361" s="98"/>
      <c r="PFI361" s="98"/>
      <c r="PFJ361" s="98"/>
      <c r="PFK361" s="98"/>
      <c r="PFL361" s="98"/>
      <c r="PFM361" s="98"/>
      <c r="PFN361" s="98"/>
      <c r="PFO361" s="98"/>
      <c r="PFP361" s="98"/>
      <c r="PFQ361" s="98"/>
      <c r="PFR361" s="98"/>
      <c r="PFS361" s="98"/>
      <c r="PFT361" s="98"/>
      <c r="PFU361" s="98"/>
      <c r="PFV361" s="98"/>
      <c r="PFW361" s="98"/>
      <c r="PFX361" s="98"/>
      <c r="PFY361" s="98"/>
      <c r="PFZ361" s="98"/>
      <c r="PGA361" s="98"/>
      <c r="PGB361" s="98"/>
      <c r="PGC361" s="98"/>
      <c r="PGD361" s="98"/>
      <c r="PGE361" s="98"/>
      <c r="PGF361" s="98"/>
      <c r="PGG361" s="98"/>
      <c r="PGH361" s="98"/>
      <c r="PGI361" s="98"/>
      <c r="PGJ361" s="98"/>
      <c r="PGK361" s="98"/>
      <c r="PGL361" s="98"/>
      <c r="PGM361" s="98"/>
      <c r="PGN361" s="98"/>
      <c r="PGO361" s="98"/>
      <c r="PGP361" s="98"/>
      <c r="PGQ361" s="98"/>
      <c r="PGR361" s="98"/>
      <c r="PGS361" s="98"/>
      <c r="PGT361" s="98"/>
      <c r="PGU361" s="98"/>
      <c r="PGV361" s="98"/>
      <c r="PGW361" s="98"/>
      <c r="PGX361" s="98"/>
      <c r="PGY361" s="98"/>
      <c r="PGZ361" s="98"/>
      <c r="PHA361" s="98"/>
      <c r="PHB361" s="98"/>
      <c r="PHC361" s="98"/>
      <c r="PHD361" s="98"/>
      <c r="PHE361" s="98"/>
      <c r="PHF361" s="98"/>
      <c r="PHG361" s="98"/>
      <c r="PHH361" s="98"/>
      <c r="PHI361" s="98"/>
      <c r="PHJ361" s="98"/>
      <c r="PHK361" s="98"/>
      <c r="PHL361" s="98"/>
      <c r="PHM361" s="98"/>
      <c r="PHN361" s="98"/>
      <c r="PHO361" s="98"/>
      <c r="PHP361" s="98"/>
      <c r="PHQ361" s="98"/>
      <c r="PHR361" s="98"/>
      <c r="PHS361" s="98"/>
      <c r="PHT361" s="98"/>
      <c r="PHU361" s="98"/>
      <c r="PHV361" s="98"/>
      <c r="PHW361" s="98"/>
      <c r="PHX361" s="98"/>
      <c r="PHY361" s="98"/>
      <c r="PHZ361" s="98"/>
      <c r="PIA361" s="98"/>
      <c r="PIB361" s="98"/>
      <c r="PIC361" s="98"/>
      <c r="PID361" s="98"/>
      <c r="PIE361" s="98"/>
      <c r="PIF361" s="98"/>
      <c r="PIG361" s="98"/>
      <c r="PIH361" s="98"/>
      <c r="PII361" s="98"/>
      <c r="PIJ361" s="98"/>
      <c r="PIK361" s="98"/>
      <c r="PIL361" s="98"/>
      <c r="PIM361" s="98"/>
      <c r="PIN361" s="98"/>
      <c r="PIO361" s="98"/>
      <c r="PIP361" s="98"/>
      <c r="PIQ361" s="98"/>
      <c r="PIR361" s="98"/>
      <c r="PIS361" s="98"/>
      <c r="PIT361" s="98"/>
      <c r="PIU361" s="98"/>
      <c r="PIV361" s="98"/>
      <c r="PIW361" s="98"/>
      <c r="PIX361" s="98"/>
      <c r="PIY361" s="98"/>
      <c r="PIZ361" s="98"/>
      <c r="PJA361" s="98"/>
      <c r="PJB361" s="98"/>
      <c r="PJC361" s="98"/>
      <c r="PJD361" s="98"/>
      <c r="PJE361" s="98"/>
      <c r="PJF361" s="98"/>
      <c r="PJG361" s="98"/>
      <c r="PJH361" s="98"/>
      <c r="PJI361" s="98"/>
      <c r="PJJ361" s="98"/>
      <c r="PJK361" s="98"/>
      <c r="PJL361" s="98"/>
      <c r="PJM361" s="98"/>
      <c r="PJN361" s="98"/>
      <c r="PJO361" s="98"/>
      <c r="PJP361" s="98"/>
      <c r="PJQ361" s="98"/>
      <c r="PJR361" s="98"/>
      <c r="PJS361" s="98"/>
      <c r="PJT361" s="98"/>
      <c r="PJU361" s="98"/>
      <c r="PJV361" s="98"/>
      <c r="PJW361" s="98"/>
      <c r="PJX361" s="98"/>
      <c r="PJY361" s="98"/>
      <c r="PJZ361" s="98"/>
      <c r="PKA361" s="98"/>
      <c r="PKB361" s="98"/>
      <c r="PKC361" s="98"/>
      <c r="PKD361" s="98"/>
      <c r="PKE361" s="98"/>
      <c r="PKF361" s="98"/>
      <c r="PKG361" s="98"/>
      <c r="PKH361" s="98"/>
      <c r="PKI361" s="98"/>
      <c r="PKJ361" s="98"/>
      <c r="PKK361" s="98"/>
      <c r="PKL361" s="98"/>
      <c r="PKM361" s="98"/>
      <c r="PKN361" s="98"/>
      <c r="PKO361" s="98"/>
      <c r="PKP361" s="98"/>
      <c r="PKQ361" s="98"/>
      <c r="PKR361" s="98"/>
      <c r="PKS361" s="98"/>
      <c r="PKT361" s="98"/>
      <c r="PKU361" s="98"/>
      <c r="PKV361" s="98"/>
      <c r="PKW361" s="98"/>
      <c r="PKX361" s="98"/>
      <c r="PKY361" s="98"/>
      <c r="PKZ361" s="98"/>
      <c r="PLA361" s="98"/>
      <c r="PLB361" s="98"/>
      <c r="PLC361" s="98"/>
      <c r="PLD361" s="98"/>
      <c r="PLE361" s="98"/>
      <c r="PLF361" s="98"/>
      <c r="PLG361" s="98"/>
      <c r="PLH361" s="98"/>
      <c r="PLI361" s="98"/>
      <c r="PLJ361" s="98"/>
      <c r="PLK361" s="98"/>
      <c r="PLL361" s="98"/>
      <c r="PLM361" s="98"/>
      <c r="PLN361" s="98"/>
      <c r="PLO361" s="98"/>
      <c r="PLP361" s="98"/>
      <c r="PLQ361" s="98"/>
      <c r="PLR361" s="98"/>
      <c r="PLS361" s="98"/>
      <c r="PLT361" s="98"/>
      <c r="PLU361" s="98"/>
      <c r="PLV361" s="98"/>
      <c r="PLW361" s="98"/>
      <c r="PLX361" s="98"/>
      <c r="PLY361" s="98"/>
      <c r="PLZ361" s="98"/>
      <c r="PMA361" s="98"/>
      <c r="PMB361" s="98"/>
      <c r="PMC361" s="98"/>
      <c r="PMD361" s="98"/>
      <c r="PME361" s="98"/>
      <c r="PMF361" s="98"/>
      <c r="PMG361" s="98"/>
      <c r="PMH361" s="98"/>
      <c r="PMI361" s="98"/>
      <c r="PMJ361" s="98"/>
      <c r="PMK361" s="98"/>
      <c r="PML361" s="98"/>
      <c r="PMM361" s="98"/>
      <c r="PMN361" s="98"/>
      <c r="PMO361" s="98"/>
      <c r="PMP361" s="98"/>
      <c r="PMQ361" s="98"/>
      <c r="PMR361" s="98"/>
      <c r="PMS361" s="98"/>
      <c r="PMT361" s="98"/>
      <c r="PMU361" s="98"/>
      <c r="PMV361" s="98"/>
      <c r="PMW361" s="98"/>
      <c r="PMX361" s="98"/>
      <c r="PMY361" s="98"/>
      <c r="PMZ361" s="98"/>
      <c r="PNA361" s="98"/>
      <c r="PNB361" s="98"/>
      <c r="PNC361" s="98"/>
      <c r="PND361" s="98"/>
      <c r="PNE361" s="98"/>
      <c r="PNF361" s="98"/>
      <c r="PNG361" s="98"/>
      <c r="PNH361" s="98"/>
      <c r="PNI361" s="98"/>
      <c r="PNJ361" s="98"/>
      <c r="PNK361" s="98"/>
      <c r="PNL361" s="98"/>
      <c r="PNM361" s="98"/>
      <c r="PNN361" s="98"/>
      <c r="PNO361" s="98"/>
      <c r="PNP361" s="98"/>
      <c r="PNQ361" s="98"/>
      <c r="PNR361" s="98"/>
      <c r="PNS361" s="98"/>
      <c r="PNT361" s="98"/>
      <c r="PNU361" s="98"/>
      <c r="PNV361" s="98"/>
      <c r="PNW361" s="98"/>
      <c r="PNX361" s="98"/>
      <c r="PNY361" s="98"/>
      <c r="PNZ361" s="98"/>
      <c r="POA361" s="98"/>
      <c r="POB361" s="98"/>
      <c r="POC361" s="98"/>
      <c r="POD361" s="98"/>
      <c r="POE361" s="98"/>
      <c r="POF361" s="98"/>
      <c r="POG361" s="98"/>
      <c r="POH361" s="98"/>
      <c r="POI361" s="98"/>
      <c r="POJ361" s="98"/>
      <c r="POK361" s="98"/>
      <c r="POL361" s="98"/>
      <c r="POM361" s="98"/>
      <c r="PON361" s="98"/>
      <c r="POO361" s="98"/>
      <c r="POP361" s="98"/>
      <c r="POQ361" s="98"/>
      <c r="POR361" s="98"/>
      <c r="POS361" s="98"/>
      <c r="POT361" s="98"/>
      <c r="POU361" s="98"/>
      <c r="POV361" s="98"/>
      <c r="POW361" s="98"/>
      <c r="POX361" s="98"/>
      <c r="POY361" s="98"/>
      <c r="POZ361" s="98"/>
      <c r="PPA361" s="98"/>
      <c r="PPB361" s="98"/>
      <c r="PPC361" s="98"/>
      <c r="PPD361" s="98"/>
      <c r="PPE361" s="98"/>
      <c r="PPF361" s="98"/>
      <c r="PPG361" s="98"/>
      <c r="PPH361" s="98"/>
      <c r="PPI361" s="98"/>
      <c r="PPJ361" s="98"/>
      <c r="PPK361" s="98"/>
      <c r="PPL361" s="98"/>
      <c r="PPM361" s="98"/>
      <c r="PPN361" s="98"/>
      <c r="PPO361" s="98"/>
      <c r="PPP361" s="98"/>
      <c r="PPQ361" s="98"/>
      <c r="PPR361" s="98"/>
      <c r="PPS361" s="98"/>
      <c r="PPT361" s="98"/>
      <c r="PPU361" s="98"/>
      <c r="PPV361" s="98"/>
      <c r="PPW361" s="98"/>
      <c r="PPX361" s="98"/>
      <c r="PPY361" s="98"/>
      <c r="PPZ361" s="98"/>
      <c r="PQA361" s="98"/>
      <c r="PQB361" s="98"/>
      <c r="PQC361" s="98"/>
      <c r="PQD361" s="98"/>
      <c r="PQE361" s="98"/>
      <c r="PQF361" s="98"/>
      <c r="PQG361" s="98"/>
      <c r="PQH361" s="98"/>
      <c r="PQI361" s="98"/>
      <c r="PQJ361" s="98"/>
      <c r="PQK361" s="98"/>
      <c r="PQL361" s="98"/>
      <c r="PQM361" s="98"/>
      <c r="PQN361" s="98"/>
      <c r="PQO361" s="98"/>
      <c r="PQP361" s="98"/>
      <c r="PQQ361" s="98"/>
      <c r="PQR361" s="98"/>
      <c r="PQS361" s="98"/>
      <c r="PQT361" s="98"/>
      <c r="PQU361" s="98"/>
      <c r="PQV361" s="98"/>
      <c r="PQW361" s="98"/>
      <c r="PQX361" s="98"/>
      <c r="PQY361" s="98"/>
      <c r="PQZ361" s="98"/>
      <c r="PRA361" s="98"/>
      <c r="PRB361" s="98"/>
      <c r="PRC361" s="98"/>
      <c r="PRD361" s="98"/>
      <c r="PRE361" s="98"/>
      <c r="PRF361" s="98"/>
      <c r="PRG361" s="98"/>
      <c r="PRH361" s="98"/>
      <c r="PRI361" s="98"/>
      <c r="PRJ361" s="98"/>
      <c r="PRK361" s="98"/>
      <c r="PRL361" s="98"/>
      <c r="PRM361" s="98"/>
      <c r="PRN361" s="98"/>
      <c r="PRO361" s="98"/>
      <c r="PRP361" s="98"/>
      <c r="PRQ361" s="98"/>
      <c r="PRR361" s="98"/>
      <c r="PRS361" s="98"/>
      <c r="PRT361" s="98"/>
      <c r="PRU361" s="98"/>
      <c r="PRV361" s="98"/>
      <c r="PRW361" s="98"/>
      <c r="PRX361" s="98"/>
      <c r="PRY361" s="98"/>
      <c r="PRZ361" s="98"/>
      <c r="PSA361" s="98"/>
      <c r="PSB361" s="98"/>
      <c r="PSC361" s="98"/>
      <c r="PSD361" s="98"/>
      <c r="PSE361" s="98"/>
      <c r="PSF361" s="98"/>
      <c r="PSG361" s="98"/>
      <c r="PSH361" s="98"/>
      <c r="PSI361" s="98"/>
      <c r="PSJ361" s="98"/>
      <c r="PSK361" s="98"/>
      <c r="PSL361" s="98"/>
      <c r="PSM361" s="98"/>
      <c r="PSN361" s="98"/>
      <c r="PSO361" s="98"/>
      <c r="PSP361" s="98"/>
      <c r="PSQ361" s="98"/>
      <c r="PSR361" s="98"/>
      <c r="PSS361" s="98"/>
      <c r="PST361" s="98"/>
      <c r="PSU361" s="98"/>
      <c r="PSV361" s="98"/>
      <c r="PSW361" s="98"/>
      <c r="PSX361" s="98"/>
      <c r="PSY361" s="98"/>
      <c r="PSZ361" s="98"/>
      <c r="PTA361" s="98"/>
      <c r="PTB361" s="98"/>
      <c r="PTC361" s="98"/>
      <c r="PTD361" s="98"/>
      <c r="PTE361" s="98"/>
      <c r="PTF361" s="98"/>
      <c r="PTG361" s="98"/>
      <c r="PTH361" s="98"/>
      <c r="PTI361" s="98"/>
      <c r="PTJ361" s="98"/>
      <c r="PTK361" s="98"/>
      <c r="PTL361" s="98"/>
      <c r="PTM361" s="98"/>
      <c r="PTN361" s="98"/>
      <c r="PTO361" s="98"/>
      <c r="PTP361" s="98"/>
      <c r="PTQ361" s="98"/>
      <c r="PTR361" s="98"/>
      <c r="PTS361" s="98"/>
      <c r="PTT361" s="98"/>
      <c r="PTU361" s="98"/>
      <c r="PTV361" s="98"/>
      <c r="PTW361" s="98"/>
      <c r="PTX361" s="98"/>
      <c r="PTY361" s="98"/>
      <c r="PTZ361" s="98"/>
      <c r="PUA361" s="98"/>
      <c r="PUB361" s="98"/>
      <c r="PUC361" s="98"/>
      <c r="PUD361" s="98"/>
      <c r="PUE361" s="98"/>
      <c r="PUF361" s="98"/>
      <c r="PUG361" s="98"/>
      <c r="PUH361" s="98"/>
      <c r="PUI361" s="98"/>
      <c r="PUJ361" s="98"/>
      <c r="PUK361" s="98"/>
      <c r="PUL361" s="98"/>
      <c r="PUM361" s="98"/>
      <c r="PUN361" s="98"/>
      <c r="PUO361" s="98"/>
      <c r="PUP361" s="98"/>
      <c r="PUQ361" s="98"/>
      <c r="PUR361" s="98"/>
      <c r="PUS361" s="98"/>
      <c r="PUT361" s="98"/>
      <c r="PUU361" s="98"/>
      <c r="PUV361" s="98"/>
      <c r="PUW361" s="98"/>
      <c r="PUX361" s="98"/>
      <c r="PUY361" s="98"/>
      <c r="PUZ361" s="98"/>
      <c r="PVA361" s="98"/>
      <c r="PVB361" s="98"/>
      <c r="PVC361" s="98"/>
      <c r="PVD361" s="98"/>
      <c r="PVE361" s="98"/>
      <c r="PVF361" s="98"/>
      <c r="PVG361" s="98"/>
      <c r="PVH361" s="98"/>
      <c r="PVI361" s="98"/>
      <c r="PVJ361" s="98"/>
      <c r="PVK361" s="98"/>
      <c r="PVL361" s="98"/>
      <c r="PVM361" s="98"/>
      <c r="PVN361" s="98"/>
      <c r="PVO361" s="98"/>
      <c r="PVP361" s="98"/>
      <c r="PVQ361" s="98"/>
      <c r="PVR361" s="98"/>
      <c r="PVS361" s="98"/>
      <c r="PVT361" s="98"/>
      <c r="PVU361" s="98"/>
      <c r="PVV361" s="98"/>
      <c r="PVW361" s="98"/>
      <c r="PVX361" s="98"/>
      <c r="PVY361" s="98"/>
      <c r="PVZ361" s="98"/>
      <c r="PWA361" s="98"/>
      <c r="PWB361" s="98"/>
      <c r="PWC361" s="98"/>
      <c r="PWD361" s="98"/>
      <c r="PWE361" s="98"/>
      <c r="PWF361" s="98"/>
      <c r="PWG361" s="98"/>
      <c r="PWH361" s="98"/>
      <c r="PWI361" s="98"/>
      <c r="PWJ361" s="98"/>
      <c r="PWK361" s="98"/>
      <c r="PWL361" s="98"/>
      <c r="PWM361" s="98"/>
      <c r="PWN361" s="98"/>
      <c r="PWO361" s="98"/>
      <c r="PWP361" s="98"/>
      <c r="PWQ361" s="98"/>
      <c r="PWR361" s="98"/>
      <c r="PWS361" s="98"/>
      <c r="PWT361" s="98"/>
      <c r="PWU361" s="98"/>
      <c r="PWV361" s="98"/>
      <c r="PWW361" s="98"/>
      <c r="PWX361" s="98"/>
      <c r="PWY361" s="98"/>
      <c r="PWZ361" s="98"/>
      <c r="PXA361" s="98"/>
      <c r="PXB361" s="98"/>
      <c r="PXC361" s="98"/>
      <c r="PXD361" s="98"/>
      <c r="PXE361" s="98"/>
      <c r="PXF361" s="98"/>
      <c r="PXG361" s="98"/>
      <c r="PXH361" s="98"/>
      <c r="PXI361" s="98"/>
      <c r="PXJ361" s="98"/>
      <c r="PXK361" s="98"/>
      <c r="PXL361" s="98"/>
      <c r="PXM361" s="98"/>
      <c r="PXN361" s="98"/>
      <c r="PXO361" s="98"/>
      <c r="PXP361" s="98"/>
      <c r="PXQ361" s="98"/>
      <c r="PXR361" s="98"/>
      <c r="PXS361" s="98"/>
      <c r="PXT361" s="98"/>
      <c r="PXU361" s="98"/>
      <c r="PXV361" s="98"/>
      <c r="PXW361" s="98"/>
      <c r="PXX361" s="98"/>
      <c r="PXY361" s="98"/>
      <c r="PXZ361" s="98"/>
      <c r="PYA361" s="98"/>
      <c r="PYB361" s="98"/>
      <c r="PYC361" s="98"/>
      <c r="PYD361" s="98"/>
      <c r="PYE361" s="98"/>
      <c r="PYF361" s="98"/>
      <c r="PYG361" s="98"/>
      <c r="PYH361" s="98"/>
      <c r="PYI361" s="98"/>
      <c r="PYJ361" s="98"/>
      <c r="PYK361" s="98"/>
      <c r="PYL361" s="98"/>
      <c r="PYM361" s="98"/>
      <c r="PYN361" s="98"/>
      <c r="PYO361" s="98"/>
      <c r="PYP361" s="98"/>
      <c r="PYQ361" s="98"/>
      <c r="PYR361" s="98"/>
      <c r="PYS361" s="98"/>
      <c r="PYT361" s="98"/>
      <c r="PYU361" s="98"/>
      <c r="PYV361" s="98"/>
      <c r="PYW361" s="98"/>
      <c r="PYX361" s="98"/>
      <c r="PYY361" s="98"/>
      <c r="PYZ361" s="98"/>
      <c r="PZA361" s="98"/>
      <c r="PZB361" s="98"/>
      <c r="PZC361" s="98"/>
      <c r="PZD361" s="98"/>
      <c r="PZE361" s="98"/>
      <c r="PZF361" s="98"/>
      <c r="PZG361" s="98"/>
      <c r="PZH361" s="98"/>
      <c r="PZI361" s="98"/>
      <c r="PZJ361" s="98"/>
      <c r="PZK361" s="98"/>
      <c r="PZL361" s="98"/>
      <c r="PZM361" s="98"/>
      <c r="PZN361" s="98"/>
      <c r="PZO361" s="98"/>
      <c r="PZP361" s="98"/>
      <c r="PZQ361" s="98"/>
      <c r="PZR361" s="98"/>
      <c r="PZS361" s="98"/>
      <c r="PZT361" s="98"/>
      <c r="PZU361" s="98"/>
      <c r="PZV361" s="98"/>
      <c r="PZW361" s="98"/>
      <c r="PZX361" s="98"/>
      <c r="PZY361" s="98"/>
      <c r="PZZ361" s="98"/>
      <c r="QAA361" s="98"/>
      <c r="QAB361" s="98"/>
      <c r="QAC361" s="98"/>
      <c r="QAD361" s="98"/>
      <c r="QAE361" s="98"/>
      <c r="QAF361" s="98"/>
      <c r="QAG361" s="98"/>
      <c r="QAH361" s="98"/>
      <c r="QAI361" s="98"/>
      <c r="QAJ361" s="98"/>
      <c r="QAK361" s="98"/>
      <c r="QAL361" s="98"/>
      <c r="QAM361" s="98"/>
      <c r="QAN361" s="98"/>
      <c r="QAO361" s="98"/>
      <c r="QAP361" s="98"/>
      <c r="QAQ361" s="98"/>
      <c r="QAR361" s="98"/>
      <c r="QAS361" s="98"/>
      <c r="QAT361" s="98"/>
      <c r="QAU361" s="98"/>
      <c r="QAV361" s="98"/>
      <c r="QAW361" s="98"/>
      <c r="QAX361" s="98"/>
      <c r="QAY361" s="98"/>
      <c r="QAZ361" s="98"/>
      <c r="QBA361" s="98"/>
      <c r="QBB361" s="98"/>
      <c r="QBC361" s="98"/>
      <c r="QBD361" s="98"/>
      <c r="QBE361" s="98"/>
      <c r="QBF361" s="98"/>
      <c r="QBG361" s="98"/>
      <c r="QBH361" s="98"/>
      <c r="QBI361" s="98"/>
      <c r="QBJ361" s="98"/>
      <c r="QBK361" s="98"/>
      <c r="QBL361" s="98"/>
      <c r="QBM361" s="98"/>
      <c r="QBN361" s="98"/>
      <c r="QBO361" s="98"/>
      <c r="QBP361" s="98"/>
      <c r="QBQ361" s="98"/>
      <c r="QBR361" s="98"/>
      <c r="QBS361" s="98"/>
      <c r="QBT361" s="98"/>
      <c r="QBU361" s="98"/>
      <c r="QBV361" s="98"/>
      <c r="QBW361" s="98"/>
      <c r="QBX361" s="98"/>
      <c r="QBY361" s="98"/>
      <c r="QBZ361" s="98"/>
      <c r="QCA361" s="98"/>
      <c r="QCB361" s="98"/>
      <c r="QCC361" s="98"/>
      <c r="QCD361" s="98"/>
      <c r="QCE361" s="98"/>
      <c r="QCF361" s="98"/>
      <c r="QCG361" s="98"/>
      <c r="QCH361" s="98"/>
      <c r="QCI361" s="98"/>
      <c r="QCJ361" s="98"/>
      <c r="QCK361" s="98"/>
      <c r="QCL361" s="98"/>
      <c r="QCM361" s="98"/>
      <c r="QCN361" s="98"/>
      <c r="QCO361" s="98"/>
      <c r="QCP361" s="98"/>
      <c r="QCQ361" s="98"/>
      <c r="QCR361" s="98"/>
      <c r="QCS361" s="98"/>
      <c r="QCT361" s="98"/>
      <c r="QCU361" s="98"/>
      <c r="QCV361" s="98"/>
      <c r="QCW361" s="98"/>
      <c r="QCX361" s="98"/>
      <c r="QCY361" s="98"/>
      <c r="QCZ361" s="98"/>
      <c r="QDA361" s="98"/>
      <c r="QDB361" s="98"/>
      <c r="QDC361" s="98"/>
      <c r="QDD361" s="98"/>
      <c r="QDE361" s="98"/>
      <c r="QDF361" s="98"/>
      <c r="QDG361" s="98"/>
      <c r="QDH361" s="98"/>
      <c r="QDI361" s="98"/>
      <c r="QDJ361" s="98"/>
      <c r="QDK361" s="98"/>
      <c r="QDL361" s="98"/>
      <c r="QDM361" s="98"/>
      <c r="QDN361" s="98"/>
      <c r="QDO361" s="98"/>
      <c r="QDP361" s="98"/>
      <c r="QDQ361" s="98"/>
      <c r="QDR361" s="98"/>
      <c r="QDS361" s="98"/>
      <c r="QDT361" s="98"/>
      <c r="QDU361" s="98"/>
      <c r="QDV361" s="98"/>
      <c r="QDW361" s="98"/>
      <c r="QDX361" s="98"/>
      <c r="QDY361" s="98"/>
      <c r="QDZ361" s="98"/>
      <c r="QEA361" s="98"/>
      <c r="QEB361" s="98"/>
      <c r="QEC361" s="98"/>
      <c r="QED361" s="98"/>
      <c r="QEE361" s="98"/>
      <c r="QEF361" s="98"/>
      <c r="QEG361" s="98"/>
      <c r="QEH361" s="98"/>
      <c r="QEI361" s="98"/>
      <c r="QEJ361" s="98"/>
      <c r="QEK361" s="98"/>
      <c r="QEL361" s="98"/>
      <c r="QEM361" s="98"/>
      <c r="QEN361" s="98"/>
      <c r="QEO361" s="98"/>
      <c r="QEP361" s="98"/>
      <c r="QEQ361" s="98"/>
      <c r="QER361" s="98"/>
      <c r="QES361" s="98"/>
      <c r="QET361" s="98"/>
      <c r="QEU361" s="98"/>
      <c r="QEV361" s="98"/>
      <c r="QEW361" s="98"/>
      <c r="QEX361" s="98"/>
      <c r="QEY361" s="98"/>
      <c r="QEZ361" s="98"/>
      <c r="QFA361" s="98"/>
      <c r="QFB361" s="98"/>
      <c r="QFC361" s="98"/>
      <c r="QFD361" s="98"/>
      <c r="QFE361" s="98"/>
      <c r="QFF361" s="98"/>
      <c r="QFG361" s="98"/>
      <c r="QFH361" s="98"/>
      <c r="QFI361" s="98"/>
      <c r="QFJ361" s="98"/>
      <c r="QFK361" s="98"/>
      <c r="QFL361" s="98"/>
      <c r="QFM361" s="98"/>
      <c r="QFN361" s="98"/>
      <c r="QFO361" s="98"/>
      <c r="QFP361" s="98"/>
      <c r="QFQ361" s="98"/>
      <c r="QFR361" s="98"/>
      <c r="QFS361" s="98"/>
      <c r="QFT361" s="98"/>
      <c r="QFU361" s="98"/>
      <c r="QFV361" s="98"/>
      <c r="QFW361" s="98"/>
      <c r="QFX361" s="98"/>
      <c r="QFY361" s="98"/>
      <c r="QFZ361" s="98"/>
      <c r="QGA361" s="98"/>
      <c r="QGB361" s="98"/>
      <c r="QGC361" s="98"/>
      <c r="QGD361" s="98"/>
      <c r="QGE361" s="98"/>
      <c r="QGF361" s="98"/>
      <c r="QGG361" s="98"/>
      <c r="QGH361" s="98"/>
      <c r="QGI361" s="98"/>
      <c r="QGJ361" s="98"/>
      <c r="QGK361" s="98"/>
      <c r="QGL361" s="98"/>
      <c r="QGM361" s="98"/>
      <c r="QGN361" s="98"/>
      <c r="QGO361" s="98"/>
      <c r="QGP361" s="98"/>
      <c r="QGQ361" s="98"/>
      <c r="QGR361" s="98"/>
      <c r="QGS361" s="98"/>
      <c r="QGT361" s="98"/>
      <c r="QGU361" s="98"/>
      <c r="QGV361" s="98"/>
      <c r="QGW361" s="98"/>
      <c r="QGX361" s="98"/>
      <c r="QGY361" s="98"/>
      <c r="QGZ361" s="98"/>
      <c r="QHA361" s="98"/>
      <c r="QHB361" s="98"/>
      <c r="QHC361" s="98"/>
      <c r="QHD361" s="98"/>
      <c r="QHE361" s="98"/>
      <c r="QHF361" s="98"/>
      <c r="QHG361" s="98"/>
      <c r="QHH361" s="98"/>
      <c r="QHI361" s="98"/>
      <c r="QHJ361" s="98"/>
      <c r="QHK361" s="98"/>
      <c r="QHL361" s="98"/>
      <c r="QHM361" s="98"/>
      <c r="QHN361" s="98"/>
      <c r="QHO361" s="98"/>
      <c r="QHP361" s="98"/>
      <c r="QHQ361" s="98"/>
      <c r="QHR361" s="98"/>
      <c r="QHS361" s="98"/>
      <c r="QHT361" s="98"/>
      <c r="QHU361" s="98"/>
      <c r="QHV361" s="98"/>
      <c r="QHW361" s="98"/>
      <c r="QHX361" s="98"/>
      <c r="QHY361" s="98"/>
      <c r="QHZ361" s="98"/>
      <c r="QIA361" s="98"/>
      <c r="QIB361" s="98"/>
      <c r="QIC361" s="98"/>
      <c r="QID361" s="98"/>
      <c r="QIE361" s="98"/>
      <c r="QIF361" s="98"/>
      <c r="QIG361" s="98"/>
      <c r="QIH361" s="98"/>
      <c r="QII361" s="98"/>
      <c r="QIJ361" s="98"/>
      <c r="QIK361" s="98"/>
      <c r="QIL361" s="98"/>
      <c r="QIM361" s="98"/>
      <c r="QIN361" s="98"/>
      <c r="QIO361" s="98"/>
      <c r="QIP361" s="98"/>
      <c r="QIQ361" s="98"/>
      <c r="QIR361" s="98"/>
      <c r="QIS361" s="98"/>
      <c r="QIT361" s="98"/>
      <c r="QIU361" s="98"/>
      <c r="QIV361" s="98"/>
      <c r="QIW361" s="98"/>
      <c r="QIX361" s="98"/>
      <c r="QIY361" s="98"/>
      <c r="QIZ361" s="98"/>
      <c r="QJA361" s="98"/>
      <c r="QJB361" s="98"/>
      <c r="QJC361" s="98"/>
      <c r="QJD361" s="98"/>
      <c r="QJE361" s="98"/>
      <c r="QJF361" s="98"/>
      <c r="QJG361" s="98"/>
      <c r="QJH361" s="98"/>
      <c r="QJI361" s="98"/>
      <c r="QJJ361" s="98"/>
      <c r="QJK361" s="98"/>
      <c r="QJL361" s="98"/>
      <c r="QJM361" s="98"/>
      <c r="QJN361" s="98"/>
      <c r="QJO361" s="98"/>
      <c r="QJP361" s="98"/>
      <c r="QJQ361" s="98"/>
      <c r="QJR361" s="98"/>
      <c r="QJS361" s="98"/>
      <c r="QJT361" s="98"/>
      <c r="QJU361" s="98"/>
      <c r="QJV361" s="98"/>
      <c r="QJW361" s="98"/>
      <c r="QJX361" s="98"/>
      <c r="QJY361" s="98"/>
      <c r="QJZ361" s="98"/>
      <c r="QKA361" s="98"/>
      <c r="QKB361" s="98"/>
      <c r="QKC361" s="98"/>
      <c r="QKD361" s="98"/>
      <c r="QKE361" s="98"/>
      <c r="QKF361" s="98"/>
      <c r="QKG361" s="98"/>
      <c r="QKH361" s="98"/>
      <c r="QKI361" s="98"/>
      <c r="QKJ361" s="98"/>
      <c r="QKK361" s="98"/>
      <c r="QKL361" s="98"/>
      <c r="QKM361" s="98"/>
      <c r="QKN361" s="98"/>
      <c r="QKO361" s="98"/>
      <c r="QKP361" s="98"/>
      <c r="QKQ361" s="98"/>
      <c r="QKR361" s="98"/>
      <c r="QKS361" s="98"/>
      <c r="QKT361" s="98"/>
      <c r="QKU361" s="98"/>
      <c r="QKV361" s="98"/>
      <c r="QKW361" s="98"/>
      <c r="QKX361" s="98"/>
      <c r="QKY361" s="98"/>
      <c r="QKZ361" s="98"/>
      <c r="QLA361" s="98"/>
      <c r="QLB361" s="98"/>
      <c r="QLC361" s="98"/>
      <c r="QLD361" s="98"/>
      <c r="QLE361" s="98"/>
      <c r="QLF361" s="98"/>
      <c r="QLG361" s="98"/>
      <c r="QLH361" s="98"/>
      <c r="QLI361" s="98"/>
      <c r="QLJ361" s="98"/>
      <c r="QLK361" s="98"/>
      <c r="QLL361" s="98"/>
      <c r="QLM361" s="98"/>
      <c r="QLN361" s="98"/>
      <c r="QLO361" s="98"/>
      <c r="QLP361" s="98"/>
      <c r="QLQ361" s="98"/>
      <c r="QLR361" s="98"/>
      <c r="QLS361" s="98"/>
      <c r="QLT361" s="98"/>
      <c r="QLU361" s="98"/>
      <c r="QLV361" s="98"/>
      <c r="QLW361" s="98"/>
      <c r="QLX361" s="98"/>
      <c r="QLY361" s="98"/>
      <c r="QLZ361" s="98"/>
      <c r="QMA361" s="98"/>
      <c r="QMB361" s="98"/>
      <c r="QMC361" s="98"/>
      <c r="QMD361" s="98"/>
      <c r="QME361" s="98"/>
      <c r="QMF361" s="98"/>
      <c r="QMG361" s="98"/>
      <c r="QMH361" s="98"/>
      <c r="QMI361" s="98"/>
      <c r="QMJ361" s="98"/>
      <c r="QMK361" s="98"/>
      <c r="QML361" s="98"/>
      <c r="QMM361" s="98"/>
      <c r="QMN361" s="98"/>
      <c r="QMO361" s="98"/>
      <c r="QMP361" s="98"/>
      <c r="QMQ361" s="98"/>
      <c r="QMR361" s="98"/>
      <c r="QMS361" s="98"/>
      <c r="QMT361" s="98"/>
      <c r="QMU361" s="98"/>
      <c r="QMV361" s="98"/>
      <c r="QMW361" s="98"/>
      <c r="QMX361" s="98"/>
      <c r="QMY361" s="98"/>
      <c r="QMZ361" s="98"/>
      <c r="QNA361" s="98"/>
      <c r="QNB361" s="98"/>
      <c r="QNC361" s="98"/>
      <c r="QND361" s="98"/>
      <c r="QNE361" s="98"/>
      <c r="QNF361" s="98"/>
      <c r="QNG361" s="98"/>
      <c r="QNH361" s="98"/>
      <c r="QNI361" s="98"/>
      <c r="QNJ361" s="98"/>
      <c r="QNK361" s="98"/>
      <c r="QNL361" s="98"/>
      <c r="QNM361" s="98"/>
      <c r="QNN361" s="98"/>
      <c r="QNO361" s="98"/>
      <c r="QNP361" s="98"/>
      <c r="QNQ361" s="98"/>
      <c r="QNR361" s="98"/>
      <c r="QNS361" s="98"/>
      <c r="QNT361" s="98"/>
      <c r="QNU361" s="98"/>
      <c r="QNV361" s="98"/>
      <c r="QNW361" s="98"/>
      <c r="QNX361" s="98"/>
      <c r="QNY361" s="98"/>
      <c r="QNZ361" s="98"/>
      <c r="QOA361" s="98"/>
      <c r="QOB361" s="98"/>
      <c r="QOC361" s="98"/>
      <c r="QOD361" s="98"/>
      <c r="QOE361" s="98"/>
      <c r="QOF361" s="98"/>
      <c r="QOG361" s="98"/>
      <c r="QOH361" s="98"/>
      <c r="QOI361" s="98"/>
      <c r="QOJ361" s="98"/>
      <c r="QOK361" s="98"/>
      <c r="QOL361" s="98"/>
      <c r="QOM361" s="98"/>
      <c r="QON361" s="98"/>
      <c r="QOO361" s="98"/>
      <c r="QOP361" s="98"/>
      <c r="QOQ361" s="98"/>
      <c r="QOR361" s="98"/>
      <c r="QOS361" s="98"/>
      <c r="QOT361" s="98"/>
      <c r="QOU361" s="98"/>
      <c r="QOV361" s="98"/>
      <c r="QOW361" s="98"/>
      <c r="QOX361" s="98"/>
      <c r="QOY361" s="98"/>
      <c r="QOZ361" s="98"/>
      <c r="QPA361" s="98"/>
      <c r="QPB361" s="98"/>
      <c r="QPC361" s="98"/>
      <c r="QPD361" s="98"/>
      <c r="QPE361" s="98"/>
      <c r="QPF361" s="98"/>
      <c r="QPG361" s="98"/>
      <c r="QPH361" s="98"/>
      <c r="QPI361" s="98"/>
      <c r="QPJ361" s="98"/>
      <c r="QPK361" s="98"/>
      <c r="QPL361" s="98"/>
      <c r="QPM361" s="98"/>
      <c r="QPN361" s="98"/>
      <c r="QPO361" s="98"/>
      <c r="QPP361" s="98"/>
      <c r="QPQ361" s="98"/>
      <c r="QPR361" s="98"/>
      <c r="QPS361" s="98"/>
      <c r="QPT361" s="98"/>
      <c r="QPU361" s="98"/>
      <c r="QPV361" s="98"/>
      <c r="QPW361" s="98"/>
      <c r="QPX361" s="98"/>
      <c r="QPY361" s="98"/>
      <c r="QPZ361" s="98"/>
      <c r="QQA361" s="98"/>
      <c r="QQB361" s="98"/>
      <c r="QQC361" s="98"/>
      <c r="QQD361" s="98"/>
      <c r="QQE361" s="98"/>
      <c r="QQF361" s="98"/>
      <c r="QQG361" s="98"/>
      <c r="QQH361" s="98"/>
      <c r="QQI361" s="98"/>
      <c r="QQJ361" s="98"/>
      <c r="QQK361" s="98"/>
      <c r="QQL361" s="98"/>
      <c r="QQM361" s="98"/>
      <c r="QQN361" s="98"/>
      <c r="QQO361" s="98"/>
      <c r="QQP361" s="98"/>
      <c r="QQQ361" s="98"/>
      <c r="QQR361" s="98"/>
      <c r="QQS361" s="98"/>
      <c r="QQT361" s="98"/>
      <c r="QQU361" s="98"/>
      <c r="QQV361" s="98"/>
      <c r="QQW361" s="98"/>
      <c r="QQX361" s="98"/>
      <c r="QQY361" s="98"/>
      <c r="QQZ361" s="98"/>
      <c r="QRA361" s="98"/>
      <c r="QRB361" s="98"/>
      <c r="QRC361" s="98"/>
      <c r="QRD361" s="98"/>
      <c r="QRE361" s="98"/>
      <c r="QRF361" s="98"/>
      <c r="QRG361" s="98"/>
      <c r="QRH361" s="98"/>
      <c r="QRI361" s="98"/>
      <c r="QRJ361" s="98"/>
      <c r="QRK361" s="98"/>
      <c r="QRL361" s="98"/>
      <c r="QRM361" s="98"/>
      <c r="QRN361" s="98"/>
      <c r="QRO361" s="98"/>
      <c r="QRP361" s="98"/>
      <c r="QRQ361" s="98"/>
      <c r="QRR361" s="98"/>
      <c r="QRS361" s="98"/>
      <c r="QRT361" s="98"/>
      <c r="QRU361" s="98"/>
      <c r="QRV361" s="98"/>
      <c r="QRW361" s="98"/>
      <c r="QRX361" s="98"/>
      <c r="QRY361" s="98"/>
      <c r="QRZ361" s="98"/>
      <c r="QSA361" s="98"/>
      <c r="QSB361" s="98"/>
      <c r="QSC361" s="98"/>
      <c r="QSD361" s="98"/>
      <c r="QSE361" s="98"/>
      <c r="QSF361" s="98"/>
      <c r="QSG361" s="98"/>
      <c r="QSH361" s="98"/>
      <c r="QSI361" s="98"/>
      <c r="QSJ361" s="98"/>
      <c r="QSK361" s="98"/>
      <c r="QSL361" s="98"/>
      <c r="QSM361" s="98"/>
      <c r="QSN361" s="98"/>
      <c r="QSO361" s="98"/>
      <c r="QSP361" s="98"/>
      <c r="QSQ361" s="98"/>
      <c r="QSR361" s="98"/>
      <c r="QSS361" s="98"/>
      <c r="QST361" s="98"/>
      <c r="QSU361" s="98"/>
      <c r="QSV361" s="98"/>
      <c r="QSW361" s="98"/>
      <c r="QSX361" s="98"/>
      <c r="QSY361" s="98"/>
      <c r="QSZ361" s="98"/>
      <c r="QTA361" s="98"/>
      <c r="QTB361" s="98"/>
      <c r="QTC361" s="98"/>
      <c r="QTD361" s="98"/>
      <c r="QTE361" s="98"/>
      <c r="QTF361" s="98"/>
      <c r="QTG361" s="98"/>
      <c r="QTH361" s="98"/>
      <c r="QTI361" s="98"/>
      <c r="QTJ361" s="98"/>
      <c r="QTK361" s="98"/>
      <c r="QTL361" s="98"/>
      <c r="QTM361" s="98"/>
      <c r="QTN361" s="98"/>
      <c r="QTO361" s="98"/>
      <c r="QTP361" s="98"/>
      <c r="QTQ361" s="98"/>
      <c r="QTR361" s="98"/>
      <c r="QTS361" s="98"/>
      <c r="QTT361" s="98"/>
      <c r="QTU361" s="98"/>
      <c r="QTV361" s="98"/>
      <c r="QTW361" s="98"/>
      <c r="QTX361" s="98"/>
      <c r="QTY361" s="98"/>
      <c r="QTZ361" s="98"/>
      <c r="QUA361" s="98"/>
      <c r="QUB361" s="98"/>
      <c r="QUC361" s="98"/>
      <c r="QUD361" s="98"/>
      <c r="QUE361" s="98"/>
      <c r="QUF361" s="98"/>
      <c r="QUG361" s="98"/>
      <c r="QUH361" s="98"/>
      <c r="QUI361" s="98"/>
      <c r="QUJ361" s="98"/>
      <c r="QUK361" s="98"/>
      <c r="QUL361" s="98"/>
      <c r="QUM361" s="98"/>
      <c r="QUN361" s="98"/>
      <c r="QUO361" s="98"/>
      <c r="QUP361" s="98"/>
      <c r="QUQ361" s="98"/>
      <c r="QUR361" s="98"/>
      <c r="QUS361" s="98"/>
      <c r="QUT361" s="98"/>
      <c r="QUU361" s="98"/>
      <c r="QUV361" s="98"/>
      <c r="QUW361" s="98"/>
      <c r="QUX361" s="98"/>
      <c r="QUY361" s="98"/>
      <c r="QUZ361" s="98"/>
      <c r="QVA361" s="98"/>
      <c r="QVB361" s="98"/>
      <c r="QVC361" s="98"/>
      <c r="QVD361" s="98"/>
      <c r="QVE361" s="98"/>
      <c r="QVF361" s="98"/>
      <c r="QVG361" s="98"/>
      <c r="QVH361" s="98"/>
      <c r="QVI361" s="98"/>
      <c r="QVJ361" s="98"/>
      <c r="QVK361" s="98"/>
      <c r="QVL361" s="98"/>
      <c r="QVM361" s="98"/>
      <c r="QVN361" s="98"/>
      <c r="QVO361" s="98"/>
      <c r="QVP361" s="98"/>
      <c r="QVQ361" s="98"/>
      <c r="QVR361" s="98"/>
      <c r="QVS361" s="98"/>
      <c r="QVT361" s="98"/>
      <c r="QVU361" s="98"/>
      <c r="QVV361" s="98"/>
      <c r="QVW361" s="98"/>
      <c r="QVX361" s="98"/>
      <c r="QVY361" s="98"/>
      <c r="QVZ361" s="98"/>
      <c r="QWA361" s="98"/>
      <c r="QWB361" s="98"/>
      <c r="QWC361" s="98"/>
      <c r="QWD361" s="98"/>
      <c r="QWE361" s="98"/>
      <c r="QWF361" s="98"/>
      <c r="QWG361" s="98"/>
      <c r="QWH361" s="98"/>
      <c r="QWI361" s="98"/>
      <c r="QWJ361" s="98"/>
      <c r="QWK361" s="98"/>
      <c r="QWL361" s="98"/>
      <c r="QWM361" s="98"/>
      <c r="QWN361" s="98"/>
      <c r="QWO361" s="98"/>
      <c r="QWP361" s="98"/>
      <c r="QWQ361" s="98"/>
      <c r="QWR361" s="98"/>
      <c r="QWS361" s="98"/>
      <c r="QWT361" s="98"/>
      <c r="QWU361" s="98"/>
      <c r="QWV361" s="98"/>
      <c r="QWW361" s="98"/>
      <c r="QWX361" s="98"/>
      <c r="QWY361" s="98"/>
      <c r="QWZ361" s="98"/>
      <c r="QXA361" s="98"/>
      <c r="QXB361" s="98"/>
      <c r="QXC361" s="98"/>
      <c r="QXD361" s="98"/>
      <c r="QXE361" s="98"/>
      <c r="QXF361" s="98"/>
      <c r="QXG361" s="98"/>
      <c r="QXH361" s="98"/>
      <c r="QXI361" s="98"/>
      <c r="QXJ361" s="98"/>
      <c r="QXK361" s="98"/>
      <c r="QXL361" s="98"/>
      <c r="QXM361" s="98"/>
      <c r="QXN361" s="98"/>
      <c r="QXO361" s="98"/>
      <c r="QXP361" s="98"/>
      <c r="QXQ361" s="98"/>
      <c r="QXR361" s="98"/>
      <c r="QXS361" s="98"/>
      <c r="QXT361" s="98"/>
      <c r="QXU361" s="98"/>
      <c r="QXV361" s="98"/>
      <c r="QXW361" s="98"/>
      <c r="QXX361" s="98"/>
      <c r="QXY361" s="98"/>
      <c r="QXZ361" s="98"/>
      <c r="QYA361" s="98"/>
      <c r="QYB361" s="98"/>
      <c r="QYC361" s="98"/>
      <c r="QYD361" s="98"/>
      <c r="QYE361" s="98"/>
      <c r="QYF361" s="98"/>
      <c r="QYG361" s="98"/>
      <c r="QYH361" s="98"/>
      <c r="QYI361" s="98"/>
      <c r="QYJ361" s="98"/>
      <c r="QYK361" s="98"/>
      <c r="QYL361" s="98"/>
      <c r="QYM361" s="98"/>
      <c r="QYN361" s="98"/>
      <c r="QYO361" s="98"/>
      <c r="QYP361" s="98"/>
      <c r="QYQ361" s="98"/>
      <c r="QYR361" s="98"/>
      <c r="QYS361" s="98"/>
      <c r="QYT361" s="98"/>
      <c r="QYU361" s="98"/>
      <c r="QYV361" s="98"/>
      <c r="QYW361" s="98"/>
      <c r="QYX361" s="98"/>
      <c r="QYY361" s="98"/>
      <c r="QYZ361" s="98"/>
      <c r="QZA361" s="98"/>
      <c r="QZB361" s="98"/>
      <c r="QZC361" s="98"/>
      <c r="QZD361" s="98"/>
      <c r="QZE361" s="98"/>
      <c r="QZF361" s="98"/>
      <c r="QZG361" s="98"/>
      <c r="QZH361" s="98"/>
      <c r="QZI361" s="98"/>
      <c r="QZJ361" s="98"/>
      <c r="QZK361" s="98"/>
      <c r="QZL361" s="98"/>
      <c r="QZM361" s="98"/>
      <c r="QZN361" s="98"/>
      <c r="QZO361" s="98"/>
      <c r="QZP361" s="98"/>
      <c r="QZQ361" s="98"/>
      <c r="QZR361" s="98"/>
      <c r="QZS361" s="98"/>
      <c r="QZT361" s="98"/>
      <c r="QZU361" s="98"/>
      <c r="QZV361" s="98"/>
      <c r="QZW361" s="98"/>
      <c r="QZX361" s="98"/>
      <c r="QZY361" s="98"/>
      <c r="QZZ361" s="98"/>
      <c r="RAA361" s="98"/>
      <c r="RAB361" s="98"/>
      <c r="RAC361" s="98"/>
      <c r="RAD361" s="98"/>
      <c r="RAE361" s="98"/>
      <c r="RAF361" s="98"/>
      <c r="RAG361" s="98"/>
      <c r="RAH361" s="98"/>
      <c r="RAI361" s="98"/>
      <c r="RAJ361" s="98"/>
      <c r="RAK361" s="98"/>
      <c r="RAL361" s="98"/>
      <c r="RAM361" s="98"/>
      <c r="RAN361" s="98"/>
      <c r="RAO361" s="98"/>
      <c r="RAP361" s="98"/>
      <c r="RAQ361" s="98"/>
      <c r="RAR361" s="98"/>
      <c r="RAS361" s="98"/>
      <c r="RAT361" s="98"/>
      <c r="RAU361" s="98"/>
      <c r="RAV361" s="98"/>
      <c r="RAW361" s="98"/>
      <c r="RAX361" s="98"/>
      <c r="RAY361" s="98"/>
      <c r="RAZ361" s="98"/>
      <c r="RBA361" s="98"/>
      <c r="RBB361" s="98"/>
      <c r="RBC361" s="98"/>
      <c r="RBD361" s="98"/>
      <c r="RBE361" s="98"/>
      <c r="RBF361" s="98"/>
      <c r="RBG361" s="98"/>
      <c r="RBH361" s="98"/>
      <c r="RBI361" s="98"/>
      <c r="RBJ361" s="98"/>
      <c r="RBK361" s="98"/>
      <c r="RBL361" s="98"/>
      <c r="RBM361" s="98"/>
      <c r="RBN361" s="98"/>
      <c r="RBO361" s="98"/>
      <c r="RBP361" s="98"/>
      <c r="RBQ361" s="98"/>
      <c r="RBR361" s="98"/>
      <c r="RBS361" s="98"/>
      <c r="RBT361" s="98"/>
      <c r="RBU361" s="98"/>
      <c r="RBV361" s="98"/>
      <c r="RBW361" s="98"/>
      <c r="RBX361" s="98"/>
      <c r="RBY361" s="98"/>
      <c r="RBZ361" s="98"/>
      <c r="RCA361" s="98"/>
      <c r="RCB361" s="98"/>
      <c r="RCC361" s="98"/>
      <c r="RCD361" s="98"/>
      <c r="RCE361" s="98"/>
      <c r="RCF361" s="98"/>
      <c r="RCG361" s="98"/>
      <c r="RCH361" s="98"/>
      <c r="RCI361" s="98"/>
      <c r="RCJ361" s="98"/>
      <c r="RCK361" s="98"/>
      <c r="RCL361" s="98"/>
      <c r="RCM361" s="98"/>
      <c r="RCN361" s="98"/>
      <c r="RCO361" s="98"/>
      <c r="RCP361" s="98"/>
      <c r="RCQ361" s="98"/>
      <c r="RCR361" s="98"/>
      <c r="RCS361" s="98"/>
      <c r="RCT361" s="98"/>
      <c r="RCU361" s="98"/>
      <c r="RCV361" s="98"/>
      <c r="RCW361" s="98"/>
      <c r="RCX361" s="98"/>
      <c r="RCY361" s="98"/>
      <c r="RCZ361" s="98"/>
      <c r="RDA361" s="98"/>
      <c r="RDB361" s="98"/>
      <c r="RDC361" s="98"/>
      <c r="RDD361" s="98"/>
      <c r="RDE361" s="98"/>
      <c r="RDF361" s="98"/>
      <c r="RDG361" s="98"/>
      <c r="RDH361" s="98"/>
      <c r="RDI361" s="98"/>
      <c r="RDJ361" s="98"/>
      <c r="RDK361" s="98"/>
      <c r="RDL361" s="98"/>
      <c r="RDM361" s="98"/>
      <c r="RDN361" s="98"/>
      <c r="RDO361" s="98"/>
      <c r="RDP361" s="98"/>
      <c r="RDQ361" s="98"/>
      <c r="RDR361" s="98"/>
      <c r="RDS361" s="98"/>
      <c r="RDT361" s="98"/>
      <c r="RDU361" s="98"/>
      <c r="RDV361" s="98"/>
      <c r="RDW361" s="98"/>
      <c r="RDX361" s="98"/>
      <c r="RDY361" s="98"/>
      <c r="RDZ361" s="98"/>
      <c r="REA361" s="98"/>
      <c r="REB361" s="98"/>
      <c r="REC361" s="98"/>
      <c r="RED361" s="98"/>
      <c r="REE361" s="98"/>
      <c r="REF361" s="98"/>
      <c r="REG361" s="98"/>
      <c r="REH361" s="98"/>
      <c r="REI361" s="98"/>
      <c r="REJ361" s="98"/>
      <c r="REK361" s="98"/>
      <c r="REL361" s="98"/>
      <c r="REM361" s="98"/>
      <c r="REN361" s="98"/>
      <c r="REO361" s="98"/>
      <c r="REP361" s="98"/>
      <c r="REQ361" s="98"/>
      <c r="RER361" s="98"/>
      <c r="RES361" s="98"/>
      <c r="RET361" s="98"/>
      <c r="REU361" s="98"/>
      <c r="REV361" s="98"/>
      <c r="REW361" s="98"/>
      <c r="REX361" s="98"/>
      <c r="REY361" s="98"/>
      <c r="REZ361" s="98"/>
      <c r="RFA361" s="98"/>
      <c r="RFB361" s="98"/>
      <c r="RFC361" s="98"/>
      <c r="RFD361" s="98"/>
      <c r="RFE361" s="98"/>
      <c r="RFF361" s="98"/>
      <c r="RFG361" s="98"/>
      <c r="RFH361" s="98"/>
      <c r="RFI361" s="98"/>
      <c r="RFJ361" s="98"/>
      <c r="RFK361" s="98"/>
      <c r="RFL361" s="98"/>
      <c r="RFM361" s="98"/>
      <c r="RFN361" s="98"/>
      <c r="RFO361" s="98"/>
      <c r="RFP361" s="98"/>
      <c r="RFQ361" s="98"/>
      <c r="RFR361" s="98"/>
      <c r="RFS361" s="98"/>
      <c r="RFT361" s="98"/>
      <c r="RFU361" s="98"/>
      <c r="RFV361" s="98"/>
      <c r="RFW361" s="98"/>
      <c r="RFX361" s="98"/>
      <c r="RFY361" s="98"/>
      <c r="RFZ361" s="98"/>
      <c r="RGA361" s="98"/>
      <c r="RGB361" s="98"/>
      <c r="RGC361" s="98"/>
      <c r="RGD361" s="98"/>
      <c r="RGE361" s="98"/>
      <c r="RGF361" s="98"/>
      <c r="RGG361" s="98"/>
      <c r="RGH361" s="98"/>
      <c r="RGI361" s="98"/>
      <c r="RGJ361" s="98"/>
      <c r="RGK361" s="98"/>
      <c r="RGL361" s="98"/>
      <c r="RGM361" s="98"/>
      <c r="RGN361" s="98"/>
      <c r="RGO361" s="98"/>
      <c r="RGP361" s="98"/>
      <c r="RGQ361" s="98"/>
      <c r="RGR361" s="98"/>
      <c r="RGS361" s="98"/>
      <c r="RGT361" s="98"/>
      <c r="RGU361" s="98"/>
      <c r="RGV361" s="98"/>
      <c r="RGW361" s="98"/>
      <c r="RGX361" s="98"/>
      <c r="RGY361" s="98"/>
      <c r="RGZ361" s="98"/>
      <c r="RHA361" s="98"/>
      <c r="RHB361" s="98"/>
      <c r="RHC361" s="98"/>
      <c r="RHD361" s="98"/>
      <c r="RHE361" s="98"/>
      <c r="RHF361" s="98"/>
      <c r="RHG361" s="98"/>
      <c r="RHH361" s="98"/>
      <c r="RHI361" s="98"/>
      <c r="RHJ361" s="98"/>
      <c r="RHK361" s="98"/>
      <c r="RHL361" s="98"/>
      <c r="RHM361" s="98"/>
      <c r="RHN361" s="98"/>
      <c r="RHO361" s="98"/>
      <c r="RHP361" s="98"/>
      <c r="RHQ361" s="98"/>
      <c r="RHR361" s="98"/>
      <c r="RHS361" s="98"/>
      <c r="RHT361" s="98"/>
      <c r="RHU361" s="98"/>
      <c r="RHV361" s="98"/>
      <c r="RHW361" s="98"/>
      <c r="RHX361" s="98"/>
      <c r="RHY361" s="98"/>
      <c r="RHZ361" s="98"/>
      <c r="RIA361" s="98"/>
      <c r="RIB361" s="98"/>
      <c r="RIC361" s="98"/>
      <c r="RID361" s="98"/>
      <c r="RIE361" s="98"/>
      <c r="RIF361" s="98"/>
      <c r="RIG361" s="98"/>
      <c r="RIH361" s="98"/>
      <c r="RII361" s="98"/>
      <c r="RIJ361" s="98"/>
      <c r="RIK361" s="98"/>
      <c r="RIL361" s="98"/>
      <c r="RIM361" s="98"/>
      <c r="RIN361" s="98"/>
      <c r="RIO361" s="98"/>
      <c r="RIP361" s="98"/>
      <c r="RIQ361" s="98"/>
      <c r="RIR361" s="98"/>
      <c r="RIS361" s="98"/>
      <c r="RIT361" s="98"/>
      <c r="RIU361" s="98"/>
      <c r="RIV361" s="98"/>
      <c r="RIW361" s="98"/>
      <c r="RIX361" s="98"/>
      <c r="RIY361" s="98"/>
      <c r="RIZ361" s="98"/>
      <c r="RJA361" s="98"/>
      <c r="RJB361" s="98"/>
      <c r="RJC361" s="98"/>
      <c r="RJD361" s="98"/>
      <c r="RJE361" s="98"/>
      <c r="RJF361" s="98"/>
      <c r="RJG361" s="98"/>
      <c r="RJH361" s="98"/>
      <c r="RJI361" s="98"/>
      <c r="RJJ361" s="98"/>
      <c r="RJK361" s="98"/>
      <c r="RJL361" s="98"/>
      <c r="RJM361" s="98"/>
      <c r="RJN361" s="98"/>
      <c r="RJO361" s="98"/>
      <c r="RJP361" s="98"/>
      <c r="RJQ361" s="98"/>
      <c r="RJR361" s="98"/>
      <c r="RJS361" s="98"/>
      <c r="RJT361" s="98"/>
      <c r="RJU361" s="98"/>
      <c r="RJV361" s="98"/>
      <c r="RJW361" s="98"/>
      <c r="RJX361" s="98"/>
      <c r="RJY361" s="98"/>
      <c r="RJZ361" s="98"/>
      <c r="RKA361" s="98"/>
      <c r="RKB361" s="98"/>
      <c r="RKC361" s="98"/>
      <c r="RKD361" s="98"/>
      <c r="RKE361" s="98"/>
      <c r="RKF361" s="98"/>
      <c r="RKG361" s="98"/>
      <c r="RKH361" s="98"/>
      <c r="RKI361" s="98"/>
      <c r="RKJ361" s="98"/>
      <c r="RKK361" s="98"/>
      <c r="RKL361" s="98"/>
      <c r="RKM361" s="98"/>
      <c r="RKN361" s="98"/>
      <c r="RKO361" s="98"/>
      <c r="RKP361" s="98"/>
      <c r="RKQ361" s="98"/>
      <c r="RKR361" s="98"/>
      <c r="RKS361" s="98"/>
      <c r="RKT361" s="98"/>
      <c r="RKU361" s="98"/>
      <c r="RKV361" s="98"/>
      <c r="RKW361" s="98"/>
      <c r="RKX361" s="98"/>
      <c r="RKY361" s="98"/>
      <c r="RKZ361" s="98"/>
      <c r="RLA361" s="98"/>
      <c r="RLB361" s="98"/>
      <c r="RLC361" s="98"/>
      <c r="RLD361" s="98"/>
      <c r="RLE361" s="98"/>
      <c r="RLF361" s="98"/>
      <c r="RLG361" s="98"/>
      <c r="RLH361" s="98"/>
      <c r="RLI361" s="98"/>
      <c r="RLJ361" s="98"/>
      <c r="RLK361" s="98"/>
      <c r="RLL361" s="98"/>
      <c r="RLM361" s="98"/>
      <c r="RLN361" s="98"/>
      <c r="RLO361" s="98"/>
      <c r="RLP361" s="98"/>
      <c r="RLQ361" s="98"/>
      <c r="RLR361" s="98"/>
      <c r="RLS361" s="98"/>
      <c r="RLT361" s="98"/>
      <c r="RLU361" s="98"/>
      <c r="RLV361" s="98"/>
      <c r="RLW361" s="98"/>
      <c r="RLX361" s="98"/>
      <c r="RLY361" s="98"/>
      <c r="RLZ361" s="98"/>
      <c r="RMA361" s="98"/>
      <c r="RMB361" s="98"/>
      <c r="RMC361" s="98"/>
      <c r="RMD361" s="98"/>
      <c r="RME361" s="98"/>
      <c r="RMF361" s="98"/>
      <c r="RMG361" s="98"/>
      <c r="RMH361" s="98"/>
      <c r="RMI361" s="98"/>
      <c r="RMJ361" s="98"/>
      <c r="RMK361" s="98"/>
      <c r="RML361" s="98"/>
      <c r="RMM361" s="98"/>
      <c r="RMN361" s="98"/>
      <c r="RMO361" s="98"/>
      <c r="RMP361" s="98"/>
      <c r="RMQ361" s="98"/>
      <c r="RMR361" s="98"/>
      <c r="RMS361" s="98"/>
      <c r="RMT361" s="98"/>
      <c r="RMU361" s="98"/>
      <c r="RMV361" s="98"/>
      <c r="RMW361" s="98"/>
      <c r="RMX361" s="98"/>
      <c r="RMY361" s="98"/>
      <c r="RMZ361" s="98"/>
      <c r="RNA361" s="98"/>
      <c r="RNB361" s="98"/>
      <c r="RNC361" s="98"/>
      <c r="RND361" s="98"/>
      <c r="RNE361" s="98"/>
      <c r="RNF361" s="98"/>
      <c r="RNG361" s="98"/>
      <c r="RNH361" s="98"/>
      <c r="RNI361" s="98"/>
      <c r="RNJ361" s="98"/>
      <c r="RNK361" s="98"/>
      <c r="RNL361" s="98"/>
      <c r="RNM361" s="98"/>
      <c r="RNN361" s="98"/>
      <c r="RNO361" s="98"/>
      <c r="RNP361" s="98"/>
      <c r="RNQ361" s="98"/>
      <c r="RNR361" s="98"/>
      <c r="RNS361" s="98"/>
      <c r="RNT361" s="98"/>
      <c r="RNU361" s="98"/>
      <c r="RNV361" s="98"/>
      <c r="RNW361" s="98"/>
      <c r="RNX361" s="98"/>
      <c r="RNY361" s="98"/>
      <c r="RNZ361" s="98"/>
      <c r="ROA361" s="98"/>
      <c r="ROB361" s="98"/>
      <c r="ROC361" s="98"/>
      <c r="ROD361" s="98"/>
      <c r="ROE361" s="98"/>
      <c r="ROF361" s="98"/>
      <c r="ROG361" s="98"/>
      <c r="ROH361" s="98"/>
      <c r="ROI361" s="98"/>
      <c r="ROJ361" s="98"/>
      <c r="ROK361" s="98"/>
      <c r="ROL361" s="98"/>
      <c r="ROM361" s="98"/>
      <c r="RON361" s="98"/>
      <c r="ROO361" s="98"/>
      <c r="ROP361" s="98"/>
      <c r="ROQ361" s="98"/>
      <c r="ROR361" s="98"/>
      <c r="ROS361" s="98"/>
      <c r="ROT361" s="98"/>
      <c r="ROU361" s="98"/>
      <c r="ROV361" s="98"/>
      <c r="ROW361" s="98"/>
      <c r="ROX361" s="98"/>
      <c r="ROY361" s="98"/>
      <c r="ROZ361" s="98"/>
      <c r="RPA361" s="98"/>
      <c r="RPB361" s="98"/>
      <c r="RPC361" s="98"/>
      <c r="RPD361" s="98"/>
      <c r="RPE361" s="98"/>
      <c r="RPF361" s="98"/>
      <c r="RPG361" s="98"/>
      <c r="RPH361" s="98"/>
      <c r="RPI361" s="98"/>
      <c r="RPJ361" s="98"/>
      <c r="RPK361" s="98"/>
      <c r="RPL361" s="98"/>
      <c r="RPM361" s="98"/>
      <c r="RPN361" s="98"/>
      <c r="RPO361" s="98"/>
      <c r="RPP361" s="98"/>
      <c r="RPQ361" s="98"/>
      <c r="RPR361" s="98"/>
      <c r="RPS361" s="98"/>
      <c r="RPT361" s="98"/>
      <c r="RPU361" s="98"/>
      <c r="RPV361" s="98"/>
      <c r="RPW361" s="98"/>
      <c r="RPX361" s="98"/>
      <c r="RPY361" s="98"/>
      <c r="RPZ361" s="98"/>
      <c r="RQA361" s="98"/>
      <c r="RQB361" s="98"/>
      <c r="RQC361" s="98"/>
      <c r="RQD361" s="98"/>
      <c r="RQE361" s="98"/>
      <c r="RQF361" s="98"/>
      <c r="RQG361" s="98"/>
      <c r="RQH361" s="98"/>
      <c r="RQI361" s="98"/>
      <c r="RQJ361" s="98"/>
      <c r="RQK361" s="98"/>
      <c r="RQL361" s="98"/>
      <c r="RQM361" s="98"/>
      <c r="RQN361" s="98"/>
      <c r="RQO361" s="98"/>
      <c r="RQP361" s="98"/>
      <c r="RQQ361" s="98"/>
      <c r="RQR361" s="98"/>
      <c r="RQS361" s="98"/>
      <c r="RQT361" s="98"/>
      <c r="RQU361" s="98"/>
      <c r="RQV361" s="98"/>
      <c r="RQW361" s="98"/>
      <c r="RQX361" s="98"/>
      <c r="RQY361" s="98"/>
      <c r="RQZ361" s="98"/>
      <c r="RRA361" s="98"/>
      <c r="RRB361" s="98"/>
      <c r="RRC361" s="98"/>
      <c r="RRD361" s="98"/>
      <c r="RRE361" s="98"/>
      <c r="RRF361" s="98"/>
      <c r="RRG361" s="98"/>
      <c r="RRH361" s="98"/>
      <c r="RRI361" s="98"/>
      <c r="RRJ361" s="98"/>
      <c r="RRK361" s="98"/>
      <c r="RRL361" s="98"/>
      <c r="RRM361" s="98"/>
      <c r="RRN361" s="98"/>
      <c r="RRO361" s="98"/>
      <c r="RRP361" s="98"/>
      <c r="RRQ361" s="98"/>
      <c r="RRR361" s="98"/>
      <c r="RRS361" s="98"/>
      <c r="RRT361" s="98"/>
      <c r="RRU361" s="98"/>
      <c r="RRV361" s="98"/>
      <c r="RRW361" s="98"/>
      <c r="RRX361" s="98"/>
      <c r="RRY361" s="98"/>
      <c r="RRZ361" s="98"/>
      <c r="RSA361" s="98"/>
      <c r="RSB361" s="98"/>
      <c r="RSC361" s="98"/>
      <c r="RSD361" s="98"/>
      <c r="RSE361" s="98"/>
      <c r="RSF361" s="98"/>
      <c r="RSG361" s="98"/>
      <c r="RSH361" s="98"/>
      <c r="RSI361" s="98"/>
      <c r="RSJ361" s="98"/>
      <c r="RSK361" s="98"/>
      <c r="RSL361" s="98"/>
      <c r="RSM361" s="98"/>
      <c r="RSN361" s="98"/>
      <c r="RSO361" s="98"/>
      <c r="RSP361" s="98"/>
      <c r="RSQ361" s="98"/>
      <c r="RSR361" s="98"/>
      <c r="RSS361" s="98"/>
      <c r="RST361" s="98"/>
      <c r="RSU361" s="98"/>
      <c r="RSV361" s="98"/>
      <c r="RSW361" s="98"/>
      <c r="RSX361" s="98"/>
      <c r="RSY361" s="98"/>
      <c r="RSZ361" s="98"/>
      <c r="RTA361" s="98"/>
      <c r="RTB361" s="98"/>
      <c r="RTC361" s="98"/>
      <c r="RTD361" s="98"/>
      <c r="RTE361" s="98"/>
      <c r="RTF361" s="98"/>
      <c r="RTG361" s="98"/>
      <c r="RTH361" s="98"/>
      <c r="RTI361" s="98"/>
      <c r="RTJ361" s="98"/>
      <c r="RTK361" s="98"/>
      <c r="RTL361" s="98"/>
      <c r="RTM361" s="98"/>
      <c r="RTN361" s="98"/>
      <c r="RTO361" s="98"/>
      <c r="RTP361" s="98"/>
      <c r="RTQ361" s="98"/>
      <c r="RTR361" s="98"/>
      <c r="RTS361" s="98"/>
      <c r="RTT361" s="98"/>
      <c r="RTU361" s="98"/>
      <c r="RTV361" s="98"/>
      <c r="RTW361" s="98"/>
      <c r="RTX361" s="98"/>
      <c r="RTY361" s="98"/>
      <c r="RTZ361" s="98"/>
      <c r="RUA361" s="98"/>
      <c r="RUB361" s="98"/>
      <c r="RUC361" s="98"/>
      <c r="RUD361" s="98"/>
      <c r="RUE361" s="98"/>
      <c r="RUF361" s="98"/>
      <c r="RUG361" s="98"/>
      <c r="RUH361" s="98"/>
      <c r="RUI361" s="98"/>
      <c r="RUJ361" s="98"/>
      <c r="RUK361" s="98"/>
      <c r="RUL361" s="98"/>
      <c r="RUM361" s="98"/>
      <c r="RUN361" s="98"/>
      <c r="RUO361" s="98"/>
      <c r="RUP361" s="98"/>
      <c r="RUQ361" s="98"/>
      <c r="RUR361" s="98"/>
      <c r="RUS361" s="98"/>
      <c r="RUT361" s="98"/>
      <c r="RUU361" s="98"/>
      <c r="RUV361" s="98"/>
      <c r="RUW361" s="98"/>
      <c r="RUX361" s="98"/>
      <c r="RUY361" s="98"/>
      <c r="RUZ361" s="98"/>
      <c r="RVA361" s="98"/>
      <c r="RVB361" s="98"/>
      <c r="RVC361" s="98"/>
      <c r="RVD361" s="98"/>
      <c r="RVE361" s="98"/>
      <c r="RVF361" s="98"/>
      <c r="RVG361" s="98"/>
      <c r="RVH361" s="98"/>
      <c r="RVI361" s="98"/>
      <c r="RVJ361" s="98"/>
      <c r="RVK361" s="98"/>
      <c r="RVL361" s="98"/>
      <c r="RVM361" s="98"/>
      <c r="RVN361" s="98"/>
      <c r="RVO361" s="98"/>
      <c r="RVP361" s="98"/>
      <c r="RVQ361" s="98"/>
      <c r="RVR361" s="98"/>
      <c r="RVS361" s="98"/>
      <c r="RVT361" s="98"/>
      <c r="RVU361" s="98"/>
      <c r="RVV361" s="98"/>
      <c r="RVW361" s="98"/>
      <c r="RVX361" s="98"/>
      <c r="RVY361" s="98"/>
      <c r="RVZ361" s="98"/>
      <c r="RWA361" s="98"/>
      <c r="RWB361" s="98"/>
      <c r="RWC361" s="98"/>
      <c r="RWD361" s="98"/>
      <c r="RWE361" s="98"/>
      <c r="RWF361" s="98"/>
      <c r="RWG361" s="98"/>
      <c r="RWH361" s="98"/>
      <c r="RWI361" s="98"/>
      <c r="RWJ361" s="98"/>
      <c r="RWK361" s="98"/>
      <c r="RWL361" s="98"/>
      <c r="RWM361" s="98"/>
      <c r="RWN361" s="98"/>
      <c r="RWO361" s="98"/>
      <c r="RWP361" s="98"/>
      <c r="RWQ361" s="98"/>
      <c r="RWR361" s="98"/>
      <c r="RWS361" s="98"/>
      <c r="RWT361" s="98"/>
      <c r="RWU361" s="98"/>
      <c r="RWV361" s="98"/>
      <c r="RWW361" s="98"/>
      <c r="RWX361" s="98"/>
      <c r="RWY361" s="98"/>
      <c r="RWZ361" s="98"/>
      <c r="RXA361" s="98"/>
      <c r="RXB361" s="98"/>
      <c r="RXC361" s="98"/>
      <c r="RXD361" s="98"/>
      <c r="RXE361" s="98"/>
      <c r="RXF361" s="98"/>
      <c r="RXG361" s="98"/>
      <c r="RXH361" s="98"/>
      <c r="RXI361" s="98"/>
      <c r="RXJ361" s="98"/>
      <c r="RXK361" s="98"/>
      <c r="RXL361" s="98"/>
      <c r="RXM361" s="98"/>
      <c r="RXN361" s="98"/>
      <c r="RXO361" s="98"/>
      <c r="RXP361" s="98"/>
      <c r="RXQ361" s="98"/>
      <c r="RXR361" s="98"/>
      <c r="RXS361" s="98"/>
      <c r="RXT361" s="98"/>
      <c r="RXU361" s="98"/>
      <c r="RXV361" s="98"/>
      <c r="RXW361" s="98"/>
      <c r="RXX361" s="98"/>
      <c r="RXY361" s="98"/>
      <c r="RXZ361" s="98"/>
      <c r="RYA361" s="98"/>
      <c r="RYB361" s="98"/>
      <c r="RYC361" s="98"/>
      <c r="RYD361" s="98"/>
      <c r="RYE361" s="98"/>
      <c r="RYF361" s="98"/>
      <c r="RYG361" s="98"/>
      <c r="RYH361" s="98"/>
      <c r="RYI361" s="98"/>
      <c r="RYJ361" s="98"/>
      <c r="RYK361" s="98"/>
      <c r="RYL361" s="98"/>
      <c r="RYM361" s="98"/>
      <c r="RYN361" s="98"/>
      <c r="RYO361" s="98"/>
      <c r="RYP361" s="98"/>
      <c r="RYQ361" s="98"/>
      <c r="RYR361" s="98"/>
      <c r="RYS361" s="98"/>
      <c r="RYT361" s="98"/>
      <c r="RYU361" s="98"/>
      <c r="RYV361" s="98"/>
      <c r="RYW361" s="98"/>
      <c r="RYX361" s="98"/>
      <c r="RYY361" s="98"/>
      <c r="RYZ361" s="98"/>
      <c r="RZA361" s="98"/>
      <c r="RZB361" s="98"/>
      <c r="RZC361" s="98"/>
      <c r="RZD361" s="98"/>
      <c r="RZE361" s="98"/>
      <c r="RZF361" s="98"/>
      <c r="RZG361" s="98"/>
      <c r="RZH361" s="98"/>
      <c r="RZI361" s="98"/>
      <c r="RZJ361" s="98"/>
      <c r="RZK361" s="98"/>
      <c r="RZL361" s="98"/>
      <c r="RZM361" s="98"/>
      <c r="RZN361" s="98"/>
      <c r="RZO361" s="98"/>
      <c r="RZP361" s="98"/>
      <c r="RZQ361" s="98"/>
      <c r="RZR361" s="98"/>
      <c r="RZS361" s="98"/>
      <c r="RZT361" s="98"/>
      <c r="RZU361" s="98"/>
      <c r="RZV361" s="98"/>
      <c r="RZW361" s="98"/>
      <c r="RZX361" s="98"/>
      <c r="RZY361" s="98"/>
      <c r="RZZ361" s="98"/>
      <c r="SAA361" s="98"/>
      <c r="SAB361" s="98"/>
      <c r="SAC361" s="98"/>
      <c r="SAD361" s="98"/>
      <c r="SAE361" s="98"/>
      <c r="SAF361" s="98"/>
      <c r="SAG361" s="98"/>
      <c r="SAH361" s="98"/>
      <c r="SAI361" s="98"/>
      <c r="SAJ361" s="98"/>
      <c r="SAK361" s="98"/>
      <c r="SAL361" s="98"/>
      <c r="SAM361" s="98"/>
      <c r="SAN361" s="98"/>
      <c r="SAO361" s="98"/>
      <c r="SAP361" s="98"/>
      <c r="SAQ361" s="98"/>
      <c r="SAR361" s="98"/>
      <c r="SAS361" s="98"/>
      <c r="SAT361" s="98"/>
      <c r="SAU361" s="98"/>
      <c r="SAV361" s="98"/>
      <c r="SAW361" s="98"/>
      <c r="SAX361" s="98"/>
      <c r="SAY361" s="98"/>
      <c r="SAZ361" s="98"/>
      <c r="SBA361" s="98"/>
      <c r="SBB361" s="98"/>
      <c r="SBC361" s="98"/>
      <c r="SBD361" s="98"/>
      <c r="SBE361" s="98"/>
      <c r="SBF361" s="98"/>
      <c r="SBG361" s="98"/>
      <c r="SBH361" s="98"/>
      <c r="SBI361" s="98"/>
      <c r="SBJ361" s="98"/>
      <c r="SBK361" s="98"/>
      <c r="SBL361" s="98"/>
      <c r="SBM361" s="98"/>
      <c r="SBN361" s="98"/>
      <c r="SBO361" s="98"/>
      <c r="SBP361" s="98"/>
      <c r="SBQ361" s="98"/>
      <c r="SBR361" s="98"/>
      <c r="SBS361" s="98"/>
      <c r="SBT361" s="98"/>
      <c r="SBU361" s="98"/>
      <c r="SBV361" s="98"/>
      <c r="SBW361" s="98"/>
      <c r="SBX361" s="98"/>
      <c r="SBY361" s="98"/>
      <c r="SBZ361" s="98"/>
      <c r="SCA361" s="98"/>
      <c r="SCB361" s="98"/>
      <c r="SCC361" s="98"/>
      <c r="SCD361" s="98"/>
      <c r="SCE361" s="98"/>
      <c r="SCF361" s="98"/>
      <c r="SCG361" s="98"/>
      <c r="SCH361" s="98"/>
      <c r="SCI361" s="98"/>
      <c r="SCJ361" s="98"/>
      <c r="SCK361" s="98"/>
      <c r="SCL361" s="98"/>
      <c r="SCM361" s="98"/>
      <c r="SCN361" s="98"/>
      <c r="SCO361" s="98"/>
      <c r="SCP361" s="98"/>
      <c r="SCQ361" s="98"/>
      <c r="SCR361" s="98"/>
      <c r="SCS361" s="98"/>
      <c r="SCT361" s="98"/>
      <c r="SCU361" s="98"/>
      <c r="SCV361" s="98"/>
      <c r="SCW361" s="98"/>
      <c r="SCX361" s="98"/>
      <c r="SCY361" s="98"/>
      <c r="SCZ361" s="98"/>
      <c r="SDA361" s="98"/>
      <c r="SDB361" s="98"/>
      <c r="SDC361" s="98"/>
      <c r="SDD361" s="98"/>
      <c r="SDE361" s="98"/>
      <c r="SDF361" s="98"/>
      <c r="SDG361" s="98"/>
      <c r="SDH361" s="98"/>
      <c r="SDI361" s="98"/>
      <c r="SDJ361" s="98"/>
      <c r="SDK361" s="98"/>
      <c r="SDL361" s="98"/>
      <c r="SDM361" s="98"/>
      <c r="SDN361" s="98"/>
      <c r="SDO361" s="98"/>
      <c r="SDP361" s="98"/>
      <c r="SDQ361" s="98"/>
      <c r="SDR361" s="98"/>
      <c r="SDS361" s="98"/>
      <c r="SDT361" s="98"/>
      <c r="SDU361" s="98"/>
      <c r="SDV361" s="98"/>
      <c r="SDW361" s="98"/>
      <c r="SDX361" s="98"/>
      <c r="SDY361" s="98"/>
      <c r="SDZ361" s="98"/>
      <c r="SEA361" s="98"/>
      <c r="SEB361" s="98"/>
      <c r="SEC361" s="98"/>
      <c r="SED361" s="98"/>
      <c r="SEE361" s="98"/>
      <c r="SEF361" s="98"/>
      <c r="SEG361" s="98"/>
      <c r="SEH361" s="98"/>
      <c r="SEI361" s="98"/>
      <c r="SEJ361" s="98"/>
      <c r="SEK361" s="98"/>
      <c r="SEL361" s="98"/>
      <c r="SEM361" s="98"/>
      <c r="SEN361" s="98"/>
      <c r="SEO361" s="98"/>
      <c r="SEP361" s="98"/>
      <c r="SEQ361" s="98"/>
      <c r="SER361" s="98"/>
      <c r="SES361" s="98"/>
      <c r="SET361" s="98"/>
      <c r="SEU361" s="98"/>
      <c r="SEV361" s="98"/>
      <c r="SEW361" s="98"/>
      <c r="SEX361" s="98"/>
      <c r="SEY361" s="98"/>
      <c r="SEZ361" s="98"/>
      <c r="SFA361" s="98"/>
      <c r="SFB361" s="98"/>
      <c r="SFC361" s="98"/>
      <c r="SFD361" s="98"/>
      <c r="SFE361" s="98"/>
      <c r="SFF361" s="98"/>
      <c r="SFG361" s="98"/>
      <c r="SFH361" s="98"/>
      <c r="SFI361" s="98"/>
      <c r="SFJ361" s="98"/>
      <c r="SFK361" s="98"/>
      <c r="SFL361" s="98"/>
      <c r="SFM361" s="98"/>
      <c r="SFN361" s="98"/>
      <c r="SFO361" s="98"/>
      <c r="SFP361" s="98"/>
      <c r="SFQ361" s="98"/>
      <c r="SFR361" s="98"/>
      <c r="SFS361" s="98"/>
      <c r="SFT361" s="98"/>
      <c r="SFU361" s="98"/>
      <c r="SFV361" s="98"/>
      <c r="SFW361" s="98"/>
      <c r="SFX361" s="98"/>
      <c r="SFY361" s="98"/>
      <c r="SFZ361" s="98"/>
      <c r="SGA361" s="98"/>
      <c r="SGB361" s="98"/>
      <c r="SGC361" s="98"/>
      <c r="SGD361" s="98"/>
      <c r="SGE361" s="98"/>
      <c r="SGF361" s="98"/>
      <c r="SGG361" s="98"/>
      <c r="SGH361" s="98"/>
      <c r="SGI361" s="98"/>
      <c r="SGJ361" s="98"/>
      <c r="SGK361" s="98"/>
      <c r="SGL361" s="98"/>
      <c r="SGM361" s="98"/>
      <c r="SGN361" s="98"/>
      <c r="SGO361" s="98"/>
      <c r="SGP361" s="98"/>
      <c r="SGQ361" s="98"/>
      <c r="SGR361" s="98"/>
      <c r="SGS361" s="98"/>
      <c r="SGT361" s="98"/>
      <c r="SGU361" s="98"/>
      <c r="SGV361" s="98"/>
      <c r="SGW361" s="98"/>
      <c r="SGX361" s="98"/>
      <c r="SGY361" s="98"/>
      <c r="SGZ361" s="98"/>
      <c r="SHA361" s="98"/>
      <c r="SHB361" s="98"/>
      <c r="SHC361" s="98"/>
      <c r="SHD361" s="98"/>
      <c r="SHE361" s="98"/>
      <c r="SHF361" s="98"/>
      <c r="SHG361" s="98"/>
      <c r="SHH361" s="98"/>
      <c r="SHI361" s="98"/>
      <c r="SHJ361" s="98"/>
      <c r="SHK361" s="98"/>
      <c r="SHL361" s="98"/>
      <c r="SHM361" s="98"/>
      <c r="SHN361" s="98"/>
      <c r="SHO361" s="98"/>
      <c r="SHP361" s="98"/>
      <c r="SHQ361" s="98"/>
      <c r="SHR361" s="98"/>
      <c r="SHS361" s="98"/>
      <c r="SHT361" s="98"/>
      <c r="SHU361" s="98"/>
      <c r="SHV361" s="98"/>
      <c r="SHW361" s="98"/>
      <c r="SHX361" s="98"/>
      <c r="SHY361" s="98"/>
      <c r="SHZ361" s="98"/>
      <c r="SIA361" s="98"/>
      <c r="SIB361" s="98"/>
      <c r="SIC361" s="98"/>
      <c r="SID361" s="98"/>
      <c r="SIE361" s="98"/>
      <c r="SIF361" s="98"/>
      <c r="SIG361" s="98"/>
      <c r="SIH361" s="98"/>
      <c r="SII361" s="98"/>
      <c r="SIJ361" s="98"/>
      <c r="SIK361" s="98"/>
      <c r="SIL361" s="98"/>
      <c r="SIM361" s="98"/>
      <c r="SIN361" s="98"/>
      <c r="SIO361" s="98"/>
      <c r="SIP361" s="98"/>
      <c r="SIQ361" s="98"/>
      <c r="SIR361" s="98"/>
      <c r="SIS361" s="98"/>
      <c r="SIT361" s="98"/>
      <c r="SIU361" s="98"/>
      <c r="SIV361" s="98"/>
      <c r="SIW361" s="98"/>
      <c r="SIX361" s="98"/>
      <c r="SIY361" s="98"/>
      <c r="SIZ361" s="98"/>
      <c r="SJA361" s="98"/>
      <c r="SJB361" s="98"/>
      <c r="SJC361" s="98"/>
      <c r="SJD361" s="98"/>
      <c r="SJE361" s="98"/>
      <c r="SJF361" s="98"/>
      <c r="SJG361" s="98"/>
      <c r="SJH361" s="98"/>
      <c r="SJI361" s="98"/>
      <c r="SJJ361" s="98"/>
      <c r="SJK361" s="98"/>
      <c r="SJL361" s="98"/>
      <c r="SJM361" s="98"/>
      <c r="SJN361" s="98"/>
      <c r="SJO361" s="98"/>
      <c r="SJP361" s="98"/>
      <c r="SJQ361" s="98"/>
      <c r="SJR361" s="98"/>
      <c r="SJS361" s="98"/>
      <c r="SJT361" s="98"/>
      <c r="SJU361" s="98"/>
      <c r="SJV361" s="98"/>
      <c r="SJW361" s="98"/>
      <c r="SJX361" s="98"/>
      <c r="SJY361" s="98"/>
      <c r="SJZ361" s="98"/>
      <c r="SKA361" s="98"/>
      <c r="SKB361" s="98"/>
      <c r="SKC361" s="98"/>
      <c r="SKD361" s="98"/>
      <c r="SKE361" s="98"/>
      <c r="SKF361" s="98"/>
      <c r="SKG361" s="98"/>
      <c r="SKH361" s="98"/>
      <c r="SKI361" s="98"/>
      <c r="SKJ361" s="98"/>
      <c r="SKK361" s="98"/>
      <c r="SKL361" s="98"/>
      <c r="SKM361" s="98"/>
      <c r="SKN361" s="98"/>
      <c r="SKO361" s="98"/>
      <c r="SKP361" s="98"/>
      <c r="SKQ361" s="98"/>
      <c r="SKR361" s="98"/>
      <c r="SKS361" s="98"/>
      <c r="SKT361" s="98"/>
      <c r="SKU361" s="98"/>
      <c r="SKV361" s="98"/>
      <c r="SKW361" s="98"/>
      <c r="SKX361" s="98"/>
      <c r="SKY361" s="98"/>
      <c r="SKZ361" s="98"/>
      <c r="SLA361" s="98"/>
      <c r="SLB361" s="98"/>
      <c r="SLC361" s="98"/>
      <c r="SLD361" s="98"/>
      <c r="SLE361" s="98"/>
      <c r="SLF361" s="98"/>
      <c r="SLG361" s="98"/>
      <c r="SLH361" s="98"/>
      <c r="SLI361" s="98"/>
      <c r="SLJ361" s="98"/>
      <c r="SLK361" s="98"/>
      <c r="SLL361" s="98"/>
      <c r="SLM361" s="98"/>
      <c r="SLN361" s="98"/>
      <c r="SLO361" s="98"/>
      <c r="SLP361" s="98"/>
      <c r="SLQ361" s="98"/>
      <c r="SLR361" s="98"/>
      <c r="SLS361" s="98"/>
      <c r="SLT361" s="98"/>
      <c r="SLU361" s="98"/>
      <c r="SLV361" s="98"/>
      <c r="SLW361" s="98"/>
      <c r="SLX361" s="98"/>
      <c r="SLY361" s="98"/>
      <c r="SLZ361" s="98"/>
      <c r="SMA361" s="98"/>
      <c r="SMB361" s="98"/>
      <c r="SMC361" s="98"/>
      <c r="SMD361" s="98"/>
      <c r="SME361" s="98"/>
      <c r="SMF361" s="98"/>
      <c r="SMG361" s="98"/>
      <c r="SMH361" s="98"/>
      <c r="SMI361" s="98"/>
      <c r="SMJ361" s="98"/>
      <c r="SMK361" s="98"/>
      <c r="SML361" s="98"/>
      <c r="SMM361" s="98"/>
      <c r="SMN361" s="98"/>
      <c r="SMO361" s="98"/>
      <c r="SMP361" s="98"/>
      <c r="SMQ361" s="98"/>
      <c r="SMR361" s="98"/>
      <c r="SMS361" s="98"/>
      <c r="SMT361" s="98"/>
      <c r="SMU361" s="98"/>
      <c r="SMV361" s="98"/>
      <c r="SMW361" s="98"/>
      <c r="SMX361" s="98"/>
      <c r="SMY361" s="98"/>
      <c r="SMZ361" s="98"/>
      <c r="SNA361" s="98"/>
      <c r="SNB361" s="98"/>
      <c r="SNC361" s="98"/>
      <c r="SND361" s="98"/>
      <c r="SNE361" s="98"/>
      <c r="SNF361" s="98"/>
      <c r="SNG361" s="98"/>
      <c r="SNH361" s="98"/>
      <c r="SNI361" s="98"/>
      <c r="SNJ361" s="98"/>
      <c r="SNK361" s="98"/>
      <c r="SNL361" s="98"/>
      <c r="SNM361" s="98"/>
      <c r="SNN361" s="98"/>
      <c r="SNO361" s="98"/>
      <c r="SNP361" s="98"/>
      <c r="SNQ361" s="98"/>
      <c r="SNR361" s="98"/>
      <c r="SNS361" s="98"/>
      <c r="SNT361" s="98"/>
      <c r="SNU361" s="98"/>
      <c r="SNV361" s="98"/>
      <c r="SNW361" s="98"/>
      <c r="SNX361" s="98"/>
      <c r="SNY361" s="98"/>
      <c r="SNZ361" s="98"/>
      <c r="SOA361" s="98"/>
      <c r="SOB361" s="98"/>
      <c r="SOC361" s="98"/>
      <c r="SOD361" s="98"/>
      <c r="SOE361" s="98"/>
      <c r="SOF361" s="98"/>
      <c r="SOG361" s="98"/>
      <c r="SOH361" s="98"/>
      <c r="SOI361" s="98"/>
      <c r="SOJ361" s="98"/>
      <c r="SOK361" s="98"/>
      <c r="SOL361" s="98"/>
      <c r="SOM361" s="98"/>
      <c r="SON361" s="98"/>
      <c r="SOO361" s="98"/>
      <c r="SOP361" s="98"/>
      <c r="SOQ361" s="98"/>
      <c r="SOR361" s="98"/>
      <c r="SOS361" s="98"/>
      <c r="SOT361" s="98"/>
      <c r="SOU361" s="98"/>
      <c r="SOV361" s="98"/>
      <c r="SOW361" s="98"/>
      <c r="SOX361" s="98"/>
      <c r="SOY361" s="98"/>
      <c r="SOZ361" s="98"/>
      <c r="SPA361" s="98"/>
      <c r="SPB361" s="98"/>
      <c r="SPC361" s="98"/>
      <c r="SPD361" s="98"/>
      <c r="SPE361" s="98"/>
      <c r="SPF361" s="98"/>
      <c r="SPG361" s="98"/>
      <c r="SPH361" s="98"/>
      <c r="SPI361" s="98"/>
      <c r="SPJ361" s="98"/>
      <c r="SPK361" s="98"/>
      <c r="SPL361" s="98"/>
      <c r="SPM361" s="98"/>
      <c r="SPN361" s="98"/>
      <c r="SPO361" s="98"/>
      <c r="SPP361" s="98"/>
      <c r="SPQ361" s="98"/>
      <c r="SPR361" s="98"/>
      <c r="SPS361" s="98"/>
      <c r="SPT361" s="98"/>
      <c r="SPU361" s="98"/>
      <c r="SPV361" s="98"/>
      <c r="SPW361" s="98"/>
      <c r="SPX361" s="98"/>
      <c r="SPY361" s="98"/>
      <c r="SPZ361" s="98"/>
      <c r="SQA361" s="98"/>
      <c r="SQB361" s="98"/>
      <c r="SQC361" s="98"/>
      <c r="SQD361" s="98"/>
      <c r="SQE361" s="98"/>
      <c r="SQF361" s="98"/>
      <c r="SQG361" s="98"/>
      <c r="SQH361" s="98"/>
      <c r="SQI361" s="98"/>
      <c r="SQJ361" s="98"/>
      <c r="SQK361" s="98"/>
      <c r="SQL361" s="98"/>
      <c r="SQM361" s="98"/>
      <c r="SQN361" s="98"/>
      <c r="SQO361" s="98"/>
      <c r="SQP361" s="98"/>
      <c r="SQQ361" s="98"/>
      <c r="SQR361" s="98"/>
      <c r="SQS361" s="98"/>
      <c r="SQT361" s="98"/>
      <c r="SQU361" s="98"/>
      <c r="SQV361" s="98"/>
      <c r="SQW361" s="98"/>
      <c r="SQX361" s="98"/>
      <c r="SQY361" s="98"/>
      <c r="SQZ361" s="98"/>
      <c r="SRA361" s="98"/>
      <c r="SRB361" s="98"/>
      <c r="SRC361" s="98"/>
      <c r="SRD361" s="98"/>
      <c r="SRE361" s="98"/>
      <c r="SRF361" s="98"/>
      <c r="SRG361" s="98"/>
      <c r="SRH361" s="98"/>
      <c r="SRI361" s="98"/>
      <c r="SRJ361" s="98"/>
      <c r="SRK361" s="98"/>
      <c r="SRL361" s="98"/>
      <c r="SRM361" s="98"/>
      <c r="SRN361" s="98"/>
      <c r="SRO361" s="98"/>
      <c r="SRP361" s="98"/>
      <c r="SRQ361" s="98"/>
      <c r="SRR361" s="98"/>
      <c r="SRS361" s="98"/>
      <c r="SRT361" s="98"/>
      <c r="SRU361" s="98"/>
      <c r="SRV361" s="98"/>
      <c r="SRW361" s="98"/>
      <c r="SRX361" s="98"/>
      <c r="SRY361" s="98"/>
      <c r="SRZ361" s="98"/>
      <c r="SSA361" s="98"/>
      <c r="SSB361" s="98"/>
      <c r="SSC361" s="98"/>
      <c r="SSD361" s="98"/>
      <c r="SSE361" s="98"/>
      <c r="SSF361" s="98"/>
      <c r="SSG361" s="98"/>
      <c r="SSH361" s="98"/>
      <c r="SSI361" s="98"/>
      <c r="SSJ361" s="98"/>
      <c r="SSK361" s="98"/>
      <c r="SSL361" s="98"/>
      <c r="SSM361" s="98"/>
      <c r="SSN361" s="98"/>
      <c r="SSO361" s="98"/>
      <c r="SSP361" s="98"/>
      <c r="SSQ361" s="98"/>
      <c r="SSR361" s="98"/>
      <c r="SSS361" s="98"/>
      <c r="SST361" s="98"/>
      <c r="SSU361" s="98"/>
      <c r="SSV361" s="98"/>
      <c r="SSW361" s="98"/>
      <c r="SSX361" s="98"/>
      <c r="SSY361" s="98"/>
      <c r="SSZ361" s="98"/>
      <c r="STA361" s="98"/>
      <c r="STB361" s="98"/>
      <c r="STC361" s="98"/>
      <c r="STD361" s="98"/>
      <c r="STE361" s="98"/>
      <c r="STF361" s="98"/>
      <c r="STG361" s="98"/>
      <c r="STH361" s="98"/>
      <c r="STI361" s="98"/>
      <c r="STJ361" s="98"/>
      <c r="STK361" s="98"/>
      <c r="STL361" s="98"/>
      <c r="STM361" s="98"/>
      <c r="STN361" s="98"/>
      <c r="STO361" s="98"/>
      <c r="STP361" s="98"/>
      <c r="STQ361" s="98"/>
      <c r="STR361" s="98"/>
      <c r="STS361" s="98"/>
      <c r="STT361" s="98"/>
      <c r="STU361" s="98"/>
      <c r="STV361" s="98"/>
      <c r="STW361" s="98"/>
      <c r="STX361" s="98"/>
      <c r="STY361" s="98"/>
      <c r="STZ361" s="98"/>
      <c r="SUA361" s="98"/>
      <c r="SUB361" s="98"/>
      <c r="SUC361" s="98"/>
      <c r="SUD361" s="98"/>
      <c r="SUE361" s="98"/>
      <c r="SUF361" s="98"/>
      <c r="SUG361" s="98"/>
      <c r="SUH361" s="98"/>
      <c r="SUI361" s="98"/>
      <c r="SUJ361" s="98"/>
      <c r="SUK361" s="98"/>
      <c r="SUL361" s="98"/>
      <c r="SUM361" s="98"/>
      <c r="SUN361" s="98"/>
      <c r="SUO361" s="98"/>
      <c r="SUP361" s="98"/>
      <c r="SUQ361" s="98"/>
      <c r="SUR361" s="98"/>
      <c r="SUS361" s="98"/>
      <c r="SUT361" s="98"/>
      <c r="SUU361" s="98"/>
      <c r="SUV361" s="98"/>
      <c r="SUW361" s="98"/>
      <c r="SUX361" s="98"/>
      <c r="SUY361" s="98"/>
      <c r="SUZ361" s="98"/>
      <c r="SVA361" s="98"/>
      <c r="SVB361" s="98"/>
      <c r="SVC361" s="98"/>
      <c r="SVD361" s="98"/>
      <c r="SVE361" s="98"/>
      <c r="SVF361" s="98"/>
      <c r="SVG361" s="98"/>
      <c r="SVH361" s="98"/>
      <c r="SVI361" s="98"/>
      <c r="SVJ361" s="98"/>
      <c r="SVK361" s="98"/>
      <c r="SVL361" s="98"/>
      <c r="SVM361" s="98"/>
      <c r="SVN361" s="98"/>
      <c r="SVO361" s="98"/>
      <c r="SVP361" s="98"/>
      <c r="SVQ361" s="98"/>
      <c r="SVR361" s="98"/>
      <c r="SVS361" s="98"/>
      <c r="SVT361" s="98"/>
      <c r="SVU361" s="98"/>
      <c r="SVV361" s="98"/>
      <c r="SVW361" s="98"/>
      <c r="SVX361" s="98"/>
      <c r="SVY361" s="98"/>
      <c r="SVZ361" s="98"/>
      <c r="SWA361" s="98"/>
      <c r="SWB361" s="98"/>
      <c r="SWC361" s="98"/>
      <c r="SWD361" s="98"/>
      <c r="SWE361" s="98"/>
      <c r="SWF361" s="98"/>
      <c r="SWG361" s="98"/>
      <c r="SWH361" s="98"/>
      <c r="SWI361" s="98"/>
      <c r="SWJ361" s="98"/>
      <c r="SWK361" s="98"/>
      <c r="SWL361" s="98"/>
      <c r="SWM361" s="98"/>
      <c r="SWN361" s="98"/>
      <c r="SWO361" s="98"/>
      <c r="SWP361" s="98"/>
      <c r="SWQ361" s="98"/>
      <c r="SWR361" s="98"/>
      <c r="SWS361" s="98"/>
      <c r="SWT361" s="98"/>
      <c r="SWU361" s="98"/>
      <c r="SWV361" s="98"/>
      <c r="SWW361" s="98"/>
      <c r="SWX361" s="98"/>
      <c r="SWY361" s="98"/>
      <c r="SWZ361" s="98"/>
      <c r="SXA361" s="98"/>
      <c r="SXB361" s="98"/>
      <c r="SXC361" s="98"/>
      <c r="SXD361" s="98"/>
      <c r="SXE361" s="98"/>
      <c r="SXF361" s="98"/>
      <c r="SXG361" s="98"/>
      <c r="SXH361" s="98"/>
      <c r="SXI361" s="98"/>
      <c r="SXJ361" s="98"/>
      <c r="SXK361" s="98"/>
      <c r="SXL361" s="98"/>
      <c r="SXM361" s="98"/>
      <c r="SXN361" s="98"/>
      <c r="SXO361" s="98"/>
      <c r="SXP361" s="98"/>
      <c r="SXQ361" s="98"/>
      <c r="SXR361" s="98"/>
      <c r="SXS361" s="98"/>
      <c r="SXT361" s="98"/>
      <c r="SXU361" s="98"/>
      <c r="SXV361" s="98"/>
      <c r="SXW361" s="98"/>
      <c r="SXX361" s="98"/>
      <c r="SXY361" s="98"/>
      <c r="SXZ361" s="98"/>
      <c r="SYA361" s="98"/>
      <c r="SYB361" s="98"/>
      <c r="SYC361" s="98"/>
      <c r="SYD361" s="98"/>
      <c r="SYE361" s="98"/>
      <c r="SYF361" s="98"/>
      <c r="SYG361" s="98"/>
      <c r="SYH361" s="98"/>
      <c r="SYI361" s="98"/>
      <c r="SYJ361" s="98"/>
      <c r="SYK361" s="98"/>
      <c r="SYL361" s="98"/>
      <c r="SYM361" s="98"/>
      <c r="SYN361" s="98"/>
      <c r="SYO361" s="98"/>
      <c r="SYP361" s="98"/>
      <c r="SYQ361" s="98"/>
      <c r="SYR361" s="98"/>
      <c r="SYS361" s="98"/>
      <c r="SYT361" s="98"/>
      <c r="SYU361" s="98"/>
      <c r="SYV361" s="98"/>
      <c r="SYW361" s="98"/>
      <c r="SYX361" s="98"/>
      <c r="SYY361" s="98"/>
      <c r="SYZ361" s="98"/>
      <c r="SZA361" s="98"/>
      <c r="SZB361" s="98"/>
      <c r="SZC361" s="98"/>
      <c r="SZD361" s="98"/>
      <c r="SZE361" s="98"/>
      <c r="SZF361" s="98"/>
      <c r="SZG361" s="98"/>
      <c r="SZH361" s="98"/>
      <c r="SZI361" s="98"/>
      <c r="SZJ361" s="98"/>
      <c r="SZK361" s="98"/>
      <c r="SZL361" s="98"/>
      <c r="SZM361" s="98"/>
      <c r="SZN361" s="98"/>
      <c r="SZO361" s="98"/>
      <c r="SZP361" s="98"/>
      <c r="SZQ361" s="98"/>
      <c r="SZR361" s="98"/>
      <c r="SZS361" s="98"/>
      <c r="SZT361" s="98"/>
      <c r="SZU361" s="98"/>
      <c r="SZV361" s="98"/>
      <c r="SZW361" s="98"/>
      <c r="SZX361" s="98"/>
      <c r="SZY361" s="98"/>
      <c r="SZZ361" s="98"/>
      <c r="TAA361" s="98"/>
      <c r="TAB361" s="98"/>
      <c r="TAC361" s="98"/>
      <c r="TAD361" s="98"/>
      <c r="TAE361" s="98"/>
      <c r="TAF361" s="98"/>
      <c r="TAG361" s="98"/>
      <c r="TAH361" s="98"/>
      <c r="TAI361" s="98"/>
      <c r="TAJ361" s="98"/>
      <c r="TAK361" s="98"/>
      <c r="TAL361" s="98"/>
      <c r="TAM361" s="98"/>
      <c r="TAN361" s="98"/>
      <c r="TAO361" s="98"/>
      <c r="TAP361" s="98"/>
      <c r="TAQ361" s="98"/>
      <c r="TAR361" s="98"/>
      <c r="TAS361" s="98"/>
      <c r="TAT361" s="98"/>
      <c r="TAU361" s="98"/>
      <c r="TAV361" s="98"/>
      <c r="TAW361" s="98"/>
      <c r="TAX361" s="98"/>
      <c r="TAY361" s="98"/>
      <c r="TAZ361" s="98"/>
      <c r="TBA361" s="98"/>
      <c r="TBB361" s="98"/>
      <c r="TBC361" s="98"/>
      <c r="TBD361" s="98"/>
      <c r="TBE361" s="98"/>
      <c r="TBF361" s="98"/>
      <c r="TBG361" s="98"/>
      <c r="TBH361" s="98"/>
      <c r="TBI361" s="98"/>
      <c r="TBJ361" s="98"/>
      <c r="TBK361" s="98"/>
      <c r="TBL361" s="98"/>
      <c r="TBM361" s="98"/>
      <c r="TBN361" s="98"/>
      <c r="TBO361" s="98"/>
      <c r="TBP361" s="98"/>
      <c r="TBQ361" s="98"/>
      <c r="TBR361" s="98"/>
      <c r="TBS361" s="98"/>
      <c r="TBT361" s="98"/>
      <c r="TBU361" s="98"/>
      <c r="TBV361" s="98"/>
      <c r="TBW361" s="98"/>
      <c r="TBX361" s="98"/>
      <c r="TBY361" s="98"/>
      <c r="TBZ361" s="98"/>
      <c r="TCA361" s="98"/>
      <c r="TCB361" s="98"/>
      <c r="TCC361" s="98"/>
      <c r="TCD361" s="98"/>
      <c r="TCE361" s="98"/>
      <c r="TCF361" s="98"/>
      <c r="TCG361" s="98"/>
      <c r="TCH361" s="98"/>
      <c r="TCI361" s="98"/>
      <c r="TCJ361" s="98"/>
      <c r="TCK361" s="98"/>
      <c r="TCL361" s="98"/>
      <c r="TCM361" s="98"/>
      <c r="TCN361" s="98"/>
      <c r="TCO361" s="98"/>
      <c r="TCP361" s="98"/>
      <c r="TCQ361" s="98"/>
      <c r="TCR361" s="98"/>
      <c r="TCS361" s="98"/>
      <c r="TCT361" s="98"/>
      <c r="TCU361" s="98"/>
      <c r="TCV361" s="98"/>
      <c r="TCW361" s="98"/>
      <c r="TCX361" s="98"/>
      <c r="TCY361" s="98"/>
      <c r="TCZ361" s="98"/>
      <c r="TDA361" s="98"/>
      <c r="TDB361" s="98"/>
      <c r="TDC361" s="98"/>
      <c r="TDD361" s="98"/>
      <c r="TDE361" s="98"/>
      <c r="TDF361" s="98"/>
      <c r="TDG361" s="98"/>
      <c r="TDH361" s="98"/>
      <c r="TDI361" s="98"/>
      <c r="TDJ361" s="98"/>
      <c r="TDK361" s="98"/>
      <c r="TDL361" s="98"/>
      <c r="TDM361" s="98"/>
      <c r="TDN361" s="98"/>
      <c r="TDO361" s="98"/>
      <c r="TDP361" s="98"/>
      <c r="TDQ361" s="98"/>
      <c r="TDR361" s="98"/>
      <c r="TDS361" s="98"/>
      <c r="TDT361" s="98"/>
      <c r="TDU361" s="98"/>
      <c r="TDV361" s="98"/>
      <c r="TDW361" s="98"/>
      <c r="TDX361" s="98"/>
      <c r="TDY361" s="98"/>
      <c r="TDZ361" s="98"/>
      <c r="TEA361" s="98"/>
      <c r="TEB361" s="98"/>
      <c r="TEC361" s="98"/>
      <c r="TED361" s="98"/>
      <c r="TEE361" s="98"/>
      <c r="TEF361" s="98"/>
      <c r="TEG361" s="98"/>
      <c r="TEH361" s="98"/>
      <c r="TEI361" s="98"/>
      <c r="TEJ361" s="98"/>
      <c r="TEK361" s="98"/>
      <c r="TEL361" s="98"/>
      <c r="TEM361" s="98"/>
      <c r="TEN361" s="98"/>
      <c r="TEO361" s="98"/>
      <c r="TEP361" s="98"/>
      <c r="TEQ361" s="98"/>
      <c r="TER361" s="98"/>
      <c r="TES361" s="98"/>
      <c r="TET361" s="98"/>
      <c r="TEU361" s="98"/>
      <c r="TEV361" s="98"/>
      <c r="TEW361" s="98"/>
      <c r="TEX361" s="98"/>
      <c r="TEY361" s="98"/>
      <c r="TEZ361" s="98"/>
      <c r="TFA361" s="98"/>
      <c r="TFB361" s="98"/>
      <c r="TFC361" s="98"/>
      <c r="TFD361" s="98"/>
      <c r="TFE361" s="98"/>
      <c r="TFF361" s="98"/>
      <c r="TFG361" s="98"/>
      <c r="TFH361" s="98"/>
      <c r="TFI361" s="98"/>
      <c r="TFJ361" s="98"/>
      <c r="TFK361" s="98"/>
      <c r="TFL361" s="98"/>
      <c r="TFM361" s="98"/>
      <c r="TFN361" s="98"/>
      <c r="TFO361" s="98"/>
      <c r="TFP361" s="98"/>
      <c r="TFQ361" s="98"/>
      <c r="TFR361" s="98"/>
      <c r="TFS361" s="98"/>
      <c r="TFT361" s="98"/>
      <c r="TFU361" s="98"/>
      <c r="TFV361" s="98"/>
      <c r="TFW361" s="98"/>
      <c r="TFX361" s="98"/>
      <c r="TFY361" s="98"/>
      <c r="TFZ361" s="98"/>
      <c r="TGA361" s="98"/>
      <c r="TGB361" s="98"/>
      <c r="TGC361" s="98"/>
      <c r="TGD361" s="98"/>
      <c r="TGE361" s="98"/>
      <c r="TGF361" s="98"/>
      <c r="TGG361" s="98"/>
      <c r="TGH361" s="98"/>
      <c r="TGI361" s="98"/>
      <c r="TGJ361" s="98"/>
      <c r="TGK361" s="98"/>
      <c r="TGL361" s="98"/>
      <c r="TGM361" s="98"/>
      <c r="TGN361" s="98"/>
      <c r="TGO361" s="98"/>
      <c r="TGP361" s="98"/>
      <c r="TGQ361" s="98"/>
      <c r="TGR361" s="98"/>
      <c r="TGS361" s="98"/>
      <c r="TGT361" s="98"/>
      <c r="TGU361" s="98"/>
      <c r="TGV361" s="98"/>
      <c r="TGW361" s="98"/>
      <c r="TGX361" s="98"/>
      <c r="TGY361" s="98"/>
      <c r="TGZ361" s="98"/>
      <c r="THA361" s="98"/>
      <c r="THB361" s="98"/>
      <c r="THC361" s="98"/>
      <c r="THD361" s="98"/>
      <c r="THE361" s="98"/>
      <c r="THF361" s="98"/>
      <c r="THG361" s="98"/>
      <c r="THH361" s="98"/>
      <c r="THI361" s="98"/>
      <c r="THJ361" s="98"/>
      <c r="THK361" s="98"/>
      <c r="THL361" s="98"/>
      <c r="THM361" s="98"/>
      <c r="THN361" s="98"/>
      <c r="THO361" s="98"/>
      <c r="THP361" s="98"/>
      <c r="THQ361" s="98"/>
      <c r="THR361" s="98"/>
      <c r="THS361" s="98"/>
      <c r="THT361" s="98"/>
      <c r="THU361" s="98"/>
      <c r="THV361" s="98"/>
      <c r="THW361" s="98"/>
      <c r="THX361" s="98"/>
      <c r="THY361" s="98"/>
      <c r="THZ361" s="98"/>
      <c r="TIA361" s="98"/>
      <c r="TIB361" s="98"/>
      <c r="TIC361" s="98"/>
      <c r="TID361" s="98"/>
      <c r="TIE361" s="98"/>
      <c r="TIF361" s="98"/>
      <c r="TIG361" s="98"/>
      <c r="TIH361" s="98"/>
      <c r="TII361" s="98"/>
      <c r="TIJ361" s="98"/>
      <c r="TIK361" s="98"/>
      <c r="TIL361" s="98"/>
      <c r="TIM361" s="98"/>
      <c r="TIN361" s="98"/>
      <c r="TIO361" s="98"/>
      <c r="TIP361" s="98"/>
      <c r="TIQ361" s="98"/>
      <c r="TIR361" s="98"/>
      <c r="TIS361" s="98"/>
      <c r="TIT361" s="98"/>
      <c r="TIU361" s="98"/>
      <c r="TIV361" s="98"/>
      <c r="TIW361" s="98"/>
      <c r="TIX361" s="98"/>
      <c r="TIY361" s="98"/>
      <c r="TIZ361" s="98"/>
      <c r="TJA361" s="98"/>
      <c r="TJB361" s="98"/>
      <c r="TJC361" s="98"/>
      <c r="TJD361" s="98"/>
      <c r="TJE361" s="98"/>
      <c r="TJF361" s="98"/>
      <c r="TJG361" s="98"/>
      <c r="TJH361" s="98"/>
      <c r="TJI361" s="98"/>
      <c r="TJJ361" s="98"/>
      <c r="TJK361" s="98"/>
      <c r="TJL361" s="98"/>
      <c r="TJM361" s="98"/>
      <c r="TJN361" s="98"/>
      <c r="TJO361" s="98"/>
      <c r="TJP361" s="98"/>
      <c r="TJQ361" s="98"/>
      <c r="TJR361" s="98"/>
      <c r="TJS361" s="98"/>
      <c r="TJT361" s="98"/>
      <c r="TJU361" s="98"/>
      <c r="TJV361" s="98"/>
      <c r="TJW361" s="98"/>
      <c r="TJX361" s="98"/>
      <c r="TJY361" s="98"/>
      <c r="TJZ361" s="98"/>
      <c r="TKA361" s="98"/>
      <c r="TKB361" s="98"/>
      <c r="TKC361" s="98"/>
      <c r="TKD361" s="98"/>
      <c r="TKE361" s="98"/>
      <c r="TKF361" s="98"/>
      <c r="TKG361" s="98"/>
      <c r="TKH361" s="98"/>
      <c r="TKI361" s="98"/>
      <c r="TKJ361" s="98"/>
      <c r="TKK361" s="98"/>
      <c r="TKL361" s="98"/>
      <c r="TKM361" s="98"/>
      <c r="TKN361" s="98"/>
      <c r="TKO361" s="98"/>
      <c r="TKP361" s="98"/>
      <c r="TKQ361" s="98"/>
      <c r="TKR361" s="98"/>
      <c r="TKS361" s="98"/>
      <c r="TKT361" s="98"/>
      <c r="TKU361" s="98"/>
      <c r="TKV361" s="98"/>
      <c r="TKW361" s="98"/>
      <c r="TKX361" s="98"/>
      <c r="TKY361" s="98"/>
      <c r="TKZ361" s="98"/>
      <c r="TLA361" s="98"/>
      <c r="TLB361" s="98"/>
      <c r="TLC361" s="98"/>
      <c r="TLD361" s="98"/>
      <c r="TLE361" s="98"/>
      <c r="TLF361" s="98"/>
      <c r="TLG361" s="98"/>
      <c r="TLH361" s="98"/>
      <c r="TLI361" s="98"/>
      <c r="TLJ361" s="98"/>
      <c r="TLK361" s="98"/>
      <c r="TLL361" s="98"/>
      <c r="TLM361" s="98"/>
      <c r="TLN361" s="98"/>
      <c r="TLO361" s="98"/>
      <c r="TLP361" s="98"/>
      <c r="TLQ361" s="98"/>
      <c r="TLR361" s="98"/>
      <c r="TLS361" s="98"/>
      <c r="TLT361" s="98"/>
      <c r="TLU361" s="98"/>
      <c r="TLV361" s="98"/>
      <c r="TLW361" s="98"/>
      <c r="TLX361" s="98"/>
      <c r="TLY361" s="98"/>
      <c r="TLZ361" s="98"/>
      <c r="TMA361" s="98"/>
      <c r="TMB361" s="98"/>
      <c r="TMC361" s="98"/>
      <c r="TMD361" s="98"/>
      <c r="TME361" s="98"/>
      <c r="TMF361" s="98"/>
      <c r="TMG361" s="98"/>
      <c r="TMH361" s="98"/>
      <c r="TMI361" s="98"/>
      <c r="TMJ361" s="98"/>
      <c r="TMK361" s="98"/>
      <c r="TML361" s="98"/>
      <c r="TMM361" s="98"/>
      <c r="TMN361" s="98"/>
      <c r="TMO361" s="98"/>
      <c r="TMP361" s="98"/>
      <c r="TMQ361" s="98"/>
      <c r="TMR361" s="98"/>
      <c r="TMS361" s="98"/>
      <c r="TMT361" s="98"/>
      <c r="TMU361" s="98"/>
      <c r="TMV361" s="98"/>
      <c r="TMW361" s="98"/>
      <c r="TMX361" s="98"/>
      <c r="TMY361" s="98"/>
      <c r="TMZ361" s="98"/>
      <c r="TNA361" s="98"/>
      <c r="TNB361" s="98"/>
      <c r="TNC361" s="98"/>
      <c r="TND361" s="98"/>
      <c r="TNE361" s="98"/>
      <c r="TNF361" s="98"/>
      <c r="TNG361" s="98"/>
      <c r="TNH361" s="98"/>
      <c r="TNI361" s="98"/>
      <c r="TNJ361" s="98"/>
      <c r="TNK361" s="98"/>
      <c r="TNL361" s="98"/>
      <c r="TNM361" s="98"/>
      <c r="TNN361" s="98"/>
      <c r="TNO361" s="98"/>
      <c r="TNP361" s="98"/>
      <c r="TNQ361" s="98"/>
      <c r="TNR361" s="98"/>
      <c r="TNS361" s="98"/>
      <c r="TNT361" s="98"/>
      <c r="TNU361" s="98"/>
      <c r="TNV361" s="98"/>
      <c r="TNW361" s="98"/>
      <c r="TNX361" s="98"/>
      <c r="TNY361" s="98"/>
      <c r="TNZ361" s="98"/>
      <c r="TOA361" s="98"/>
      <c r="TOB361" s="98"/>
      <c r="TOC361" s="98"/>
      <c r="TOD361" s="98"/>
      <c r="TOE361" s="98"/>
      <c r="TOF361" s="98"/>
      <c r="TOG361" s="98"/>
      <c r="TOH361" s="98"/>
      <c r="TOI361" s="98"/>
      <c r="TOJ361" s="98"/>
      <c r="TOK361" s="98"/>
      <c r="TOL361" s="98"/>
      <c r="TOM361" s="98"/>
      <c r="TON361" s="98"/>
      <c r="TOO361" s="98"/>
      <c r="TOP361" s="98"/>
      <c r="TOQ361" s="98"/>
      <c r="TOR361" s="98"/>
      <c r="TOS361" s="98"/>
      <c r="TOT361" s="98"/>
      <c r="TOU361" s="98"/>
      <c r="TOV361" s="98"/>
      <c r="TOW361" s="98"/>
      <c r="TOX361" s="98"/>
      <c r="TOY361" s="98"/>
      <c r="TOZ361" s="98"/>
      <c r="TPA361" s="98"/>
      <c r="TPB361" s="98"/>
      <c r="TPC361" s="98"/>
      <c r="TPD361" s="98"/>
      <c r="TPE361" s="98"/>
      <c r="TPF361" s="98"/>
      <c r="TPG361" s="98"/>
      <c r="TPH361" s="98"/>
      <c r="TPI361" s="98"/>
      <c r="TPJ361" s="98"/>
      <c r="TPK361" s="98"/>
      <c r="TPL361" s="98"/>
      <c r="TPM361" s="98"/>
      <c r="TPN361" s="98"/>
      <c r="TPO361" s="98"/>
      <c r="TPP361" s="98"/>
      <c r="TPQ361" s="98"/>
      <c r="TPR361" s="98"/>
      <c r="TPS361" s="98"/>
      <c r="TPT361" s="98"/>
      <c r="TPU361" s="98"/>
      <c r="TPV361" s="98"/>
      <c r="TPW361" s="98"/>
      <c r="TPX361" s="98"/>
      <c r="TPY361" s="98"/>
      <c r="TPZ361" s="98"/>
      <c r="TQA361" s="98"/>
      <c r="TQB361" s="98"/>
      <c r="TQC361" s="98"/>
      <c r="TQD361" s="98"/>
      <c r="TQE361" s="98"/>
      <c r="TQF361" s="98"/>
      <c r="TQG361" s="98"/>
      <c r="TQH361" s="98"/>
      <c r="TQI361" s="98"/>
      <c r="TQJ361" s="98"/>
      <c r="TQK361" s="98"/>
      <c r="TQL361" s="98"/>
      <c r="TQM361" s="98"/>
      <c r="TQN361" s="98"/>
      <c r="TQO361" s="98"/>
      <c r="TQP361" s="98"/>
      <c r="TQQ361" s="98"/>
      <c r="TQR361" s="98"/>
      <c r="TQS361" s="98"/>
      <c r="TQT361" s="98"/>
      <c r="TQU361" s="98"/>
      <c r="TQV361" s="98"/>
      <c r="TQW361" s="98"/>
      <c r="TQX361" s="98"/>
      <c r="TQY361" s="98"/>
      <c r="TQZ361" s="98"/>
      <c r="TRA361" s="98"/>
      <c r="TRB361" s="98"/>
      <c r="TRC361" s="98"/>
      <c r="TRD361" s="98"/>
      <c r="TRE361" s="98"/>
      <c r="TRF361" s="98"/>
      <c r="TRG361" s="98"/>
      <c r="TRH361" s="98"/>
      <c r="TRI361" s="98"/>
      <c r="TRJ361" s="98"/>
      <c r="TRK361" s="98"/>
      <c r="TRL361" s="98"/>
      <c r="TRM361" s="98"/>
      <c r="TRN361" s="98"/>
      <c r="TRO361" s="98"/>
      <c r="TRP361" s="98"/>
      <c r="TRQ361" s="98"/>
      <c r="TRR361" s="98"/>
      <c r="TRS361" s="98"/>
      <c r="TRT361" s="98"/>
      <c r="TRU361" s="98"/>
      <c r="TRV361" s="98"/>
      <c r="TRW361" s="98"/>
      <c r="TRX361" s="98"/>
      <c r="TRY361" s="98"/>
      <c r="TRZ361" s="98"/>
      <c r="TSA361" s="98"/>
      <c r="TSB361" s="98"/>
      <c r="TSC361" s="98"/>
      <c r="TSD361" s="98"/>
      <c r="TSE361" s="98"/>
      <c r="TSF361" s="98"/>
      <c r="TSG361" s="98"/>
      <c r="TSH361" s="98"/>
      <c r="TSI361" s="98"/>
      <c r="TSJ361" s="98"/>
      <c r="TSK361" s="98"/>
      <c r="TSL361" s="98"/>
      <c r="TSM361" s="98"/>
      <c r="TSN361" s="98"/>
      <c r="TSO361" s="98"/>
      <c r="TSP361" s="98"/>
      <c r="TSQ361" s="98"/>
      <c r="TSR361" s="98"/>
      <c r="TSS361" s="98"/>
      <c r="TST361" s="98"/>
      <c r="TSU361" s="98"/>
      <c r="TSV361" s="98"/>
      <c r="TSW361" s="98"/>
      <c r="TSX361" s="98"/>
      <c r="TSY361" s="98"/>
      <c r="TSZ361" s="98"/>
      <c r="TTA361" s="98"/>
      <c r="TTB361" s="98"/>
      <c r="TTC361" s="98"/>
      <c r="TTD361" s="98"/>
      <c r="TTE361" s="98"/>
      <c r="TTF361" s="98"/>
      <c r="TTG361" s="98"/>
      <c r="TTH361" s="98"/>
      <c r="TTI361" s="98"/>
      <c r="TTJ361" s="98"/>
      <c r="TTK361" s="98"/>
      <c r="TTL361" s="98"/>
      <c r="TTM361" s="98"/>
      <c r="TTN361" s="98"/>
      <c r="TTO361" s="98"/>
      <c r="TTP361" s="98"/>
      <c r="TTQ361" s="98"/>
      <c r="TTR361" s="98"/>
      <c r="TTS361" s="98"/>
      <c r="TTT361" s="98"/>
      <c r="TTU361" s="98"/>
      <c r="TTV361" s="98"/>
      <c r="TTW361" s="98"/>
      <c r="TTX361" s="98"/>
      <c r="TTY361" s="98"/>
      <c r="TTZ361" s="98"/>
      <c r="TUA361" s="98"/>
      <c r="TUB361" s="98"/>
      <c r="TUC361" s="98"/>
      <c r="TUD361" s="98"/>
      <c r="TUE361" s="98"/>
      <c r="TUF361" s="98"/>
      <c r="TUG361" s="98"/>
      <c r="TUH361" s="98"/>
      <c r="TUI361" s="98"/>
      <c r="TUJ361" s="98"/>
      <c r="TUK361" s="98"/>
      <c r="TUL361" s="98"/>
      <c r="TUM361" s="98"/>
      <c r="TUN361" s="98"/>
      <c r="TUO361" s="98"/>
      <c r="TUP361" s="98"/>
      <c r="TUQ361" s="98"/>
      <c r="TUR361" s="98"/>
      <c r="TUS361" s="98"/>
      <c r="TUT361" s="98"/>
      <c r="TUU361" s="98"/>
      <c r="TUV361" s="98"/>
      <c r="TUW361" s="98"/>
      <c r="TUX361" s="98"/>
      <c r="TUY361" s="98"/>
      <c r="TUZ361" s="98"/>
      <c r="TVA361" s="98"/>
      <c r="TVB361" s="98"/>
      <c r="TVC361" s="98"/>
      <c r="TVD361" s="98"/>
      <c r="TVE361" s="98"/>
      <c r="TVF361" s="98"/>
      <c r="TVG361" s="98"/>
      <c r="TVH361" s="98"/>
      <c r="TVI361" s="98"/>
      <c r="TVJ361" s="98"/>
      <c r="TVK361" s="98"/>
      <c r="TVL361" s="98"/>
      <c r="TVM361" s="98"/>
      <c r="TVN361" s="98"/>
      <c r="TVO361" s="98"/>
      <c r="TVP361" s="98"/>
      <c r="TVQ361" s="98"/>
      <c r="TVR361" s="98"/>
      <c r="TVS361" s="98"/>
      <c r="TVT361" s="98"/>
      <c r="TVU361" s="98"/>
      <c r="TVV361" s="98"/>
      <c r="TVW361" s="98"/>
      <c r="TVX361" s="98"/>
      <c r="TVY361" s="98"/>
      <c r="TVZ361" s="98"/>
      <c r="TWA361" s="98"/>
      <c r="TWB361" s="98"/>
      <c r="TWC361" s="98"/>
      <c r="TWD361" s="98"/>
      <c r="TWE361" s="98"/>
      <c r="TWF361" s="98"/>
      <c r="TWG361" s="98"/>
      <c r="TWH361" s="98"/>
      <c r="TWI361" s="98"/>
      <c r="TWJ361" s="98"/>
      <c r="TWK361" s="98"/>
      <c r="TWL361" s="98"/>
      <c r="TWM361" s="98"/>
      <c r="TWN361" s="98"/>
      <c r="TWO361" s="98"/>
      <c r="TWP361" s="98"/>
      <c r="TWQ361" s="98"/>
      <c r="TWR361" s="98"/>
      <c r="TWS361" s="98"/>
      <c r="TWT361" s="98"/>
      <c r="TWU361" s="98"/>
      <c r="TWV361" s="98"/>
      <c r="TWW361" s="98"/>
      <c r="TWX361" s="98"/>
      <c r="TWY361" s="98"/>
      <c r="TWZ361" s="98"/>
      <c r="TXA361" s="98"/>
      <c r="TXB361" s="98"/>
      <c r="TXC361" s="98"/>
      <c r="TXD361" s="98"/>
      <c r="TXE361" s="98"/>
      <c r="TXF361" s="98"/>
      <c r="TXG361" s="98"/>
      <c r="TXH361" s="98"/>
      <c r="TXI361" s="98"/>
      <c r="TXJ361" s="98"/>
      <c r="TXK361" s="98"/>
      <c r="TXL361" s="98"/>
      <c r="TXM361" s="98"/>
      <c r="TXN361" s="98"/>
      <c r="TXO361" s="98"/>
      <c r="TXP361" s="98"/>
      <c r="TXQ361" s="98"/>
      <c r="TXR361" s="98"/>
      <c r="TXS361" s="98"/>
      <c r="TXT361" s="98"/>
      <c r="TXU361" s="98"/>
      <c r="TXV361" s="98"/>
      <c r="TXW361" s="98"/>
      <c r="TXX361" s="98"/>
      <c r="TXY361" s="98"/>
      <c r="TXZ361" s="98"/>
      <c r="TYA361" s="98"/>
      <c r="TYB361" s="98"/>
      <c r="TYC361" s="98"/>
      <c r="TYD361" s="98"/>
      <c r="TYE361" s="98"/>
      <c r="TYF361" s="98"/>
      <c r="TYG361" s="98"/>
      <c r="TYH361" s="98"/>
      <c r="TYI361" s="98"/>
      <c r="TYJ361" s="98"/>
      <c r="TYK361" s="98"/>
      <c r="TYL361" s="98"/>
      <c r="TYM361" s="98"/>
      <c r="TYN361" s="98"/>
      <c r="TYO361" s="98"/>
      <c r="TYP361" s="98"/>
      <c r="TYQ361" s="98"/>
      <c r="TYR361" s="98"/>
      <c r="TYS361" s="98"/>
      <c r="TYT361" s="98"/>
      <c r="TYU361" s="98"/>
      <c r="TYV361" s="98"/>
      <c r="TYW361" s="98"/>
      <c r="TYX361" s="98"/>
      <c r="TYY361" s="98"/>
      <c r="TYZ361" s="98"/>
      <c r="TZA361" s="98"/>
      <c r="TZB361" s="98"/>
      <c r="TZC361" s="98"/>
      <c r="TZD361" s="98"/>
      <c r="TZE361" s="98"/>
      <c r="TZF361" s="98"/>
      <c r="TZG361" s="98"/>
      <c r="TZH361" s="98"/>
      <c r="TZI361" s="98"/>
      <c r="TZJ361" s="98"/>
      <c r="TZK361" s="98"/>
      <c r="TZL361" s="98"/>
      <c r="TZM361" s="98"/>
      <c r="TZN361" s="98"/>
      <c r="TZO361" s="98"/>
      <c r="TZP361" s="98"/>
      <c r="TZQ361" s="98"/>
      <c r="TZR361" s="98"/>
      <c r="TZS361" s="98"/>
      <c r="TZT361" s="98"/>
      <c r="TZU361" s="98"/>
      <c r="TZV361" s="98"/>
      <c r="TZW361" s="98"/>
      <c r="TZX361" s="98"/>
      <c r="TZY361" s="98"/>
      <c r="TZZ361" s="98"/>
      <c r="UAA361" s="98"/>
      <c r="UAB361" s="98"/>
      <c r="UAC361" s="98"/>
      <c r="UAD361" s="98"/>
      <c r="UAE361" s="98"/>
      <c r="UAF361" s="98"/>
      <c r="UAG361" s="98"/>
      <c r="UAH361" s="98"/>
      <c r="UAI361" s="98"/>
      <c r="UAJ361" s="98"/>
      <c r="UAK361" s="98"/>
      <c r="UAL361" s="98"/>
      <c r="UAM361" s="98"/>
      <c r="UAN361" s="98"/>
      <c r="UAO361" s="98"/>
      <c r="UAP361" s="98"/>
      <c r="UAQ361" s="98"/>
      <c r="UAR361" s="98"/>
      <c r="UAS361" s="98"/>
      <c r="UAT361" s="98"/>
      <c r="UAU361" s="98"/>
      <c r="UAV361" s="98"/>
      <c r="UAW361" s="98"/>
      <c r="UAX361" s="98"/>
      <c r="UAY361" s="98"/>
      <c r="UAZ361" s="98"/>
      <c r="UBA361" s="98"/>
      <c r="UBB361" s="98"/>
      <c r="UBC361" s="98"/>
      <c r="UBD361" s="98"/>
      <c r="UBE361" s="98"/>
      <c r="UBF361" s="98"/>
      <c r="UBG361" s="98"/>
      <c r="UBH361" s="98"/>
      <c r="UBI361" s="98"/>
      <c r="UBJ361" s="98"/>
      <c r="UBK361" s="98"/>
      <c r="UBL361" s="98"/>
      <c r="UBM361" s="98"/>
      <c r="UBN361" s="98"/>
      <c r="UBO361" s="98"/>
      <c r="UBP361" s="98"/>
      <c r="UBQ361" s="98"/>
      <c r="UBR361" s="98"/>
      <c r="UBS361" s="98"/>
      <c r="UBT361" s="98"/>
      <c r="UBU361" s="98"/>
      <c r="UBV361" s="98"/>
      <c r="UBW361" s="98"/>
      <c r="UBX361" s="98"/>
      <c r="UBY361" s="98"/>
      <c r="UBZ361" s="98"/>
      <c r="UCA361" s="98"/>
      <c r="UCB361" s="98"/>
      <c r="UCC361" s="98"/>
      <c r="UCD361" s="98"/>
      <c r="UCE361" s="98"/>
      <c r="UCF361" s="98"/>
      <c r="UCG361" s="98"/>
      <c r="UCH361" s="98"/>
      <c r="UCI361" s="98"/>
      <c r="UCJ361" s="98"/>
      <c r="UCK361" s="98"/>
      <c r="UCL361" s="98"/>
      <c r="UCM361" s="98"/>
      <c r="UCN361" s="98"/>
      <c r="UCO361" s="98"/>
      <c r="UCP361" s="98"/>
      <c r="UCQ361" s="98"/>
      <c r="UCR361" s="98"/>
      <c r="UCS361" s="98"/>
      <c r="UCT361" s="98"/>
      <c r="UCU361" s="98"/>
      <c r="UCV361" s="98"/>
      <c r="UCW361" s="98"/>
      <c r="UCX361" s="98"/>
      <c r="UCY361" s="98"/>
      <c r="UCZ361" s="98"/>
      <c r="UDA361" s="98"/>
      <c r="UDB361" s="98"/>
      <c r="UDC361" s="98"/>
      <c r="UDD361" s="98"/>
      <c r="UDE361" s="98"/>
      <c r="UDF361" s="98"/>
      <c r="UDG361" s="98"/>
      <c r="UDH361" s="98"/>
      <c r="UDI361" s="98"/>
      <c r="UDJ361" s="98"/>
      <c r="UDK361" s="98"/>
      <c r="UDL361" s="98"/>
      <c r="UDM361" s="98"/>
      <c r="UDN361" s="98"/>
      <c r="UDO361" s="98"/>
      <c r="UDP361" s="98"/>
      <c r="UDQ361" s="98"/>
      <c r="UDR361" s="98"/>
      <c r="UDS361" s="98"/>
      <c r="UDT361" s="98"/>
      <c r="UDU361" s="98"/>
      <c r="UDV361" s="98"/>
      <c r="UDW361" s="98"/>
      <c r="UDX361" s="98"/>
      <c r="UDY361" s="98"/>
      <c r="UDZ361" s="98"/>
      <c r="UEA361" s="98"/>
      <c r="UEB361" s="98"/>
      <c r="UEC361" s="98"/>
      <c r="UED361" s="98"/>
      <c r="UEE361" s="98"/>
      <c r="UEF361" s="98"/>
      <c r="UEG361" s="98"/>
      <c r="UEH361" s="98"/>
      <c r="UEI361" s="98"/>
      <c r="UEJ361" s="98"/>
      <c r="UEK361" s="98"/>
      <c r="UEL361" s="98"/>
      <c r="UEM361" s="98"/>
      <c r="UEN361" s="98"/>
      <c r="UEO361" s="98"/>
      <c r="UEP361" s="98"/>
      <c r="UEQ361" s="98"/>
      <c r="UER361" s="98"/>
      <c r="UES361" s="98"/>
      <c r="UET361" s="98"/>
      <c r="UEU361" s="98"/>
      <c r="UEV361" s="98"/>
      <c r="UEW361" s="98"/>
      <c r="UEX361" s="98"/>
      <c r="UEY361" s="98"/>
      <c r="UEZ361" s="98"/>
      <c r="UFA361" s="98"/>
      <c r="UFB361" s="98"/>
      <c r="UFC361" s="98"/>
      <c r="UFD361" s="98"/>
      <c r="UFE361" s="98"/>
      <c r="UFF361" s="98"/>
      <c r="UFG361" s="98"/>
      <c r="UFH361" s="98"/>
      <c r="UFI361" s="98"/>
      <c r="UFJ361" s="98"/>
      <c r="UFK361" s="98"/>
      <c r="UFL361" s="98"/>
      <c r="UFM361" s="98"/>
      <c r="UFN361" s="98"/>
      <c r="UFO361" s="98"/>
      <c r="UFP361" s="98"/>
      <c r="UFQ361" s="98"/>
      <c r="UFR361" s="98"/>
      <c r="UFS361" s="98"/>
      <c r="UFT361" s="98"/>
      <c r="UFU361" s="98"/>
      <c r="UFV361" s="98"/>
      <c r="UFW361" s="98"/>
      <c r="UFX361" s="98"/>
      <c r="UFY361" s="98"/>
      <c r="UFZ361" s="98"/>
      <c r="UGA361" s="98"/>
      <c r="UGB361" s="98"/>
      <c r="UGC361" s="98"/>
      <c r="UGD361" s="98"/>
      <c r="UGE361" s="98"/>
      <c r="UGF361" s="98"/>
      <c r="UGG361" s="98"/>
      <c r="UGH361" s="98"/>
      <c r="UGI361" s="98"/>
      <c r="UGJ361" s="98"/>
      <c r="UGK361" s="98"/>
      <c r="UGL361" s="98"/>
      <c r="UGM361" s="98"/>
      <c r="UGN361" s="98"/>
      <c r="UGO361" s="98"/>
      <c r="UGP361" s="98"/>
      <c r="UGQ361" s="98"/>
      <c r="UGR361" s="98"/>
      <c r="UGS361" s="98"/>
      <c r="UGT361" s="98"/>
      <c r="UGU361" s="98"/>
      <c r="UGV361" s="98"/>
      <c r="UGW361" s="98"/>
      <c r="UGX361" s="98"/>
      <c r="UGY361" s="98"/>
      <c r="UGZ361" s="98"/>
      <c r="UHA361" s="98"/>
      <c r="UHB361" s="98"/>
      <c r="UHC361" s="98"/>
      <c r="UHD361" s="98"/>
      <c r="UHE361" s="98"/>
      <c r="UHF361" s="98"/>
      <c r="UHG361" s="98"/>
      <c r="UHH361" s="98"/>
      <c r="UHI361" s="98"/>
      <c r="UHJ361" s="98"/>
      <c r="UHK361" s="98"/>
      <c r="UHL361" s="98"/>
      <c r="UHM361" s="98"/>
      <c r="UHN361" s="98"/>
      <c r="UHO361" s="98"/>
      <c r="UHP361" s="98"/>
      <c r="UHQ361" s="98"/>
      <c r="UHR361" s="98"/>
      <c r="UHS361" s="98"/>
      <c r="UHT361" s="98"/>
      <c r="UHU361" s="98"/>
      <c r="UHV361" s="98"/>
      <c r="UHW361" s="98"/>
      <c r="UHX361" s="98"/>
      <c r="UHY361" s="98"/>
      <c r="UHZ361" s="98"/>
      <c r="UIA361" s="98"/>
      <c r="UIB361" s="98"/>
      <c r="UIC361" s="98"/>
      <c r="UID361" s="98"/>
      <c r="UIE361" s="98"/>
      <c r="UIF361" s="98"/>
      <c r="UIG361" s="98"/>
      <c r="UIH361" s="98"/>
      <c r="UII361" s="98"/>
      <c r="UIJ361" s="98"/>
      <c r="UIK361" s="98"/>
      <c r="UIL361" s="98"/>
      <c r="UIM361" s="98"/>
      <c r="UIN361" s="98"/>
      <c r="UIO361" s="98"/>
      <c r="UIP361" s="98"/>
      <c r="UIQ361" s="98"/>
      <c r="UIR361" s="98"/>
      <c r="UIS361" s="98"/>
      <c r="UIT361" s="98"/>
      <c r="UIU361" s="98"/>
      <c r="UIV361" s="98"/>
      <c r="UIW361" s="98"/>
      <c r="UIX361" s="98"/>
      <c r="UIY361" s="98"/>
      <c r="UIZ361" s="98"/>
      <c r="UJA361" s="98"/>
      <c r="UJB361" s="98"/>
      <c r="UJC361" s="98"/>
      <c r="UJD361" s="98"/>
      <c r="UJE361" s="98"/>
      <c r="UJF361" s="98"/>
      <c r="UJG361" s="98"/>
      <c r="UJH361" s="98"/>
      <c r="UJI361" s="98"/>
      <c r="UJJ361" s="98"/>
      <c r="UJK361" s="98"/>
      <c r="UJL361" s="98"/>
      <c r="UJM361" s="98"/>
      <c r="UJN361" s="98"/>
      <c r="UJO361" s="98"/>
      <c r="UJP361" s="98"/>
      <c r="UJQ361" s="98"/>
      <c r="UJR361" s="98"/>
      <c r="UJS361" s="98"/>
      <c r="UJT361" s="98"/>
      <c r="UJU361" s="98"/>
      <c r="UJV361" s="98"/>
      <c r="UJW361" s="98"/>
      <c r="UJX361" s="98"/>
      <c r="UJY361" s="98"/>
      <c r="UJZ361" s="98"/>
      <c r="UKA361" s="98"/>
      <c r="UKB361" s="98"/>
      <c r="UKC361" s="98"/>
      <c r="UKD361" s="98"/>
      <c r="UKE361" s="98"/>
      <c r="UKF361" s="98"/>
      <c r="UKG361" s="98"/>
      <c r="UKH361" s="98"/>
      <c r="UKI361" s="98"/>
      <c r="UKJ361" s="98"/>
      <c r="UKK361" s="98"/>
      <c r="UKL361" s="98"/>
      <c r="UKM361" s="98"/>
      <c r="UKN361" s="98"/>
      <c r="UKO361" s="98"/>
      <c r="UKP361" s="98"/>
      <c r="UKQ361" s="98"/>
      <c r="UKR361" s="98"/>
      <c r="UKS361" s="98"/>
      <c r="UKT361" s="98"/>
      <c r="UKU361" s="98"/>
      <c r="UKV361" s="98"/>
      <c r="UKW361" s="98"/>
      <c r="UKX361" s="98"/>
      <c r="UKY361" s="98"/>
      <c r="UKZ361" s="98"/>
      <c r="ULA361" s="98"/>
      <c r="ULB361" s="98"/>
      <c r="ULC361" s="98"/>
      <c r="ULD361" s="98"/>
      <c r="ULE361" s="98"/>
      <c r="ULF361" s="98"/>
      <c r="ULG361" s="98"/>
      <c r="ULH361" s="98"/>
      <c r="ULI361" s="98"/>
      <c r="ULJ361" s="98"/>
      <c r="ULK361" s="98"/>
      <c r="ULL361" s="98"/>
      <c r="ULM361" s="98"/>
      <c r="ULN361" s="98"/>
      <c r="ULO361" s="98"/>
      <c r="ULP361" s="98"/>
      <c r="ULQ361" s="98"/>
      <c r="ULR361" s="98"/>
      <c r="ULS361" s="98"/>
      <c r="ULT361" s="98"/>
      <c r="ULU361" s="98"/>
      <c r="ULV361" s="98"/>
      <c r="ULW361" s="98"/>
      <c r="ULX361" s="98"/>
      <c r="ULY361" s="98"/>
      <c r="ULZ361" s="98"/>
      <c r="UMA361" s="98"/>
      <c r="UMB361" s="98"/>
      <c r="UMC361" s="98"/>
      <c r="UMD361" s="98"/>
      <c r="UME361" s="98"/>
      <c r="UMF361" s="98"/>
      <c r="UMG361" s="98"/>
      <c r="UMH361" s="98"/>
      <c r="UMI361" s="98"/>
      <c r="UMJ361" s="98"/>
      <c r="UMK361" s="98"/>
      <c r="UML361" s="98"/>
      <c r="UMM361" s="98"/>
      <c r="UMN361" s="98"/>
      <c r="UMO361" s="98"/>
      <c r="UMP361" s="98"/>
      <c r="UMQ361" s="98"/>
      <c r="UMR361" s="98"/>
      <c r="UMS361" s="98"/>
      <c r="UMT361" s="98"/>
      <c r="UMU361" s="98"/>
      <c r="UMV361" s="98"/>
      <c r="UMW361" s="98"/>
      <c r="UMX361" s="98"/>
      <c r="UMY361" s="98"/>
      <c r="UMZ361" s="98"/>
      <c r="UNA361" s="98"/>
      <c r="UNB361" s="98"/>
      <c r="UNC361" s="98"/>
      <c r="UND361" s="98"/>
      <c r="UNE361" s="98"/>
      <c r="UNF361" s="98"/>
      <c r="UNG361" s="98"/>
      <c r="UNH361" s="98"/>
      <c r="UNI361" s="98"/>
      <c r="UNJ361" s="98"/>
      <c r="UNK361" s="98"/>
      <c r="UNL361" s="98"/>
      <c r="UNM361" s="98"/>
      <c r="UNN361" s="98"/>
      <c r="UNO361" s="98"/>
      <c r="UNP361" s="98"/>
      <c r="UNQ361" s="98"/>
      <c r="UNR361" s="98"/>
      <c r="UNS361" s="98"/>
      <c r="UNT361" s="98"/>
      <c r="UNU361" s="98"/>
      <c r="UNV361" s="98"/>
      <c r="UNW361" s="98"/>
      <c r="UNX361" s="98"/>
      <c r="UNY361" s="98"/>
      <c r="UNZ361" s="98"/>
      <c r="UOA361" s="98"/>
      <c r="UOB361" s="98"/>
      <c r="UOC361" s="98"/>
      <c r="UOD361" s="98"/>
      <c r="UOE361" s="98"/>
      <c r="UOF361" s="98"/>
      <c r="UOG361" s="98"/>
      <c r="UOH361" s="98"/>
      <c r="UOI361" s="98"/>
      <c r="UOJ361" s="98"/>
      <c r="UOK361" s="98"/>
      <c r="UOL361" s="98"/>
      <c r="UOM361" s="98"/>
      <c r="UON361" s="98"/>
      <c r="UOO361" s="98"/>
      <c r="UOP361" s="98"/>
      <c r="UOQ361" s="98"/>
      <c r="UOR361" s="98"/>
      <c r="UOS361" s="98"/>
      <c r="UOT361" s="98"/>
      <c r="UOU361" s="98"/>
      <c r="UOV361" s="98"/>
      <c r="UOW361" s="98"/>
      <c r="UOX361" s="98"/>
      <c r="UOY361" s="98"/>
      <c r="UOZ361" s="98"/>
      <c r="UPA361" s="98"/>
      <c r="UPB361" s="98"/>
      <c r="UPC361" s="98"/>
      <c r="UPD361" s="98"/>
      <c r="UPE361" s="98"/>
      <c r="UPF361" s="98"/>
      <c r="UPG361" s="98"/>
      <c r="UPH361" s="98"/>
      <c r="UPI361" s="98"/>
      <c r="UPJ361" s="98"/>
      <c r="UPK361" s="98"/>
      <c r="UPL361" s="98"/>
      <c r="UPM361" s="98"/>
      <c r="UPN361" s="98"/>
      <c r="UPO361" s="98"/>
      <c r="UPP361" s="98"/>
      <c r="UPQ361" s="98"/>
      <c r="UPR361" s="98"/>
      <c r="UPS361" s="98"/>
      <c r="UPT361" s="98"/>
      <c r="UPU361" s="98"/>
      <c r="UPV361" s="98"/>
      <c r="UPW361" s="98"/>
      <c r="UPX361" s="98"/>
      <c r="UPY361" s="98"/>
      <c r="UPZ361" s="98"/>
      <c r="UQA361" s="98"/>
      <c r="UQB361" s="98"/>
      <c r="UQC361" s="98"/>
      <c r="UQD361" s="98"/>
      <c r="UQE361" s="98"/>
      <c r="UQF361" s="98"/>
      <c r="UQG361" s="98"/>
      <c r="UQH361" s="98"/>
      <c r="UQI361" s="98"/>
      <c r="UQJ361" s="98"/>
      <c r="UQK361" s="98"/>
      <c r="UQL361" s="98"/>
      <c r="UQM361" s="98"/>
      <c r="UQN361" s="98"/>
      <c r="UQO361" s="98"/>
      <c r="UQP361" s="98"/>
      <c r="UQQ361" s="98"/>
      <c r="UQR361" s="98"/>
      <c r="UQS361" s="98"/>
      <c r="UQT361" s="98"/>
      <c r="UQU361" s="98"/>
      <c r="UQV361" s="98"/>
      <c r="UQW361" s="98"/>
      <c r="UQX361" s="98"/>
      <c r="UQY361" s="98"/>
      <c r="UQZ361" s="98"/>
      <c r="URA361" s="98"/>
      <c r="URB361" s="98"/>
      <c r="URC361" s="98"/>
      <c r="URD361" s="98"/>
      <c r="URE361" s="98"/>
      <c r="URF361" s="98"/>
      <c r="URG361" s="98"/>
      <c r="URH361" s="98"/>
      <c r="URI361" s="98"/>
      <c r="URJ361" s="98"/>
      <c r="URK361" s="98"/>
      <c r="URL361" s="98"/>
      <c r="URM361" s="98"/>
      <c r="URN361" s="98"/>
      <c r="URO361" s="98"/>
      <c r="URP361" s="98"/>
      <c r="URQ361" s="98"/>
      <c r="URR361" s="98"/>
      <c r="URS361" s="98"/>
      <c r="URT361" s="98"/>
      <c r="URU361" s="98"/>
      <c r="URV361" s="98"/>
      <c r="URW361" s="98"/>
      <c r="URX361" s="98"/>
      <c r="URY361" s="98"/>
      <c r="URZ361" s="98"/>
      <c r="USA361" s="98"/>
      <c r="USB361" s="98"/>
      <c r="USC361" s="98"/>
      <c r="USD361" s="98"/>
      <c r="USE361" s="98"/>
      <c r="USF361" s="98"/>
      <c r="USG361" s="98"/>
      <c r="USH361" s="98"/>
      <c r="USI361" s="98"/>
      <c r="USJ361" s="98"/>
      <c r="USK361" s="98"/>
      <c r="USL361" s="98"/>
      <c r="USM361" s="98"/>
      <c r="USN361" s="98"/>
      <c r="USO361" s="98"/>
      <c r="USP361" s="98"/>
      <c r="USQ361" s="98"/>
      <c r="USR361" s="98"/>
      <c r="USS361" s="98"/>
      <c r="UST361" s="98"/>
      <c r="USU361" s="98"/>
      <c r="USV361" s="98"/>
      <c r="USW361" s="98"/>
      <c r="USX361" s="98"/>
      <c r="USY361" s="98"/>
      <c r="USZ361" s="98"/>
      <c r="UTA361" s="98"/>
      <c r="UTB361" s="98"/>
      <c r="UTC361" s="98"/>
      <c r="UTD361" s="98"/>
      <c r="UTE361" s="98"/>
      <c r="UTF361" s="98"/>
      <c r="UTG361" s="98"/>
      <c r="UTH361" s="98"/>
      <c r="UTI361" s="98"/>
      <c r="UTJ361" s="98"/>
      <c r="UTK361" s="98"/>
      <c r="UTL361" s="98"/>
      <c r="UTM361" s="98"/>
      <c r="UTN361" s="98"/>
      <c r="UTO361" s="98"/>
      <c r="UTP361" s="98"/>
      <c r="UTQ361" s="98"/>
      <c r="UTR361" s="98"/>
      <c r="UTS361" s="98"/>
      <c r="UTT361" s="98"/>
      <c r="UTU361" s="98"/>
      <c r="UTV361" s="98"/>
      <c r="UTW361" s="98"/>
      <c r="UTX361" s="98"/>
      <c r="UTY361" s="98"/>
      <c r="UTZ361" s="98"/>
      <c r="UUA361" s="98"/>
      <c r="UUB361" s="98"/>
      <c r="UUC361" s="98"/>
      <c r="UUD361" s="98"/>
      <c r="UUE361" s="98"/>
      <c r="UUF361" s="98"/>
      <c r="UUG361" s="98"/>
      <c r="UUH361" s="98"/>
      <c r="UUI361" s="98"/>
      <c r="UUJ361" s="98"/>
      <c r="UUK361" s="98"/>
      <c r="UUL361" s="98"/>
      <c r="UUM361" s="98"/>
      <c r="UUN361" s="98"/>
      <c r="UUO361" s="98"/>
      <c r="UUP361" s="98"/>
      <c r="UUQ361" s="98"/>
      <c r="UUR361" s="98"/>
      <c r="UUS361" s="98"/>
      <c r="UUT361" s="98"/>
      <c r="UUU361" s="98"/>
      <c r="UUV361" s="98"/>
      <c r="UUW361" s="98"/>
      <c r="UUX361" s="98"/>
      <c r="UUY361" s="98"/>
      <c r="UUZ361" s="98"/>
      <c r="UVA361" s="98"/>
      <c r="UVB361" s="98"/>
      <c r="UVC361" s="98"/>
      <c r="UVD361" s="98"/>
      <c r="UVE361" s="98"/>
      <c r="UVF361" s="98"/>
      <c r="UVG361" s="98"/>
      <c r="UVH361" s="98"/>
      <c r="UVI361" s="98"/>
      <c r="UVJ361" s="98"/>
      <c r="UVK361" s="98"/>
      <c r="UVL361" s="98"/>
      <c r="UVM361" s="98"/>
      <c r="UVN361" s="98"/>
      <c r="UVO361" s="98"/>
      <c r="UVP361" s="98"/>
      <c r="UVQ361" s="98"/>
      <c r="UVR361" s="98"/>
      <c r="UVS361" s="98"/>
      <c r="UVT361" s="98"/>
      <c r="UVU361" s="98"/>
      <c r="UVV361" s="98"/>
      <c r="UVW361" s="98"/>
      <c r="UVX361" s="98"/>
      <c r="UVY361" s="98"/>
      <c r="UVZ361" s="98"/>
      <c r="UWA361" s="98"/>
      <c r="UWB361" s="98"/>
      <c r="UWC361" s="98"/>
      <c r="UWD361" s="98"/>
      <c r="UWE361" s="98"/>
      <c r="UWF361" s="98"/>
      <c r="UWG361" s="98"/>
      <c r="UWH361" s="98"/>
      <c r="UWI361" s="98"/>
      <c r="UWJ361" s="98"/>
      <c r="UWK361" s="98"/>
      <c r="UWL361" s="98"/>
      <c r="UWM361" s="98"/>
      <c r="UWN361" s="98"/>
      <c r="UWO361" s="98"/>
      <c r="UWP361" s="98"/>
      <c r="UWQ361" s="98"/>
      <c r="UWR361" s="98"/>
      <c r="UWS361" s="98"/>
      <c r="UWT361" s="98"/>
      <c r="UWU361" s="98"/>
      <c r="UWV361" s="98"/>
      <c r="UWW361" s="98"/>
      <c r="UWX361" s="98"/>
      <c r="UWY361" s="98"/>
      <c r="UWZ361" s="98"/>
      <c r="UXA361" s="98"/>
      <c r="UXB361" s="98"/>
      <c r="UXC361" s="98"/>
      <c r="UXD361" s="98"/>
      <c r="UXE361" s="98"/>
      <c r="UXF361" s="98"/>
      <c r="UXG361" s="98"/>
      <c r="UXH361" s="98"/>
      <c r="UXI361" s="98"/>
      <c r="UXJ361" s="98"/>
      <c r="UXK361" s="98"/>
      <c r="UXL361" s="98"/>
      <c r="UXM361" s="98"/>
      <c r="UXN361" s="98"/>
      <c r="UXO361" s="98"/>
      <c r="UXP361" s="98"/>
      <c r="UXQ361" s="98"/>
      <c r="UXR361" s="98"/>
      <c r="UXS361" s="98"/>
      <c r="UXT361" s="98"/>
      <c r="UXU361" s="98"/>
      <c r="UXV361" s="98"/>
      <c r="UXW361" s="98"/>
      <c r="UXX361" s="98"/>
      <c r="UXY361" s="98"/>
      <c r="UXZ361" s="98"/>
      <c r="UYA361" s="98"/>
      <c r="UYB361" s="98"/>
      <c r="UYC361" s="98"/>
      <c r="UYD361" s="98"/>
      <c r="UYE361" s="98"/>
      <c r="UYF361" s="98"/>
      <c r="UYG361" s="98"/>
      <c r="UYH361" s="98"/>
      <c r="UYI361" s="98"/>
      <c r="UYJ361" s="98"/>
      <c r="UYK361" s="98"/>
      <c r="UYL361" s="98"/>
      <c r="UYM361" s="98"/>
      <c r="UYN361" s="98"/>
      <c r="UYO361" s="98"/>
      <c r="UYP361" s="98"/>
      <c r="UYQ361" s="98"/>
      <c r="UYR361" s="98"/>
      <c r="UYS361" s="98"/>
      <c r="UYT361" s="98"/>
      <c r="UYU361" s="98"/>
      <c r="UYV361" s="98"/>
      <c r="UYW361" s="98"/>
      <c r="UYX361" s="98"/>
      <c r="UYY361" s="98"/>
      <c r="UYZ361" s="98"/>
      <c r="UZA361" s="98"/>
      <c r="UZB361" s="98"/>
      <c r="UZC361" s="98"/>
      <c r="UZD361" s="98"/>
      <c r="UZE361" s="98"/>
      <c r="UZF361" s="98"/>
      <c r="UZG361" s="98"/>
      <c r="UZH361" s="98"/>
      <c r="UZI361" s="98"/>
      <c r="UZJ361" s="98"/>
      <c r="UZK361" s="98"/>
      <c r="UZL361" s="98"/>
      <c r="UZM361" s="98"/>
      <c r="UZN361" s="98"/>
      <c r="UZO361" s="98"/>
      <c r="UZP361" s="98"/>
      <c r="UZQ361" s="98"/>
      <c r="UZR361" s="98"/>
      <c r="UZS361" s="98"/>
      <c r="UZT361" s="98"/>
      <c r="UZU361" s="98"/>
      <c r="UZV361" s="98"/>
      <c r="UZW361" s="98"/>
      <c r="UZX361" s="98"/>
      <c r="UZY361" s="98"/>
      <c r="UZZ361" s="98"/>
      <c r="VAA361" s="98"/>
      <c r="VAB361" s="98"/>
      <c r="VAC361" s="98"/>
      <c r="VAD361" s="98"/>
      <c r="VAE361" s="98"/>
      <c r="VAF361" s="98"/>
      <c r="VAG361" s="98"/>
      <c r="VAH361" s="98"/>
      <c r="VAI361" s="98"/>
      <c r="VAJ361" s="98"/>
      <c r="VAK361" s="98"/>
      <c r="VAL361" s="98"/>
      <c r="VAM361" s="98"/>
      <c r="VAN361" s="98"/>
      <c r="VAO361" s="98"/>
      <c r="VAP361" s="98"/>
      <c r="VAQ361" s="98"/>
      <c r="VAR361" s="98"/>
      <c r="VAS361" s="98"/>
      <c r="VAT361" s="98"/>
      <c r="VAU361" s="98"/>
      <c r="VAV361" s="98"/>
      <c r="VAW361" s="98"/>
      <c r="VAX361" s="98"/>
      <c r="VAY361" s="98"/>
      <c r="VAZ361" s="98"/>
      <c r="VBA361" s="98"/>
      <c r="VBB361" s="98"/>
      <c r="VBC361" s="98"/>
      <c r="VBD361" s="98"/>
      <c r="VBE361" s="98"/>
      <c r="VBF361" s="98"/>
      <c r="VBG361" s="98"/>
      <c r="VBH361" s="98"/>
      <c r="VBI361" s="98"/>
      <c r="VBJ361" s="98"/>
      <c r="VBK361" s="98"/>
      <c r="VBL361" s="98"/>
      <c r="VBM361" s="98"/>
      <c r="VBN361" s="98"/>
      <c r="VBO361" s="98"/>
      <c r="VBP361" s="98"/>
      <c r="VBQ361" s="98"/>
      <c r="VBR361" s="98"/>
      <c r="VBS361" s="98"/>
      <c r="VBT361" s="98"/>
      <c r="VBU361" s="98"/>
      <c r="VBV361" s="98"/>
      <c r="VBW361" s="98"/>
      <c r="VBX361" s="98"/>
      <c r="VBY361" s="98"/>
      <c r="VBZ361" s="98"/>
      <c r="VCA361" s="98"/>
      <c r="VCB361" s="98"/>
      <c r="VCC361" s="98"/>
      <c r="VCD361" s="98"/>
      <c r="VCE361" s="98"/>
      <c r="VCF361" s="98"/>
      <c r="VCG361" s="98"/>
      <c r="VCH361" s="98"/>
      <c r="VCI361" s="98"/>
      <c r="VCJ361" s="98"/>
      <c r="VCK361" s="98"/>
      <c r="VCL361" s="98"/>
      <c r="VCM361" s="98"/>
      <c r="VCN361" s="98"/>
      <c r="VCO361" s="98"/>
      <c r="VCP361" s="98"/>
      <c r="VCQ361" s="98"/>
      <c r="VCR361" s="98"/>
      <c r="VCS361" s="98"/>
      <c r="VCT361" s="98"/>
      <c r="VCU361" s="98"/>
      <c r="VCV361" s="98"/>
      <c r="VCW361" s="98"/>
      <c r="VCX361" s="98"/>
      <c r="VCY361" s="98"/>
      <c r="VCZ361" s="98"/>
      <c r="VDA361" s="98"/>
      <c r="VDB361" s="98"/>
      <c r="VDC361" s="98"/>
      <c r="VDD361" s="98"/>
      <c r="VDE361" s="98"/>
      <c r="VDF361" s="98"/>
      <c r="VDG361" s="98"/>
      <c r="VDH361" s="98"/>
      <c r="VDI361" s="98"/>
      <c r="VDJ361" s="98"/>
      <c r="VDK361" s="98"/>
      <c r="VDL361" s="98"/>
      <c r="VDM361" s="98"/>
      <c r="VDN361" s="98"/>
      <c r="VDO361" s="98"/>
      <c r="VDP361" s="98"/>
      <c r="VDQ361" s="98"/>
      <c r="VDR361" s="98"/>
      <c r="VDS361" s="98"/>
      <c r="VDT361" s="98"/>
      <c r="VDU361" s="98"/>
      <c r="VDV361" s="98"/>
      <c r="VDW361" s="98"/>
      <c r="VDX361" s="98"/>
      <c r="VDY361" s="98"/>
      <c r="VDZ361" s="98"/>
      <c r="VEA361" s="98"/>
      <c r="VEB361" s="98"/>
      <c r="VEC361" s="98"/>
      <c r="VED361" s="98"/>
      <c r="VEE361" s="98"/>
      <c r="VEF361" s="98"/>
      <c r="VEG361" s="98"/>
      <c r="VEH361" s="98"/>
      <c r="VEI361" s="98"/>
      <c r="VEJ361" s="98"/>
      <c r="VEK361" s="98"/>
      <c r="VEL361" s="98"/>
      <c r="VEM361" s="98"/>
      <c r="VEN361" s="98"/>
      <c r="VEO361" s="98"/>
      <c r="VEP361" s="98"/>
      <c r="VEQ361" s="98"/>
      <c r="VER361" s="98"/>
      <c r="VES361" s="98"/>
      <c r="VET361" s="98"/>
      <c r="VEU361" s="98"/>
      <c r="VEV361" s="98"/>
      <c r="VEW361" s="98"/>
      <c r="VEX361" s="98"/>
      <c r="VEY361" s="98"/>
      <c r="VEZ361" s="98"/>
      <c r="VFA361" s="98"/>
      <c r="VFB361" s="98"/>
      <c r="VFC361" s="98"/>
      <c r="VFD361" s="98"/>
      <c r="VFE361" s="98"/>
      <c r="VFF361" s="98"/>
      <c r="VFG361" s="98"/>
      <c r="VFH361" s="98"/>
      <c r="VFI361" s="98"/>
      <c r="VFJ361" s="98"/>
      <c r="VFK361" s="98"/>
      <c r="VFL361" s="98"/>
      <c r="VFM361" s="98"/>
      <c r="VFN361" s="98"/>
      <c r="VFO361" s="98"/>
      <c r="VFP361" s="98"/>
      <c r="VFQ361" s="98"/>
      <c r="VFR361" s="98"/>
      <c r="VFS361" s="98"/>
      <c r="VFT361" s="98"/>
      <c r="VFU361" s="98"/>
      <c r="VFV361" s="98"/>
      <c r="VFW361" s="98"/>
      <c r="VFX361" s="98"/>
      <c r="VFY361" s="98"/>
      <c r="VFZ361" s="98"/>
      <c r="VGA361" s="98"/>
      <c r="VGB361" s="98"/>
      <c r="VGC361" s="98"/>
      <c r="VGD361" s="98"/>
      <c r="VGE361" s="98"/>
      <c r="VGF361" s="98"/>
      <c r="VGG361" s="98"/>
      <c r="VGH361" s="98"/>
      <c r="VGI361" s="98"/>
      <c r="VGJ361" s="98"/>
      <c r="VGK361" s="98"/>
      <c r="VGL361" s="98"/>
      <c r="VGM361" s="98"/>
      <c r="VGN361" s="98"/>
      <c r="VGO361" s="98"/>
      <c r="VGP361" s="98"/>
      <c r="VGQ361" s="98"/>
      <c r="VGR361" s="98"/>
      <c r="VGS361" s="98"/>
      <c r="VGT361" s="98"/>
      <c r="VGU361" s="98"/>
      <c r="VGV361" s="98"/>
      <c r="VGW361" s="98"/>
      <c r="VGX361" s="98"/>
      <c r="VGY361" s="98"/>
      <c r="VGZ361" s="98"/>
      <c r="VHA361" s="98"/>
      <c r="VHB361" s="98"/>
      <c r="VHC361" s="98"/>
      <c r="VHD361" s="98"/>
      <c r="VHE361" s="98"/>
      <c r="VHF361" s="98"/>
      <c r="VHG361" s="98"/>
      <c r="VHH361" s="98"/>
      <c r="VHI361" s="98"/>
      <c r="VHJ361" s="98"/>
      <c r="VHK361" s="98"/>
      <c r="VHL361" s="98"/>
      <c r="VHM361" s="98"/>
      <c r="VHN361" s="98"/>
      <c r="VHO361" s="98"/>
      <c r="VHP361" s="98"/>
      <c r="VHQ361" s="98"/>
      <c r="VHR361" s="98"/>
      <c r="VHS361" s="98"/>
      <c r="VHT361" s="98"/>
      <c r="VHU361" s="98"/>
      <c r="VHV361" s="98"/>
      <c r="VHW361" s="98"/>
      <c r="VHX361" s="98"/>
      <c r="VHY361" s="98"/>
      <c r="VHZ361" s="98"/>
      <c r="VIA361" s="98"/>
      <c r="VIB361" s="98"/>
      <c r="VIC361" s="98"/>
      <c r="VID361" s="98"/>
      <c r="VIE361" s="98"/>
      <c r="VIF361" s="98"/>
      <c r="VIG361" s="98"/>
      <c r="VIH361" s="98"/>
      <c r="VII361" s="98"/>
      <c r="VIJ361" s="98"/>
      <c r="VIK361" s="98"/>
      <c r="VIL361" s="98"/>
      <c r="VIM361" s="98"/>
      <c r="VIN361" s="98"/>
      <c r="VIO361" s="98"/>
      <c r="VIP361" s="98"/>
      <c r="VIQ361" s="98"/>
      <c r="VIR361" s="98"/>
      <c r="VIS361" s="98"/>
      <c r="VIT361" s="98"/>
      <c r="VIU361" s="98"/>
      <c r="VIV361" s="98"/>
      <c r="VIW361" s="98"/>
      <c r="VIX361" s="98"/>
      <c r="VIY361" s="98"/>
      <c r="VIZ361" s="98"/>
      <c r="VJA361" s="98"/>
      <c r="VJB361" s="98"/>
      <c r="VJC361" s="98"/>
      <c r="VJD361" s="98"/>
      <c r="VJE361" s="98"/>
      <c r="VJF361" s="98"/>
      <c r="VJG361" s="98"/>
      <c r="VJH361" s="98"/>
      <c r="VJI361" s="98"/>
      <c r="VJJ361" s="98"/>
      <c r="VJK361" s="98"/>
      <c r="VJL361" s="98"/>
      <c r="VJM361" s="98"/>
      <c r="VJN361" s="98"/>
      <c r="VJO361" s="98"/>
      <c r="VJP361" s="98"/>
      <c r="VJQ361" s="98"/>
      <c r="VJR361" s="98"/>
      <c r="VJS361" s="98"/>
      <c r="VJT361" s="98"/>
      <c r="VJU361" s="98"/>
      <c r="VJV361" s="98"/>
      <c r="VJW361" s="98"/>
      <c r="VJX361" s="98"/>
      <c r="VJY361" s="98"/>
      <c r="VJZ361" s="98"/>
      <c r="VKA361" s="98"/>
      <c r="VKB361" s="98"/>
      <c r="VKC361" s="98"/>
      <c r="VKD361" s="98"/>
      <c r="VKE361" s="98"/>
      <c r="VKF361" s="98"/>
      <c r="VKG361" s="98"/>
      <c r="VKH361" s="98"/>
      <c r="VKI361" s="98"/>
      <c r="VKJ361" s="98"/>
      <c r="VKK361" s="98"/>
      <c r="VKL361" s="98"/>
      <c r="VKM361" s="98"/>
      <c r="VKN361" s="98"/>
      <c r="VKO361" s="98"/>
      <c r="VKP361" s="98"/>
      <c r="VKQ361" s="98"/>
      <c r="VKR361" s="98"/>
      <c r="VKS361" s="98"/>
      <c r="VKT361" s="98"/>
      <c r="VKU361" s="98"/>
      <c r="VKV361" s="98"/>
      <c r="VKW361" s="98"/>
      <c r="VKX361" s="98"/>
      <c r="VKY361" s="98"/>
      <c r="VKZ361" s="98"/>
      <c r="VLA361" s="98"/>
      <c r="VLB361" s="98"/>
      <c r="VLC361" s="98"/>
      <c r="VLD361" s="98"/>
      <c r="VLE361" s="98"/>
      <c r="VLF361" s="98"/>
      <c r="VLG361" s="98"/>
      <c r="VLH361" s="98"/>
      <c r="VLI361" s="98"/>
      <c r="VLJ361" s="98"/>
      <c r="VLK361" s="98"/>
      <c r="VLL361" s="98"/>
      <c r="VLM361" s="98"/>
      <c r="VLN361" s="98"/>
      <c r="VLO361" s="98"/>
      <c r="VLP361" s="98"/>
      <c r="VLQ361" s="98"/>
      <c r="VLR361" s="98"/>
      <c r="VLS361" s="98"/>
      <c r="VLT361" s="98"/>
      <c r="VLU361" s="98"/>
      <c r="VLV361" s="98"/>
      <c r="VLW361" s="98"/>
      <c r="VLX361" s="98"/>
      <c r="VLY361" s="98"/>
      <c r="VLZ361" s="98"/>
      <c r="VMA361" s="98"/>
      <c r="VMB361" s="98"/>
      <c r="VMC361" s="98"/>
      <c r="VMD361" s="98"/>
      <c r="VME361" s="98"/>
      <c r="VMF361" s="98"/>
      <c r="VMG361" s="98"/>
      <c r="VMH361" s="98"/>
      <c r="VMI361" s="98"/>
      <c r="VMJ361" s="98"/>
      <c r="VMK361" s="98"/>
      <c r="VML361" s="98"/>
      <c r="VMM361" s="98"/>
      <c r="VMN361" s="98"/>
      <c r="VMO361" s="98"/>
      <c r="VMP361" s="98"/>
      <c r="VMQ361" s="98"/>
      <c r="VMR361" s="98"/>
      <c r="VMS361" s="98"/>
      <c r="VMT361" s="98"/>
      <c r="VMU361" s="98"/>
      <c r="VMV361" s="98"/>
      <c r="VMW361" s="98"/>
      <c r="VMX361" s="98"/>
      <c r="VMY361" s="98"/>
      <c r="VMZ361" s="98"/>
      <c r="VNA361" s="98"/>
      <c r="VNB361" s="98"/>
      <c r="VNC361" s="98"/>
      <c r="VND361" s="98"/>
      <c r="VNE361" s="98"/>
      <c r="VNF361" s="98"/>
      <c r="VNG361" s="98"/>
      <c r="VNH361" s="98"/>
      <c r="VNI361" s="98"/>
      <c r="VNJ361" s="98"/>
      <c r="VNK361" s="98"/>
      <c r="VNL361" s="98"/>
      <c r="VNM361" s="98"/>
      <c r="VNN361" s="98"/>
      <c r="VNO361" s="98"/>
      <c r="VNP361" s="98"/>
      <c r="VNQ361" s="98"/>
      <c r="VNR361" s="98"/>
      <c r="VNS361" s="98"/>
      <c r="VNT361" s="98"/>
      <c r="VNU361" s="98"/>
      <c r="VNV361" s="98"/>
      <c r="VNW361" s="98"/>
      <c r="VNX361" s="98"/>
      <c r="VNY361" s="98"/>
      <c r="VNZ361" s="98"/>
      <c r="VOA361" s="98"/>
      <c r="VOB361" s="98"/>
      <c r="VOC361" s="98"/>
      <c r="VOD361" s="98"/>
      <c r="VOE361" s="98"/>
      <c r="VOF361" s="98"/>
      <c r="VOG361" s="98"/>
      <c r="VOH361" s="98"/>
      <c r="VOI361" s="98"/>
      <c r="VOJ361" s="98"/>
      <c r="VOK361" s="98"/>
      <c r="VOL361" s="98"/>
      <c r="VOM361" s="98"/>
      <c r="VON361" s="98"/>
      <c r="VOO361" s="98"/>
      <c r="VOP361" s="98"/>
      <c r="VOQ361" s="98"/>
      <c r="VOR361" s="98"/>
      <c r="VOS361" s="98"/>
      <c r="VOT361" s="98"/>
      <c r="VOU361" s="98"/>
      <c r="VOV361" s="98"/>
      <c r="VOW361" s="98"/>
      <c r="VOX361" s="98"/>
      <c r="VOY361" s="98"/>
      <c r="VOZ361" s="98"/>
      <c r="VPA361" s="98"/>
      <c r="VPB361" s="98"/>
      <c r="VPC361" s="98"/>
      <c r="VPD361" s="98"/>
      <c r="VPE361" s="98"/>
      <c r="VPF361" s="98"/>
      <c r="VPG361" s="98"/>
      <c r="VPH361" s="98"/>
      <c r="VPI361" s="98"/>
      <c r="VPJ361" s="98"/>
      <c r="VPK361" s="98"/>
      <c r="VPL361" s="98"/>
      <c r="VPM361" s="98"/>
      <c r="VPN361" s="98"/>
      <c r="VPO361" s="98"/>
      <c r="VPP361" s="98"/>
      <c r="VPQ361" s="98"/>
      <c r="VPR361" s="98"/>
      <c r="VPS361" s="98"/>
      <c r="VPT361" s="98"/>
      <c r="VPU361" s="98"/>
      <c r="VPV361" s="98"/>
      <c r="VPW361" s="98"/>
      <c r="VPX361" s="98"/>
      <c r="VPY361" s="98"/>
      <c r="VPZ361" s="98"/>
      <c r="VQA361" s="98"/>
      <c r="VQB361" s="98"/>
      <c r="VQC361" s="98"/>
      <c r="VQD361" s="98"/>
      <c r="VQE361" s="98"/>
      <c r="VQF361" s="98"/>
      <c r="VQG361" s="98"/>
      <c r="VQH361" s="98"/>
      <c r="VQI361" s="98"/>
      <c r="VQJ361" s="98"/>
      <c r="VQK361" s="98"/>
      <c r="VQL361" s="98"/>
      <c r="VQM361" s="98"/>
      <c r="VQN361" s="98"/>
      <c r="VQO361" s="98"/>
      <c r="VQP361" s="98"/>
      <c r="VQQ361" s="98"/>
      <c r="VQR361" s="98"/>
      <c r="VQS361" s="98"/>
      <c r="VQT361" s="98"/>
      <c r="VQU361" s="98"/>
      <c r="VQV361" s="98"/>
      <c r="VQW361" s="98"/>
      <c r="VQX361" s="98"/>
      <c r="VQY361" s="98"/>
      <c r="VQZ361" s="98"/>
      <c r="VRA361" s="98"/>
      <c r="VRB361" s="98"/>
      <c r="VRC361" s="98"/>
      <c r="VRD361" s="98"/>
      <c r="VRE361" s="98"/>
      <c r="VRF361" s="98"/>
      <c r="VRG361" s="98"/>
      <c r="VRH361" s="98"/>
      <c r="VRI361" s="98"/>
      <c r="VRJ361" s="98"/>
      <c r="VRK361" s="98"/>
      <c r="VRL361" s="98"/>
      <c r="VRM361" s="98"/>
      <c r="VRN361" s="98"/>
      <c r="VRO361" s="98"/>
      <c r="VRP361" s="98"/>
      <c r="VRQ361" s="98"/>
      <c r="VRR361" s="98"/>
      <c r="VRS361" s="98"/>
      <c r="VRT361" s="98"/>
      <c r="VRU361" s="98"/>
      <c r="VRV361" s="98"/>
      <c r="VRW361" s="98"/>
      <c r="VRX361" s="98"/>
      <c r="VRY361" s="98"/>
      <c r="VRZ361" s="98"/>
      <c r="VSA361" s="98"/>
      <c r="VSB361" s="98"/>
      <c r="VSC361" s="98"/>
      <c r="VSD361" s="98"/>
      <c r="VSE361" s="98"/>
      <c r="VSF361" s="98"/>
      <c r="VSG361" s="98"/>
      <c r="VSH361" s="98"/>
      <c r="VSI361" s="98"/>
      <c r="VSJ361" s="98"/>
      <c r="VSK361" s="98"/>
      <c r="VSL361" s="98"/>
      <c r="VSM361" s="98"/>
      <c r="VSN361" s="98"/>
      <c r="VSO361" s="98"/>
      <c r="VSP361" s="98"/>
      <c r="VSQ361" s="98"/>
      <c r="VSR361" s="98"/>
      <c r="VSS361" s="98"/>
      <c r="VST361" s="98"/>
      <c r="VSU361" s="98"/>
      <c r="VSV361" s="98"/>
      <c r="VSW361" s="98"/>
      <c r="VSX361" s="98"/>
      <c r="VSY361" s="98"/>
      <c r="VSZ361" s="98"/>
      <c r="VTA361" s="98"/>
      <c r="VTB361" s="98"/>
      <c r="VTC361" s="98"/>
      <c r="VTD361" s="98"/>
      <c r="VTE361" s="98"/>
      <c r="VTF361" s="98"/>
      <c r="VTG361" s="98"/>
      <c r="VTH361" s="98"/>
      <c r="VTI361" s="98"/>
      <c r="VTJ361" s="98"/>
      <c r="VTK361" s="98"/>
      <c r="VTL361" s="98"/>
      <c r="VTM361" s="98"/>
      <c r="VTN361" s="98"/>
      <c r="VTO361" s="98"/>
      <c r="VTP361" s="98"/>
      <c r="VTQ361" s="98"/>
      <c r="VTR361" s="98"/>
      <c r="VTS361" s="98"/>
      <c r="VTT361" s="98"/>
      <c r="VTU361" s="98"/>
      <c r="VTV361" s="98"/>
      <c r="VTW361" s="98"/>
      <c r="VTX361" s="98"/>
      <c r="VTY361" s="98"/>
      <c r="VTZ361" s="98"/>
      <c r="VUA361" s="98"/>
      <c r="VUB361" s="98"/>
      <c r="VUC361" s="98"/>
      <c r="VUD361" s="98"/>
      <c r="VUE361" s="98"/>
      <c r="VUF361" s="98"/>
      <c r="VUG361" s="98"/>
      <c r="VUH361" s="98"/>
      <c r="VUI361" s="98"/>
      <c r="VUJ361" s="98"/>
      <c r="VUK361" s="98"/>
      <c r="VUL361" s="98"/>
      <c r="VUM361" s="98"/>
      <c r="VUN361" s="98"/>
      <c r="VUO361" s="98"/>
      <c r="VUP361" s="98"/>
      <c r="VUQ361" s="98"/>
      <c r="VUR361" s="98"/>
      <c r="VUS361" s="98"/>
      <c r="VUT361" s="98"/>
      <c r="VUU361" s="98"/>
      <c r="VUV361" s="98"/>
      <c r="VUW361" s="98"/>
      <c r="VUX361" s="98"/>
      <c r="VUY361" s="98"/>
      <c r="VUZ361" s="98"/>
      <c r="VVA361" s="98"/>
      <c r="VVB361" s="98"/>
      <c r="VVC361" s="98"/>
      <c r="VVD361" s="98"/>
      <c r="VVE361" s="98"/>
      <c r="VVF361" s="98"/>
      <c r="VVG361" s="98"/>
      <c r="VVH361" s="98"/>
      <c r="VVI361" s="98"/>
      <c r="VVJ361" s="98"/>
      <c r="VVK361" s="98"/>
      <c r="VVL361" s="98"/>
      <c r="VVM361" s="98"/>
      <c r="VVN361" s="98"/>
      <c r="VVO361" s="98"/>
      <c r="VVP361" s="98"/>
      <c r="VVQ361" s="98"/>
      <c r="VVR361" s="98"/>
      <c r="VVS361" s="98"/>
      <c r="VVT361" s="98"/>
      <c r="VVU361" s="98"/>
      <c r="VVV361" s="98"/>
      <c r="VVW361" s="98"/>
      <c r="VVX361" s="98"/>
      <c r="VVY361" s="98"/>
      <c r="VVZ361" s="98"/>
      <c r="VWA361" s="98"/>
      <c r="VWB361" s="98"/>
      <c r="VWC361" s="98"/>
      <c r="VWD361" s="98"/>
      <c r="VWE361" s="98"/>
      <c r="VWF361" s="98"/>
      <c r="VWG361" s="98"/>
      <c r="VWH361" s="98"/>
      <c r="VWI361" s="98"/>
      <c r="VWJ361" s="98"/>
      <c r="VWK361" s="98"/>
      <c r="VWL361" s="98"/>
      <c r="VWM361" s="98"/>
      <c r="VWN361" s="98"/>
      <c r="VWO361" s="98"/>
      <c r="VWP361" s="98"/>
      <c r="VWQ361" s="98"/>
      <c r="VWR361" s="98"/>
      <c r="VWS361" s="98"/>
      <c r="VWT361" s="98"/>
      <c r="VWU361" s="98"/>
      <c r="VWV361" s="98"/>
      <c r="VWW361" s="98"/>
      <c r="VWX361" s="98"/>
      <c r="VWY361" s="98"/>
      <c r="VWZ361" s="98"/>
      <c r="VXA361" s="98"/>
      <c r="VXB361" s="98"/>
      <c r="VXC361" s="98"/>
      <c r="VXD361" s="98"/>
      <c r="VXE361" s="98"/>
      <c r="VXF361" s="98"/>
      <c r="VXG361" s="98"/>
      <c r="VXH361" s="98"/>
      <c r="VXI361" s="98"/>
      <c r="VXJ361" s="98"/>
      <c r="VXK361" s="98"/>
      <c r="VXL361" s="98"/>
      <c r="VXM361" s="98"/>
      <c r="VXN361" s="98"/>
      <c r="VXO361" s="98"/>
      <c r="VXP361" s="98"/>
      <c r="VXQ361" s="98"/>
      <c r="VXR361" s="98"/>
      <c r="VXS361" s="98"/>
      <c r="VXT361" s="98"/>
      <c r="VXU361" s="98"/>
      <c r="VXV361" s="98"/>
      <c r="VXW361" s="98"/>
      <c r="VXX361" s="98"/>
      <c r="VXY361" s="98"/>
      <c r="VXZ361" s="98"/>
      <c r="VYA361" s="98"/>
      <c r="VYB361" s="98"/>
      <c r="VYC361" s="98"/>
      <c r="VYD361" s="98"/>
      <c r="VYE361" s="98"/>
      <c r="VYF361" s="98"/>
      <c r="VYG361" s="98"/>
      <c r="VYH361" s="98"/>
      <c r="VYI361" s="98"/>
      <c r="VYJ361" s="98"/>
      <c r="VYK361" s="98"/>
      <c r="VYL361" s="98"/>
      <c r="VYM361" s="98"/>
      <c r="VYN361" s="98"/>
      <c r="VYO361" s="98"/>
      <c r="VYP361" s="98"/>
      <c r="VYQ361" s="98"/>
      <c r="VYR361" s="98"/>
      <c r="VYS361" s="98"/>
      <c r="VYT361" s="98"/>
      <c r="VYU361" s="98"/>
      <c r="VYV361" s="98"/>
      <c r="VYW361" s="98"/>
      <c r="VYX361" s="98"/>
      <c r="VYY361" s="98"/>
      <c r="VYZ361" s="98"/>
      <c r="VZA361" s="98"/>
      <c r="VZB361" s="98"/>
      <c r="VZC361" s="98"/>
      <c r="VZD361" s="98"/>
      <c r="VZE361" s="98"/>
      <c r="VZF361" s="98"/>
      <c r="VZG361" s="98"/>
      <c r="VZH361" s="98"/>
      <c r="VZI361" s="98"/>
      <c r="VZJ361" s="98"/>
      <c r="VZK361" s="98"/>
      <c r="VZL361" s="98"/>
      <c r="VZM361" s="98"/>
      <c r="VZN361" s="98"/>
      <c r="VZO361" s="98"/>
      <c r="VZP361" s="98"/>
      <c r="VZQ361" s="98"/>
      <c r="VZR361" s="98"/>
      <c r="VZS361" s="98"/>
      <c r="VZT361" s="98"/>
      <c r="VZU361" s="98"/>
      <c r="VZV361" s="98"/>
      <c r="VZW361" s="98"/>
      <c r="VZX361" s="98"/>
      <c r="VZY361" s="98"/>
      <c r="VZZ361" s="98"/>
      <c r="WAA361" s="98"/>
      <c r="WAB361" s="98"/>
      <c r="WAC361" s="98"/>
      <c r="WAD361" s="98"/>
      <c r="WAE361" s="98"/>
      <c r="WAF361" s="98"/>
      <c r="WAG361" s="98"/>
      <c r="WAH361" s="98"/>
      <c r="WAI361" s="98"/>
      <c r="WAJ361" s="98"/>
      <c r="WAK361" s="98"/>
      <c r="WAL361" s="98"/>
      <c r="WAM361" s="98"/>
      <c r="WAN361" s="98"/>
      <c r="WAO361" s="98"/>
      <c r="WAP361" s="98"/>
      <c r="WAQ361" s="98"/>
      <c r="WAR361" s="98"/>
      <c r="WAS361" s="98"/>
      <c r="WAT361" s="98"/>
      <c r="WAU361" s="98"/>
      <c r="WAV361" s="98"/>
      <c r="WAW361" s="98"/>
      <c r="WAX361" s="98"/>
      <c r="WAY361" s="98"/>
      <c r="WAZ361" s="98"/>
      <c r="WBA361" s="98"/>
      <c r="WBB361" s="98"/>
      <c r="WBC361" s="98"/>
      <c r="WBD361" s="98"/>
      <c r="WBE361" s="98"/>
      <c r="WBF361" s="98"/>
      <c r="WBG361" s="98"/>
      <c r="WBH361" s="98"/>
      <c r="WBI361" s="98"/>
      <c r="WBJ361" s="98"/>
      <c r="WBK361" s="98"/>
      <c r="WBL361" s="98"/>
      <c r="WBM361" s="98"/>
      <c r="WBN361" s="98"/>
      <c r="WBO361" s="98"/>
      <c r="WBP361" s="98"/>
      <c r="WBQ361" s="98"/>
      <c r="WBR361" s="98"/>
      <c r="WBS361" s="98"/>
      <c r="WBT361" s="98"/>
      <c r="WBU361" s="98"/>
      <c r="WBV361" s="98"/>
      <c r="WBW361" s="98"/>
      <c r="WBX361" s="98"/>
      <c r="WBY361" s="98"/>
      <c r="WBZ361" s="98"/>
      <c r="WCA361" s="98"/>
      <c r="WCB361" s="98"/>
      <c r="WCC361" s="98"/>
      <c r="WCD361" s="98"/>
      <c r="WCE361" s="98"/>
      <c r="WCF361" s="98"/>
      <c r="WCG361" s="98"/>
      <c r="WCH361" s="98"/>
      <c r="WCI361" s="98"/>
      <c r="WCJ361" s="98"/>
      <c r="WCK361" s="98"/>
      <c r="WCL361" s="98"/>
      <c r="WCM361" s="98"/>
      <c r="WCN361" s="98"/>
      <c r="WCO361" s="98"/>
      <c r="WCP361" s="98"/>
      <c r="WCQ361" s="98"/>
      <c r="WCR361" s="98"/>
      <c r="WCS361" s="98"/>
      <c r="WCT361" s="98"/>
      <c r="WCU361" s="98"/>
      <c r="WCV361" s="98"/>
      <c r="WCW361" s="98"/>
      <c r="WCX361" s="98"/>
      <c r="WCY361" s="98"/>
      <c r="WCZ361" s="98"/>
      <c r="WDA361" s="98"/>
      <c r="WDB361" s="98"/>
      <c r="WDC361" s="98"/>
      <c r="WDD361" s="98"/>
      <c r="WDE361" s="98"/>
      <c r="WDF361" s="98"/>
      <c r="WDG361" s="98"/>
      <c r="WDH361" s="98"/>
      <c r="WDI361" s="98"/>
      <c r="WDJ361" s="98"/>
      <c r="WDK361" s="98"/>
      <c r="WDL361" s="98"/>
      <c r="WDM361" s="98"/>
      <c r="WDN361" s="98"/>
      <c r="WDO361" s="98"/>
      <c r="WDP361" s="98"/>
      <c r="WDQ361" s="98"/>
      <c r="WDR361" s="98"/>
      <c r="WDS361" s="98"/>
      <c r="WDT361" s="98"/>
      <c r="WDU361" s="98"/>
      <c r="WDV361" s="98"/>
      <c r="WDW361" s="98"/>
      <c r="WDX361" s="98"/>
      <c r="WDY361" s="98"/>
      <c r="WDZ361" s="98"/>
      <c r="WEA361" s="98"/>
      <c r="WEB361" s="98"/>
      <c r="WEC361" s="98"/>
      <c r="WED361" s="98"/>
      <c r="WEE361" s="98"/>
      <c r="WEF361" s="98"/>
      <c r="WEG361" s="98"/>
      <c r="WEH361" s="98"/>
      <c r="WEI361" s="98"/>
      <c r="WEJ361" s="98"/>
      <c r="WEK361" s="98"/>
      <c r="WEL361" s="98"/>
      <c r="WEM361" s="98"/>
      <c r="WEN361" s="98"/>
      <c r="WEO361" s="98"/>
      <c r="WEP361" s="98"/>
      <c r="WEQ361" s="98"/>
      <c r="WER361" s="98"/>
      <c r="WES361" s="98"/>
      <c r="WET361" s="98"/>
      <c r="WEU361" s="98"/>
      <c r="WEV361" s="98"/>
      <c r="WEW361" s="98"/>
      <c r="WEX361" s="98"/>
      <c r="WEY361" s="98"/>
      <c r="WEZ361" s="98"/>
      <c r="WFA361" s="98"/>
      <c r="WFB361" s="98"/>
      <c r="WFC361" s="98"/>
      <c r="WFD361" s="98"/>
      <c r="WFE361" s="98"/>
      <c r="WFF361" s="98"/>
      <c r="WFG361" s="98"/>
      <c r="WFH361" s="98"/>
      <c r="WFI361" s="98"/>
      <c r="WFJ361" s="98"/>
      <c r="WFK361" s="98"/>
      <c r="WFL361" s="98"/>
      <c r="WFM361" s="98"/>
      <c r="WFN361" s="98"/>
      <c r="WFO361" s="98"/>
      <c r="WFP361" s="98"/>
      <c r="WFQ361" s="98"/>
      <c r="WFR361" s="98"/>
      <c r="WFS361" s="98"/>
      <c r="WFT361" s="98"/>
      <c r="WFU361" s="98"/>
      <c r="WFV361" s="98"/>
      <c r="WFW361" s="98"/>
      <c r="WFX361" s="98"/>
      <c r="WFY361" s="98"/>
      <c r="WFZ361" s="98"/>
      <c r="WGA361" s="98"/>
      <c r="WGB361" s="98"/>
      <c r="WGC361" s="98"/>
      <c r="WGD361" s="98"/>
      <c r="WGE361" s="98"/>
      <c r="WGF361" s="98"/>
      <c r="WGG361" s="98"/>
      <c r="WGH361" s="98"/>
      <c r="WGI361" s="98"/>
      <c r="WGJ361" s="98"/>
      <c r="WGK361" s="98"/>
      <c r="WGL361" s="98"/>
      <c r="WGM361" s="98"/>
      <c r="WGN361" s="98"/>
      <c r="WGO361" s="98"/>
      <c r="WGP361" s="98"/>
      <c r="WGQ361" s="98"/>
      <c r="WGR361" s="98"/>
      <c r="WGS361" s="98"/>
      <c r="WGT361" s="98"/>
      <c r="WGU361" s="98"/>
      <c r="WGV361" s="98"/>
      <c r="WGW361" s="98"/>
      <c r="WGX361" s="98"/>
      <c r="WGY361" s="98"/>
      <c r="WGZ361" s="98"/>
      <c r="WHA361" s="98"/>
      <c r="WHB361" s="98"/>
      <c r="WHC361" s="98"/>
      <c r="WHD361" s="98"/>
      <c r="WHE361" s="98"/>
      <c r="WHF361" s="98"/>
      <c r="WHG361" s="98"/>
      <c r="WHH361" s="98"/>
      <c r="WHI361" s="98"/>
      <c r="WHJ361" s="98"/>
      <c r="WHK361" s="98"/>
      <c r="WHL361" s="98"/>
      <c r="WHM361" s="98"/>
      <c r="WHN361" s="98"/>
      <c r="WHO361" s="98"/>
      <c r="WHP361" s="98"/>
      <c r="WHQ361" s="98"/>
      <c r="WHR361" s="98"/>
      <c r="WHS361" s="98"/>
      <c r="WHT361" s="98"/>
      <c r="WHU361" s="98"/>
      <c r="WHV361" s="98"/>
      <c r="WHW361" s="98"/>
      <c r="WHX361" s="98"/>
      <c r="WHY361" s="98"/>
      <c r="WHZ361" s="98"/>
      <c r="WIA361" s="98"/>
      <c r="WIB361" s="98"/>
      <c r="WIC361" s="98"/>
      <c r="WID361" s="98"/>
      <c r="WIE361" s="98"/>
      <c r="WIF361" s="98"/>
      <c r="WIG361" s="98"/>
      <c r="WIH361" s="98"/>
      <c r="WII361" s="98"/>
      <c r="WIJ361" s="98"/>
      <c r="WIK361" s="98"/>
      <c r="WIL361" s="98"/>
      <c r="WIM361" s="98"/>
      <c r="WIN361" s="98"/>
      <c r="WIO361" s="98"/>
      <c r="WIP361" s="98"/>
      <c r="WIQ361" s="98"/>
      <c r="WIR361" s="98"/>
      <c r="WIS361" s="98"/>
      <c r="WIT361" s="98"/>
      <c r="WIU361" s="98"/>
      <c r="WIV361" s="98"/>
      <c r="WIW361" s="98"/>
      <c r="WIX361" s="98"/>
      <c r="WIY361" s="98"/>
      <c r="WIZ361" s="98"/>
      <c r="WJA361" s="98"/>
      <c r="WJB361" s="98"/>
      <c r="WJC361" s="98"/>
      <c r="WJD361" s="98"/>
      <c r="WJE361" s="98"/>
      <c r="WJF361" s="98"/>
      <c r="WJG361" s="98"/>
      <c r="WJH361" s="98"/>
      <c r="WJI361" s="98"/>
      <c r="WJJ361" s="98"/>
      <c r="WJK361" s="98"/>
      <c r="WJL361" s="98"/>
      <c r="WJM361" s="98"/>
      <c r="WJN361" s="98"/>
      <c r="WJO361" s="98"/>
      <c r="WJP361" s="98"/>
      <c r="WJQ361" s="98"/>
      <c r="WJR361" s="98"/>
      <c r="WJS361" s="98"/>
      <c r="WJT361" s="98"/>
      <c r="WJU361" s="98"/>
      <c r="WJV361" s="98"/>
      <c r="WJW361" s="98"/>
      <c r="WJX361" s="98"/>
      <c r="WJY361" s="98"/>
      <c r="WJZ361" s="98"/>
      <c r="WKA361" s="98"/>
      <c r="WKB361" s="98"/>
      <c r="WKC361" s="98"/>
      <c r="WKD361" s="98"/>
      <c r="WKE361" s="98"/>
      <c r="WKF361" s="98"/>
      <c r="WKG361" s="98"/>
      <c r="WKH361" s="98"/>
      <c r="WKI361" s="98"/>
      <c r="WKJ361" s="98"/>
      <c r="WKK361" s="98"/>
      <c r="WKL361" s="98"/>
      <c r="WKM361" s="98"/>
      <c r="WKN361" s="98"/>
      <c r="WKO361" s="98"/>
      <c r="WKP361" s="98"/>
      <c r="WKQ361" s="98"/>
      <c r="WKR361" s="98"/>
      <c r="WKS361" s="98"/>
      <c r="WKT361" s="98"/>
      <c r="WKU361" s="98"/>
      <c r="WKV361" s="98"/>
      <c r="WKW361" s="98"/>
      <c r="WKX361" s="98"/>
      <c r="WKY361" s="98"/>
      <c r="WKZ361" s="98"/>
      <c r="WLA361" s="98"/>
      <c r="WLB361" s="98"/>
      <c r="WLC361" s="98"/>
      <c r="WLD361" s="98"/>
      <c r="WLE361" s="98"/>
      <c r="WLF361" s="98"/>
      <c r="WLG361" s="98"/>
      <c r="WLH361" s="98"/>
      <c r="WLI361" s="98"/>
      <c r="WLJ361" s="98"/>
      <c r="WLK361" s="98"/>
      <c r="WLL361" s="98"/>
      <c r="WLM361" s="98"/>
      <c r="WLN361" s="98"/>
      <c r="WLO361" s="98"/>
      <c r="WLP361" s="98"/>
      <c r="WLQ361" s="98"/>
      <c r="WLR361" s="98"/>
      <c r="WLS361" s="98"/>
      <c r="WLT361" s="98"/>
      <c r="WLU361" s="98"/>
      <c r="WLV361" s="98"/>
      <c r="WLW361" s="98"/>
      <c r="WLX361" s="98"/>
      <c r="WLY361" s="98"/>
      <c r="WLZ361" s="98"/>
      <c r="WMA361" s="98"/>
      <c r="WMB361" s="98"/>
      <c r="WMC361" s="98"/>
      <c r="WMD361" s="98"/>
      <c r="WME361" s="98"/>
      <c r="WMF361" s="98"/>
      <c r="WMG361" s="98"/>
      <c r="WMH361" s="98"/>
      <c r="WMI361" s="98"/>
      <c r="WMJ361" s="98"/>
      <c r="WMK361" s="98"/>
      <c r="WML361" s="98"/>
      <c r="WMM361" s="98"/>
      <c r="WMN361" s="98"/>
      <c r="WMO361" s="98"/>
      <c r="WMP361" s="98"/>
      <c r="WMQ361" s="98"/>
      <c r="WMR361" s="98"/>
      <c r="WMS361" s="98"/>
      <c r="WMT361" s="98"/>
      <c r="WMU361" s="98"/>
      <c r="WMV361" s="98"/>
      <c r="WMW361" s="98"/>
      <c r="WMX361" s="98"/>
      <c r="WMY361" s="98"/>
      <c r="WMZ361" s="98"/>
      <c r="WNA361" s="98"/>
      <c r="WNB361" s="98"/>
      <c r="WNC361" s="98"/>
      <c r="WND361" s="98"/>
      <c r="WNE361" s="98"/>
      <c r="WNF361" s="98"/>
      <c r="WNG361" s="98"/>
      <c r="WNH361" s="98"/>
      <c r="WNI361" s="98"/>
      <c r="WNJ361" s="98"/>
      <c r="WNK361" s="98"/>
      <c r="WNL361" s="98"/>
      <c r="WNM361" s="98"/>
      <c r="WNN361" s="98"/>
      <c r="WNO361" s="98"/>
      <c r="WNP361" s="98"/>
      <c r="WNQ361" s="98"/>
      <c r="WNR361" s="98"/>
      <c r="WNS361" s="98"/>
      <c r="WNT361" s="98"/>
      <c r="WNU361" s="98"/>
      <c r="WNV361" s="98"/>
      <c r="WNW361" s="98"/>
      <c r="WNX361" s="98"/>
      <c r="WNY361" s="98"/>
      <c r="WNZ361" s="98"/>
      <c r="WOA361" s="98"/>
      <c r="WOB361" s="98"/>
      <c r="WOC361" s="98"/>
      <c r="WOD361" s="98"/>
      <c r="WOE361" s="98"/>
      <c r="WOF361" s="98"/>
      <c r="WOG361" s="98"/>
      <c r="WOH361" s="98"/>
      <c r="WOI361" s="98"/>
      <c r="WOJ361" s="98"/>
      <c r="WOK361" s="98"/>
      <c r="WOL361" s="98"/>
      <c r="WOM361" s="98"/>
      <c r="WON361" s="98"/>
      <c r="WOO361" s="98"/>
      <c r="WOP361" s="98"/>
      <c r="WOQ361" s="98"/>
      <c r="WOR361" s="98"/>
      <c r="WOS361" s="98"/>
      <c r="WOT361" s="98"/>
      <c r="WOU361" s="98"/>
      <c r="WOV361" s="98"/>
      <c r="WOW361" s="98"/>
      <c r="WOX361" s="98"/>
      <c r="WOY361" s="98"/>
      <c r="WOZ361" s="98"/>
      <c r="WPA361" s="98"/>
      <c r="WPB361" s="98"/>
      <c r="WPC361" s="98"/>
      <c r="WPD361" s="98"/>
      <c r="WPE361" s="98"/>
      <c r="WPF361" s="98"/>
      <c r="WPG361" s="98"/>
      <c r="WPH361" s="98"/>
      <c r="WPI361" s="98"/>
      <c r="WPJ361" s="98"/>
      <c r="WPK361" s="98"/>
      <c r="WPL361" s="98"/>
      <c r="WPM361" s="98"/>
      <c r="WPN361" s="98"/>
      <c r="WPO361" s="98"/>
      <c r="WPP361" s="98"/>
      <c r="WPQ361" s="98"/>
      <c r="WPR361" s="98"/>
      <c r="WPS361" s="98"/>
      <c r="WPT361" s="98"/>
      <c r="WPU361" s="98"/>
      <c r="WPV361" s="98"/>
      <c r="WPW361" s="98"/>
      <c r="WPX361" s="98"/>
      <c r="WPY361" s="98"/>
      <c r="WPZ361" s="98"/>
      <c r="WQA361" s="98"/>
      <c r="WQB361" s="98"/>
      <c r="WQC361" s="98"/>
      <c r="WQD361" s="98"/>
      <c r="WQE361" s="98"/>
      <c r="WQF361" s="98"/>
      <c r="WQG361" s="98"/>
      <c r="WQH361" s="98"/>
      <c r="WQI361" s="98"/>
      <c r="WQJ361" s="98"/>
      <c r="WQK361" s="98"/>
      <c r="WQL361" s="98"/>
      <c r="WQM361" s="98"/>
      <c r="WQN361" s="98"/>
      <c r="WQO361" s="98"/>
      <c r="WQP361" s="98"/>
      <c r="WQQ361" s="98"/>
      <c r="WQR361" s="98"/>
      <c r="WQS361" s="98"/>
      <c r="WQT361" s="98"/>
      <c r="WQU361" s="98"/>
      <c r="WQV361" s="98"/>
      <c r="WQW361" s="98"/>
      <c r="WQX361" s="98"/>
      <c r="WQY361" s="98"/>
      <c r="WQZ361" s="98"/>
      <c r="WRA361" s="98"/>
      <c r="WRB361" s="98"/>
      <c r="WRC361" s="98"/>
      <c r="WRD361" s="98"/>
      <c r="WRE361" s="98"/>
      <c r="WRF361" s="98"/>
      <c r="WRG361" s="98"/>
      <c r="WRH361" s="98"/>
      <c r="WRI361" s="98"/>
      <c r="WRJ361" s="98"/>
      <c r="WRK361" s="98"/>
      <c r="WRL361" s="98"/>
      <c r="WRM361" s="98"/>
      <c r="WRN361" s="98"/>
      <c r="WRO361" s="98"/>
      <c r="WRP361" s="98"/>
      <c r="WRQ361" s="98"/>
      <c r="WRR361" s="98"/>
      <c r="WRS361" s="98"/>
      <c r="WRT361" s="98"/>
      <c r="WRU361" s="98"/>
      <c r="WRV361" s="98"/>
      <c r="WRW361" s="98"/>
      <c r="WRX361" s="98"/>
      <c r="WRY361" s="98"/>
      <c r="WRZ361" s="98"/>
      <c r="WSA361" s="98"/>
      <c r="WSB361" s="98"/>
      <c r="WSC361" s="98"/>
      <c r="WSD361" s="98"/>
      <c r="WSE361" s="98"/>
      <c r="WSF361" s="98"/>
      <c r="WSG361" s="98"/>
      <c r="WSH361" s="98"/>
      <c r="WSI361" s="98"/>
      <c r="WSJ361" s="98"/>
      <c r="WSK361" s="98"/>
      <c r="WSL361" s="98"/>
      <c r="WSM361" s="98"/>
      <c r="WSN361" s="98"/>
      <c r="WSO361" s="98"/>
      <c r="WSP361" s="98"/>
      <c r="WSQ361" s="98"/>
      <c r="WSR361" s="98"/>
      <c r="WSS361" s="98"/>
      <c r="WST361" s="98"/>
      <c r="WSU361" s="98"/>
      <c r="WSV361" s="98"/>
      <c r="WSW361" s="98"/>
      <c r="WSX361" s="98"/>
      <c r="WSY361" s="98"/>
      <c r="WSZ361" s="98"/>
      <c r="WTA361" s="98"/>
      <c r="WTB361" s="98"/>
      <c r="WTC361" s="98"/>
      <c r="WTD361" s="98"/>
      <c r="WTE361" s="98"/>
      <c r="WTF361" s="98"/>
      <c r="WTG361" s="98"/>
      <c r="WTH361" s="98"/>
      <c r="WTI361" s="98"/>
      <c r="WTJ361" s="98"/>
      <c r="WTK361" s="98"/>
      <c r="WTL361" s="98"/>
      <c r="WTM361" s="98"/>
      <c r="WTN361" s="98"/>
      <c r="WTO361" s="98"/>
      <c r="WTP361" s="98"/>
      <c r="WTQ361" s="98"/>
      <c r="WTR361" s="98"/>
      <c r="WTS361" s="98"/>
      <c r="WTT361" s="98"/>
      <c r="WTU361" s="98"/>
      <c r="WTV361" s="98"/>
      <c r="WTW361" s="98"/>
      <c r="WTX361" s="98"/>
      <c r="WTY361" s="98"/>
      <c r="WTZ361" s="98"/>
      <c r="WUA361" s="98"/>
      <c r="WUB361" s="98"/>
      <c r="WUC361" s="98"/>
      <c r="WUD361" s="98"/>
      <c r="WUE361" s="98"/>
      <c r="WUF361" s="98"/>
      <c r="WUG361" s="98"/>
      <c r="WUH361" s="98"/>
      <c r="WUI361" s="98"/>
      <c r="WUJ361" s="98"/>
      <c r="WUK361" s="98"/>
      <c r="WUL361" s="98"/>
      <c r="WUM361" s="98"/>
      <c r="WUN361" s="98"/>
      <c r="WUO361" s="98"/>
      <c r="WUP361" s="98"/>
      <c r="WUQ361" s="98"/>
      <c r="WUR361" s="98"/>
      <c r="WUS361" s="98"/>
      <c r="WUT361" s="98"/>
      <c r="WUU361" s="98"/>
      <c r="WUV361" s="98"/>
      <c r="WUW361" s="98"/>
      <c r="WUX361" s="98"/>
      <c r="WUY361" s="98"/>
      <c r="WUZ361" s="98"/>
      <c r="WVA361" s="98"/>
      <c r="WVB361" s="98"/>
      <c r="WVC361" s="98"/>
      <c r="WVD361" s="98"/>
      <c r="WVE361" s="98"/>
      <c r="WVF361" s="98"/>
      <c r="WVG361" s="98"/>
      <c r="WVH361" s="98"/>
      <c r="WVI361" s="98"/>
      <c r="WVJ361" s="98"/>
      <c r="WVK361" s="98"/>
      <c r="WVL361" s="98"/>
      <c r="WVM361" s="98"/>
      <c r="WVN361" s="98"/>
      <c r="WVO361" s="98"/>
      <c r="WVP361" s="98"/>
      <c r="WVQ361" s="98"/>
      <c r="WVR361" s="98"/>
      <c r="WVS361" s="98"/>
      <c r="WVT361" s="98"/>
      <c r="WVU361" s="98"/>
      <c r="WVV361" s="98"/>
      <c r="WVW361" s="98"/>
      <c r="WVX361" s="98"/>
      <c r="WVY361" s="98"/>
      <c r="WVZ361" s="98"/>
      <c r="WWA361" s="98"/>
      <c r="WWB361" s="98"/>
      <c r="WWC361" s="98"/>
      <c r="WWD361" s="98"/>
      <c r="WWE361" s="98"/>
      <c r="WWF361" s="98"/>
      <c r="WWG361" s="98"/>
      <c r="WWH361" s="98"/>
      <c r="WWI361" s="98"/>
      <c r="WWJ361" s="98"/>
      <c r="WWK361" s="98"/>
      <c r="WWL361" s="98"/>
      <c r="WWM361" s="98"/>
      <c r="WWN361" s="98"/>
      <c r="WWO361" s="98"/>
      <c r="WWP361" s="98"/>
      <c r="WWQ361" s="98"/>
      <c r="WWR361" s="98"/>
      <c r="WWS361" s="98"/>
      <c r="WWT361" s="98"/>
      <c r="WWU361" s="98"/>
      <c r="WWV361" s="98"/>
      <c r="WWW361" s="98"/>
      <c r="WWX361" s="98"/>
      <c r="WWY361" s="98"/>
      <c r="WWZ361" s="98"/>
      <c r="WXA361" s="98"/>
      <c r="WXB361" s="98"/>
      <c r="WXC361" s="98"/>
      <c r="WXD361" s="98"/>
      <c r="WXE361" s="98"/>
      <c r="WXF361" s="98"/>
      <c r="WXG361" s="98"/>
      <c r="WXH361" s="98"/>
      <c r="WXI361" s="98"/>
      <c r="WXJ361" s="98"/>
      <c r="WXK361" s="98"/>
      <c r="WXL361" s="98"/>
      <c r="WXM361" s="98"/>
      <c r="WXN361" s="98"/>
      <c r="WXO361" s="98"/>
      <c r="WXP361" s="98"/>
      <c r="WXQ361" s="98"/>
      <c r="WXR361" s="98"/>
      <c r="WXS361" s="98"/>
      <c r="WXT361" s="98"/>
      <c r="WXU361" s="98"/>
      <c r="WXV361" s="98"/>
      <c r="WXW361" s="98"/>
      <c r="WXX361" s="98"/>
      <c r="WXY361" s="98"/>
      <c r="WXZ361" s="98"/>
      <c r="WYA361" s="98"/>
      <c r="WYB361" s="98"/>
      <c r="WYC361" s="98"/>
      <c r="WYD361" s="98"/>
      <c r="WYE361" s="98"/>
      <c r="WYF361" s="98"/>
      <c r="WYG361" s="98"/>
      <c r="WYH361" s="98"/>
      <c r="WYI361" s="98"/>
      <c r="WYJ361" s="98"/>
      <c r="WYK361" s="98"/>
      <c r="WYL361" s="98"/>
      <c r="WYM361" s="98"/>
      <c r="WYN361" s="98"/>
      <c r="WYO361" s="98"/>
      <c r="WYP361" s="98"/>
      <c r="WYQ361" s="98"/>
      <c r="WYR361" s="98"/>
      <c r="WYS361" s="98"/>
      <c r="WYT361" s="98"/>
      <c r="WYU361" s="98"/>
      <c r="WYV361" s="98"/>
      <c r="WYW361" s="98"/>
      <c r="WYX361" s="98"/>
      <c r="WYY361" s="98"/>
      <c r="WYZ361" s="98"/>
      <c r="WZA361" s="98"/>
      <c r="WZB361" s="98"/>
      <c r="WZC361" s="98"/>
      <c r="WZD361" s="98"/>
      <c r="WZE361" s="98"/>
      <c r="WZF361" s="98"/>
      <c r="WZG361" s="98"/>
      <c r="WZH361" s="98"/>
      <c r="WZI361" s="98"/>
      <c r="WZJ361" s="98"/>
      <c r="WZK361" s="98"/>
      <c r="WZL361" s="98"/>
      <c r="WZM361" s="98"/>
      <c r="WZN361" s="98"/>
      <c r="WZO361" s="98"/>
      <c r="WZP361" s="98"/>
      <c r="WZQ361" s="98"/>
      <c r="WZR361" s="98"/>
      <c r="WZS361" s="98"/>
      <c r="WZT361" s="98"/>
      <c r="WZU361" s="98"/>
      <c r="WZV361" s="98"/>
      <c r="WZW361" s="98"/>
      <c r="WZX361" s="98"/>
      <c r="WZY361" s="98"/>
      <c r="WZZ361" s="98"/>
      <c r="XAA361" s="98"/>
      <c r="XAB361" s="98"/>
      <c r="XAC361" s="98"/>
      <c r="XAD361" s="98"/>
      <c r="XAE361" s="98"/>
      <c r="XAF361" s="98"/>
      <c r="XAG361" s="98"/>
      <c r="XAH361" s="98"/>
      <c r="XAI361" s="98"/>
      <c r="XAJ361" s="98"/>
      <c r="XAK361" s="98"/>
      <c r="XAL361" s="98"/>
      <c r="XAM361" s="98"/>
      <c r="XAN361" s="98"/>
      <c r="XAO361" s="98"/>
      <c r="XAP361" s="98"/>
      <c r="XAQ361" s="98"/>
      <c r="XAR361" s="98"/>
      <c r="XAS361" s="98"/>
      <c r="XAT361" s="98"/>
      <c r="XAU361" s="98"/>
      <c r="XAV361" s="98"/>
      <c r="XAW361" s="98"/>
      <c r="XAX361" s="98"/>
      <c r="XAY361" s="98"/>
      <c r="XAZ361" s="98"/>
      <c r="XBA361" s="98"/>
      <c r="XBB361" s="98"/>
      <c r="XBC361" s="98"/>
      <c r="XBD361" s="98"/>
      <c r="XBE361" s="98"/>
      <c r="XBF361" s="98"/>
      <c r="XBG361" s="98"/>
      <c r="XBH361" s="98"/>
      <c r="XBI361" s="98"/>
      <c r="XBJ361" s="98"/>
      <c r="XBK361" s="98"/>
      <c r="XBL361" s="98"/>
      <c r="XBM361" s="98"/>
      <c r="XBN361" s="98"/>
      <c r="XBO361" s="98"/>
      <c r="XBP361" s="98"/>
      <c r="XBQ361" s="98"/>
      <c r="XBR361" s="98"/>
      <c r="XBS361" s="98"/>
      <c r="XBT361" s="98"/>
      <c r="XBU361" s="98"/>
      <c r="XBV361" s="98"/>
      <c r="XBW361" s="98"/>
      <c r="XBX361" s="98"/>
      <c r="XBY361" s="98"/>
      <c r="XBZ361" s="98"/>
      <c r="XCA361" s="98"/>
      <c r="XCB361" s="98"/>
      <c r="XCC361" s="98"/>
      <c r="XCD361" s="98"/>
      <c r="XCE361" s="98"/>
      <c r="XCF361" s="98"/>
      <c r="XCG361" s="98"/>
      <c r="XCH361" s="98"/>
      <c r="XCI361" s="98"/>
      <c r="XCJ361" s="98"/>
      <c r="XCK361" s="98"/>
      <c r="XCL361" s="98"/>
      <c r="XCM361" s="98"/>
      <c r="XCN361" s="98"/>
      <c r="XCO361" s="98"/>
      <c r="XCP361" s="98"/>
      <c r="XCQ361" s="98"/>
      <c r="XCR361" s="98"/>
      <c r="XCS361" s="98"/>
      <c r="XCT361" s="98"/>
      <c r="XCU361" s="98"/>
      <c r="XCV361" s="98"/>
      <c r="XCW361" s="98"/>
      <c r="XCX361" s="98"/>
      <c r="XCY361" s="98"/>
      <c r="XCZ361" s="98"/>
      <c r="XDA361" s="98"/>
      <c r="XDB361" s="98"/>
      <c r="XDC361" s="98"/>
      <c r="XDD361" s="98"/>
      <c r="XDE361" s="98"/>
      <c r="XDF361" s="98"/>
      <c r="XDG361" s="98"/>
      <c r="XDH361" s="98"/>
      <c r="XDI361" s="98"/>
      <c r="XDJ361" s="98"/>
      <c r="XDK361" s="98"/>
      <c r="XDL361" s="98"/>
      <c r="XDM361" s="98"/>
      <c r="XDN361" s="98"/>
      <c r="XDO361" s="98"/>
      <c r="XDP361" s="98"/>
      <c r="XDQ361" s="98"/>
      <c r="XDR361" s="98"/>
      <c r="XDS361" s="98"/>
      <c r="XDT361" s="98"/>
      <c r="XDU361" s="98"/>
      <c r="XDV361" s="98"/>
      <c r="XDW361" s="98"/>
      <c r="XDX361" s="98"/>
      <c r="XDY361" s="98"/>
      <c r="XDZ361" s="98"/>
      <c r="XEA361" s="98"/>
      <c r="XEB361" s="98"/>
      <c r="XEC361" s="98"/>
      <c r="XED361" s="98"/>
      <c r="XEE361" s="98"/>
      <c r="XEF361" s="98"/>
      <c r="XEG361" s="98"/>
      <c r="XEH361" s="98"/>
      <c r="XEI361" s="98"/>
      <c r="XEJ361" s="98"/>
      <c r="XEK361" s="98"/>
      <c r="XEL361" s="98"/>
      <c r="XEM361" s="98"/>
      <c r="XEN361" s="98"/>
      <c r="XEO361" s="98"/>
      <c r="XEP361" s="98"/>
      <c r="XEQ361" s="98"/>
      <c r="XER361" s="98"/>
      <c r="XES361" s="98"/>
      <c r="XET361" s="98"/>
      <c r="XEU361" s="98"/>
      <c r="XEV361" s="98"/>
      <c r="XEW361" s="98"/>
      <c r="XEX361" s="98"/>
      <c r="XEY361" s="98"/>
      <c r="XEZ361" s="98"/>
    </row>
    <row r="362" spans="1:16380" s="98" customFormat="1" ht="16" x14ac:dyDescent="0.2">
      <c r="A362" s="90" t="s">
        <v>1662</v>
      </c>
      <c r="B362" s="119" t="s">
        <v>287</v>
      </c>
      <c r="C362" s="119" t="s">
        <v>1463</v>
      </c>
      <c r="D362" s="120" t="s">
        <v>1464</v>
      </c>
      <c r="E362" s="120" t="s">
        <v>1465</v>
      </c>
      <c r="F362" s="121" t="s">
        <v>45</v>
      </c>
      <c r="G362" s="122">
        <v>38946</v>
      </c>
      <c r="H362" s="55" t="str">
        <f t="shared" si="63"/>
        <v>u16</v>
      </c>
      <c r="I362" s="123" t="s">
        <v>46</v>
      </c>
      <c r="J362" s="57"/>
      <c r="K362" s="58">
        <v>800</v>
      </c>
      <c r="L362" s="90" t="s">
        <v>1449</v>
      </c>
      <c r="M362" s="91"/>
      <c r="N362" s="116">
        <v>1</v>
      </c>
      <c r="O362" s="92">
        <v>4</v>
      </c>
      <c r="P362" s="92" t="s">
        <v>1672</v>
      </c>
      <c r="Q362" s="117"/>
      <c r="R362" s="12" t="s">
        <v>819</v>
      </c>
      <c r="S362" s="12" t="str">
        <f t="shared" si="57"/>
        <v>f</v>
      </c>
      <c r="T362" s="90"/>
      <c r="U362" s="90"/>
      <c r="V362" s="94"/>
      <c r="W362" s="95"/>
      <c r="X362" s="96"/>
      <c r="Y362" s="90"/>
      <c r="Z362" s="45" t="s">
        <v>1442</v>
      </c>
      <c r="AA362" s="10">
        <v>43897</v>
      </c>
      <c r="AB362" s="44" t="s">
        <v>1445</v>
      </c>
      <c r="AC362" s="11" t="s">
        <v>1443</v>
      </c>
      <c r="AD362" s="11" t="s">
        <v>47</v>
      </c>
      <c r="AE362" s="14" t="s">
        <v>1444</v>
      </c>
      <c r="AF362" s="118"/>
      <c r="AG362" s="8" t="str">
        <f t="shared" si="58"/>
        <v>f</v>
      </c>
      <c r="AH362" s="8">
        <f t="shared" si="64"/>
        <v>800</v>
      </c>
      <c r="AI362" s="12" t="str">
        <f t="shared" si="64"/>
        <v>s1</v>
      </c>
      <c r="AJ362" s="12">
        <f t="shared" si="64"/>
        <v>0</v>
      </c>
      <c r="AK362" s="12">
        <f t="shared" si="59"/>
        <v>0</v>
      </c>
      <c r="AL362" s="12">
        <f t="shared" si="65"/>
        <v>1</v>
      </c>
      <c r="AM362" s="12">
        <f t="shared" si="65"/>
        <v>4</v>
      </c>
      <c r="AN362" s="12" t="str">
        <f t="shared" si="65"/>
        <v>2.30.09</v>
      </c>
      <c r="AO362" s="8" t="str">
        <f t="shared" si="60"/>
        <v>AMPARO LUCÍA HERRERA LONARDI</v>
      </c>
      <c r="AP362" s="23">
        <f t="shared" si="61"/>
        <v>38946</v>
      </c>
      <c r="AQ362" s="8" t="str">
        <f t="shared" si="66"/>
        <v>Club Deportivo Atlético Coronel</v>
      </c>
      <c r="AR362" s="8">
        <f t="shared" si="66"/>
        <v>0</v>
      </c>
      <c r="AS362" s="12" t="str">
        <f t="shared" si="62"/>
        <v>221889355</v>
      </c>
    </row>
    <row r="363" spans="1:16380" ht="16" x14ac:dyDescent="0.2">
      <c r="A363" s="8"/>
      <c r="B363" s="35" t="s">
        <v>475</v>
      </c>
      <c r="C363" s="35" t="s">
        <v>929</v>
      </c>
      <c r="D363" s="35" t="s">
        <v>930</v>
      </c>
      <c r="E363" s="32" t="s">
        <v>931</v>
      </c>
      <c r="F363" s="39" t="s">
        <v>45</v>
      </c>
      <c r="G363" s="9">
        <v>35301</v>
      </c>
      <c r="H363" s="36" t="str">
        <f t="shared" si="63"/>
        <v>adulto</v>
      </c>
      <c r="I363" s="40" t="s">
        <v>928</v>
      </c>
      <c r="J363" s="43">
        <v>16</v>
      </c>
      <c r="K363" s="36">
        <v>800</v>
      </c>
      <c r="L363" s="8" t="s">
        <v>1449</v>
      </c>
      <c r="M363" s="40"/>
      <c r="N363" s="82">
        <v>6</v>
      </c>
      <c r="O363" s="89">
        <v>5</v>
      </c>
      <c r="P363" s="13" t="s">
        <v>1668</v>
      </c>
      <c r="Q363" s="85"/>
      <c r="R363" s="12" t="s">
        <v>819</v>
      </c>
      <c r="S363" s="12" t="str">
        <f t="shared" si="57"/>
        <v>f</v>
      </c>
      <c r="T363" s="8"/>
      <c r="U363" s="8"/>
      <c r="V363" s="8"/>
      <c r="W363" s="8"/>
      <c r="X363" s="8"/>
      <c r="Y363" s="8"/>
      <c r="Z363" s="45" t="s">
        <v>1442</v>
      </c>
      <c r="AA363" s="10">
        <v>43897</v>
      </c>
      <c r="AB363" s="44" t="s">
        <v>1445</v>
      </c>
      <c r="AC363" s="11" t="s">
        <v>1443</v>
      </c>
      <c r="AD363" s="11" t="s">
        <v>47</v>
      </c>
      <c r="AE363" s="14" t="s">
        <v>1444</v>
      </c>
      <c r="AG363" s="8" t="str">
        <f t="shared" si="58"/>
        <v>f</v>
      </c>
      <c r="AH363" s="8">
        <f t="shared" si="64"/>
        <v>800</v>
      </c>
      <c r="AI363" s="12" t="str">
        <f t="shared" si="64"/>
        <v>s1</v>
      </c>
      <c r="AJ363" s="12">
        <f t="shared" si="64"/>
        <v>0</v>
      </c>
      <c r="AK363" s="12">
        <f t="shared" si="59"/>
        <v>0</v>
      </c>
      <c r="AL363" s="12">
        <f t="shared" si="65"/>
        <v>6</v>
      </c>
      <c r="AM363" s="12">
        <f t="shared" si="65"/>
        <v>5</v>
      </c>
      <c r="AN363" s="12" t="str">
        <f>P362</f>
        <v>2.30.09</v>
      </c>
      <c r="AO363" s="8" t="str">
        <f t="shared" si="60"/>
        <v>MARJORIE BEATRIZ NAVARRETE DEL VALLE</v>
      </c>
      <c r="AP363" s="23">
        <f t="shared" si="61"/>
        <v>35301</v>
      </c>
      <c r="AQ363" s="8" t="str">
        <f t="shared" si="66"/>
        <v>Club Atlético UBB Chillan</v>
      </c>
      <c r="AR363" s="8">
        <f t="shared" si="66"/>
        <v>16</v>
      </c>
      <c r="AS363" s="12" t="str">
        <f t="shared" si="62"/>
        <v>19414671K</v>
      </c>
    </row>
    <row r="364" spans="1:16380" ht="16" x14ac:dyDescent="0.2">
      <c r="A364" s="8"/>
      <c r="B364" s="35" t="s">
        <v>438</v>
      </c>
      <c r="C364" s="35" t="s">
        <v>322</v>
      </c>
      <c r="D364" s="35" t="s">
        <v>934</v>
      </c>
      <c r="E364" s="32" t="s">
        <v>440</v>
      </c>
      <c r="F364" s="39" t="s">
        <v>45</v>
      </c>
      <c r="G364" s="9">
        <v>37736</v>
      </c>
      <c r="H364" s="36" t="str">
        <f t="shared" si="63"/>
        <v>u18</v>
      </c>
      <c r="I364" s="40" t="s">
        <v>68</v>
      </c>
      <c r="J364" s="43">
        <v>8</v>
      </c>
      <c r="K364" s="36">
        <v>800</v>
      </c>
      <c r="L364" s="8" t="s">
        <v>1449</v>
      </c>
      <c r="M364" s="40"/>
      <c r="N364" s="82">
        <v>7</v>
      </c>
      <c r="O364" s="89">
        <v>6</v>
      </c>
      <c r="P364" s="89" t="s">
        <v>1669</v>
      </c>
      <c r="Q364" s="85"/>
      <c r="R364" s="12" t="s">
        <v>819</v>
      </c>
      <c r="S364" s="12" t="str">
        <f t="shared" si="57"/>
        <v>f</v>
      </c>
      <c r="T364" s="8"/>
      <c r="U364" s="8"/>
      <c r="V364" s="8"/>
      <c r="W364" s="8"/>
      <c r="X364" s="8"/>
      <c r="Y364" s="8"/>
      <c r="Z364" s="45" t="s">
        <v>1442</v>
      </c>
      <c r="AA364" s="10">
        <v>43897</v>
      </c>
      <c r="AB364" s="44" t="s">
        <v>1445</v>
      </c>
      <c r="AC364" s="11" t="s">
        <v>1443</v>
      </c>
      <c r="AD364" s="11" t="s">
        <v>47</v>
      </c>
      <c r="AE364" s="14" t="s">
        <v>1444</v>
      </c>
      <c r="AG364" s="8" t="str">
        <f t="shared" si="58"/>
        <v>f</v>
      </c>
      <c r="AH364" s="8">
        <f t="shared" si="64"/>
        <v>800</v>
      </c>
      <c r="AI364" s="12" t="str">
        <f t="shared" si="64"/>
        <v>s1</v>
      </c>
      <c r="AJ364" s="12">
        <f t="shared" si="64"/>
        <v>0</v>
      </c>
      <c r="AK364" s="12">
        <f t="shared" si="59"/>
        <v>0</v>
      </c>
      <c r="AL364" s="12">
        <f t="shared" si="65"/>
        <v>7</v>
      </c>
      <c r="AM364" s="12">
        <f t="shared" si="65"/>
        <v>6</v>
      </c>
      <c r="AN364" s="12" t="str">
        <f t="shared" si="65"/>
        <v>2.40.73</v>
      </c>
      <c r="AO364" s="8" t="str">
        <f t="shared" si="60"/>
        <v>FERNANDA VALENZUELA MARTINEZ</v>
      </c>
      <c r="AP364" s="23">
        <f t="shared" si="61"/>
        <v>37736</v>
      </c>
      <c r="AQ364" s="8" t="str">
        <f t="shared" si="66"/>
        <v>Club Atlético de Los Angeles</v>
      </c>
      <c r="AR364" s="8">
        <f t="shared" si="66"/>
        <v>8</v>
      </c>
      <c r="AS364" s="12" t="str">
        <f t="shared" si="62"/>
        <v>212837970</v>
      </c>
    </row>
    <row r="365" spans="1:16380" ht="16" x14ac:dyDescent="0.2">
      <c r="A365" s="8"/>
      <c r="B365" s="35" t="s">
        <v>327</v>
      </c>
      <c r="C365" s="35" t="s">
        <v>327</v>
      </c>
      <c r="D365" s="35" t="s">
        <v>328</v>
      </c>
      <c r="E365" s="32" t="s">
        <v>684</v>
      </c>
      <c r="F365" s="39" t="s">
        <v>45</v>
      </c>
      <c r="G365" s="9">
        <v>38971</v>
      </c>
      <c r="H365" s="36" t="str">
        <f t="shared" si="63"/>
        <v>u16</v>
      </c>
      <c r="I365" s="40" t="s">
        <v>52</v>
      </c>
      <c r="J365" s="43">
        <v>8</v>
      </c>
      <c r="K365" s="36">
        <v>800</v>
      </c>
      <c r="L365" s="8" t="s">
        <v>1449</v>
      </c>
      <c r="M365" s="40"/>
      <c r="N365" s="82">
        <v>8</v>
      </c>
      <c r="O365" s="89">
        <v>7</v>
      </c>
      <c r="P365" s="89" t="s">
        <v>1670</v>
      </c>
      <c r="Q365" s="85"/>
      <c r="R365" s="12" t="s">
        <v>819</v>
      </c>
      <c r="S365" s="12" t="str">
        <f t="shared" si="57"/>
        <v>f</v>
      </c>
      <c r="T365" s="8"/>
      <c r="U365" s="8"/>
      <c r="V365" s="8"/>
      <c r="W365" s="8"/>
      <c r="X365" s="8"/>
      <c r="Y365" s="8"/>
      <c r="Z365" s="45" t="s">
        <v>1442</v>
      </c>
      <c r="AA365" s="10">
        <v>43897</v>
      </c>
      <c r="AB365" s="44" t="s">
        <v>1445</v>
      </c>
      <c r="AC365" s="11" t="s">
        <v>1443</v>
      </c>
      <c r="AD365" s="11" t="s">
        <v>47</v>
      </c>
      <c r="AE365" s="14" t="s">
        <v>1444</v>
      </c>
      <c r="AG365" s="8" t="str">
        <f t="shared" si="58"/>
        <v>f</v>
      </c>
      <c r="AH365" s="8">
        <f t="shared" si="64"/>
        <v>800</v>
      </c>
      <c r="AI365" s="12" t="str">
        <f t="shared" si="64"/>
        <v>s1</v>
      </c>
      <c r="AJ365" s="12">
        <f t="shared" si="64"/>
        <v>0</v>
      </c>
      <c r="AK365" s="12">
        <f t="shared" si="59"/>
        <v>0</v>
      </c>
      <c r="AL365" s="12">
        <f t="shared" si="65"/>
        <v>8</v>
      </c>
      <c r="AM365" s="12">
        <f t="shared" si="65"/>
        <v>7</v>
      </c>
      <c r="AN365" s="12" t="str">
        <f t="shared" si="65"/>
        <v>2.43.37</v>
      </c>
      <c r="AO365" s="8" t="str">
        <f t="shared" si="60"/>
        <v>BARBARA DELGADO DELGADO</v>
      </c>
      <c r="AP365" s="23">
        <f t="shared" si="61"/>
        <v>38971</v>
      </c>
      <c r="AQ365" s="8" t="str">
        <f t="shared" si="66"/>
        <v>Club Deportivo, Social y Cultural Diamantes de Coronel</v>
      </c>
      <c r="AR365" s="8">
        <f t="shared" si="66"/>
        <v>8</v>
      </c>
      <c r="AS365" s="12" t="str">
        <f t="shared" si="62"/>
        <v>222097452</v>
      </c>
    </row>
    <row r="366" spans="1:16380" ht="16" x14ac:dyDescent="0.2">
      <c r="A366" s="8"/>
      <c r="B366" s="35" t="s">
        <v>429</v>
      </c>
      <c r="C366" s="35" t="s">
        <v>257</v>
      </c>
      <c r="D366" s="35" t="s">
        <v>430</v>
      </c>
      <c r="E366" s="32" t="s">
        <v>933</v>
      </c>
      <c r="F366" s="39" t="s">
        <v>45</v>
      </c>
      <c r="G366" s="9">
        <v>38002</v>
      </c>
      <c r="H366" s="36" t="str">
        <f t="shared" si="63"/>
        <v>u18</v>
      </c>
      <c r="I366" s="40" t="s">
        <v>89</v>
      </c>
      <c r="J366" s="43">
        <v>8</v>
      </c>
      <c r="K366" s="36">
        <v>800</v>
      </c>
      <c r="L366" s="8" t="s">
        <v>1449</v>
      </c>
      <c r="M366" s="77"/>
      <c r="N366" s="76">
        <v>3</v>
      </c>
      <c r="O366" s="89">
        <v>8</v>
      </c>
      <c r="P366" s="89" t="s">
        <v>1671</v>
      </c>
      <c r="Q366" s="78"/>
      <c r="R366" s="78" t="s">
        <v>819</v>
      </c>
      <c r="S366" s="12" t="str">
        <f t="shared" si="57"/>
        <v>f</v>
      </c>
      <c r="T366" s="8"/>
      <c r="U366" s="8"/>
      <c r="V366" s="8"/>
      <c r="W366" s="8"/>
      <c r="X366" s="8"/>
      <c r="Y366" s="8"/>
      <c r="Z366" s="45" t="s">
        <v>1442</v>
      </c>
      <c r="AA366" s="10">
        <v>43897</v>
      </c>
      <c r="AB366" s="44" t="s">
        <v>1445</v>
      </c>
      <c r="AC366" s="11" t="s">
        <v>1443</v>
      </c>
      <c r="AD366" s="11" t="s">
        <v>47</v>
      </c>
      <c r="AE366" s="14" t="s">
        <v>1444</v>
      </c>
      <c r="AG366" s="8" t="str">
        <f t="shared" si="58"/>
        <v>f</v>
      </c>
      <c r="AH366" s="8">
        <f t="shared" si="64"/>
        <v>800</v>
      </c>
      <c r="AI366" s="12" t="str">
        <f t="shared" si="64"/>
        <v>s1</v>
      </c>
      <c r="AJ366" s="12">
        <f t="shared" si="64"/>
        <v>0</v>
      </c>
      <c r="AK366" s="12">
        <f t="shared" si="59"/>
        <v>0</v>
      </c>
      <c r="AL366" s="12">
        <f t="shared" si="65"/>
        <v>3</v>
      </c>
      <c r="AM366" s="12">
        <f t="shared" si="65"/>
        <v>8</v>
      </c>
      <c r="AN366" s="12" t="str">
        <f t="shared" si="65"/>
        <v>2.44.80</v>
      </c>
      <c r="AO366" s="8" t="str">
        <f t="shared" si="60"/>
        <v>IGNACIA BELEN AREVALO FUENTES</v>
      </c>
      <c r="AP366" s="23">
        <f t="shared" si="61"/>
        <v>38002</v>
      </c>
      <c r="AQ366" s="8" t="str">
        <f t="shared" si="66"/>
        <v>Club Atletismo Penco</v>
      </c>
      <c r="AR366" s="8">
        <f t="shared" si="66"/>
        <v>8</v>
      </c>
      <c r="AS366" s="12" t="str">
        <f t="shared" si="62"/>
        <v xml:space="preserve">214924471 </v>
      </c>
    </row>
    <row r="367" spans="1:16380" ht="16" x14ac:dyDescent="0.2">
      <c r="A367" s="8"/>
      <c r="B367" s="35" t="s">
        <v>912</v>
      </c>
      <c r="C367" s="35" t="s">
        <v>913</v>
      </c>
      <c r="D367" s="35" t="s">
        <v>752</v>
      </c>
      <c r="E367" s="32" t="s">
        <v>914</v>
      </c>
      <c r="F367" s="39" t="s">
        <v>45</v>
      </c>
      <c r="G367" s="9">
        <v>38033</v>
      </c>
      <c r="H367" s="36" t="str">
        <f t="shared" si="63"/>
        <v>u18</v>
      </c>
      <c r="I367" s="40" t="s">
        <v>823</v>
      </c>
      <c r="J367" s="43">
        <v>7</v>
      </c>
      <c r="K367" s="36">
        <v>800</v>
      </c>
      <c r="L367" s="8" t="s">
        <v>1449</v>
      </c>
      <c r="M367" s="40"/>
      <c r="N367" s="82"/>
      <c r="O367" s="89"/>
      <c r="P367" s="89" t="s">
        <v>588</v>
      </c>
      <c r="Q367" s="85"/>
      <c r="R367" s="12" t="s">
        <v>819</v>
      </c>
      <c r="S367" s="12" t="str">
        <f t="shared" si="57"/>
        <v>f</v>
      </c>
      <c r="T367" s="8"/>
      <c r="U367" s="8"/>
      <c r="V367" s="8"/>
      <c r="W367" s="8"/>
      <c r="X367" s="8"/>
      <c r="Y367" s="8"/>
      <c r="Z367" s="45" t="s">
        <v>1442</v>
      </c>
      <c r="AA367" s="10">
        <v>43897</v>
      </c>
      <c r="AB367" s="44" t="s">
        <v>1445</v>
      </c>
      <c r="AC367" s="11" t="s">
        <v>1443</v>
      </c>
      <c r="AD367" s="11" t="s">
        <v>47</v>
      </c>
      <c r="AE367" s="14" t="s">
        <v>1444</v>
      </c>
      <c r="AG367" s="8" t="str">
        <f t="shared" si="58"/>
        <v>f</v>
      </c>
      <c r="AH367" s="8">
        <f t="shared" si="64"/>
        <v>800</v>
      </c>
      <c r="AI367" s="12" t="str">
        <f t="shared" si="64"/>
        <v>s1</v>
      </c>
      <c r="AJ367" s="12">
        <f t="shared" si="64"/>
        <v>0</v>
      </c>
      <c r="AK367" s="12">
        <f t="shared" si="59"/>
        <v>0</v>
      </c>
      <c r="AL367" s="12">
        <f t="shared" ref="AL367:AN398" si="67">N367</f>
        <v>0</v>
      </c>
      <c r="AM367" s="12">
        <f t="shared" si="67"/>
        <v>0</v>
      </c>
      <c r="AN367" s="12" t="str">
        <f t="shared" si="67"/>
        <v>DNS</v>
      </c>
      <c r="AO367" s="8" t="str">
        <f t="shared" si="60"/>
        <v>VALENTINA IGNACIA ARELLANO  AMIGO</v>
      </c>
      <c r="AP367" s="23">
        <f t="shared" si="61"/>
        <v>38033</v>
      </c>
      <c r="AQ367" s="8" t="str">
        <f t="shared" si="66"/>
        <v>CLUB ATLETISMO CAUQUENES</v>
      </c>
      <c r="AR367" s="8">
        <f t="shared" si="66"/>
        <v>7</v>
      </c>
      <c r="AS367" s="12" t="str">
        <f t="shared" si="62"/>
        <v>215090698</v>
      </c>
    </row>
    <row r="368" spans="1:16380" ht="16" x14ac:dyDescent="0.2">
      <c r="A368" s="8"/>
      <c r="B368" s="35" t="s">
        <v>438</v>
      </c>
      <c r="C368" s="35" t="s">
        <v>920</v>
      </c>
      <c r="D368" s="35" t="s">
        <v>921</v>
      </c>
      <c r="E368" s="32" t="s">
        <v>922</v>
      </c>
      <c r="F368" s="39" t="s">
        <v>45</v>
      </c>
      <c r="G368" s="9">
        <v>33726</v>
      </c>
      <c r="H368" s="36" t="str">
        <f t="shared" si="63"/>
        <v>adulto</v>
      </c>
      <c r="I368" s="40" t="s">
        <v>923</v>
      </c>
      <c r="J368" s="43">
        <v>8</v>
      </c>
      <c r="K368" s="36">
        <v>800</v>
      </c>
      <c r="L368" s="8" t="s">
        <v>1449</v>
      </c>
      <c r="M368" s="40"/>
      <c r="N368" s="82"/>
      <c r="O368" s="89"/>
      <c r="P368" s="89" t="s">
        <v>588</v>
      </c>
      <c r="Q368" s="85"/>
      <c r="R368" s="12" t="s">
        <v>819</v>
      </c>
      <c r="S368" s="12" t="str">
        <f t="shared" si="57"/>
        <v>f</v>
      </c>
      <c r="T368" s="8"/>
      <c r="U368" s="8"/>
      <c r="V368" s="8"/>
      <c r="W368" s="8"/>
      <c r="X368" s="8"/>
      <c r="Y368" s="8"/>
      <c r="Z368" s="45" t="s">
        <v>1442</v>
      </c>
      <c r="AA368" s="10">
        <v>43897</v>
      </c>
      <c r="AB368" s="44" t="s">
        <v>1445</v>
      </c>
      <c r="AC368" s="11" t="s">
        <v>1443</v>
      </c>
      <c r="AD368" s="11" t="s">
        <v>47</v>
      </c>
      <c r="AE368" s="14" t="s">
        <v>1444</v>
      </c>
      <c r="AG368" s="8" t="str">
        <f t="shared" si="58"/>
        <v>f</v>
      </c>
      <c r="AH368" s="8">
        <f t="shared" si="64"/>
        <v>800</v>
      </c>
      <c r="AI368" s="12" t="str">
        <f t="shared" si="64"/>
        <v>s1</v>
      </c>
      <c r="AJ368" s="12">
        <f t="shared" si="64"/>
        <v>0</v>
      </c>
      <c r="AK368" s="12">
        <f t="shared" si="59"/>
        <v>0</v>
      </c>
      <c r="AL368" s="12">
        <f t="shared" si="67"/>
        <v>0</v>
      </c>
      <c r="AM368" s="12">
        <f t="shared" si="67"/>
        <v>0</v>
      </c>
      <c r="AN368" s="12" t="str">
        <f t="shared" si="67"/>
        <v>DNS</v>
      </c>
      <c r="AO368" s="8" t="str">
        <f t="shared" si="60"/>
        <v>LIUSMIRES ALEJANDRA VALENZUELA REYES</v>
      </c>
      <c r="AP368" s="23">
        <f t="shared" si="61"/>
        <v>33726</v>
      </c>
      <c r="AQ368" s="8" t="str">
        <f t="shared" si="66"/>
        <v>Club Atlético Chiguayante</v>
      </c>
      <c r="AR368" s="8">
        <f t="shared" si="66"/>
        <v>8</v>
      </c>
      <c r="AS368" s="12" t="str">
        <f t="shared" si="62"/>
        <v>180682058</v>
      </c>
    </row>
    <row r="369" spans="1:45" ht="16" x14ac:dyDescent="0.2">
      <c r="A369" s="8"/>
      <c r="B369" s="35" t="s">
        <v>321</v>
      </c>
      <c r="C369" s="35" t="s">
        <v>322</v>
      </c>
      <c r="D369" s="35" t="s">
        <v>932</v>
      </c>
      <c r="E369" s="32" t="s">
        <v>323</v>
      </c>
      <c r="F369" s="39" t="s">
        <v>45</v>
      </c>
      <c r="G369" s="9">
        <v>38798</v>
      </c>
      <c r="H369" s="36" t="str">
        <f t="shared" si="63"/>
        <v>u16</v>
      </c>
      <c r="I369" s="40" t="s">
        <v>89</v>
      </c>
      <c r="J369" s="43">
        <v>8</v>
      </c>
      <c r="K369" s="36">
        <v>800</v>
      </c>
      <c r="L369" s="8" t="s">
        <v>1449</v>
      </c>
      <c r="M369" s="40"/>
      <c r="N369" s="82"/>
      <c r="O369" s="89"/>
      <c r="P369" s="89" t="s">
        <v>588</v>
      </c>
      <c r="Q369" s="85"/>
      <c r="R369" s="12" t="s">
        <v>819</v>
      </c>
      <c r="S369" s="12" t="str">
        <f t="shared" si="57"/>
        <v>f</v>
      </c>
      <c r="T369" s="8"/>
      <c r="U369" s="8"/>
      <c r="V369" s="8"/>
      <c r="W369" s="8"/>
      <c r="X369" s="8"/>
      <c r="Y369" s="8"/>
      <c r="Z369" s="45" t="s">
        <v>1442</v>
      </c>
      <c r="AA369" s="10">
        <v>43897</v>
      </c>
      <c r="AB369" s="44" t="s">
        <v>1445</v>
      </c>
      <c r="AC369" s="11" t="s">
        <v>1443</v>
      </c>
      <c r="AD369" s="11" t="s">
        <v>47</v>
      </c>
      <c r="AE369" s="14" t="s">
        <v>1444</v>
      </c>
      <c r="AG369" s="8" t="str">
        <f t="shared" si="58"/>
        <v>f</v>
      </c>
      <c r="AH369" s="8">
        <f t="shared" si="64"/>
        <v>800</v>
      </c>
      <c r="AI369" s="12" t="str">
        <f t="shared" si="64"/>
        <v>s1</v>
      </c>
      <c r="AJ369" s="12">
        <f t="shared" si="64"/>
        <v>0</v>
      </c>
      <c r="AK369" s="12">
        <f t="shared" si="59"/>
        <v>0</v>
      </c>
      <c r="AL369" s="12">
        <f t="shared" si="67"/>
        <v>0</v>
      </c>
      <c r="AM369" s="12">
        <f t="shared" si="67"/>
        <v>0</v>
      </c>
      <c r="AN369" s="12" t="str">
        <f t="shared" si="67"/>
        <v>DNS</v>
      </c>
      <c r="AO369" s="8" t="str">
        <f t="shared" si="60"/>
        <v>ANTONELLA IGNACIA ARIAS MARTINEZ</v>
      </c>
      <c r="AP369" s="23">
        <f t="shared" si="61"/>
        <v>38798</v>
      </c>
      <c r="AQ369" s="8" t="str">
        <f t="shared" si="66"/>
        <v>Club Atletismo Penco</v>
      </c>
      <c r="AR369" s="8">
        <f t="shared" si="66"/>
        <v>8</v>
      </c>
      <c r="AS369" s="12" t="str">
        <f t="shared" si="62"/>
        <v>229797473</v>
      </c>
    </row>
    <row r="370" spans="1:45" ht="16" x14ac:dyDescent="0.2">
      <c r="A370" s="8"/>
      <c r="B370" s="35" t="s">
        <v>257</v>
      </c>
      <c r="C370" s="35" t="s">
        <v>258</v>
      </c>
      <c r="D370" s="35" t="s">
        <v>319</v>
      </c>
      <c r="E370" s="32" t="s">
        <v>320</v>
      </c>
      <c r="F370" s="39" t="s">
        <v>45</v>
      </c>
      <c r="G370" s="9">
        <v>38795</v>
      </c>
      <c r="H370" s="36" t="str">
        <f t="shared" si="63"/>
        <v>u16</v>
      </c>
      <c r="I370" s="40" t="s">
        <v>857</v>
      </c>
      <c r="J370" s="43">
        <v>8</v>
      </c>
      <c r="K370" s="36">
        <v>800</v>
      </c>
      <c r="L370" s="8" t="s">
        <v>1449</v>
      </c>
      <c r="M370" s="40"/>
      <c r="N370" s="82"/>
      <c r="O370" s="89"/>
      <c r="P370" s="89" t="s">
        <v>588</v>
      </c>
      <c r="Q370" s="85"/>
      <c r="R370" s="12" t="s">
        <v>819</v>
      </c>
      <c r="S370" s="12" t="str">
        <f t="shared" si="57"/>
        <v>f</v>
      </c>
      <c r="T370" s="8"/>
      <c r="U370" s="8"/>
      <c r="V370" s="8"/>
      <c r="W370" s="8"/>
      <c r="X370" s="8"/>
      <c r="Y370" s="8"/>
      <c r="Z370" s="45" t="s">
        <v>1442</v>
      </c>
      <c r="AA370" s="10">
        <v>43897</v>
      </c>
      <c r="AB370" s="44" t="s">
        <v>1445</v>
      </c>
      <c r="AC370" s="11" t="s">
        <v>1443</v>
      </c>
      <c r="AD370" s="11" t="s">
        <v>47</v>
      </c>
      <c r="AE370" s="14" t="s">
        <v>1444</v>
      </c>
      <c r="AG370" s="8" t="str">
        <f t="shared" si="58"/>
        <v>f</v>
      </c>
      <c r="AH370" s="8">
        <f t="shared" si="64"/>
        <v>800</v>
      </c>
      <c r="AI370" s="12" t="str">
        <f t="shared" si="64"/>
        <v>s1</v>
      </c>
      <c r="AJ370" s="12">
        <f t="shared" si="64"/>
        <v>0</v>
      </c>
      <c r="AK370" s="12">
        <f t="shared" si="59"/>
        <v>0</v>
      </c>
      <c r="AL370" s="12">
        <f t="shared" si="67"/>
        <v>0</v>
      </c>
      <c r="AM370" s="12">
        <f t="shared" si="67"/>
        <v>0</v>
      </c>
      <c r="AN370" s="12" t="str">
        <f t="shared" si="67"/>
        <v>DNS</v>
      </c>
      <c r="AO370" s="8" t="str">
        <f t="shared" si="60"/>
        <v>ANAIS IVONNE FUENTES SILVA</v>
      </c>
      <c r="AP370" s="23">
        <f t="shared" si="61"/>
        <v>38795</v>
      </c>
      <c r="AQ370" s="8" t="str">
        <f t="shared" si="66"/>
        <v>Club de Atletismo juan Silva de Lota</v>
      </c>
      <c r="AR370" s="8">
        <f t="shared" si="66"/>
        <v>8</v>
      </c>
      <c r="AS370" s="12" t="str">
        <f t="shared" si="62"/>
        <v>220760707</v>
      </c>
    </row>
    <row r="371" spans="1:45" ht="16" x14ac:dyDescent="0.2">
      <c r="A371" s="8"/>
      <c r="B371" s="35" t="s">
        <v>197</v>
      </c>
      <c r="C371" s="35" t="s">
        <v>213</v>
      </c>
      <c r="D371" s="35" t="s">
        <v>1269</v>
      </c>
      <c r="E371" s="32" t="s">
        <v>1270</v>
      </c>
      <c r="F371" s="39" t="s">
        <v>95</v>
      </c>
      <c r="G371" s="9">
        <v>35562</v>
      </c>
      <c r="H371" s="36" t="str">
        <f t="shared" si="63"/>
        <v>adulto</v>
      </c>
      <c r="I371" s="40" t="s">
        <v>52</v>
      </c>
      <c r="J371" s="42">
        <v>8</v>
      </c>
      <c r="K371" s="36">
        <v>800</v>
      </c>
      <c r="L371" s="8" t="s">
        <v>1449</v>
      </c>
      <c r="M371" s="40"/>
      <c r="N371" s="82">
        <v>4</v>
      </c>
      <c r="O371" s="89">
        <v>1</v>
      </c>
      <c r="P371" s="89" t="s">
        <v>1589</v>
      </c>
      <c r="Q371" s="85"/>
      <c r="R371" s="12" t="s">
        <v>819</v>
      </c>
      <c r="S371" s="12" t="str">
        <f t="shared" si="57"/>
        <v>m</v>
      </c>
      <c r="T371" s="8"/>
      <c r="U371" s="8"/>
      <c r="V371" s="8"/>
      <c r="W371" s="8"/>
      <c r="X371" s="8"/>
      <c r="Y371" s="8"/>
      <c r="Z371" s="45" t="s">
        <v>1442</v>
      </c>
      <c r="AA371" s="10">
        <v>43897</v>
      </c>
      <c r="AB371" s="44" t="s">
        <v>1445</v>
      </c>
      <c r="AC371" s="11" t="s">
        <v>1443</v>
      </c>
      <c r="AD371" s="11" t="s">
        <v>47</v>
      </c>
      <c r="AE371" s="14" t="s">
        <v>1444</v>
      </c>
      <c r="AG371" s="8" t="str">
        <f t="shared" si="58"/>
        <v>m</v>
      </c>
      <c r="AH371" s="8">
        <f t="shared" si="64"/>
        <v>800</v>
      </c>
      <c r="AI371" s="12" t="str">
        <f t="shared" si="64"/>
        <v>s1</v>
      </c>
      <c r="AJ371" s="12">
        <f t="shared" si="64"/>
        <v>0</v>
      </c>
      <c r="AK371" s="12">
        <f t="shared" si="59"/>
        <v>0</v>
      </c>
      <c r="AL371" s="12">
        <f t="shared" si="67"/>
        <v>4</v>
      </c>
      <c r="AM371" s="12">
        <f t="shared" si="67"/>
        <v>1</v>
      </c>
      <c r="AN371" s="12" t="str">
        <f t="shared" si="67"/>
        <v>1.53.04</v>
      </c>
      <c r="AO371" s="8" t="str">
        <f t="shared" si="60"/>
        <v>RAFAEL MUÑOZ NUÑEZ</v>
      </c>
      <c r="AP371" s="23">
        <f t="shared" si="61"/>
        <v>35562</v>
      </c>
      <c r="AQ371" s="8" t="str">
        <f t="shared" si="66"/>
        <v>Club Deportivo, Social y Cultural Diamantes de Coronel</v>
      </c>
      <c r="AR371" s="8">
        <f t="shared" si="66"/>
        <v>8</v>
      </c>
      <c r="AS371" s="12" t="str">
        <f t="shared" si="62"/>
        <v>195781664</v>
      </c>
    </row>
    <row r="372" spans="1:45" ht="16" x14ac:dyDescent="0.2">
      <c r="A372" s="8"/>
      <c r="B372" s="35" t="s">
        <v>1271</v>
      </c>
      <c r="C372" s="35" t="s">
        <v>1179</v>
      </c>
      <c r="D372" s="35" t="s">
        <v>134</v>
      </c>
      <c r="E372" s="32" t="s">
        <v>1272</v>
      </c>
      <c r="F372" s="39" t="s">
        <v>95</v>
      </c>
      <c r="G372" s="9">
        <v>36778</v>
      </c>
      <c r="H372" s="36" t="str">
        <f t="shared" si="63"/>
        <v>adulto</v>
      </c>
      <c r="I372" s="40" t="s">
        <v>52</v>
      </c>
      <c r="J372" s="42">
        <v>8</v>
      </c>
      <c r="K372" s="36">
        <v>800</v>
      </c>
      <c r="L372" s="8" t="s">
        <v>1449</v>
      </c>
      <c r="M372" s="40"/>
      <c r="N372" s="82">
        <v>5</v>
      </c>
      <c r="O372" s="89">
        <v>2</v>
      </c>
      <c r="P372" s="89" t="s">
        <v>1640</v>
      </c>
      <c r="Q372" s="85"/>
      <c r="R372" s="12" t="s">
        <v>819</v>
      </c>
      <c r="S372" s="12" t="str">
        <f t="shared" si="57"/>
        <v>m</v>
      </c>
      <c r="T372" s="8"/>
      <c r="U372" s="8"/>
      <c r="V372" s="8"/>
      <c r="W372" s="8"/>
      <c r="X372" s="8"/>
      <c r="Y372" s="8"/>
      <c r="Z372" s="45" t="s">
        <v>1442</v>
      </c>
      <c r="AA372" s="10">
        <v>43897</v>
      </c>
      <c r="AB372" s="44" t="s">
        <v>1445</v>
      </c>
      <c r="AC372" s="11" t="s">
        <v>1443</v>
      </c>
      <c r="AD372" s="11" t="s">
        <v>47</v>
      </c>
      <c r="AE372" s="14" t="s">
        <v>1444</v>
      </c>
      <c r="AG372" s="8" t="str">
        <f t="shared" si="58"/>
        <v>m</v>
      </c>
      <c r="AH372" s="8">
        <f t="shared" si="64"/>
        <v>800</v>
      </c>
      <c r="AI372" s="12" t="str">
        <f t="shared" si="64"/>
        <v>s1</v>
      </c>
      <c r="AJ372" s="12">
        <f t="shared" si="64"/>
        <v>0</v>
      </c>
      <c r="AK372" s="12">
        <f t="shared" si="59"/>
        <v>0</v>
      </c>
      <c r="AL372" s="12">
        <f t="shared" si="67"/>
        <v>5</v>
      </c>
      <c r="AM372" s="12">
        <f t="shared" si="67"/>
        <v>2</v>
      </c>
      <c r="AN372" s="12" t="str">
        <f t="shared" si="67"/>
        <v>1.53.30</v>
      </c>
      <c r="AO372" s="8" t="str">
        <f t="shared" si="60"/>
        <v>FERNANDO AREVALO  TORRES</v>
      </c>
      <c r="AP372" s="23">
        <f t="shared" si="61"/>
        <v>36778</v>
      </c>
      <c r="AQ372" s="8" t="str">
        <f t="shared" si="66"/>
        <v>Club Deportivo, Social y Cultural Diamantes de Coronel</v>
      </c>
      <c r="AR372" s="8">
        <f t="shared" si="66"/>
        <v>8</v>
      </c>
      <c r="AS372" s="12" t="str">
        <f t="shared" si="62"/>
        <v>204889996</v>
      </c>
    </row>
    <row r="373" spans="1:45" ht="16" x14ac:dyDescent="0.2">
      <c r="A373" s="8"/>
      <c r="B373" s="35" t="s">
        <v>505</v>
      </c>
      <c r="C373" s="35" t="s">
        <v>506</v>
      </c>
      <c r="D373" s="35" t="s">
        <v>1284</v>
      </c>
      <c r="E373" s="32" t="s">
        <v>508</v>
      </c>
      <c r="F373" s="39" t="s">
        <v>95</v>
      </c>
      <c r="G373" s="9">
        <v>38238</v>
      </c>
      <c r="H373" s="36" t="str">
        <f t="shared" si="63"/>
        <v>u18</v>
      </c>
      <c r="I373" s="40" t="s">
        <v>191</v>
      </c>
      <c r="J373" s="42">
        <v>8</v>
      </c>
      <c r="K373" s="36">
        <v>800</v>
      </c>
      <c r="L373" s="8" t="s">
        <v>1449</v>
      </c>
      <c r="M373" s="40"/>
      <c r="N373" s="82">
        <v>2</v>
      </c>
      <c r="O373" s="89">
        <v>3</v>
      </c>
      <c r="P373" s="89" t="s">
        <v>1594</v>
      </c>
      <c r="Q373" s="85"/>
      <c r="R373" s="12" t="s">
        <v>819</v>
      </c>
      <c r="S373" s="12" t="str">
        <f t="shared" si="57"/>
        <v>m</v>
      </c>
      <c r="T373" s="8"/>
      <c r="U373" s="8"/>
      <c r="V373" s="8"/>
      <c r="W373" s="8"/>
      <c r="X373" s="8"/>
      <c r="Y373" s="8"/>
      <c r="Z373" s="45" t="s">
        <v>1442</v>
      </c>
      <c r="AA373" s="10">
        <v>43897</v>
      </c>
      <c r="AB373" s="44" t="s">
        <v>1445</v>
      </c>
      <c r="AC373" s="11" t="s">
        <v>1443</v>
      </c>
      <c r="AD373" s="11" t="s">
        <v>47</v>
      </c>
      <c r="AE373" s="14" t="s">
        <v>1444</v>
      </c>
      <c r="AG373" s="8" t="str">
        <f t="shared" si="58"/>
        <v>m</v>
      </c>
      <c r="AH373" s="8">
        <f t="shared" si="64"/>
        <v>800</v>
      </c>
      <c r="AI373" s="12" t="str">
        <f t="shared" si="64"/>
        <v>s1</v>
      </c>
      <c r="AJ373" s="12">
        <f t="shared" si="64"/>
        <v>0</v>
      </c>
      <c r="AK373" s="12">
        <f t="shared" si="59"/>
        <v>0</v>
      </c>
      <c r="AL373" s="12">
        <f t="shared" si="67"/>
        <v>2</v>
      </c>
      <c r="AM373" s="12">
        <f t="shared" si="67"/>
        <v>3</v>
      </c>
      <c r="AN373" s="12" t="str">
        <f t="shared" si="67"/>
        <v>2.00.99</v>
      </c>
      <c r="AO373" s="8" t="str">
        <f t="shared" si="60"/>
        <v>BENJAMÍN ANDRES  LABRAÑA CARRASCO</v>
      </c>
      <c r="AP373" s="23">
        <f t="shared" si="61"/>
        <v>38238</v>
      </c>
      <c r="AQ373" s="8" t="str">
        <f t="shared" si="66"/>
        <v>Club Deportivo San Pablo</v>
      </c>
      <c r="AR373" s="8">
        <f t="shared" si="66"/>
        <v>8</v>
      </c>
      <c r="AS373" s="12" t="str">
        <f t="shared" si="62"/>
        <v>216571614</v>
      </c>
    </row>
    <row r="374" spans="1:45" ht="16" x14ac:dyDescent="0.2">
      <c r="A374" s="8"/>
      <c r="B374" s="35" t="s">
        <v>556</v>
      </c>
      <c r="C374" s="35" t="s">
        <v>243</v>
      </c>
      <c r="D374" s="35" t="s">
        <v>817</v>
      </c>
      <c r="E374" s="32" t="s">
        <v>558</v>
      </c>
      <c r="F374" s="39" t="s">
        <v>95</v>
      </c>
      <c r="G374" s="9">
        <v>37539</v>
      </c>
      <c r="H374" s="36" t="str">
        <f t="shared" si="63"/>
        <v>u20</v>
      </c>
      <c r="I374" s="40" t="s">
        <v>78</v>
      </c>
      <c r="J374" s="42">
        <v>8</v>
      </c>
      <c r="K374" s="36">
        <v>800</v>
      </c>
      <c r="L374" s="8" t="s">
        <v>1449</v>
      </c>
      <c r="M374" s="40"/>
      <c r="N374" s="82">
        <v>7</v>
      </c>
      <c r="O374" s="89">
        <v>4</v>
      </c>
      <c r="P374" s="89" t="s">
        <v>1592</v>
      </c>
      <c r="Q374" s="85"/>
      <c r="R374" s="12" t="s">
        <v>819</v>
      </c>
      <c r="S374" s="12" t="str">
        <f t="shared" si="57"/>
        <v>m</v>
      </c>
      <c r="T374" s="8"/>
      <c r="U374" s="8"/>
      <c r="V374" s="8"/>
      <c r="W374" s="8"/>
      <c r="X374" s="8"/>
      <c r="Y374" s="8"/>
      <c r="Z374" s="45" t="s">
        <v>1442</v>
      </c>
      <c r="AA374" s="10">
        <v>43897</v>
      </c>
      <c r="AB374" s="44" t="s">
        <v>1445</v>
      </c>
      <c r="AC374" s="11" t="s">
        <v>1443</v>
      </c>
      <c r="AD374" s="11" t="s">
        <v>47</v>
      </c>
      <c r="AE374" s="14" t="s">
        <v>1444</v>
      </c>
      <c r="AG374" s="8" t="str">
        <f t="shared" si="58"/>
        <v>m</v>
      </c>
      <c r="AH374" s="8">
        <f t="shared" si="64"/>
        <v>800</v>
      </c>
      <c r="AI374" s="12" t="str">
        <f t="shared" si="64"/>
        <v>s1</v>
      </c>
      <c r="AJ374" s="12">
        <f t="shared" si="64"/>
        <v>0</v>
      </c>
      <c r="AK374" s="12">
        <f t="shared" si="59"/>
        <v>0</v>
      </c>
      <c r="AL374" s="12">
        <f t="shared" si="67"/>
        <v>7</v>
      </c>
      <c r="AM374" s="12">
        <f t="shared" si="67"/>
        <v>4</v>
      </c>
      <c r="AN374" s="12" t="str">
        <f t="shared" si="67"/>
        <v>2.01.49</v>
      </c>
      <c r="AO374" s="8" t="str">
        <f t="shared" si="60"/>
        <v>RENE IGNACIO PEREIRA PÉREZ</v>
      </c>
      <c r="AP374" s="23">
        <f t="shared" si="61"/>
        <v>37539</v>
      </c>
      <c r="AQ374" s="8" t="str">
        <f t="shared" si="66"/>
        <v>Club de Atletismo Cheukeniata</v>
      </c>
      <c r="AR374" s="8">
        <f t="shared" si="66"/>
        <v>8</v>
      </c>
      <c r="AS374" s="12" t="str">
        <f t="shared" si="62"/>
        <v>211460652</v>
      </c>
    </row>
    <row r="375" spans="1:45" ht="16" x14ac:dyDescent="0.2">
      <c r="A375" s="8"/>
      <c r="B375" s="35" t="s">
        <v>1278</v>
      </c>
      <c r="C375" s="35" t="s">
        <v>1279</v>
      </c>
      <c r="D375" s="35" t="s">
        <v>1280</v>
      </c>
      <c r="E375" s="32" t="s">
        <v>1281</v>
      </c>
      <c r="F375" s="39" t="s">
        <v>95</v>
      </c>
      <c r="G375" s="9">
        <v>35788</v>
      </c>
      <c r="H375" s="36" t="str">
        <f t="shared" si="63"/>
        <v>adulto</v>
      </c>
      <c r="I375" s="40" t="s">
        <v>96</v>
      </c>
      <c r="J375" s="42">
        <v>8</v>
      </c>
      <c r="K375" s="36">
        <v>800</v>
      </c>
      <c r="L375" s="8" t="s">
        <v>1449</v>
      </c>
      <c r="M375" s="40"/>
      <c r="N375" s="82">
        <v>6</v>
      </c>
      <c r="O375" s="89">
        <v>5</v>
      </c>
      <c r="P375" s="89" t="s">
        <v>1590</v>
      </c>
      <c r="Q375" s="85"/>
      <c r="R375" s="12" t="s">
        <v>819</v>
      </c>
      <c r="S375" s="12" t="str">
        <f t="shared" si="57"/>
        <v>m</v>
      </c>
      <c r="T375" s="8"/>
      <c r="U375" s="8"/>
      <c r="V375" s="8"/>
      <c r="W375" s="8"/>
      <c r="X375" s="8"/>
      <c r="Y375" s="8"/>
      <c r="Z375" s="45" t="s">
        <v>1442</v>
      </c>
      <c r="AA375" s="10">
        <v>43897</v>
      </c>
      <c r="AB375" s="44" t="s">
        <v>1445</v>
      </c>
      <c r="AC375" s="11" t="s">
        <v>1443</v>
      </c>
      <c r="AD375" s="11" t="s">
        <v>47</v>
      </c>
      <c r="AE375" s="14" t="s">
        <v>1444</v>
      </c>
      <c r="AG375" s="8" t="str">
        <f t="shared" si="58"/>
        <v>m</v>
      </c>
      <c r="AH375" s="8">
        <f t="shared" si="64"/>
        <v>800</v>
      </c>
      <c r="AI375" s="12" t="str">
        <f t="shared" si="64"/>
        <v>s1</v>
      </c>
      <c r="AJ375" s="12">
        <f t="shared" si="64"/>
        <v>0</v>
      </c>
      <c r="AK375" s="12">
        <f t="shared" si="59"/>
        <v>0</v>
      </c>
      <c r="AL375" s="12">
        <f t="shared" si="67"/>
        <v>6</v>
      </c>
      <c r="AM375" s="12">
        <f t="shared" si="67"/>
        <v>5</v>
      </c>
      <c r="AN375" s="12" t="str">
        <f t="shared" si="67"/>
        <v>2.02.69</v>
      </c>
      <c r="AO375" s="8" t="str">
        <f t="shared" si="60"/>
        <v>IGNACIO TRUJILLO BARRERA</v>
      </c>
      <c r="AP375" s="23">
        <f t="shared" si="61"/>
        <v>35788</v>
      </c>
      <c r="AQ375" s="8" t="str">
        <f t="shared" si="66"/>
        <v>Club Deportivo Universidad del Bio-Bio</v>
      </c>
      <c r="AR375" s="8">
        <f t="shared" si="66"/>
        <v>8</v>
      </c>
      <c r="AS375" s="12" t="str">
        <f t="shared" si="62"/>
        <v>199369458</v>
      </c>
    </row>
    <row r="376" spans="1:45" ht="16" x14ac:dyDescent="0.2">
      <c r="A376" s="8"/>
      <c r="B376" s="35" t="s">
        <v>454</v>
      </c>
      <c r="C376" s="35" t="s">
        <v>455</v>
      </c>
      <c r="D376" s="35" t="s">
        <v>456</v>
      </c>
      <c r="E376" s="32" t="s">
        <v>457</v>
      </c>
      <c r="F376" s="39" t="s">
        <v>95</v>
      </c>
      <c r="G376" s="9">
        <v>37713</v>
      </c>
      <c r="H376" s="36" t="str">
        <f t="shared" si="63"/>
        <v>u18</v>
      </c>
      <c r="I376" s="40" t="s">
        <v>207</v>
      </c>
      <c r="J376" s="42">
        <v>8</v>
      </c>
      <c r="K376" s="36">
        <v>800</v>
      </c>
      <c r="L376" s="8" t="s">
        <v>1449</v>
      </c>
      <c r="M376" s="40"/>
      <c r="N376" s="82">
        <v>3</v>
      </c>
      <c r="O376" s="89">
        <v>6</v>
      </c>
      <c r="P376" s="89" t="s">
        <v>1591</v>
      </c>
      <c r="Q376" s="85"/>
      <c r="R376" s="12" t="s">
        <v>819</v>
      </c>
      <c r="S376" s="12" t="str">
        <f t="shared" si="57"/>
        <v>m</v>
      </c>
      <c r="T376" s="8"/>
      <c r="U376" s="8"/>
      <c r="V376" s="8"/>
      <c r="W376" s="8"/>
      <c r="X376" s="8"/>
      <c r="Y376" s="8"/>
      <c r="Z376" s="45" t="s">
        <v>1442</v>
      </c>
      <c r="AA376" s="10">
        <v>43897</v>
      </c>
      <c r="AB376" s="44" t="s">
        <v>1445</v>
      </c>
      <c r="AC376" s="11" t="s">
        <v>1443</v>
      </c>
      <c r="AD376" s="11" t="s">
        <v>47</v>
      </c>
      <c r="AE376" s="14" t="s">
        <v>1444</v>
      </c>
      <c r="AG376" s="8" t="str">
        <f t="shared" si="58"/>
        <v>m</v>
      </c>
      <c r="AH376" s="8">
        <f t="shared" si="64"/>
        <v>800</v>
      </c>
      <c r="AI376" s="12" t="str">
        <f t="shared" si="64"/>
        <v>s1</v>
      </c>
      <c r="AJ376" s="12">
        <f t="shared" si="64"/>
        <v>0</v>
      </c>
      <c r="AK376" s="12">
        <f t="shared" si="59"/>
        <v>0</v>
      </c>
      <c r="AL376" s="12">
        <f t="shared" si="67"/>
        <v>3</v>
      </c>
      <c r="AM376" s="12">
        <f t="shared" si="67"/>
        <v>6</v>
      </c>
      <c r="AN376" s="12" t="str">
        <f t="shared" si="67"/>
        <v>2.03.05</v>
      </c>
      <c r="AO376" s="8" t="str">
        <f t="shared" si="60"/>
        <v>RICARDO ANTONIO CASTILLO  SANTIBAÑEZ</v>
      </c>
      <c r="AP376" s="23">
        <f t="shared" si="61"/>
        <v>37713</v>
      </c>
      <c r="AQ376" s="8" t="str">
        <f t="shared" si="66"/>
        <v>Centro de apoyo del deporte y la cultura CADECU</v>
      </c>
      <c r="AR376" s="8">
        <f t="shared" si="66"/>
        <v>8</v>
      </c>
      <c r="AS376" s="12" t="str">
        <f t="shared" si="62"/>
        <v>212811602</v>
      </c>
    </row>
    <row r="377" spans="1:45" ht="16" x14ac:dyDescent="0.2">
      <c r="A377" s="8"/>
      <c r="B377" s="35" t="s">
        <v>1282</v>
      </c>
      <c r="C377" s="35" t="s">
        <v>491</v>
      </c>
      <c r="D377" s="35" t="s">
        <v>1283</v>
      </c>
      <c r="E377" s="32" t="s">
        <v>493</v>
      </c>
      <c r="F377" s="39" t="s">
        <v>95</v>
      </c>
      <c r="G377" s="9">
        <v>37632</v>
      </c>
      <c r="H377" s="36" t="str">
        <f t="shared" si="63"/>
        <v>u18</v>
      </c>
      <c r="I377" s="40" t="s">
        <v>207</v>
      </c>
      <c r="J377" s="42">
        <v>8</v>
      </c>
      <c r="K377" s="36">
        <v>800</v>
      </c>
      <c r="L377" s="8" t="s">
        <v>1449</v>
      </c>
      <c r="M377" s="40"/>
      <c r="N377" s="82">
        <v>8</v>
      </c>
      <c r="O377" s="89">
        <v>7</v>
      </c>
      <c r="P377" s="89" t="s">
        <v>1593</v>
      </c>
      <c r="Q377" s="85"/>
      <c r="R377" s="12" t="s">
        <v>819</v>
      </c>
      <c r="S377" s="12" t="str">
        <f t="shared" si="57"/>
        <v>m</v>
      </c>
      <c r="T377" s="8"/>
      <c r="U377" s="8"/>
      <c r="V377" s="8"/>
      <c r="W377" s="8"/>
      <c r="X377" s="8"/>
      <c r="Y377" s="8"/>
      <c r="Z377" s="45" t="s">
        <v>1442</v>
      </c>
      <c r="AA377" s="10">
        <v>43897</v>
      </c>
      <c r="AB377" s="44" t="s">
        <v>1445</v>
      </c>
      <c r="AC377" s="11" t="s">
        <v>1443</v>
      </c>
      <c r="AD377" s="11" t="s">
        <v>47</v>
      </c>
      <c r="AE377" s="14" t="s">
        <v>1444</v>
      </c>
      <c r="AG377" s="8" t="str">
        <f t="shared" si="58"/>
        <v>m</v>
      </c>
      <c r="AH377" s="8">
        <f t="shared" si="64"/>
        <v>800</v>
      </c>
      <c r="AI377" s="12" t="str">
        <f t="shared" si="64"/>
        <v>s1</v>
      </c>
      <c r="AJ377" s="12">
        <f t="shared" si="64"/>
        <v>0</v>
      </c>
      <c r="AK377" s="12">
        <f t="shared" si="59"/>
        <v>0</v>
      </c>
      <c r="AL377" s="12">
        <f t="shared" si="67"/>
        <v>8</v>
      </c>
      <c r="AM377" s="12">
        <f t="shared" si="67"/>
        <v>7</v>
      </c>
      <c r="AN377" s="12" t="str">
        <f t="shared" si="67"/>
        <v>2.05.84</v>
      </c>
      <c r="AO377" s="8" t="str">
        <f t="shared" si="60"/>
        <v>MIGUEL IGNACIIO ACUÑA  MELLADO</v>
      </c>
      <c r="AP377" s="23">
        <f t="shared" si="61"/>
        <v>37632</v>
      </c>
      <c r="AQ377" s="8" t="str">
        <f t="shared" si="66"/>
        <v>Centro de apoyo del deporte y la cultura CADECU</v>
      </c>
      <c r="AR377" s="8">
        <f t="shared" si="66"/>
        <v>8</v>
      </c>
      <c r="AS377" s="12" t="str">
        <f t="shared" si="62"/>
        <v>210829490</v>
      </c>
    </row>
    <row r="378" spans="1:45" ht="16" x14ac:dyDescent="0.2">
      <c r="A378" s="8"/>
      <c r="B378" s="35" t="s">
        <v>1273</v>
      </c>
      <c r="C378" s="35" t="s">
        <v>1274</v>
      </c>
      <c r="D378" s="35" t="s">
        <v>1275</v>
      </c>
      <c r="E378" s="32" t="s">
        <v>1276</v>
      </c>
      <c r="F378" s="39" t="s">
        <v>95</v>
      </c>
      <c r="G378" s="9">
        <v>37002</v>
      </c>
      <c r="H378" s="36" t="str">
        <f t="shared" si="63"/>
        <v>u20</v>
      </c>
      <c r="I378" s="40" t="s">
        <v>1277</v>
      </c>
      <c r="J378" s="42">
        <v>13</v>
      </c>
      <c r="K378" s="36">
        <v>800</v>
      </c>
      <c r="L378" s="8" t="s">
        <v>1449</v>
      </c>
      <c r="M378" s="40"/>
      <c r="N378" s="82"/>
      <c r="O378" s="89"/>
      <c r="P378" s="89" t="s">
        <v>588</v>
      </c>
      <c r="Q378" s="85"/>
      <c r="R378" s="12" t="s">
        <v>819</v>
      </c>
      <c r="S378" s="12" t="str">
        <f t="shared" si="57"/>
        <v>m</v>
      </c>
      <c r="T378" s="8"/>
      <c r="U378" s="8"/>
      <c r="V378" s="8"/>
      <c r="W378" s="8"/>
      <c r="X378" s="8"/>
      <c r="Y378" s="8"/>
      <c r="Z378" s="45" t="s">
        <v>1442</v>
      </c>
      <c r="AA378" s="10">
        <v>43897</v>
      </c>
      <c r="AB378" s="44" t="s">
        <v>1445</v>
      </c>
      <c r="AC378" s="11" t="s">
        <v>1443</v>
      </c>
      <c r="AD378" s="11" t="s">
        <v>47</v>
      </c>
      <c r="AE378" s="14" t="s">
        <v>1444</v>
      </c>
      <c r="AG378" s="8" t="str">
        <f t="shared" si="58"/>
        <v>m</v>
      </c>
      <c r="AH378" s="8">
        <f t="shared" si="64"/>
        <v>800</v>
      </c>
      <c r="AI378" s="12" t="str">
        <f t="shared" si="64"/>
        <v>s1</v>
      </c>
      <c r="AJ378" s="12">
        <f t="shared" si="64"/>
        <v>0</v>
      </c>
      <c r="AK378" s="12">
        <f t="shared" si="59"/>
        <v>0</v>
      </c>
      <c r="AL378" s="12">
        <f t="shared" si="67"/>
        <v>0</v>
      </c>
      <c r="AM378" s="12">
        <f t="shared" si="67"/>
        <v>0</v>
      </c>
      <c r="AN378" s="12" t="str">
        <f t="shared" si="67"/>
        <v>DNS</v>
      </c>
      <c r="AO378" s="8" t="str">
        <f t="shared" si="60"/>
        <v>JEREMMY ALEXANDER OLMEDO ARAYA</v>
      </c>
      <c r="AP378" s="23">
        <f t="shared" si="61"/>
        <v>37002</v>
      </c>
      <c r="AQ378" s="8" t="str">
        <f t="shared" si="66"/>
        <v>Club Atlético Francés</v>
      </c>
      <c r="AR378" s="8">
        <f t="shared" si="66"/>
        <v>13</v>
      </c>
      <c r="AS378" s="12" t="str">
        <f t="shared" si="62"/>
        <v>207116483</v>
      </c>
    </row>
    <row r="379" spans="1:45" ht="16" x14ac:dyDescent="0.2">
      <c r="A379" s="8"/>
      <c r="B379" s="35" t="s">
        <v>107</v>
      </c>
      <c r="C379" s="35" t="s">
        <v>108</v>
      </c>
      <c r="D379" s="35" t="s">
        <v>667</v>
      </c>
      <c r="E379" s="32" t="s">
        <v>609</v>
      </c>
      <c r="F379" s="39" t="s">
        <v>95</v>
      </c>
      <c r="G379" s="9">
        <v>36060</v>
      </c>
      <c r="H379" s="36" t="str">
        <f t="shared" si="63"/>
        <v>adulto</v>
      </c>
      <c r="I379" s="40" t="s">
        <v>52</v>
      </c>
      <c r="J379" s="42">
        <v>8</v>
      </c>
      <c r="K379" s="36">
        <v>800</v>
      </c>
      <c r="L379" s="8" t="s">
        <v>1449</v>
      </c>
      <c r="M379" s="40"/>
      <c r="N379" s="82"/>
      <c r="O379" s="89"/>
      <c r="P379" s="89" t="s">
        <v>588</v>
      </c>
      <c r="Q379" s="85"/>
      <c r="R379" s="12" t="s">
        <v>819</v>
      </c>
      <c r="S379" s="12" t="str">
        <f t="shared" si="57"/>
        <v>m</v>
      </c>
      <c r="T379" s="8"/>
      <c r="U379" s="8"/>
      <c r="V379" s="8"/>
      <c r="W379" s="8"/>
      <c r="X379" s="8"/>
      <c r="Y379" s="8"/>
      <c r="Z379" s="45" t="s">
        <v>1442</v>
      </c>
      <c r="AA379" s="10">
        <v>43897</v>
      </c>
      <c r="AB379" s="44" t="s">
        <v>1445</v>
      </c>
      <c r="AC379" s="11" t="s">
        <v>1443</v>
      </c>
      <c r="AD379" s="11" t="s">
        <v>47</v>
      </c>
      <c r="AE379" s="14" t="s">
        <v>1444</v>
      </c>
      <c r="AG379" s="8" t="str">
        <f t="shared" si="58"/>
        <v>m</v>
      </c>
      <c r="AH379" s="8">
        <f t="shared" si="64"/>
        <v>800</v>
      </c>
      <c r="AI379" s="12" t="str">
        <f t="shared" si="64"/>
        <v>s1</v>
      </c>
      <c r="AJ379" s="12">
        <f t="shared" si="64"/>
        <v>0</v>
      </c>
      <c r="AK379" s="12">
        <f t="shared" si="59"/>
        <v>0</v>
      </c>
      <c r="AL379" s="12">
        <f t="shared" si="67"/>
        <v>0</v>
      </c>
      <c r="AM379" s="12">
        <f t="shared" si="67"/>
        <v>0</v>
      </c>
      <c r="AN379" s="12" t="str">
        <f t="shared" si="67"/>
        <v>DNS</v>
      </c>
      <c r="AO379" s="8" t="str">
        <f t="shared" si="60"/>
        <v>NICOLAS VERGARA ORTEGA</v>
      </c>
      <c r="AP379" s="23">
        <f t="shared" si="61"/>
        <v>36060</v>
      </c>
      <c r="AQ379" s="8" t="str">
        <f t="shared" si="66"/>
        <v>Club Deportivo, Social y Cultural Diamantes de Coronel</v>
      </c>
      <c r="AR379" s="8">
        <f t="shared" si="66"/>
        <v>8</v>
      </c>
      <c r="AS379" s="12" t="str">
        <f t="shared" si="62"/>
        <v>199280236</v>
      </c>
    </row>
    <row r="380" spans="1:45" ht="16" x14ac:dyDescent="0.2">
      <c r="A380" s="8"/>
      <c r="B380" s="35" t="s">
        <v>1227</v>
      </c>
      <c r="C380" s="35" t="s">
        <v>1127</v>
      </c>
      <c r="D380" s="35" t="s">
        <v>1228</v>
      </c>
      <c r="E380" s="32" t="s">
        <v>1229</v>
      </c>
      <c r="F380" s="39" t="s">
        <v>95</v>
      </c>
      <c r="G380" s="9">
        <v>37646</v>
      </c>
      <c r="H380" s="36" t="str">
        <f t="shared" si="63"/>
        <v>u18</v>
      </c>
      <c r="I380" s="40" t="s">
        <v>823</v>
      </c>
      <c r="J380" s="42">
        <v>7</v>
      </c>
      <c r="K380" s="36">
        <v>800</v>
      </c>
      <c r="L380" s="8" t="s">
        <v>1449</v>
      </c>
      <c r="M380" s="40"/>
      <c r="N380" s="82"/>
      <c r="O380" s="89"/>
      <c r="P380" s="89" t="s">
        <v>588</v>
      </c>
      <c r="Q380" s="85"/>
      <c r="R380" s="12" t="s">
        <v>819</v>
      </c>
      <c r="S380" s="12" t="str">
        <f t="shared" si="57"/>
        <v>m</v>
      </c>
      <c r="T380" s="8"/>
      <c r="U380" s="8"/>
      <c r="V380" s="8"/>
      <c r="W380" s="8"/>
      <c r="X380" s="8"/>
      <c r="Y380" s="8"/>
      <c r="Z380" s="45" t="s">
        <v>1442</v>
      </c>
      <c r="AA380" s="10">
        <v>43897</v>
      </c>
      <c r="AB380" s="44" t="s">
        <v>1445</v>
      </c>
      <c r="AC380" s="11" t="s">
        <v>1443</v>
      </c>
      <c r="AD380" s="11" t="s">
        <v>47</v>
      </c>
      <c r="AE380" s="14" t="s">
        <v>1444</v>
      </c>
      <c r="AG380" s="8" t="str">
        <f t="shared" si="58"/>
        <v>m</v>
      </c>
      <c r="AH380" s="8">
        <f t="shared" si="64"/>
        <v>800</v>
      </c>
      <c r="AI380" s="12" t="str">
        <f t="shared" si="64"/>
        <v>s1</v>
      </c>
      <c r="AJ380" s="12">
        <f t="shared" si="64"/>
        <v>0</v>
      </c>
      <c r="AK380" s="12">
        <f t="shared" si="59"/>
        <v>0</v>
      </c>
      <c r="AL380" s="12">
        <f t="shared" si="67"/>
        <v>0</v>
      </c>
      <c r="AM380" s="12">
        <f t="shared" si="67"/>
        <v>0</v>
      </c>
      <c r="AN380" s="12" t="str">
        <f t="shared" si="67"/>
        <v>DNS</v>
      </c>
      <c r="AO380" s="8" t="str">
        <f t="shared" si="60"/>
        <v>PABLO JESUS ALEXIS MOYA BUSTAMANTE</v>
      </c>
      <c r="AP380" s="23">
        <f t="shared" si="61"/>
        <v>37646</v>
      </c>
      <c r="AQ380" s="8" t="str">
        <f t="shared" si="66"/>
        <v>CLUB ATLETISMO CAUQUENES</v>
      </c>
      <c r="AR380" s="8">
        <f t="shared" si="66"/>
        <v>7</v>
      </c>
      <c r="AS380" s="12" t="str">
        <f t="shared" si="62"/>
        <v>212306347</v>
      </c>
    </row>
    <row r="381" spans="1:45" ht="16" x14ac:dyDescent="0.2">
      <c r="A381" s="8"/>
      <c r="B381" s="35" t="s">
        <v>228</v>
      </c>
      <c r="C381" s="35" t="s">
        <v>519</v>
      </c>
      <c r="D381" s="35" t="s">
        <v>109</v>
      </c>
      <c r="E381" s="32" t="s">
        <v>1285</v>
      </c>
      <c r="F381" s="39" t="s">
        <v>95</v>
      </c>
      <c r="G381" s="9">
        <v>36942</v>
      </c>
      <c r="H381" s="36" t="str">
        <f t="shared" si="63"/>
        <v>u20</v>
      </c>
      <c r="I381" s="40" t="s">
        <v>235</v>
      </c>
      <c r="J381" s="42">
        <v>8</v>
      </c>
      <c r="K381" s="36">
        <v>800</v>
      </c>
      <c r="L381" s="8" t="s">
        <v>1450</v>
      </c>
      <c r="M381" s="40"/>
      <c r="N381" s="82">
        <v>4</v>
      </c>
      <c r="O381" s="89">
        <v>1</v>
      </c>
      <c r="P381" s="89" t="s">
        <v>1673</v>
      </c>
      <c r="Q381" s="85"/>
      <c r="R381" s="12" t="s">
        <v>819</v>
      </c>
      <c r="S381" s="12" t="str">
        <f t="shared" si="57"/>
        <v>m</v>
      </c>
      <c r="T381" s="8"/>
      <c r="U381" s="8"/>
      <c r="V381" s="8"/>
      <c r="W381" s="8"/>
      <c r="X381" s="8"/>
      <c r="Y381" s="8"/>
      <c r="Z381" s="45" t="s">
        <v>1442</v>
      </c>
      <c r="AA381" s="10">
        <v>43897</v>
      </c>
      <c r="AB381" s="44" t="s">
        <v>1445</v>
      </c>
      <c r="AC381" s="11" t="s">
        <v>1443</v>
      </c>
      <c r="AD381" s="11" t="s">
        <v>47</v>
      </c>
      <c r="AE381" s="14" t="s">
        <v>1444</v>
      </c>
      <c r="AG381" s="8" t="str">
        <f t="shared" si="58"/>
        <v>m</v>
      </c>
      <c r="AH381" s="8">
        <f t="shared" si="64"/>
        <v>800</v>
      </c>
      <c r="AI381" s="12" t="str">
        <f t="shared" si="64"/>
        <v>s2</v>
      </c>
      <c r="AJ381" s="12">
        <f t="shared" si="64"/>
        <v>0</v>
      </c>
      <c r="AK381" s="12">
        <f t="shared" si="59"/>
        <v>0</v>
      </c>
      <c r="AL381" s="12">
        <f t="shared" si="67"/>
        <v>4</v>
      </c>
      <c r="AM381" s="12">
        <f t="shared" si="67"/>
        <v>1</v>
      </c>
      <c r="AN381" s="12" t="str">
        <f t="shared" si="67"/>
        <v>2.01.60</v>
      </c>
      <c r="AO381" s="8" t="str">
        <f t="shared" si="60"/>
        <v xml:space="preserve">NICOLAS  CONTRERAS  SANHUEZA </v>
      </c>
      <c r="AP381" s="23">
        <f t="shared" si="61"/>
        <v>36942</v>
      </c>
      <c r="AQ381" s="8" t="str">
        <f t="shared" si="66"/>
        <v>Club Atlético Nahuen</v>
      </c>
      <c r="AR381" s="8">
        <f t="shared" si="66"/>
        <v>8</v>
      </c>
      <c r="AS381" s="12" t="str">
        <f t="shared" si="62"/>
        <v>206280883</v>
      </c>
    </row>
    <row r="382" spans="1:45" ht="16" x14ac:dyDescent="0.2">
      <c r="A382" s="8"/>
      <c r="B382" s="35" t="s">
        <v>1290</v>
      </c>
      <c r="C382" s="35" t="s">
        <v>1291</v>
      </c>
      <c r="D382" s="35" t="s">
        <v>1292</v>
      </c>
      <c r="E382" s="32" t="s">
        <v>1293</v>
      </c>
      <c r="F382" s="39" t="s">
        <v>95</v>
      </c>
      <c r="G382" s="9">
        <v>38098</v>
      </c>
      <c r="H382" s="36" t="str">
        <f t="shared" si="63"/>
        <v>u18</v>
      </c>
      <c r="I382" s="40" t="s">
        <v>831</v>
      </c>
      <c r="J382" s="42">
        <v>16</v>
      </c>
      <c r="K382" s="36">
        <v>800</v>
      </c>
      <c r="L382" s="8" t="s">
        <v>1450</v>
      </c>
      <c r="M382" s="40"/>
      <c r="N382" s="82">
        <v>6</v>
      </c>
      <c r="O382" s="89">
        <v>2</v>
      </c>
      <c r="P382" s="89" t="s">
        <v>1596</v>
      </c>
      <c r="Q382" s="85"/>
      <c r="R382" s="12" t="s">
        <v>819</v>
      </c>
      <c r="S382" s="12" t="str">
        <f t="shared" si="57"/>
        <v>m</v>
      </c>
      <c r="T382" s="8"/>
      <c r="U382" s="8"/>
      <c r="V382" s="8"/>
      <c r="W382" s="8"/>
      <c r="X382" s="8"/>
      <c r="Y382" s="8"/>
      <c r="Z382" s="45" t="s">
        <v>1442</v>
      </c>
      <c r="AA382" s="10">
        <v>43897</v>
      </c>
      <c r="AB382" s="44" t="s">
        <v>1445</v>
      </c>
      <c r="AC382" s="11" t="s">
        <v>1443</v>
      </c>
      <c r="AD382" s="11" t="s">
        <v>47</v>
      </c>
      <c r="AE382" s="14" t="s">
        <v>1444</v>
      </c>
      <c r="AG382" s="8" t="str">
        <f t="shared" si="58"/>
        <v>m</v>
      </c>
      <c r="AH382" s="8">
        <f t="shared" si="64"/>
        <v>800</v>
      </c>
      <c r="AI382" s="12" t="str">
        <f t="shared" si="64"/>
        <v>s2</v>
      </c>
      <c r="AJ382" s="12">
        <f t="shared" si="64"/>
        <v>0</v>
      </c>
      <c r="AK382" s="12">
        <f t="shared" si="59"/>
        <v>0</v>
      </c>
      <c r="AL382" s="12">
        <f t="shared" si="67"/>
        <v>6</v>
      </c>
      <c r="AM382" s="12">
        <f t="shared" si="67"/>
        <v>2</v>
      </c>
      <c r="AN382" s="12" t="str">
        <f t="shared" si="67"/>
        <v>2.04.93</v>
      </c>
      <c r="AO382" s="8" t="str">
        <f t="shared" si="60"/>
        <v>PEDRO RODOLFO FLORES  ARRIAGADA</v>
      </c>
      <c r="AP382" s="23">
        <f t="shared" si="61"/>
        <v>38098</v>
      </c>
      <c r="AQ382" s="8" t="str">
        <f t="shared" si="66"/>
        <v>Club Atlético Tres Runners</v>
      </c>
      <c r="AR382" s="8">
        <f t="shared" si="66"/>
        <v>16</v>
      </c>
      <c r="AS382" s="12" t="str">
        <f t="shared" si="62"/>
        <v>215586642</v>
      </c>
    </row>
    <row r="383" spans="1:45" ht="16" x14ac:dyDescent="0.2">
      <c r="A383" s="8"/>
      <c r="B383" s="35" t="s">
        <v>1286</v>
      </c>
      <c r="C383" s="35" t="s">
        <v>1287</v>
      </c>
      <c r="D383" s="35" t="s">
        <v>1288</v>
      </c>
      <c r="E383" s="32" t="s">
        <v>1289</v>
      </c>
      <c r="F383" s="39" t="s">
        <v>95</v>
      </c>
      <c r="G383" s="9">
        <v>36936</v>
      </c>
      <c r="H383" s="36" t="str">
        <f t="shared" si="63"/>
        <v>u20</v>
      </c>
      <c r="I383" s="40" t="s">
        <v>928</v>
      </c>
      <c r="J383" s="42">
        <v>16</v>
      </c>
      <c r="K383" s="36">
        <v>800</v>
      </c>
      <c r="L383" s="8" t="s">
        <v>1450</v>
      </c>
      <c r="M383" s="40"/>
      <c r="N383" s="82">
        <v>5</v>
      </c>
      <c r="O383" s="89">
        <v>3</v>
      </c>
      <c r="P383" s="89" t="s">
        <v>1595</v>
      </c>
      <c r="Q383" s="85"/>
      <c r="R383" s="12" t="s">
        <v>819</v>
      </c>
      <c r="S383" s="12" t="str">
        <f t="shared" si="57"/>
        <v>m</v>
      </c>
      <c r="T383" s="8"/>
      <c r="U383" s="8"/>
      <c r="V383" s="8"/>
      <c r="W383" s="8"/>
      <c r="X383" s="8"/>
      <c r="Y383" s="8"/>
      <c r="Z383" s="45" t="s">
        <v>1442</v>
      </c>
      <c r="AA383" s="10">
        <v>43897</v>
      </c>
      <c r="AB383" s="44" t="s">
        <v>1445</v>
      </c>
      <c r="AC383" s="11" t="s">
        <v>1443</v>
      </c>
      <c r="AD383" s="11" t="s">
        <v>47</v>
      </c>
      <c r="AE383" s="14" t="s">
        <v>1444</v>
      </c>
      <c r="AG383" s="8" t="str">
        <f t="shared" si="58"/>
        <v>m</v>
      </c>
      <c r="AH383" s="8">
        <f t="shared" si="64"/>
        <v>800</v>
      </c>
      <c r="AI383" s="12" t="str">
        <f t="shared" si="64"/>
        <v>s2</v>
      </c>
      <c r="AJ383" s="12">
        <f t="shared" si="64"/>
        <v>0</v>
      </c>
      <c r="AK383" s="12">
        <f t="shared" si="59"/>
        <v>0</v>
      </c>
      <c r="AL383" s="12">
        <f t="shared" si="67"/>
        <v>5</v>
      </c>
      <c r="AM383" s="12">
        <f t="shared" si="67"/>
        <v>3</v>
      </c>
      <c r="AN383" s="12" t="str">
        <f t="shared" si="67"/>
        <v>2.05.67</v>
      </c>
      <c r="AO383" s="8" t="str">
        <f t="shared" si="60"/>
        <v>AGUSTIN FACUNDO ZALAZAR SALDIAS</v>
      </c>
      <c r="AP383" s="23">
        <f t="shared" si="61"/>
        <v>36936</v>
      </c>
      <c r="AQ383" s="8" t="str">
        <f t="shared" si="66"/>
        <v>Club Atlético UBB Chillan</v>
      </c>
      <c r="AR383" s="8">
        <f t="shared" si="66"/>
        <v>16</v>
      </c>
      <c r="AS383" s="12" t="str">
        <f t="shared" si="62"/>
        <v>207083992</v>
      </c>
    </row>
    <row r="384" spans="1:45" ht="16" x14ac:dyDescent="0.2">
      <c r="A384" s="8"/>
      <c r="B384" s="35" t="s">
        <v>197</v>
      </c>
      <c r="C384" s="35" t="s">
        <v>339</v>
      </c>
      <c r="D384" s="35" t="s">
        <v>488</v>
      </c>
      <c r="E384" s="32" t="s">
        <v>489</v>
      </c>
      <c r="F384" s="39" t="s">
        <v>95</v>
      </c>
      <c r="G384" s="9">
        <v>38032</v>
      </c>
      <c r="H384" s="36" t="str">
        <f t="shared" si="63"/>
        <v>u18</v>
      </c>
      <c r="I384" s="40" t="s">
        <v>857</v>
      </c>
      <c r="J384" s="42">
        <v>8</v>
      </c>
      <c r="K384" s="36">
        <v>800</v>
      </c>
      <c r="L384" s="8" t="s">
        <v>1450</v>
      </c>
      <c r="M384" s="40"/>
      <c r="N384" s="82">
        <v>7</v>
      </c>
      <c r="O384" s="89">
        <v>4</v>
      </c>
      <c r="P384" s="89" t="s">
        <v>1641</v>
      </c>
      <c r="Q384" s="85"/>
      <c r="R384" s="12" t="s">
        <v>819</v>
      </c>
      <c r="S384" s="12" t="str">
        <f t="shared" si="57"/>
        <v>m</v>
      </c>
      <c r="T384" s="8"/>
      <c r="U384" s="8"/>
      <c r="V384" s="8"/>
      <c r="W384" s="8"/>
      <c r="X384" s="8"/>
      <c r="Y384" s="8"/>
      <c r="Z384" s="45" t="s">
        <v>1442</v>
      </c>
      <c r="AA384" s="10">
        <v>43897</v>
      </c>
      <c r="AB384" s="44" t="s">
        <v>1445</v>
      </c>
      <c r="AC384" s="11" t="s">
        <v>1443</v>
      </c>
      <c r="AD384" s="11" t="s">
        <v>47</v>
      </c>
      <c r="AE384" s="14" t="s">
        <v>1444</v>
      </c>
      <c r="AG384" s="8" t="str">
        <f t="shared" si="58"/>
        <v>m</v>
      </c>
      <c r="AH384" s="8">
        <f t="shared" si="64"/>
        <v>800</v>
      </c>
      <c r="AI384" s="12" t="str">
        <f t="shared" si="64"/>
        <v>s2</v>
      </c>
      <c r="AJ384" s="12">
        <f t="shared" si="64"/>
        <v>0</v>
      </c>
      <c r="AK384" s="12">
        <f t="shared" si="59"/>
        <v>0</v>
      </c>
      <c r="AL384" s="12">
        <f t="shared" si="67"/>
        <v>7</v>
      </c>
      <c r="AM384" s="12">
        <f t="shared" si="67"/>
        <v>4</v>
      </c>
      <c r="AN384" s="12" t="str">
        <f t="shared" si="67"/>
        <v>2.23.48</v>
      </c>
      <c r="AO384" s="8" t="str">
        <f t="shared" si="60"/>
        <v>JOAQUIN ANDRÉS MUÑOZ ROBLES</v>
      </c>
      <c r="AP384" s="23">
        <f t="shared" si="61"/>
        <v>38032</v>
      </c>
      <c r="AQ384" s="8" t="str">
        <f t="shared" si="66"/>
        <v>Club de Atletismo juan Silva de Lota</v>
      </c>
      <c r="AR384" s="8">
        <f t="shared" si="66"/>
        <v>8</v>
      </c>
      <c r="AS384" s="12" t="str">
        <f t="shared" si="62"/>
        <v>215085023</v>
      </c>
    </row>
    <row r="385" spans="1:45" ht="16" x14ac:dyDescent="0.2">
      <c r="A385" s="8"/>
      <c r="B385" s="35" t="s">
        <v>369</v>
      </c>
      <c r="C385" s="35" t="s">
        <v>370</v>
      </c>
      <c r="D385" s="35" t="s">
        <v>371</v>
      </c>
      <c r="E385" s="32" t="s">
        <v>372</v>
      </c>
      <c r="F385" s="39" t="s">
        <v>95</v>
      </c>
      <c r="G385" s="9">
        <v>38862</v>
      </c>
      <c r="H385" s="36" t="str">
        <f t="shared" si="63"/>
        <v>u16</v>
      </c>
      <c r="I385" s="40" t="s">
        <v>78</v>
      </c>
      <c r="J385" s="42">
        <v>8</v>
      </c>
      <c r="K385" s="36">
        <v>800</v>
      </c>
      <c r="L385" s="8" t="s">
        <v>1450</v>
      </c>
      <c r="M385" s="40"/>
      <c r="N385" s="82">
        <v>8</v>
      </c>
      <c r="O385" s="89">
        <v>5</v>
      </c>
      <c r="P385" s="89" t="s">
        <v>1642</v>
      </c>
      <c r="Q385" s="85"/>
      <c r="R385" s="12" t="s">
        <v>819</v>
      </c>
      <c r="S385" s="12" t="str">
        <f t="shared" si="57"/>
        <v>m</v>
      </c>
      <c r="T385" s="8"/>
      <c r="U385" s="8"/>
      <c r="V385" s="8"/>
      <c r="W385" s="8"/>
      <c r="X385" s="8"/>
      <c r="Y385" s="8"/>
      <c r="Z385" s="45" t="s">
        <v>1442</v>
      </c>
      <c r="AA385" s="10">
        <v>43897</v>
      </c>
      <c r="AB385" s="44" t="s">
        <v>1445</v>
      </c>
      <c r="AC385" s="11" t="s">
        <v>1443</v>
      </c>
      <c r="AD385" s="11" t="s">
        <v>47</v>
      </c>
      <c r="AE385" s="14" t="s">
        <v>1444</v>
      </c>
      <c r="AG385" s="8" t="str">
        <f t="shared" si="58"/>
        <v>m</v>
      </c>
      <c r="AH385" s="8">
        <f t="shared" si="64"/>
        <v>800</v>
      </c>
      <c r="AI385" s="12" t="str">
        <f t="shared" si="64"/>
        <v>s2</v>
      </c>
      <c r="AJ385" s="12">
        <f t="shared" si="64"/>
        <v>0</v>
      </c>
      <c r="AK385" s="12">
        <f t="shared" si="59"/>
        <v>0</v>
      </c>
      <c r="AL385" s="12">
        <f t="shared" si="67"/>
        <v>8</v>
      </c>
      <c r="AM385" s="12">
        <f t="shared" si="67"/>
        <v>5</v>
      </c>
      <c r="AN385" s="12" t="str">
        <f t="shared" si="67"/>
        <v>2.26.45</v>
      </c>
      <c r="AO385" s="8" t="str">
        <f t="shared" si="60"/>
        <v>JOSÉ ALEJANDRO ANDRÉS ANTIPIL GARRIDO</v>
      </c>
      <c r="AP385" s="23">
        <f t="shared" si="61"/>
        <v>38862</v>
      </c>
      <c r="AQ385" s="8" t="str">
        <f t="shared" si="66"/>
        <v>Club de Atletismo Cheukeniata</v>
      </c>
      <c r="AR385" s="8">
        <f t="shared" si="66"/>
        <v>8</v>
      </c>
      <c r="AS385" s="12" t="str">
        <f t="shared" si="62"/>
        <v>221356551</v>
      </c>
    </row>
    <row r="386" spans="1:45" ht="16" x14ac:dyDescent="0.2">
      <c r="A386" s="8"/>
      <c r="B386" s="35" t="s">
        <v>180</v>
      </c>
      <c r="C386" s="35" t="s">
        <v>181</v>
      </c>
      <c r="D386" s="35" t="s">
        <v>182</v>
      </c>
      <c r="E386" s="32" t="s">
        <v>183</v>
      </c>
      <c r="F386" s="39" t="s">
        <v>95</v>
      </c>
      <c r="G386" s="9">
        <v>36360</v>
      </c>
      <c r="H386" s="36" t="str">
        <f t="shared" si="63"/>
        <v>adulto</v>
      </c>
      <c r="I386" s="40" t="s">
        <v>89</v>
      </c>
      <c r="J386" s="42">
        <v>8</v>
      </c>
      <c r="K386" s="36">
        <v>800</v>
      </c>
      <c r="L386" s="8" t="s">
        <v>1450</v>
      </c>
      <c r="M386" s="40"/>
      <c r="N386" s="82">
        <v>3</v>
      </c>
      <c r="O386" s="89">
        <v>6</v>
      </c>
      <c r="P386" s="89" t="s">
        <v>1597</v>
      </c>
      <c r="Q386" s="85"/>
      <c r="R386" s="12" t="s">
        <v>819</v>
      </c>
      <c r="S386" s="12" t="str">
        <f t="shared" ref="S386:S449" si="68">F386</f>
        <v>m</v>
      </c>
      <c r="T386" s="8"/>
      <c r="U386" s="8"/>
      <c r="V386" s="8"/>
      <c r="W386" s="8"/>
      <c r="X386" s="8"/>
      <c r="Y386" s="8"/>
      <c r="Z386" s="45" t="s">
        <v>1442</v>
      </c>
      <c r="AA386" s="10">
        <v>43897</v>
      </c>
      <c r="AB386" s="44" t="s">
        <v>1445</v>
      </c>
      <c r="AC386" s="11" t="s">
        <v>1443</v>
      </c>
      <c r="AD386" s="11" t="s">
        <v>47</v>
      </c>
      <c r="AE386" s="14" t="s">
        <v>1444</v>
      </c>
      <c r="AG386" s="8" t="str">
        <f t="shared" ref="AG386:AG449" si="69">F386</f>
        <v>m</v>
      </c>
      <c r="AH386" s="8">
        <f t="shared" si="64"/>
        <v>800</v>
      </c>
      <c r="AI386" s="12" t="str">
        <f t="shared" si="64"/>
        <v>s2</v>
      </c>
      <c r="AJ386" s="12">
        <f t="shared" si="64"/>
        <v>0</v>
      </c>
      <c r="AK386" s="12">
        <f t="shared" ref="AK386:AK449" si="70">Q386</f>
        <v>0</v>
      </c>
      <c r="AL386" s="12">
        <f t="shared" si="67"/>
        <v>3</v>
      </c>
      <c r="AM386" s="12">
        <f t="shared" si="67"/>
        <v>6</v>
      </c>
      <c r="AN386" s="12" t="str">
        <f t="shared" si="67"/>
        <v>2.26.49</v>
      </c>
      <c r="AO386" s="8" t="str">
        <f t="shared" ref="AO386:AO449" si="71">+UPPER((CONCATENATE(D386," ",B386," ",C386)))</f>
        <v>ERIC ALBERTO RIQUELME  PAILLALEF</v>
      </c>
      <c r="AP386" s="23">
        <f t="shared" ref="AP386:AP449" si="72">G386</f>
        <v>36360</v>
      </c>
      <c r="AQ386" s="8" t="str">
        <f t="shared" si="66"/>
        <v>Club Atletismo Penco</v>
      </c>
      <c r="AR386" s="8">
        <f t="shared" si="66"/>
        <v>8</v>
      </c>
      <c r="AS386" s="12" t="str">
        <f t="shared" ref="AS386:AS449" si="73">+SUBSTITUTE(SUBSTITUTE(E386,".",""),"-","")</f>
        <v>201950759</v>
      </c>
    </row>
    <row r="387" spans="1:45" ht="16" x14ac:dyDescent="0.2">
      <c r="A387" s="8"/>
      <c r="B387" s="35" t="s">
        <v>1294</v>
      </c>
      <c r="C387" s="35" t="s">
        <v>258</v>
      </c>
      <c r="D387" s="35" t="s">
        <v>1295</v>
      </c>
      <c r="E387" s="32" t="s">
        <v>1296</v>
      </c>
      <c r="F387" s="39" t="s">
        <v>95</v>
      </c>
      <c r="G387" s="9">
        <v>37552</v>
      </c>
      <c r="H387" s="36" t="str">
        <f t="shared" si="63"/>
        <v>u20</v>
      </c>
      <c r="I387" s="40" t="s">
        <v>923</v>
      </c>
      <c r="J387" s="42">
        <v>8</v>
      </c>
      <c r="K387" s="36">
        <v>800</v>
      </c>
      <c r="L387" s="8" t="s">
        <v>1450</v>
      </c>
      <c r="M387" s="40"/>
      <c r="N387" s="82"/>
      <c r="O387" s="89"/>
      <c r="P387" s="89" t="s">
        <v>588</v>
      </c>
      <c r="Q387" s="85"/>
      <c r="R387" s="12" t="s">
        <v>819</v>
      </c>
      <c r="S387" s="12" t="str">
        <f t="shared" si="68"/>
        <v>m</v>
      </c>
      <c r="T387" s="8"/>
      <c r="U387" s="8"/>
      <c r="V387" s="8"/>
      <c r="W387" s="8"/>
      <c r="X387" s="8"/>
      <c r="Y387" s="8"/>
      <c r="Z387" s="45" t="s">
        <v>1442</v>
      </c>
      <c r="AA387" s="10">
        <v>43897</v>
      </c>
      <c r="AB387" s="44" t="s">
        <v>1445</v>
      </c>
      <c r="AC387" s="11" t="s">
        <v>1443</v>
      </c>
      <c r="AD387" s="11" t="s">
        <v>47</v>
      </c>
      <c r="AE387" s="14" t="s">
        <v>1444</v>
      </c>
      <c r="AG387" s="8" t="str">
        <f t="shared" si="69"/>
        <v>m</v>
      </c>
      <c r="AH387" s="8">
        <f t="shared" si="64"/>
        <v>800</v>
      </c>
      <c r="AI387" s="12" t="str">
        <f t="shared" si="64"/>
        <v>s2</v>
      </c>
      <c r="AJ387" s="12">
        <f t="shared" si="64"/>
        <v>0</v>
      </c>
      <c r="AK387" s="12">
        <f t="shared" si="70"/>
        <v>0</v>
      </c>
      <c r="AL387" s="12">
        <f t="shared" si="67"/>
        <v>0</v>
      </c>
      <c r="AM387" s="12">
        <f t="shared" si="67"/>
        <v>0</v>
      </c>
      <c r="AN387" s="12" t="str">
        <f t="shared" si="67"/>
        <v>DNS</v>
      </c>
      <c r="AO387" s="8" t="str">
        <f t="shared" si="71"/>
        <v>IGNACIO ALEJANDRO VILLEGAS SILVA</v>
      </c>
      <c r="AP387" s="23">
        <f t="shared" si="72"/>
        <v>37552</v>
      </c>
      <c r="AQ387" s="8" t="str">
        <f t="shared" si="66"/>
        <v>Club Atlético Chiguayante</v>
      </c>
      <c r="AR387" s="8">
        <f t="shared" si="66"/>
        <v>8</v>
      </c>
      <c r="AS387" s="12" t="str">
        <f t="shared" si="73"/>
        <v>210531482</v>
      </c>
    </row>
    <row r="388" spans="1:45" ht="16" x14ac:dyDescent="0.2">
      <c r="A388" s="8"/>
      <c r="B388" s="35" t="s">
        <v>1237</v>
      </c>
      <c r="C388" s="35" t="s">
        <v>1238</v>
      </c>
      <c r="D388" s="35" t="s">
        <v>1239</v>
      </c>
      <c r="E388" s="32" t="s">
        <v>1240</v>
      </c>
      <c r="F388" s="39" t="s">
        <v>95</v>
      </c>
      <c r="G388" s="9">
        <v>37676</v>
      </c>
      <c r="H388" s="36" t="str">
        <f t="shared" si="63"/>
        <v>u18</v>
      </c>
      <c r="I388" s="40" t="s">
        <v>847</v>
      </c>
      <c r="J388" s="42">
        <v>7</v>
      </c>
      <c r="K388" s="36">
        <v>800</v>
      </c>
      <c r="L388" s="8" t="s">
        <v>1450</v>
      </c>
      <c r="M388" s="40"/>
      <c r="N388" s="82"/>
      <c r="O388" s="89"/>
      <c r="P388" s="89" t="s">
        <v>588</v>
      </c>
      <c r="Q388" s="85"/>
      <c r="R388" s="12" t="s">
        <v>819</v>
      </c>
      <c r="S388" s="12" t="str">
        <f t="shared" si="68"/>
        <v>m</v>
      </c>
      <c r="T388" s="8"/>
      <c r="U388" s="8"/>
      <c r="V388" s="8"/>
      <c r="W388" s="8"/>
      <c r="X388" s="8"/>
      <c r="Y388" s="8"/>
      <c r="Z388" s="45" t="s">
        <v>1442</v>
      </c>
      <c r="AA388" s="10">
        <v>43897</v>
      </c>
      <c r="AB388" s="44" t="s">
        <v>1445</v>
      </c>
      <c r="AC388" s="11" t="s">
        <v>1443</v>
      </c>
      <c r="AD388" s="11" t="s">
        <v>47</v>
      </c>
      <c r="AE388" s="14" t="s">
        <v>1444</v>
      </c>
      <c r="AG388" s="8" t="str">
        <f t="shared" si="69"/>
        <v>m</v>
      </c>
      <c r="AH388" s="8">
        <f t="shared" si="64"/>
        <v>800</v>
      </c>
      <c r="AI388" s="12" t="str">
        <f t="shared" si="64"/>
        <v>s2</v>
      </c>
      <c r="AJ388" s="12">
        <f t="shared" si="64"/>
        <v>0</v>
      </c>
      <c r="AK388" s="12">
        <f t="shared" si="70"/>
        <v>0</v>
      </c>
      <c r="AL388" s="12">
        <f t="shared" si="67"/>
        <v>0</v>
      </c>
      <c r="AM388" s="12">
        <f t="shared" si="67"/>
        <v>0</v>
      </c>
      <c r="AN388" s="12" t="str">
        <f t="shared" si="67"/>
        <v>DNS</v>
      </c>
      <c r="AO388" s="8" t="str">
        <f t="shared" si="71"/>
        <v>FERNANDO JAVIER AEDO  MARILEF</v>
      </c>
      <c r="AP388" s="23">
        <f t="shared" si="72"/>
        <v>37676</v>
      </c>
      <c r="AQ388" s="8" t="str">
        <f t="shared" si="66"/>
        <v>CLUB ATLETICO ALAMEDA DE TALCA</v>
      </c>
      <c r="AR388" s="8">
        <f t="shared" si="66"/>
        <v>7</v>
      </c>
      <c r="AS388" s="12" t="str">
        <f t="shared" si="73"/>
        <v>212471593</v>
      </c>
    </row>
    <row r="389" spans="1:45" ht="16" x14ac:dyDescent="0.2">
      <c r="A389" s="8"/>
      <c r="B389" s="35" t="s">
        <v>197</v>
      </c>
      <c r="C389" s="35" t="s">
        <v>213</v>
      </c>
      <c r="D389" s="35" t="s">
        <v>383</v>
      </c>
      <c r="E389" s="32" t="s">
        <v>384</v>
      </c>
      <c r="F389" s="39" t="s">
        <v>95</v>
      </c>
      <c r="G389" s="9">
        <v>38494</v>
      </c>
      <c r="H389" s="36" t="str">
        <f t="shared" si="63"/>
        <v>u16</v>
      </c>
      <c r="I389" s="40" t="s">
        <v>857</v>
      </c>
      <c r="J389" s="42">
        <v>8</v>
      </c>
      <c r="K389" s="36">
        <v>800</v>
      </c>
      <c r="L389" s="8" t="s">
        <v>1450</v>
      </c>
      <c r="M389" s="40"/>
      <c r="N389" s="82"/>
      <c r="O389" s="89"/>
      <c r="P389" s="89" t="s">
        <v>588</v>
      </c>
      <c r="Q389" s="85"/>
      <c r="R389" s="12" t="s">
        <v>819</v>
      </c>
      <c r="S389" s="12" t="str">
        <f t="shared" si="68"/>
        <v>m</v>
      </c>
      <c r="T389" s="8"/>
      <c r="U389" s="8"/>
      <c r="V389" s="8"/>
      <c r="W389" s="8"/>
      <c r="X389" s="8"/>
      <c r="Y389" s="8"/>
      <c r="Z389" s="45" t="s">
        <v>1442</v>
      </c>
      <c r="AA389" s="10">
        <v>43897</v>
      </c>
      <c r="AB389" s="44" t="s">
        <v>1445</v>
      </c>
      <c r="AC389" s="11" t="s">
        <v>1443</v>
      </c>
      <c r="AD389" s="11" t="s">
        <v>47</v>
      </c>
      <c r="AE389" s="14" t="s">
        <v>1444</v>
      </c>
      <c r="AG389" s="8" t="str">
        <f t="shared" si="69"/>
        <v>m</v>
      </c>
      <c r="AH389" s="8">
        <f t="shared" si="64"/>
        <v>800</v>
      </c>
      <c r="AI389" s="12" t="str">
        <f t="shared" si="64"/>
        <v>s2</v>
      </c>
      <c r="AJ389" s="12">
        <f t="shared" si="64"/>
        <v>0</v>
      </c>
      <c r="AK389" s="12">
        <f t="shared" si="70"/>
        <v>0</v>
      </c>
      <c r="AL389" s="12">
        <f t="shared" si="67"/>
        <v>0</v>
      </c>
      <c r="AM389" s="12">
        <f t="shared" si="67"/>
        <v>0</v>
      </c>
      <c r="AN389" s="12" t="str">
        <f t="shared" si="67"/>
        <v>DNS</v>
      </c>
      <c r="AO389" s="8" t="str">
        <f t="shared" si="71"/>
        <v>GABRIEL ANTONIO MUÑOZ NUÑEZ</v>
      </c>
      <c r="AP389" s="23">
        <f t="shared" si="72"/>
        <v>38494</v>
      </c>
      <c r="AQ389" s="8" t="str">
        <f t="shared" si="66"/>
        <v>Club de Atletismo juan Silva de Lota</v>
      </c>
      <c r="AR389" s="8">
        <f t="shared" si="66"/>
        <v>8</v>
      </c>
      <c r="AS389" s="12" t="str">
        <f t="shared" si="73"/>
        <v>218473008</v>
      </c>
    </row>
    <row r="390" spans="1:45" ht="16" x14ac:dyDescent="0.2">
      <c r="A390" s="8"/>
      <c r="B390" s="35" t="s">
        <v>1297</v>
      </c>
      <c r="C390" s="35" t="s">
        <v>734</v>
      </c>
      <c r="D390" s="35" t="s">
        <v>1298</v>
      </c>
      <c r="E390" s="32" t="s">
        <v>1299</v>
      </c>
      <c r="F390" s="39" t="s">
        <v>95</v>
      </c>
      <c r="G390" s="9">
        <v>38388</v>
      </c>
      <c r="H390" s="36" t="str">
        <f t="shared" si="63"/>
        <v>u16</v>
      </c>
      <c r="I390" s="40" t="s">
        <v>839</v>
      </c>
      <c r="J390" s="42">
        <v>16</v>
      </c>
      <c r="K390" s="36">
        <v>800</v>
      </c>
      <c r="L390" s="8" t="s">
        <v>1450</v>
      </c>
      <c r="M390" s="40"/>
      <c r="N390" s="82"/>
      <c r="O390" s="89"/>
      <c r="P390" s="89" t="s">
        <v>588</v>
      </c>
      <c r="Q390" s="85"/>
      <c r="R390" s="12" t="s">
        <v>819</v>
      </c>
      <c r="S390" s="12" t="str">
        <f t="shared" si="68"/>
        <v>m</v>
      </c>
      <c r="T390" s="8"/>
      <c r="U390" s="8"/>
      <c r="V390" s="8"/>
      <c r="W390" s="8"/>
      <c r="X390" s="8"/>
      <c r="Y390" s="8"/>
      <c r="Z390" s="45" t="s">
        <v>1442</v>
      </c>
      <c r="AA390" s="10">
        <v>43897</v>
      </c>
      <c r="AB390" s="44" t="s">
        <v>1445</v>
      </c>
      <c r="AC390" s="11" t="s">
        <v>1443</v>
      </c>
      <c r="AD390" s="11" t="s">
        <v>47</v>
      </c>
      <c r="AE390" s="14" t="s">
        <v>1444</v>
      </c>
      <c r="AG390" s="8" t="str">
        <f t="shared" si="69"/>
        <v>m</v>
      </c>
      <c r="AH390" s="8">
        <f t="shared" si="64"/>
        <v>800</v>
      </c>
      <c r="AI390" s="12" t="str">
        <f t="shared" si="64"/>
        <v>s2</v>
      </c>
      <c r="AJ390" s="12">
        <f t="shared" si="64"/>
        <v>0</v>
      </c>
      <c r="AK390" s="12">
        <f t="shared" si="70"/>
        <v>0</v>
      </c>
      <c r="AL390" s="12">
        <f t="shared" si="67"/>
        <v>0</v>
      </c>
      <c r="AM390" s="12">
        <f t="shared" si="67"/>
        <v>0</v>
      </c>
      <c r="AN390" s="12" t="str">
        <f t="shared" si="67"/>
        <v>DNS</v>
      </c>
      <c r="AO390" s="8" t="str">
        <f t="shared" si="71"/>
        <v>SEBASTIAN DOSSOW JARA</v>
      </c>
      <c r="AP390" s="23">
        <f t="shared" si="72"/>
        <v>38388</v>
      </c>
      <c r="AQ390" s="8" t="str">
        <f t="shared" si="66"/>
        <v>Club Deportivo Colegio Padre Hurtado de Chillan</v>
      </c>
      <c r="AR390" s="8">
        <f t="shared" si="66"/>
        <v>16</v>
      </c>
      <c r="AS390" s="12" t="str">
        <f t="shared" si="73"/>
        <v>217670187</v>
      </c>
    </row>
    <row r="391" spans="1:45" ht="16" x14ac:dyDescent="0.2">
      <c r="A391" s="8"/>
      <c r="B391" s="35" t="s">
        <v>463</v>
      </c>
      <c r="C391" s="35" t="s">
        <v>464</v>
      </c>
      <c r="D391" s="35" t="s">
        <v>465</v>
      </c>
      <c r="E391" s="32" t="s">
        <v>466</v>
      </c>
      <c r="F391" s="39" t="s">
        <v>95</v>
      </c>
      <c r="G391" s="9">
        <v>38187</v>
      </c>
      <c r="H391" s="36" t="str">
        <f t="shared" si="63"/>
        <v>u18</v>
      </c>
      <c r="I391" s="40" t="s">
        <v>166</v>
      </c>
      <c r="J391" s="42">
        <v>8</v>
      </c>
      <c r="K391" s="36">
        <v>800</v>
      </c>
      <c r="L391" s="8" t="s">
        <v>1451</v>
      </c>
      <c r="M391" s="40"/>
      <c r="N391" s="82">
        <v>1</v>
      </c>
      <c r="O391" s="89">
        <v>1</v>
      </c>
      <c r="P391" s="89" t="s">
        <v>1604</v>
      </c>
      <c r="Q391" s="85"/>
      <c r="R391" s="12" t="s">
        <v>819</v>
      </c>
      <c r="S391" s="12" t="str">
        <f t="shared" si="68"/>
        <v>m</v>
      </c>
      <c r="T391" s="8"/>
      <c r="U391" s="8"/>
      <c r="V391" s="8"/>
      <c r="W391" s="8"/>
      <c r="X391" s="8"/>
      <c r="Y391" s="8"/>
      <c r="Z391" s="45" t="s">
        <v>1442</v>
      </c>
      <c r="AA391" s="10">
        <v>43897</v>
      </c>
      <c r="AB391" s="44" t="s">
        <v>1445</v>
      </c>
      <c r="AC391" s="11" t="s">
        <v>1443</v>
      </c>
      <c r="AD391" s="11" t="s">
        <v>47</v>
      </c>
      <c r="AE391" s="14" t="s">
        <v>1444</v>
      </c>
      <c r="AG391" s="8" t="str">
        <f t="shared" si="69"/>
        <v>m</v>
      </c>
      <c r="AH391" s="8">
        <f t="shared" si="64"/>
        <v>800</v>
      </c>
      <c r="AI391" s="12" t="str">
        <f t="shared" si="64"/>
        <v>s3</v>
      </c>
      <c r="AJ391" s="12">
        <f t="shared" si="64"/>
        <v>0</v>
      </c>
      <c r="AK391" s="12">
        <f t="shared" si="70"/>
        <v>0</v>
      </c>
      <c r="AL391" s="12">
        <f t="shared" si="67"/>
        <v>1</v>
      </c>
      <c r="AM391" s="12">
        <f t="shared" si="67"/>
        <v>1</v>
      </c>
      <c r="AN391" s="12" t="str">
        <f t="shared" si="67"/>
        <v>2.14.07</v>
      </c>
      <c r="AO391" s="8" t="str">
        <f t="shared" si="71"/>
        <v xml:space="preserve">MAXIMILIANO  VALDERRAMA  DIBARRAT </v>
      </c>
      <c r="AP391" s="23">
        <f t="shared" si="72"/>
        <v>38187</v>
      </c>
      <c r="AQ391" s="8" t="str">
        <f t="shared" si="66"/>
        <v>Club Atlético San Pedro</v>
      </c>
      <c r="AR391" s="8">
        <f t="shared" si="66"/>
        <v>8</v>
      </c>
      <c r="AS391" s="12" t="str">
        <f t="shared" si="73"/>
        <v>216187911</v>
      </c>
    </row>
    <row r="392" spans="1:45" ht="16" x14ac:dyDescent="0.2">
      <c r="A392" s="8"/>
      <c r="B392" s="35" t="s">
        <v>70</v>
      </c>
      <c r="C392" s="35" t="s">
        <v>352</v>
      </c>
      <c r="D392" s="35" t="s">
        <v>1311</v>
      </c>
      <c r="E392" s="32" t="s">
        <v>354</v>
      </c>
      <c r="F392" s="39" t="s">
        <v>95</v>
      </c>
      <c r="G392" s="9">
        <v>38505</v>
      </c>
      <c r="H392" s="36" t="str">
        <f t="shared" si="63"/>
        <v>u16</v>
      </c>
      <c r="I392" s="40" t="s">
        <v>68</v>
      </c>
      <c r="J392" s="42">
        <v>8</v>
      </c>
      <c r="K392" s="36">
        <v>800</v>
      </c>
      <c r="L392" s="8" t="s">
        <v>1451</v>
      </c>
      <c r="M392" s="40"/>
      <c r="N392" s="82">
        <v>7</v>
      </c>
      <c r="O392" s="89">
        <v>2</v>
      </c>
      <c r="P392" s="89" t="s">
        <v>1601</v>
      </c>
      <c r="Q392" s="85"/>
      <c r="R392" s="12" t="s">
        <v>819</v>
      </c>
      <c r="S392" s="12" t="str">
        <f t="shared" si="68"/>
        <v>m</v>
      </c>
      <c r="T392" s="8"/>
      <c r="U392" s="8"/>
      <c r="V392" s="8"/>
      <c r="W392" s="8"/>
      <c r="X392" s="8"/>
      <c r="Y392" s="8"/>
      <c r="Z392" s="45" t="s">
        <v>1442</v>
      </c>
      <c r="AA392" s="10">
        <v>43897</v>
      </c>
      <c r="AB392" s="44" t="s">
        <v>1445</v>
      </c>
      <c r="AC392" s="11" t="s">
        <v>1443</v>
      </c>
      <c r="AD392" s="11" t="s">
        <v>47</v>
      </c>
      <c r="AE392" s="14" t="s">
        <v>1444</v>
      </c>
      <c r="AG392" s="8" t="str">
        <f t="shared" si="69"/>
        <v>m</v>
      </c>
      <c r="AH392" s="8">
        <f t="shared" si="64"/>
        <v>800</v>
      </c>
      <c r="AI392" s="12" t="str">
        <f t="shared" si="64"/>
        <v>s3</v>
      </c>
      <c r="AJ392" s="12">
        <f t="shared" si="64"/>
        <v>0</v>
      </c>
      <c r="AK392" s="12">
        <f t="shared" si="70"/>
        <v>0</v>
      </c>
      <c r="AL392" s="12">
        <f t="shared" si="67"/>
        <v>7</v>
      </c>
      <c r="AM392" s="12">
        <f t="shared" si="67"/>
        <v>2</v>
      </c>
      <c r="AN392" s="12" t="str">
        <f t="shared" si="67"/>
        <v>2.18.11</v>
      </c>
      <c r="AO392" s="8" t="str">
        <f t="shared" si="71"/>
        <v>ALEJANDRO SEPÚLVEDA VALDEBENITO</v>
      </c>
      <c r="AP392" s="23">
        <f t="shared" si="72"/>
        <v>38505</v>
      </c>
      <c r="AQ392" s="8" t="str">
        <f t="shared" si="66"/>
        <v>Club Atlético de Los Angeles</v>
      </c>
      <c r="AR392" s="8">
        <f t="shared" si="66"/>
        <v>8</v>
      </c>
      <c r="AS392" s="12" t="str">
        <f t="shared" si="73"/>
        <v>21852754k</v>
      </c>
    </row>
    <row r="393" spans="1:45" ht="16" x14ac:dyDescent="0.2">
      <c r="A393" s="8"/>
      <c r="B393" s="35" t="s">
        <v>275</v>
      </c>
      <c r="C393" s="35" t="s">
        <v>356</v>
      </c>
      <c r="D393" s="35" t="s">
        <v>1312</v>
      </c>
      <c r="E393" s="32" t="s">
        <v>358</v>
      </c>
      <c r="F393" s="39" t="s">
        <v>95</v>
      </c>
      <c r="G393" s="9">
        <v>38642</v>
      </c>
      <c r="H393" s="36" t="str">
        <f t="shared" si="63"/>
        <v>u16</v>
      </c>
      <c r="I393" s="40" t="s">
        <v>235</v>
      </c>
      <c r="J393" s="42">
        <v>8</v>
      </c>
      <c r="K393" s="36">
        <v>800</v>
      </c>
      <c r="L393" s="8" t="s">
        <v>1451</v>
      </c>
      <c r="M393" s="40"/>
      <c r="N393" s="82">
        <v>8</v>
      </c>
      <c r="O393" s="89">
        <v>3</v>
      </c>
      <c r="P393" s="89" t="s">
        <v>1602</v>
      </c>
      <c r="Q393" s="85"/>
      <c r="R393" s="12" t="s">
        <v>819</v>
      </c>
      <c r="S393" s="12" t="str">
        <f t="shared" si="68"/>
        <v>m</v>
      </c>
      <c r="T393" s="8"/>
      <c r="U393" s="8"/>
      <c r="V393" s="8"/>
      <c r="W393" s="8"/>
      <c r="X393" s="8"/>
      <c r="Y393" s="8"/>
      <c r="Z393" s="45" t="s">
        <v>1442</v>
      </c>
      <c r="AA393" s="10">
        <v>43897</v>
      </c>
      <c r="AB393" s="44" t="s">
        <v>1445</v>
      </c>
      <c r="AC393" s="11" t="s">
        <v>1443</v>
      </c>
      <c r="AD393" s="11" t="s">
        <v>47</v>
      </c>
      <c r="AE393" s="14" t="s">
        <v>1444</v>
      </c>
      <c r="AG393" s="8" t="str">
        <f t="shared" si="69"/>
        <v>m</v>
      </c>
      <c r="AH393" s="8">
        <f t="shared" si="64"/>
        <v>800</v>
      </c>
      <c r="AI393" s="12" t="str">
        <f t="shared" si="64"/>
        <v>s3</v>
      </c>
      <c r="AJ393" s="12">
        <f t="shared" si="64"/>
        <v>0</v>
      </c>
      <c r="AK393" s="12">
        <f t="shared" si="70"/>
        <v>0</v>
      </c>
      <c r="AL393" s="12">
        <f t="shared" si="67"/>
        <v>8</v>
      </c>
      <c r="AM393" s="12">
        <f t="shared" si="67"/>
        <v>3</v>
      </c>
      <c r="AN393" s="12" t="str">
        <f t="shared" si="67"/>
        <v>2.18.77</v>
      </c>
      <c r="AO393" s="8" t="str">
        <f t="shared" si="71"/>
        <v xml:space="preserve">JULIO  ESPINOZA  AROS </v>
      </c>
      <c r="AP393" s="23">
        <f t="shared" si="72"/>
        <v>38642</v>
      </c>
      <c r="AQ393" s="8" t="str">
        <f t="shared" si="66"/>
        <v>Club Atlético Nahuen</v>
      </c>
      <c r="AR393" s="8">
        <f t="shared" si="66"/>
        <v>8</v>
      </c>
      <c r="AS393" s="12" t="str">
        <f t="shared" si="73"/>
        <v>219576013</v>
      </c>
    </row>
    <row r="394" spans="1:45" ht="16" x14ac:dyDescent="0.2">
      <c r="A394" s="8"/>
      <c r="B394" s="35" t="s">
        <v>1307</v>
      </c>
      <c r="C394" s="35" t="s">
        <v>1308</v>
      </c>
      <c r="D394" s="35" t="s">
        <v>1309</v>
      </c>
      <c r="E394" s="32" t="s">
        <v>478</v>
      </c>
      <c r="F394" s="39" t="s">
        <v>95</v>
      </c>
      <c r="G394" s="9">
        <v>37908</v>
      </c>
      <c r="H394" s="36" t="str">
        <f t="shared" si="63"/>
        <v>u18</v>
      </c>
      <c r="I394" s="40" t="s">
        <v>479</v>
      </c>
      <c r="J394" s="42">
        <v>8</v>
      </c>
      <c r="K394" s="36">
        <v>800</v>
      </c>
      <c r="L394" s="8" t="s">
        <v>1451</v>
      </c>
      <c r="M394" s="40"/>
      <c r="N394" s="82">
        <v>6</v>
      </c>
      <c r="O394" s="89">
        <v>4</v>
      </c>
      <c r="P394" s="89" t="s">
        <v>1599</v>
      </c>
      <c r="Q394" s="85"/>
      <c r="R394" s="12" t="s">
        <v>819</v>
      </c>
      <c r="S394" s="12" t="str">
        <f t="shared" si="68"/>
        <v>m</v>
      </c>
      <c r="T394" s="8"/>
      <c r="U394" s="8"/>
      <c r="V394" s="8"/>
      <c r="W394" s="8"/>
      <c r="X394" s="8"/>
      <c r="Y394" s="8"/>
      <c r="Z394" s="45" t="s">
        <v>1442</v>
      </c>
      <c r="AA394" s="10">
        <v>43897</v>
      </c>
      <c r="AB394" s="44" t="s">
        <v>1445</v>
      </c>
      <c r="AC394" s="11" t="s">
        <v>1443</v>
      </c>
      <c r="AD394" s="11" t="s">
        <v>47</v>
      </c>
      <c r="AE394" s="14" t="s">
        <v>1444</v>
      </c>
      <c r="AG394" s="8" t="str">
        <f t="shared" si="69"/>
        <v>m</v>
      </c>
      <c r="AH394" s="8">
        <f t="shared" si="64"/>
        <v>800</v>
      </c>
      <c r="AI394" s="12" t="str">
        <f t="shared" si="64"/>
        <v>s3</v>
      </c>
      <c r="AJ394" s="12">
        <f t="shared" si="64"/>
        <v>0</v>
      </c>
      <c r="AK394" s="12">
        <f t="shared" si="70"/>
        <v>0</v>
      </c>
      <c r="AL394" s="12">
        <f t="shared" si="67"/>
        <v>6</v>
      </c>
      <c r="AM394" s="12">
        <f t="shared" si="67"/>
        <v>4</v>
      </c>
      <c r="AN394" s="12" t="str">
        <f t="shared" si="67"/>
        <v>2.19.77</v>
      </c>
      <c r="AO394" s="8" t="str">
        <f t="shared" si="71"/>
        <v>ANDRÉS IGNACIO NAVARRETE ESCARES</v>
      </c>
      <c r="AP394" s="23">
        <f t="shared" si="72"/>
        <v>37908</v>
      </c>
      <c r="AQ394" s="8" t="str">
        <f t="shared" si="66"/>
        <v>Club Atlético Aves</v>
      </c>
      <c r="AR394" s="8">
        <f t="shared" si="66"/>
        <v>8</v>
      </c>
      <c r="AS394" s="12" t="str">
        <f t="shared" si="73"/>
        <v>214151421</v>
      </c>
    </row>
    <row r="395" spans="1:45" ht="16" x14ac:dyDescent="0.2">
      <c r="A395" s="8"/>
      <c r="B395" s="35" t="s">
        <v>374</v>
      </c>
      <c r="C395" s="35" t="s">
        <v>1310</v>
      </c>
      <c r="D395" s="35" t="s">
        <v>376</v>
      </c>
      <c r="E395" s="32" t="s">
        <v>705</v>
      </c>
      <c r="F395" s="39" t="s">
        <v>95</v>
      </c>
      <c r="G395" s="9">
        <v>38503</v>
      </c>
      <c r="H395" s="36" t="str">
        <f t="shared" si="63"/>
        <v>u16</v>
      </c>
      <c r="I395" s="40" t="s">
        <v>68</v>
      </c>
      <c r="J395" s="42">
        <v>8</v>
      </c>
      <c r="K395" s="36">
        <v>800</v>
      </c>
      <c r="L395" s="8" t="s">
        <v>1451</v>
      </c>
      <c r="M395" s="40"/>
      <c r="N395" s="82">
        <v>3</v>
      </c>
      <c r="O395" s="89">
        <v>5</v>
      </c>
      <c r="P395" s="89" t="s">
        <v>1600</v>
      </c>
      <c r="Q395" s="85"/>
      <c r="R395" s="12" t="s">
        <v>819</v>
      </c>
      <c r="S395" s="12" t="str">
        <f t="shared" si="68"/>
        <v>m</v>
      </c>
      <c r="T395" s="8"/>
      <c r="U395" s="8"/>
      <c r="V395" s="8"/>
      <c r="W395" s="8"/>
      <c r="X395" s="8"/>
      <c r="Y395" s="8"/>
      <c r="Z395" s="45" t="s">
        <v>1442</v>
      </c>
      <c r="AA395" s="10">
        <v>43897</v>
      </c>
      <c r="AB395" s="44" t="s">
        <v>1445</v>
      </c>
      <c r="AC395" s="11" t="s">
        <v>1443</v>
      </c>
      <c r="AD395" s="11" t="s">
        <v>47</v>
      </c>
      <c r="AE395" s="14" t="s">
        <v>1444</v>
      </c>
      <c r="AG395" s="8" t="str">
        <f t="shared" si="69"/>
        <v>m</v>
      </c>
      <c r="AH395" s="8">
        <f t="shared" si="64"/>
        <v>800</v>
      </c>
      <c r="AI395" s="12" t="str">
        <f t="shared" si="64"/>
        <v>s3</v>
      </c>
      <c r="AJ395" s="12">
        <f t="shared" si="64"/>
        <v>0</v>
      </c>
      <c r="AK395" s="12">
        <f t="shared" si="70"/>
        <v>0</v>
      </c>
      <c r="AL395" s="12">
        <f t="shared" si="67"/>
        <v>3</v>
      </c>
      <c r="AM395" s="12">
        <f t="shared" si="67"/>
        <v>5</v>
      </c>
      <c r="AN395" s="12" t="str">
        <f t="shared" si="67"/>
        <v>2.22.08</v>
      </c>
      <c r="AO395" s="8" t="str">
        <f t="shared" si="71"/>
        <v>MARTIN SEGUEL ASCENSIO</v>
      </c>
      <c r="AP395" s="23">
        <f t="shared" si="72"/>
        <v>38503</v>
      </c>
      <c r="AQ395" s="8" t="str">
        <f t="shared" si="66"/>
        <v>Club Atlético de Los Angeles</v>
      </c>
      <c r="AR395" s="8">
        <f t="shared" si="66"/>
        <v>8</v>
      </c>
      <c r="AS395" s="12" t="str">
        <f t="shared" si="73"/>
        <v>218555446</v>
      </c>
    </row>
    <row r="396" spans="1:45" ht="16" x14ac:dyDescent="0.2">
      <c r="A396" s="8"/>
      <c r="B396" s="35" t="s">
        <v>408</v>
      </c>
      <c r="C396" s="35" t="s">
        <v>471</v>
      </c>
      <c r="D396" s="35" t="s">
        <v>1313</v>
      </c>
      <c r="E396" s="32" t="s">
        <v>1314</v>
      </c>
      <c r="F396" s="39" t="s">
        <v>95</v>
      </c>
      <c r="G396" s="9">
        <v>37825</v>
      </c>
      <c r="H396" s="36" t="str">
        <f t="shared" si="63"/>
        <v>u18</v>
      </c>
      <c r="I396" s="40" t="s">
        <v>166</v>
      </c>
      <c r="J396" s="42">
        <v>8</v>
      </c>
      <c r="K396" s="36">
        <v>800</v>
      </c>
      <c r="L396" s="8" t="s">
        <v>1451</v>
      </c>
      <c r="M396" s="40"/>
      <c r="N396" s="82">
        <v>2</v>
      </c>
      <c r="O396" s="89">
        <v>6</v>
      </c>
      <c r="P396" s="89" t="s">
        <v>1603</v>
      </c>
      <c r="Q396" s="85"/>
      <c r="R396" s="12" t="s">
        <v>819</v>
      </c>
      <c r="S396" s="12" t="str">
        <f t="shared" si="68"/>
        <v>m</v>
      </c>
      <c r="T396" s="8"/>
      <c r="U396" s="8"/>
      <c r="V396" s="8"/>
      <c r="W396" s="8"/>
      <c r="X396" s="8"/>
      <c r="Y396" s="8"/>
      <c r="Z396" s="45" t="s">
        <v>1442</v>
      </c>
      <c r="AA396" s="10">
        <v>43897</v>
      </c>
      <c r="AB396" s="44" t="s">
        <v>1445</v>
      </c>
      <c r="AC396" s="11" t="s">
        <v>1443</v>
      </c>
      <c r="AD396" s="11" t="s">
        <v>47</v>
      </c>
      <c r="AE396" s="14" t="s">
        <v>1444</v>
      </c>
      <c r="AG396" s="8" t="str">
        <f t="shared" si="69"/>
        <v>m</v>
      </c>
      <c r="AH396" s="8">
        <f t="shared" si="64"/>
        <v>800</v>
      </c>
      <c r="AI396" s="12" t="str">
        <f t="shared" si="64"/>
        <v>s3</v>
      </c>
      <c r="AJ396" s="12">
        <f t="shared" si="64"/>
        <v>0</v>
      </c>
      <c r="AK396" s="12">
        <f t="shared" si="70"/>
        <v>0</v>
      </c>
      <c r="AL396" s="12">
        <f t="shared" si="67"/>
        <v>2</v>
      </c>
      <c r="AM396" s="12">
        <f t="shared" si="67"/>
        <v>6</v>
      </c>
      <c r="AN396" s="12" t="str">
        <f t="shared" si="67"/>
        <v>2.29.15</v>
      </c>
      <c r="AO396" s="8" t="str">
        <f t="shared" si="71"/>
        <v xml:space="preserve">DIEGO GALLEGOS  ARANEDA </v>
      </c>
      <c r="AP396" s="23">
        <f t="shared" si="72"/>
        <v>37825</v>
      </c>
      <c r="AQ396" s="8" t="str">
        <f t="shared" si="66"/>
        <v>Club Atlético San Pedro</v>
      </c>
      <c r="AR396" s="8">
        <f t="shared" si="66"/>
        <v>8</v>
      </c>
      <c r="AS396" s="12" t="str">
        <f t="shared" si="73"/>
        <v>21350245k</v>
      </c>
    </row>
    <row r="397" spans="1:45" ht="16" x14ac:dyDescent="0.2">
      <c r="A397" s="8"/>
      <c r="B397" s="35" t="s">
        <v>1301</v>
      </c>
      <c r="C397" s="35" t="s">
        <v>1302</v>
      </c>
      <c r="D397" s="35" t="s">
        <v>1303</v>
      </c>
      <c r="E397" s="32" t="s">
        <v>1304</v>
      </c>
      <c r="F397" s="39" t="s">
        <v>95</v>
      </c>
      <c r="G397" s="9">
        <v>38874</v>
      </c>
      <c r="H397" s="36" t="str">
        <f t="shared" si="63"/>
        <v>u16</v>
      </c>
      <c r="I397" s="40" t="s">
        <v>964</v>
      </c>
      <c r="J397" s="42">
        <v>16</v>
      </c>
      <c r="K397" s="36">
        <v>800</v>
      </c>
      <c r="L397" s="8" t="s">
        <v>1451</v>
      </c>
      <c r="M397" s="40"/>
      <c r="N397" s="82">
        <v>4</v>
      </c>
      <c r="O397" s="89">
        <v>7</v>
      </c>
      <c r="P397" s="89" t="s">
        <v>1643</v>
      </c>
      <c r="Q397" s="85"/>
      <c r="R397" s="12" t="s">
        <v>819</v>
      </c>
      <c r="S397" s="12" t="str">
        <f t="shared" si="68"/>
        <v>m</v>
      </c>
      <c r="T397" s="8"/>
      <c r="U397" s="8"/>
      <c r="V397" s="8"/>
      <c r="W397" s="8"/>
      <c r="X397" s="8"/>
      <c r="Y397" s="8"/>
      <c r="Z397" s="45" t="s">
        <v>1442</v>
      </c>
      <c r="AA397" s="10">
        <v>43897</v>
      </c>
      <c r="AB397" s="44" t="s">
        <v>1445</v>
      </c>
      <c r="AC397" s="11" t="s">
        <v>1443</v>
      </c>
      <c r="AD397" s="11" t="s">
        <v>47</v>
      </c>
      <c r="AE397" s="14" t="s">
        <v>1444</v>
      </c>
      <c r="AG397" s="8" t="str">
        <f t="shared" si="69"/>
        <v>m</v>
      </c>
      <c r="AH397" s="8">
        <f t="shared" si="64"/>
        <v>800</v>
      </c>
      <c r="AI397" s="12" t="str">
        <f t="shared" si="64"/>
        <v>s3</v>
      </c>
      <c r="AJ397" s="12">
        <f t="shared" si="64"/>
        <v>0</v>
      </c>
      <c r="AK397" s="12">
        <f t="shared" si="70"/>
        <v>0</v>
      </c>
      <c r="AL397" s="12">
        <f t="shared" si="67"/>
        <v>4</v>
      </c>
      <c r="AM397" s="12">
        <f t="shared" si="67"/>
        <v>7</v>
      </c>
      <c r="AN397" s="12" t="str">
        <f t="shared" si="67"/>
        <v>2.32.14</v>
      </c>
      <c r="AO397" s="8" t="str">
        <f t="shared" si="71"/>
        <v>THOMAS ALEJANDRO HENRIQUEZ CONTRERAS</v>
      </c>
      <c r="AP397" s="23">
        <f t="shared" si="72"/>
        <v>38874</v>
      </c>
      <c r="AQ397" s="8" t="str">
        <f t="shared" si="66"/>
        <v>CLUB DEPORTIVO GALGOS RUNNERS</v>
      </c>
      <c r="AR397" s="8">
        <f t="shared" si="66"/>
        <v>16</v>
      </c>
      <c r="AS397" s="12" t="str">
        <f t="shared" si="73"/>
        <v>221351576</v>
      </c>
    </row>
    <row r="398" spans="1:45" ht="16" x14ac:dyDescent="0.2">
      <c r="A398" s="8"/>
      <c r="B398" s="35" t="s">
        <v>394</v>
      </c>
      <c r="C398" s="35" t="s">
        <v>395</v>
      </c>
      <c r="D398" s="35" t="s">
        <v>1305</v>
      </c>
      <c r="E398" s="32" t="s">
        <v>1306</v>
      </c>
      <c r="F398" s="39" t="s">
        <v>95</v>
      </c>
      <c r="G398" s="9">
        <v>38839</v>
      </c>
      <c r="H398" s="36" t="str">
        <f t="shared" ref="H398:H461" si="74">+IF(G398&lt;DATE(2001,1,1),"adulto",IF(G398&lt;DATE(2003,1,1),"u20",IF(G398&lt;DATE(2005,1,1),"u18",IF(G398&lt;DATE(2007,1,1),"u16","-"))))</f>
        <v>u16</v>
      </c>
      <c r="I398" s="40" t="s">
        <v>89</v>
      </c>
      <c r="J398" s="42">
        <v>8</v>
      </c>
      <c r="K398" s="36">
        <v>800</v>
      </c>
      <c r="L398" s="8" t="s">
        <v>1451</v>
      </c>
      <c r="M398" s="40"/>
      <c r="N398" s="82">
        <v>5</v>
      </c>
      <c r="O398" s="89">
        <v>8</v>
      </c>
      <c r="P398" s="89" t="s">
        <v>1598</v>
      </c>
      <c r="Q398" s="85"/>
      <c r="R398" s="12" t="s">
        <v>819</v>
      </c>
      <c r="S398" s="12" t="str">
        <f t="shared" si="68"/>
        <v>m</v>
      </c>
      <c r="T398" s="8"/>
      <c r="U398" s="8"/>
      <c r="V398" s="8"/>
      <c r="W398" s="8"/>
      <c r="X398" s="8"/>
      <c r="Y398" s="8"/>
      <c r="Z398" s="45" t="s">
        <v>1442</v>
      </c>
      <c r="AA398" s="10">
        <v>43897</v>
      </c>
      <c r="AB398" s="44" t="s">
        <v>1445</v>
      </c>
      <c r="AC398" s="11" t="s">
        <v>1443</v>
      </c>
      <c r="AD398" s="11" t="s">
        <v>47</v>
      </c>
      <c r="AE398" s="14" t="s">
        <v>1444</v>
      </c>
      <c r="AG398" s="8" t="str">
        <f t="shared" si="69"/>
        <v>m</v>
      </c>
      <c r="AH398" s="8">
        <f t="shared" si="64"/>
        <v>800</v>
      </c>
      <c r="AI398" s="12" t="str">
        <f t="shared" si="64"/>
        <v>s3</v>
      </c>
      <c r="AJ398" s="12">
        <f t="shared" si="64"/>
        <v>0</v>
      </c>
      <c r="AK398" s="12">
        <f t="shared" si="70"/>
        <v>0</v>
      </c>
      <c r="AL398" s="12">
        <f t="shared" si="67"/>
        <v>5</v>
      </c>
      <c r="AM398" s="12">
        <f t="shared" si="67"/>
        <v>8</v>
      </c>
      <c r="AN398" s="12" t="str">
        <f t="shared" si="67"/>
        <v>2.32.29</v>
      </c>
      <c r="AO398" s="8" t="str">
        <f t="shared" si="71"/>
        <v>YAMIL ALEJANDERO VALDIVIA INOSTROZA</v>
      </c>
      <c r="AP398" s="23">
        <f t="shared" si="72"/>
        <v>38839</v>
      </c>
      <c r="AQ398" s="8" t="str">
        <f t="shared" si="66"/>
        <v>Club Atletismo Penco</v>
      </c>
      <c r="AR398" s="8">
        <f t="shared" si="66"/>
        <v>8</v>
      </c>
      <c r="AS398" s="12" t="str">
        <f t="shared" si="73"/>
        <v>220682006</v>
      </c>
    </row>
    <row r="399" spans="1:45" ht="16" x14ac:dyDescent="0.2">
      <c r="A399" s="8"/>
      <c r="B399" s="35" t="s">
        <v>1315</v>
      </c>
      <c r="C399" s="35" t="s">
        <v>1316</v>
      </c>
      <c r="D399" s="35" t="s">
        <v>1317</v>
      </c>
      <c r="E399" s="32" t="s">
        <v>1318</v>
      </c>
      <c r="F399" s="39" t="s">
        <v>95</v>
      </c>
      <c r="G399" s="9">
        <v>37725</v>
      </c>
      <c r="H399" s="36" t="str">
        <f t="shared" si="74"/>
        <v>u18</v>
      </c>
      <c r="I399" s="40" t="s">
        <v>857</v>
      </c>
      <c r="J399" s="43">
        <v>8</v>
      </c>
      <c r="K399" s="36">
        <v>800</v>
      </c>
      <c r="L399" s="8" t="s">
        <v>1451</v>
      </c>
      <c r="M399" s="40"/>
      <c r="N399" s="82">
        <v>1</v>
      </c>
      <c r="O399" s="89">
        <v>9</v>
      </c>
      <c r="P399" s="89" t="s">
        <v>1605</v>
      </c>
      <c r="Q399" s="85"/>
      <c r="R399" s="12" t="s">
        <v>819</v>
      </c>
      <c r="S399" s="12" t="str">
        <f t="shared" si="68"/>
        <v>m</v>
      </c>
      <c r="T399" s="8"/>
      <c r="U399" s="8"/>
      <c r="V399" s="8"/>
      <c r="W399" s="8"/>
      <c r="X399" s="8"/>
      <c r="Y399" s="8"/>
      <c r="Z399" s="45" t="s">
        <v>1442</v>
      </c>
      <c r="AA399" s="10">
        <v>43897</v>
      </c>
      <c r="AB399" s="44" t="s">
        <v>1445</v>
      </c>
      <c r="AC399" s="11" t="s">
        <v>1443</v>
      </c>
      <c r="AD399" s="11" t="s">
        <v>47</v>
      </c>
      <c r="AE399" s="14" t="s">
        <v>1444</v>
      </c>
      <c r="AG399" s="8" t="str">
        <f t="shared" si="69"/>
        <v>m</v>
      </c>
      <c r="AH399" s="8">
        <f t="shared" si="64"/>
        <v>800</v>
      </c>
      <c r="AI399" s="12" t="str">
        <f t="shared" si="64"/>
        <v>s3</v>
      </c>
      <c r="AJ399" s="12">
        <f t="shared" si="64"/>
        <v>0</v>
      </c>
      <c r="AK399" s="12">
        <f t="shared" si="70"/>
        <v>0</v>
      </c>
      <c r="AL399" s="12">
        <f t="shared" ref="AL399:AN415" si="75">N399</f>
        <v>1</v>
      </c>
      <c r="AM399" s="12">
        <f t="shared" si="75"/>
        <v>9</v>
      </c>
      <c r="AN399" s="12" t="str">
        <f t="shared" si="75"/>
        <v>2.48.30</v>
      </c>
      <c r="AO399" s="8" t="str">
        <f t="shared" si="71"/>
        <v>RODOLFO  DOMINGUEZ MORA</v>
      </c>
      <c r="AP399" s="23">
        <f t="shared" si="72"/>
        <v>37725</v>
      </c>
      <c r="AQ399" s="8" t="str">
        <f t="shared" si="66"/>
        <v>Club de Atletismo juan Silva de Lota</v>
      </c>
      <c r="AR399" s="8">
        <f t="shared" si="66"/>
        <v>8</v>
      </c>
      <c r="AS399" s="12" t="str">
        <f t="shared" si="73"/>
        <v>212939226</v>
      </c>
    </row>
    <row r="400" spans="1:45" ht="16" x14ac:dyDescent="0.2">
      <c r="A400" s="8"/>
      <c r="B400" s="35" t="s">
        <v>484</v>
      </c>
      <c r="C400" s="35" t="s">
        <v>485</v>
      </c>
      <c r="D400" s="35" t="s">
        <v>1300</v>
      </c>
      <c r="E400" s="32" t="s">
        <v>487</v>
      </c>
      <c r="F400" s="39" t="s">
        <v>95</v>
      </c>
      <c r="G400" s="9">
        <v>38238</v>
      </c>
      <c r="H400" s="36" t="str">
        <f t="shared" si="74"/>
        <v>u18</v>
      </c>
      <c r="I400" s="40" t="s">
        <v>857</v>
      </c>
      <c r="J400" s="43">
        <v>8</v>
      </c>
      <c r="K400" s="36">
        <v>800</v>
      </c>
      <c r="L400" s="8" t="s">
        <v>1451</v>
      </c>
      <c r="M400" s="40"/>
      <c r="N400" s="82"/>
      <c r="O400" s="89"/>
      <c r="P400" s="89" t="s">
        <v>588</v>
      </c>
      <c r="Q400" s="85"/>
      <c r="R400" s="12" t="s">
        <v>819</v>
      </c>
      <c r="S400" s="12" t="str">
        <f t="shared" si="68"/>
        <v>m</v>
      </c>
      <c r="T400" s="8"/>
      <c r="U400" s="8"/>
      <c r="V400" s="8"/>
      <c r="W400" s="8"/>
      <c r="X400" s="8"/>
      <c r="Y400" s="8"/>
      <c r="Z400" s="45" t="s">
        <v>1442</v>
      </c>
      <c r="AA400" s="10">
        <v>43897</v>
      </c>
      <c r="AB400" s="44" t="s">
        <v>1445</v>
      </c>
      <c r="AC400" s="11" t="s">
        <v>1443</v>
      </c>
      <c r="AD400" s="11" t="s">
        <v>47</v>
      </c>
      <c r="AE400" s="14" t="s">
        <v>1444</v>
      </c>
      <c r="AG400" s="8" t="str">
        <f t="shared" si="69"/>
        <v>m</v>
      </c>
      <c r="AH400" s="8">
        <f t="shared" si="64"/>
        <v>800</v>
      </c>
      <c r="AI400" s="12" t="str">
        <f t="shared" si="64"/>
        <v>s3</v>
      </c>
      <c r="AJ400" s="12">
        <f t="shared" si="64"/>
        <v>0</v>
      </c>
      <c r="AK400" s="12">
        <f t="shared" si="70"/>
        <v>0</v>
      </c>
      <c r="AL400" s="12">
        <f t="shared" si="75"/>
        <v>0</v>
      </c>
      <c r="AM400" s="12">
        <f t="shared" si="75"/>
        <v>0</v>
      </c>
      <c r="AN400" s="12" t="str">
        <f t="shared" si="75"/>
        <v>DNS</v>
      </c>
      <c r="AO400" s="8" t="str">
        <f t="shared" si="71"/>
        <v>WLADIMIR CATRIL SALINAS</v>
      </c>
      <c r="AP400" s="23">
        <f t="shared" si="72"/>
        <v>38238</v>
      </c>
      <c r="AQ400" s="8" t="str">
        <f t="shared" si="66"/>
        <v>Club de Atletismo juan Silva de Lota</v>
      </c>
      <c r="AR400" s="8">
        <f t="shared" si="66"/>
        <v>8</v>
      </c>
      <c r="AS400" s="12" t="str">
        <f t="shared" si="73"/>
        <v>216565578</v>
      </c>
    </row>
    <row r="401" spans="1:45" ht="16" x14ac:dyDescent="0.2">
      <c r="A401" s="8"/>
      <c r="B401" s="35" t="s">
        <v>938</v>
      </c>
      <c r="C401" s="35" t="s">
        <v>939</v>
      </c>
      <c r="D401" s="35" t="s">
        <v>940</v>
      </c>
      <c r="E401" s="32" t="s">
        <v>941</v>
      </c>
      <c r="F401" s="39" t="s">
        <v>45</v>
      </c>
      <c r="G401" s="9">
        <v>33520</v>
      </c>
      <c r="H401" s="36" t="str">
        <f t="shared" si="74"/>
        <v>adulto</v>
      </c>
      <c r="I401" s="40" t="s">
        <v>52</v>
      </c>
      <c r="J401" s="43">
        <v>8</v>
      </c>
      <c r="K401" s="36">
        <v>1500</v>
      </c>
      <c r="L401" s="8"/>
      <c r="M401" s="40" t="s">
        <v>565</v>
      </c>
      <c r="N401" s="82"/>
      <c r="O401" s="89">
        <v>1</v>
      </c>
      <c r="P401" s="89" t="s">
        <v>1606</v>
      </c>
      <c r="Q401" s="85"/>
      <c r="R401" s="12" t="s">
        <v>819</v>
      </c>
      <c r="S401" s="12" t="str">
        <f t="shared" si="68"/>
        <v>f</v>
      </c>
      <c r="T401" s="8"/>
      <c r="U401" s="8"/>
      <c r="V401" s="8"/>
      <c r="W401" s="8"/>
      <c r="X401" s="8"/>
      <c r="Y401" s="8"/>
      <c r="Z401" s="45" t="s">
        <v>1442</v>
      </c>
      <c r="AA401" s="10">
        <v>43897</v>
      </c>
      <c r="AB401" s="44" t="s">
        <v>1445</v>
      </c>
      <c r="AC401" s="11" t="s">
        <v>1443</v>
      </c>
      <c r="AD401" s="11" t="s">
        <v>47</v>
      </c>
      <c r="AE401" s="14" t="s">
        <v>1444</v>
      </c>
      <c r="AG401" s="8" t="str">
        <f t="shared" si="69"/>
        <v>f</v>
      </c>
      <c r="AH401" s="8">
        <f t="shared" si="64"/>
        <v>1500</v>
      </c>
      <c r="AI401" s="12">
        <f t="shared" si="64"/>
        <v>0</v>
      </c>
      <c r="AJ401" s="12" t="str">
        <f t="shared" si="64"/>
        <v>F1</v>
      </c>
      <c r="AK401" s="12">
        <f t="shared" si="70"/>
        <v>0</v>
      </c>
      <c r="AL401" s="12">
        <f t="shared" si="75"/>
        <v>0</v>
      </c>
      <c r="AM401" s="12">
        <f t="shared" si="75"/>
        <v>1</v>
      </c>
      <c r="AN401" s="12" t="str">
        <f t="shared" si="75"/>
        <v>4.38.07</v>
      </c>
      <c r="AO401" s="8" t="str">
        <f t="shared" si="71"/>
        <v>JAVIERA  FALETTO CANALES</v>
      </c>
      <c r="AP401" s="23">
        <f t="shared" si="72"/>
        <v>33520</v>
      </c>
      <c r="AQ401" s="8" t="str">
        <f t="shared" si="66"/>
        <v>Club Deportivo, Social y Cultural Diamantes de Coronel</v>
      </c>
      <c r="AR401" s="8">
        <f t="shared" si="66"/>
        <v>8</v>
      </c>
      <c r="AS401" s="12" t="str">
        <f t="shared" si="73"/>
        <v>178628038</v>
      </c>
    </row>
    <row r="402" spans="1:45" ht="16" x14ac:dyDescent="0.2">
      <c r="A402" s="8"/>
      <c r="B402" s="35" t="s">
        <v>438</v>
      </c>
      <c r="C402" s="35" t="s">
        <v>920</v>
      </c>
      <c r="D402" s="35" t="s">
        <v>921</v>
      </c>
      <c r="E402" s="32" t="s">
        <v>946</v>
      </c>
      <c r="F402" s="39" t="s">
        <v>45</v>
      </c>
      <c r="G402" s="9">
        <v>33726</v>
      </c>
      <c r="H402" s="36" t="str">
        <f t="shared" si="74"/>
        <v>adulto</v>
      </c>
      <c r="I402" s="40" t="s">
        <v>923</v>
      </c>
      <c r="J402" s="43">
        <v>8</v>
      </c>
      <c r="K402" s="36">
        <v>1500</v>
      </c>
      <c r="L402" s="8"/>
      <c r="M402" s="40" t="s">
        <v>565</v>
      </c>
      <c r="N402" s="82"/>
      <c r="O402" s="89">
        <v>2</v>
      </c>
      <c r="P402" s="89" t="s">
        <v>1610</v>
      </c>
      <c r="Q402" s="85"/>
      <c r="R402" s="12" t="s">
        <v>819</v>
      </c>
      <c r="S402" s="12" t="str">
        <f t="shared" si="68"/>
        <v>f</v>
      </c>
      <c r="T402" s="8"/>
      <c r="U402" s="8"/>
      <c r="V402" s="8"/>
      <c r="W402" s="8"/>
      <c r="X402" s="8"/>
      <c r="Y402" s="8"/>
      <c r="Z402" s="45" t="s">
        <v>1442</v>
      </c>
      <c r="AA402" s="10">
        <v>43897</v>
      </c>
      <c r="AB402" s="44" t="s">
        <v>1445</v>
      </c>
      <c r="AC402" s="11" t="s">
        <v>1443</v>
      </c>
      <c r="AD402" s="11" t="s">
        <v>47</v>
      </c>
      <c r="AE402" s="14" t="s">
        <v>1444</v>
      </c>
      <c r="AG402" s="8" t="str">
        <f t="shared" si="69"/>
        <v>f</v>
      </c>
      <c r="AH402" s="8">
        <f t="shared" ref="AH402:AJ465" si="76">K402</f>
        <v>1500</v>
      </c>
      <c r="AI402" s="12">
        <f t="shared" si="76"/>
        <v>0</v>
      </c>
      <c r="AJ402" s="12" t="str">
        <f t="shared" si="76"/>
        <v>F1</v>
      </c>
      <c r="AK402" s="12">
        <f t="shared" si="70"/>
        <v>0</v>
      </c>
      <c r="AL402" s="12">
        <f t="shared" si="75"/>
        <v>0</v>
      </c>
      <c r="AM402" s="12">
        <f t="shared" si="75"/>
        <v>2</v>
      </c>
      <c r="AN402" s="12" t="str">
        <f t="shared" si="75"/>
        <v>4.44.50</v>
      </c>
      <c r="AO402" s="8" t="str">
        <f t="shared" si="71"/>
        <v>LIUSMIRES ALEJANDRA VALENZUELA REYES</v>
      </c>
      <c r="AP402" s="23">
        <f t="shared" si="72"/>
        <v>33726</v>
      </c>
      <c r="AQ402" s="8" t="str">
        <f t="shared" ref="AQ402:AR465" si="77">I402</f>
        <v>Club Atlético Chiguayante</v>
      </c>
      <c r="AR402" s="8">
        <f t="shared" si="77"/>
        <v>8</v>
      </c>
      <c r="AS402" s="12" t="str">
        <f t="shared" si="73"/>
        <v>180682058</v>
      </c>
    </row>
    <row r="403" spans="1:45" ht="16" x14ac:dyDescent="0.2">
      <c r="A403" s="8"/>
      <c r="B403" s="35" t="s">
        <v>59</v>
      </c>
      <c r="C403" s="35" t="s">
        <v>524</v>
      </c>
      <c r="D403" s="35" t="s">
        <v>61</v>
      </c>
      <c r="E403" s="32" t="s">
        <v>62</v>
      </c>
      <c r="F403" s="39" t="s">
        <v>45</v>
      </c>
      <c r="G403" s="9">
        <v>36553</v>
      </c>
      <c r="H403" s="36" t="str">
        <f t="shared" si="74"/>
        <v>adulto</v>
      </c>
      <c r="I403" s="40" t="s">
        <v>52</v>
      </c>
      <c r="J403" s="43">
        <v>8</v>
      </c>
      <c r="K403" s="36">
        <v>1500</v>
      </c>
      <c r="L403" s="8"/>
      <c r="M403" s="40" t="s">
        <v>565</v>
      </c>
      <c r="N403" s="82"/>
      <c r="O403" s="89">
        <v>3</v>
      </c>
      <c r="P403" s="89" t="s">
        <v>1607</v>
      </c>
      <c r="Q403" s="85"/>
      <c r="R403" s="12" t="s">
        <v>819</v>
      </c>
      <c r="S403" s="12" t="str">
        <f t="shared" si="68"/>
        <v>f</v>
      </c>
      <c r="T403" s="8"/>
      <c r="U403" s="8"/>
      <c r="V403" s="8"/>
      <c r="W403" s="8"/>
      <c r="X403" s="8"/>
      <c r="Y403" s="8"/>
      <c r="Z403" s="45" t="s">
        <v>1442</v>
      </c>
      <c r="AA403" s="10">
        <v>43897</v>
      </c>
      <c r="AB403" s="44" t="s">
        <v>1445</v>
      </c>
      <c r="AC403" s="11" t="s">
        <v>1443</v>
      </c>
      <c r="AD403" s="11" t="s">
        <v>47</v>
      </c>
      <c r="AE403" s="14" t="s">
        <v>1444</v>
      </c>
      <c r="AG403" s="8" t="str">
        <f t="shared" si="69"/>
        <v>f</v>
      </c>
      <c r="AH403" s="8">
        <f t="shared" si="76"/>
        <v>1500</v>
      </c>
      <c r="AI403" s="12">
        <f t="shared" si="76"/>
        <v>0</v>
      </c>
      <c r="AJ403" s="12" t="str">
        <f t="shared" si="76"/>
        <v>F1</v>
      </c>
      <c r="AK403" s="12">
        <f t="shared" si="70"/>
        <v>0</v>
      </c>
      <c r="AL403" s="12">
        <f t="shared" si="75"/>
        <v>0</v>
      </c>
      <c r="AM403" s="12">
        <f t="shared" si="75"/>
        <v>3</v>
      </c>
      <c r="AN403" s="12" t="str">
        <f t="shared" si="75"/>
        <v>4.45.06</v>
      </c>
      <c r="AO403" s="8" t="str">
        <f t="shared" si="71"/>
        <v>MONSERRAT SABAG BRITO</v>
      </c>
      <c r="AP403" s="23">
        <f t="shared" si="72"/>
        <v>36553</v>
      </c>
      <c r="AQ403" s="8" t="str">
        <f t="shared" si="77"/>
        <v>Club Deportivo, Social y Cultural Diamantes de Coronel</v>
      </c>
      <c r="AR403" s="8">
        <f t="shared" si="77"/>
        <v>8</v>
      </c>
      <c r="AS403" s="12" t="str">
        <f t="shared" si="73"/>
        <v>202584675</v>
      </c>
    </row>
    <row r="404" spans="1:45" ht="16" x14ac:dyDescent="0.2">
      <c r="A404" s="8"/>
      <c r="B404" s="35" t="s">
        <v>519</v>
      </c>
      <c r="C404" s="35" t="s">
        <v>520</v>
      </c>
      <c r="D404" s="35" t="s">
        <v>521</v>
      </c>
      <c r="E404" s="32" t="s">
        <v>522</v>
      </c>
      <c r="F404" s="39" t="s">
        <v>45</v>
      </c>
      <c r="G404" s="9">
        <v>37201</v>
      </c>
      <c r="H404" s="36" t="str">
        <f t="shared" si="74"/>
        <v>u20</v>
      </c>
      <c r="I404" s="40" t="s">
        <v>235</v>
      </c>
      <c r="J404" s="43">
        <v>8</v>
      </c>
      <c r="K404" s="36">
        <v>1500</v>
      </c>
      <c r="L404" s="8"/>
      <c r="M404" s="40" t="s">
        <v>565</v>
      </c>
      <c r="N404" s="82"/>
      <c r="O404" s="89">
        <v>4</v>
      </c>
      <c r="P404" s="89" t="s">
        <v>1608</v>
      </c>
      <c r="Q404" s="85"/>
      <c r="R404" s="12" t="s">
        <v>819</v>
      </c>
      <c r="S404" s="12" t="str">
        <f t="shared" si="68"/>
        <v>f</v>
      </c>
      <c r="T404" s="8"/>
      <c r="U404" s="8"/>
      <c r="V404" s="8"/>
      <c r="W404" s="8"/>
      <c r="X404" s="8"/>
      <c r="Y404" s="8"/>
      <c r="Z404" s="45" t="s">
        <v>1442</v>
      </c>
      <c r="AA404" s="10">
        <v>43897</v>
      </c>
      <c r="AB404" s="44" t="s">
        <v>1445</v>
      </c>
      <c r="AC404" s="11" t="s">
        <v>1443</v>
      </c>
      <c r="AD404" s="11" t="s">
        <v>47</v>
      </c>
      <c r="AE404" s="14" t="s">
        <v>1444</v>
      </c>
      <c r="AG404" s="8" t="str">
        <f t="shared" si="69"/>
        <v>f</v>
      </c>
      <c r="AH404" s="8">
        <f t="shared" si="76"/>
        <v>1500</v>
      </c>
      <c r="AI404" s="12">
        <f t="shared" si="76"/>
        <v>0</v>
      </c>
      <c r="AJ404" s="12" t="str">
        <f t="shared" si="76"/>
        <v>F1</v>
      </c>
      <c r="AK404" s="12">
        <f t="shared" si="70"/>
        <v>0</v>
      </c>
      <c r="AL404" s="12">
        <f t="shared" si="75"/>
        <v>0</v>
      </c>
      <c r="AM404" s="12">
        <f t="shared" si="75"/>
        <v>4</v>
      </c>
      <c r="AN404" s="12" t="str">
        <f t="shared" si="75"/>
        <v>4.45.53</v>
      </c>
      <c r="AO404" s="8" t="str">
        <f t="shared" si="71"/>
        <v xml:space="preserve">CATALINA  SANHUEZA  ULLOA </v>
      </c>
      <c r="AP404" s="23">
        <f t="shared" si="72"/>
        <v>37201</v>
      </c>
      <c r="AQ404" s="8" t="str">
        <f t="shared" si="77"/>
        <v>Club Atlético Nahuen</v>
      </c>
      <c r="AR404" s="8">
        <f t="shared" si="77"/>
        <v>8</v>
      </c>
      <c r="AS404" s="12" t="str">
        <f t="shared" si="73"/>
        <v>209120399</v>
      </c>
    </row>
    <row r="405" spans="1:45" ht="16" x14ac:dyDescent="0.2">
      <c r="A405" s="8" t="s">
        <v>1645</v>
      </c>
      <c r="B405" s="35" t="s">
        <v>1282</v>
      </c>
      <c r="C405" s="35" t="s">
        <v>64</v>
      </c>
      <c r="D405" s="35" t="s">
        <v>1455</v>
      </c>
      <c r="E405" s="32" t="s">
        <v>1456</v>
      </c>
      <c r="F405" s="39" t="s">
        <v>45</v>
      </c>
      <c r="G405" s="9">
        <v>36728</v>
      </c>
      <c r="H405" s="36" t="str">
        <f t="shared" si="74"/>
        <v>adulto</v>
      </c>
      <c r="I405" s="40" t="s">
        <v>1457</v>
      </c>
      <c r="J405" s="42">
        <v>9</v>
      </c>
      <c r="K405" s="8">
        <v>1500</v>
      </c>
      <c r="L405" s="8"/>
      <c r="M405" s="40" t="s">
        <v>565</v>
      </c>
      <c r="N405" s="82"/>
      <c r="O405" s="89">
        <v>5</v>
      </c>
      <c r="P405" s="89" t="s">
        <v>1615</v>
      </c>
      <c r="Q405" s="85"/>
      <c r="R405" s="12" t="s">
        <v>819</v>
      </c>
      <c r="S405" s="12" t="str">
        <f t="shared" si="68"/>
        <v>f</v>
      </c>
      <c r="T405" s="36"/>
      <c r="U405" s="8"/>
      <c r="V405" s="8"/>
      <c r="W405" s="8"/>
      <c r="X405" s="8"/>
      <c r="Y405" s="8"/>
      <c r="Z405" s="45" t="s">
        <v>1442</v>
      </c>
      <c r="AA405" s="10">
        <v>43897</v>
      </c>
      <c r="AB405" s="44" t="s">
        <v>1445</v>
      </c>
      <c r="AC405" s="11" t="s">
        <v>1443</v>
      </c>
      <c r="AD405" s="11" t="s">
        <v>47</v>
      </c>
      <c r="AE405" s="81" t="s">
        <v>1444</v>
      </c>
      <c r="AF405" s="76"/>
      <c r="AG405" s="8" t="str">
        <f t="shared" si="69"/>
        <v>f</v>
      </c>
      <c r="AH405" s="8">
        <f t="shared" si="76"/>
        <v>1500</v>
      </c>
      <c r="AI405" s="12">
        <f t="shared" si="76"/>
        <v>0</v>
      </c>
      <c r="AJ405" s="12" t="str">
        <f t="shared" si="76"/>
        <v>F1</v>
      </c>
      <c r="AK405" s="12">
        <f t="shared" si="70"/>
        <v>0</v>
      </c>
      <c r="AL405" s="12">
        <f t="shared" si="75"/>
        <v>0</v>
      </c>
      <c r="AM405" s="12">
        <f t="shared" si="75"/>
        <v>5</v>
      </c>
      <c r="AN405" s="12" t="str">
        <f t="shared" si="75"/>
        <v>4.45.79</v>
      </c>
      <c r="AO405" s="8" t="str">
        <f t="shared" si="71"/>
        <v>MARIA ISABEL ACUÑA  RIVAS</v>
      </c>
      <c r="AP405" s="23">
        <f t="shared" si="72"/>
        <v>36728</v>
      </c>
      <c r="AQ405" s="8" t="str">
        <f t="shared" si="77"/>
        <v>CLUB DEPORTIVO ROBERTO ECHEVERRIA</v>
      </c>
      <c r="AR405" s="8">
        <f t="shared" si="77"/>
        <v>9</v>
      </c>
      <c r="AS405" s="12" t="str">
        <f t="shared" si="73"/>
        <v>202534309</v>
      </c>
    </row>
    <row r="406" spans="1:45" ht="16" x14ac:dyDescent="0.2">
      <c r="A406" s="8"/>
      <c r="B406" s="35" t="s">
        <v>943</v>
      </c>
      <c r="C406" s="35" t="s">
        <v>920</v>
      </c>
      <c r="D406" s="35" t="s">
        <v>944</v>
      </c>
      <c r="E406" s="32" t="s">
        <v>945</v>
      </c>
      <c r="F406" s="39" t="s">
        <v>45</v>
      </c>
      <c r="G406" s="9">
        <v>35532</v>
      </c>
      <c r="H406" s="36" t="str">
        <f t="shared" si="74"/>
        <v>adulto</v>
      </c>
      <c r="I406" s="40" t="s">
        <v>857</v>
      </c>
      <c r="J406" s="43">
        <v>8</v>
      </c>
      <c r="K406" s="36">
        <v>1500</v>
      </c>
      <c r="L406" s="8"/>
      <c r="M406" s="40" t="s">
        <v>565</v>
      </c>
      <c r="N406" s="82"/>
      <c r="O406" s="89">
        <v>6</v>
      </c>
      <c r="P406" s="89" t="s">
        <v>1609</v>
      </c>
      <c r="Q406" s="85"/>
      <c r="R406" s="12" t="s">
        <v>819</v>
      </c>
      <c r="S406" s="12" t="str">
        <f t="shared" si="68"/>
        <v>f</v>
      </c>
      <c r="T406" s="8"/>
      <c r="U406" s="8"/>
      <c r="V406" s="8"/>
      <c r="W406" s="8"/>
      <c r="X406" s="8"/>
      <c r="Y406" s="8"/>
      <c r="Z406" s="45" t="s">
        <v>1442</v>
      </c>
      <c r="AA406" s="10">
        <v>43897</v>
      </c>
      <c r="AB406" s="44" t="s">
        <v>1445</v>
      </c>
      <c r="AC406" s="11" t="s">
        <v>1443</v>
      </c>
      <c r="AD406" s="11" t="s">
        <v>47</v>
      </c>
      <c r="AE406" s="14" t="s">
        <v>1444</v>
      </c>
      <c r="AG406" s="8" t="str">
        <f t="shared" si="69"/>
        <v>f</v>
      </c>
      <c r="AH406" s="8">
        <f t="shared" si="76"/>
        <v>1500</v>
      </c>
      <c r="AI406" s="12">
        <f t="shared" si="76"/>
        <v>0</v>
      </c>
      <c r="AJ406" s="12" t="str">
        <f t="shared" si="76"/>
        <v>F1</v>
      </c>
      <c r="AK406" s="12">
        <f t="shared" si="70"/>
        <v>0</v>
      </c>
      <c r="AL406" s="12">
        <f t="shared" si="75"/>
        <v>0</v>
      </c>
      <c r="AM406" s="12">
        <f t="shared" si="75"/>
        <v>6</v>
      </c>
      <c r="AN406" s="12" t="str">
        <f t="shared" si="75"/>
        <v>4.46.47</v>
      </c>
      <c r="AO406" s="8" t="str">
        <f t="shared" si="71"/>
        <v>PAULINA CONSTANZA BURGOS  REYES</v>
      </c>
      <c r="AP406" s="23">
        <f t="shared" si="72"/>
        <v>35532</v>
      </c>
      <c r="AQ406" s="8" t="str">
        <f t="shared" si="77"/>
        <v>Club de Atletismo juan Silva de Lota</v>
      </c>
      <c r="AR406" s="8">
        <f t="shared" si="77"/>
        <v>8</v>
      </c>
      <c r="AS406" s="12" t="str">
        <f t="shared" si="73"/>
        <v>195212767</v>
      </c>
    </row>
    <row r="407" spans="1:45" ht="16" x14ac:dyDescent="0.2">
      <c r="A407" s="8"/>
      <c r="B407" s="35" t="s">
        <v>424</v>
      </c>
      <c r="C407" s="35" t="s">
        <v>425</v>
      </c>
      <c r="D407" s="35" t="s">
        <v>947</v>
      </c>
      <c r="E407" s="32" t="s">
        <v>427</v>
      </c>
      <c r="F407" s="39" t="s">
        <v>45</v>
      </c>
      <c r="G407" s="9">
        <v>38334</v>
      </c>
      <c r="H407" s="36" t="str">
        <f t="shared" si="74"/>
        <v>u18</v>
      </c>
      <c r="I407" s="40" t="s">
        <v>89</v>
      </c>
      <c r="J407" s="43">
        <v>8</v>
      </c>
      <c r="K407" s="36">
        <v>1500</v>
      </c>
      <c r="L407" s="8"/>
      <c r="M407" s="40" t="s">
        <v>565</v>
      </c>
      <c r="N407" s="82"/>
      <c r="O407" s="89">
        <v>7</v>
      </c>
      <c r="P407" s="89" t="s">
        <v>1611</v>
      </c>
      <c r="Q407" s="85"/>
      <c r="R407" s="12" t="s">
        <v>819</v>
      </c>
      <c r="S407" s="12" t="str">
        <f t="shared" si="68"/>
        <v>f</v>
      </c>
      <c r="T407" s="8"/>
      <c r="U407" s="8"/>
      <c r="V407" s="8"/>
      <c r="W407" s="8"/>
      <c r="X407" s="8"/>
      <c r="Y407" s="8"/>
      <c r="Z407" s="45" t="s">
        <v>1442</v>
      </c>
      <c r="AA407" s="10">
        <v>43897</v>
      </c>
      <c r="AB407" s="44" t="s">
        <v>1445</v>
      </c>
      <c r="AC407" s="11" t="s">
        <v>1443</v>
      </c>
      <c r="AD407" s="11" t="s">
        <v>47</v>
      </c>
      <c r="AE407" s="14" t="s">
        <v>1444</v>
      </c>
      <c r="AG407" s="8" t="str">
        <f t="shared" si="69"/>
        <v>f</v>
      </c>
      <c r="AH407" s="8">
        <f t="shared" si="76"/>
        <v>1500</v>
      </c>
      <c r="AI407" s="12">
        <f t="shared" si="76"/>
        <v>0</v>
      </c>
      <c r="AJ407" s="12" t="str">
        <f t="shared" si="76"/>
        <v>F1</v>
      </c>
      <c r="AK407" s="12">
        <f t="shared" si="70"/>
        <v>0</v>
      </c>
      <c r="AL407" s="12">
        <f t="shared" si="75"/>
        <v>0</v>
      </c>
      <c r="AM407" s="12">
        <f t="shared" si="75"/>
        <v>7</v>
      </c>
      <c r="AN407" s="12" t="str">
        <f t="shared" si="75"/>
        <v>5.23.02</v>
      </c>
      <c r="AO407" s="8" t="str">
        <f t="shared" si="71"/>
        <v>ALEXANDRA ESTEFANIA CARRERA CABRERA</v>
      </c>
      <c r="AP407" s="23">
        <f t="shared" si="72"/>
        <v>38334</v>
      </c>
      <c r="AQ407" s="8" t="str">
        <f t="shared" si="77"/>
        <v>Club Atletismo Penco</v>
      </c>
      <c r="AR407" s="8">
        <f t="shared" si="77"/>
        <v>8</v>
      </c>
      <c r="AS407" s="12" t="str">
        <f t="shared" si="73"/>
        <v>217258081</v>
      </c>
    </row>
    <row r="408" spans="1:45" ht="16" x14ac:dyDescent="0.2">
      <c r="A408" s="8"/>
      <c r="B408" s="35" t="s">
        <v>257</v>
      </c>
      <c r="C408" s="35" t="s">
        <v>258</v>
      </c>
      <c r="D408" s="35" t="s">
        <v>319</v>
      </c>
      <c r="E408" s="32" t="s">
        <v>320</v>
      </c>
      <c r="F408" s="39" t="s">
        <v>45</v>
      </c>
      <c r="G408" s="9">
        <v>38795</v>
      </c>
      <c r="H408" s="36" t="str">
        <f t="shared" si="74"/>
        <v>u16</v>
      </c>
      <c r="I408" s="40" t="s">
        <v>857</v>
      </c>
      <c r="J408" s="43">
        <v>8</v>
      </c>
      <c r="K408" s="36">
        <v>1500</v>
      </c>
      <c r="L408" s="8"/>
      <c r="M408" s="40" t="s">
        <v>565</v>
      </c>
      <c r="N408" s="82"/>
      <c r="O408" s="89">
        <v>8</v>
      </c>
      <c r="P408" s="89" t="s">
        <v>1612</v>
      </c>
      <c r="Q408" s="85"/>
      <c r="R408" s="12" t="s">
        <v>819</v>
      </c>
      <c r="S408" s="12" t="str">
        <f t="shared" si="68"/>
        <v>f</v>
      </c>
      <c r="T408" s="8"/>
      <c r="U408" s="8"/>
      <c r="V408" s="8"/>
      <c r="W408" s="8"/>
      <c r="X408" s="8"/>
      <c r="Y408" s="8"/>
      <c r="Z408" s="45" t="s">
        <v>1442</v>
      </c>
      <c r="AA408" s="10">
        <v>43897</v>
      </c>
      <c r="AB408" s="44" t="s">
        <v>1445</v>
      </c>
      <c r="AC408" s="11" t="s">
        <v>1443</v>
      </c>
      <c r="AD408" s="11" t="s">
        <v>47</v>
      </c>
      <c r="AE408" s="14" t="s">
        <v>1444</v>
      </c>
      <c r="AG408" s="8" t="str">
        <f t="shared" si="69"/>
        <v>f</v>
      </c>
      <c r="AH408" s="8">
        <f t="shared" si="76"/>
        <v>1500</v>
      </c>
      <c r="AI408" s="12">
        <f t="shared" si="76"/>
        <v>0</v>
      </c>
      <c r="AJ408" s="12" t="str">
        <f t="shared" si="76"/>
        <v>F1</v>
      </c>
      <c r="AK408" s="12">
        <f t="shared" si="70"/>
        <v>0</v>
      </c>
      <c r="AL408" s="12">
        <f t="shared" si="75"/>
        <v>0</v>
      </c>
      <c r="AM408" s="12">
        <f t="shared" si="75"/>
        <v>8</v>
      </c>
      <c r="AN408" s="12" t="str">
        <f t="shared" si="75"/>
        <v>5.32.72</v>
      </c>
      <c r="AO408" s="8" t="str">
        <f t="shared" si="71"/>
        <v>ANAIS IVONNE FUENTES SILVA</v>
      </c>
      <c r="AP408" s="23">
        <f t="shared" si="72"/>
        <v>38795</v>
      </c>
      <c r="AQ408" s="8" t="str">
        <f t="shared" si="77"/>
        <v>Club de Atletismo juan Silva de Lota</v>
      </c>
      <c r="AR408" s="8">
        <f t="shared" si="77"/>
        <v>8</v>
      </c>
      <c r="AS408" s="12" t="str">
        <f t="shared" si="73"/>
        <v>220760707</v>
      </c>
    </row>
    <row r="409" spans="1:45" ht="16" x14ac:dyDescent="0.2">
      <c r="A409" s="8"/>
      <c r="B409" s="35" t="s">
        <v>433</v>
      </c>
      <c r="C409" s="35" t="s">
        <v>967</v>
      </c>
      <c r="D409" s="35" t="s">
        <v>968</v>
      </c>
      <c r="E409" s="32" t="s">
        <v>436</v>
      </c>
      <c r="F409" s="39" t="s">
        <v>45</v>
      </c>
      <c r="G409" s="9">
        <v>38104</v>
      </c>
      <c r="H409" s="36" t="str">
        <f t="shared" si="74"/>
        <v>u18</v>
      </c>
      <c r="I409" s="40" t="s">
        <v>166</v>
      </c>
      <c r="J409" s="43">
        <v>8</v>
      </c>
      <c r="K409" s="36">
        <v>1500</v>
      </c>
      <c r="L409" s="8"/>
      <c r="M409" s="40" t="s">
        <v>565</v>
      </c>
      <c r="N409" s="82"/>
      <c r="O409" s="89">
        <v>9</v>
      </c>
      <c r="P409" s="89" t="s">
        <v>1646</v>
      </c>
      <c r="Q409" s="85"/>
      <c r="R409" s="12" t="s">
        <v>819</v>
      </c>
      <c r="S409" s="12" t="str">
        <f t="shared" si="68"/>
        <v>f</v>
      </c>
      <c r="T409" s="8"/>
      <c r="U409" s="8"/>
      <c r="V409" s="8"/>
      <c r="W409" s="8"/>
      <c r="X409" s="8"/>
      <c r="Y409" s="8"/>
      <c r="Z409" s="45" t="s">
        <v>1442</v>
      </c>
      <c r="AA409" s="10">
        <v>43897</v>
      </c>
      <c r="AB409" s="44" t="s">
        <v>1445</v>
      </c>
      <c r="AC409" s="11" t="s">
        <v>1443</v>
      </c>
      <c r="AD409" s="11" t="s">
        <v>47</v>
      </c>
      <c r="AE409" s="14" t="s">
        <v>1444</v>
      </c>
      <c r="AG409" s="8" t="str">
        <f t="shared" si="69"/>
        <v>f</v>
      </c>
      <c r="AH409" s="8">
        <f t="shared" si="76"/>
        <v>1500</v>
      </c>
      <c r="AI409" s="12">
        <f t="shared" si="76"/>
        <v>0</v>
      </c>
      <c r="AJ409" s="12" t="str">
        <f t="shared" si="76"/>
        <v>F1</v>
      </c>
      <c r="AK409" s="12">
        <f t="shared" si="70"/>
        <v>0</v>
      </c>
      <c r="AL409" s="12">
        <f t="shared" si="75"/>
        <v>0</v>
      </c>
      <c r="AM409" s="12">
        <f t="shared" si="75"/>
        <v>9</v>
      </c>
      <c r="AN409" s="12" t="str">
        <f t="shared" si="75"/>
        <v>5.40.75</v>
      </c>
      <c r="AO409" s="8" t="str">
        <f t="shared" si="71"/>
        <v xml:space="preserve">CINTIA  GONZALEZ  VILLANUEVA </v>
      </c>
      <c r="AP409" s="23">
        <f t="shared" si="72"/>
        <v>38104</v>
      </c>
      <c r="AQ409" s="8" t="str">
        <f t="shared" si="77"/>
        <v>Club Atlético San Pedro</v>
      </c>
      <c r="AR409" s="8">
        <f t="shared" si="77"/>
        <v>8</v>
      </c>
      <c r="AS409" s="12" t="str">
        <f t="shared" si="73"/>
        <v>215603121</v>
      </c>
    </row>
    <row r="410" spans="1:45" ht="16" x14ac:dyDescent="0.2">
      <c r="A410" s="8"/>
      <c r="B410" s="35" t="s">
        <v>960</v>
      </c>
      <c r="C410" s="35" t="s">
        <v>961</v>
      </c>
      <c r="D410" s="35" t="s">
        <v>962</v>
      </c>
      <c r="E410" s="32" t="s">
        <v>963</v>
      </c>
      <c r="F410" s="39" t="s">
        <v>45</v>
      </c>
      <c r="G410" s="9">
        <v>38056</v>
      </c>
      <c r="H410" s="36" t="str">
        <f t="shared" si="74"/>
        <v>u18</v>
      </c>
      <c r="I410" s="40" t="s">
        <v>964</v>
      </c>
      <c r="J410" s="43">
        <v>16</v>
      </c>
      <c r="K410" s="36">
        <v>1500</v>
      </c>
      <c r="L410" s="8"/>
      <c r="M410" s="40" t="s">
        <v>565</v>
      </c>
      <c r="N410" s="82"/>
      <c r="O410" s="89">
        <v>10</v>
      </c>
      <c r="P410" s="89" t="s">
        <v>1613</v>
      </c>
      <c r="Q410" s="85"/>
      <c r="R410" s="12" t="s">
        <v>819</v>
      </c>
      <c r="S410" s="12" t="str">
        <f t="shared" si="68"/>
        <v>f</v>
      </c>
      <c r="T410" s="8"/>
      <c r="U410" s="8"/>
      <c r="V410" s="8"/>
      <c r="W410" s="8"/>
      <c r="X410" s="8"/>
      <c r="Y410" s="8"/>
      <c r="Z410" s="45" t="s">
        <v>1442</v>
      </c>
      <c r="AA410" s="10">
        <v>43897</v>
      </c>
      <c r="AB410" s="44" t="s">
        <v>1445</v>
      </c>
      <c r="AC410" s="11" t="s">
        <v>1443</v>
      </c>
      <c r="AD410" s="11" t="s">
        <v>47</v>
      </c>
      <c r="AE410" s="14" t="s">
        <v>1444</v>
      </c>
      <c r="AG410" s="8" t="str">
        <f t="shared" si="69"/>
        <v>f</v>
      </c>
      <c r="AH410" s="8">
        <f t="shared" si="76"/>
        <v>1500</v>
      </c>
      <c r="AI410" s="12">
        <f t="shared" si="76"/>
        <v>0</v>
      </c>
      <c r="AJ410" s="12" t="str">
        <f t="shared" si="76"/>
        <v>F1</v>
      </c>
      <c r="AK410" s="12">
        <f t="shared" si="70"/>
        <v>0</v>
      </c>
      <c r="AL410" s="12">
        <f t="shared" si="75"/>
        <v>0</v>
      </c>
      <c r="AM410" s="12">
        <f t="shared" si="75"/>
        <v>10</v>
      </c>
      <c r="AN410" s="12" t="str">
        <f t="shared" si="75"/>
        <v>6.25.55</v>
      </c>
      <c r="AO410" s="8" t="str">
        <f t="shared" si="71"/>
        <v>FERNANDA ISIDORA MORA YEVENES</v>
      </c>
      <c r="AP410" s="23">
        <f t="shared" si="72"/>
        <v>38056</v>
      </c>
      <c r="AQ410" s="8" t="str">
        <f t="shared" si="77"/>
        <v>CLUB DEPORTIVO GALGOS RUNNERS</v>
      </c>
      <c r="AR410" s="8">
        <f t="shared" si="77"/>
        <v>16</v>
      </c>
      <c r="AS410" s="12" t="str">
        <f t="shared" si="73"/>
        <v>215238512</v>
      </c>
    </row>
    <row r="411" spans="1:45" ht="16" x14ac:dyDescent="0.2">
      <c r="A411" s="8"/>
      <c r="B411" s="35" t="s">
        <v>433</v>
      </c>
      <c r="C411" s="35" t="s">
        <v>287</v>
      </c>
      <c r="D411" s="35" t="s">
        <v>965</v>
      </c>
      <c r="E411" s="32" t="s">
        <v>966</v>
      </c>
      <c r="F411" s="39" t="s">
        <v>45</v>
      </c>
      <c r="G411" s="9">
        <v>38194</v>
      </c>
      <c r="H411" s="36" t="str">
        <f t="shared" si="74"/>
        <v>u18</v>
      </c>
      <c r="I411" s="40" t="s">
        <v>166</v>
      </c>
      <c r="J411" s="43">
        <v>8</v>
      </c>
      <c r="K411" s="36">
        <v>1500</v>
      </c>
      <c r="L411" s="8"/>
      <c r="M411" s="40" t="s">
        <v>565</v>
      </c>
      <c r="N411" s="82"/>
      <c r="O411" s="89">
        <v>11</v>
      </c>
      <c r="P411" s="89" t="s">
        <v>1614</v>
      </c>
      <c r="Q411" s="85"/>
      <c r="R411" s="12" t="s">
        <v>819</v>
      </c>
      <c r="S411" s="12" t="str">
        <f t="shared" si="68"/>
        <v>f</v>
      </c>
      <c r="T411" s="8"/>
      <c r="U411" s="8"/>
      <c r="V411" s="8"/>
      <c r="W411" s="8"/>
      <c r="X411" s="8"/>
      <c r="Y411" s="8"/>
      <c r="Z411" s="45" t="s">
        <v>1442</v>
      </c>
      <c r="AA411" s="10">
        <v>43897</v>
      </c>
      <c r="AB411" s="44" t="s">
        <v>1445</v>
      </c>
      <c r="AC411" s="11" t="s">
        <v>1443</v>
      </c>
      <c r="AD411" s="11" t="s">
        <v>47</v>
      </c>
      <c r="AE411" s="14" t="s">
        <v>1444</v>
      </c>
      <c r="AG411" s="8" t="str">
        <f t="shared" si="69"/>
        <v>f</v>
      </c>
      <c r="AH411" s="8">
        <f t="shared" si="76"/>
        <v>1500</v>
      </c>
      <c r="AI411" s="12">
        <f t="shared" si="76"/>
        <v>0</v>
      </c>
      <c r="AJ411" s="12" t="str">
        <f t="shared" si="76"/>
        <v>F1</v>
      </c>
      <c r="AK411" s="12">
        <f t="shared" si="70"/>
        <v>0</v>
      </c>
      <c r="AL411" s="12">
        <f t="shared" si="75"/>
        <v>0</v>
      </c>
      <c r="AM411" s="12">
        <f t="shared" si="75"/>
        <v>11</v>
      </c>
      <c r="AN411" s="12" t="str">
        <f t="shared" si="75"/>
        <v>6.30.22</v>
      </c>
      <c r="AO411" s="8" t="str">
        <f t="shared" si="71"/>
        <v>ETHEL GONZALEZ  HERRERA</v>
      </c>
      <c r="AP411" s="23">
        <f t="shared" si="72"/>
        <v>38194</v>
      </c>
      <c r="AQ411" s="8" t="str">
        <f t="shared" si="77"/>
        <v>Club Atlético San Pedro</v>
      </c>
      <c r="AR411" s="8">
        <f t="shared" si="77"/>
        <v>8</v>
      </c>
      <c r="AS411" s="12" t="str">
        <f t="shared" si="73"/>
        <v>220537641</v>
      </c>
    </row>
    <row r="412" spans="1:45" ht="16" x14ac:dyDescent="0.2">
      <c r="A412" s="8"/>
      <c r="B412" s="35" t="s">
        <v>48</v>
      </c>
      <c r="C412" s="35" t="s">
        <v>49</v>
      </c>
      <c r="D412" s="35" t="s">
        <v>942</v>
      </c>
      <c r="E412" s="32" t="s">
        <v>583</v>
      </c>
      <c r="F412" s="39" t="s">
        <v>45</v>
      </c>
      <c r="G412" s="9">
        <v>33846</v>
      </c>
      <c r="H412" s="36" t="str">
        <f t="shared" si="74"/>
        <v>adulto</v>
      </c>
      <c r="I412" s="40" t="s">
        <v>52</v>
      </c>
      <c r="J412" s="43">
        <v>8</v>
      </c>
      <c r="K412" s="36">
        <v>1500</v>
      </c>
      <c r="L412" s="8"/>
      <c r="M412" s="40" t="s">
        <v>565</v>
      </c>
      <c r="N412" s="82"/>
      <c r="O412" s="89"/>
      <c r="P412" s="89" t="s">
        <v>588</v>
      </c>
      <c r="Q412" s="85"/>
      <c r="R412" s="12" t="s">
        <v>819</v>
      </c>
      <c r="S412" s="12" t="str">
        <f t="shared" si="68"/>
        <v>f</v>
      </c>
      <c r="T412" s="8"/>
      <c r="U412" s="8"/>
      <c r="V412" s="8"/>
      <c r="W412" s="8"/>
      <c r="X412" s="8"/>
      <c r="Y412" s="8"/>
      <c r="Z412" s="45" t="s">
        <v>1442</v>
      </c>
      <c r="AA412" s="10">
        <v>43897</v>
      </c>
      <c r="AB412" s="44" t="s">
        <v>1445</v>
      </c>
      <c r="AC412" s="11" t="s">
        <v>1443</v>
      </c>
      <c r="AD412" s="11" t="s">
        <v>47</v>
      </c>
      <c r="AE412" s="14" t="s">
        <v>1444</v>
      </c>
      <c r="AG412" s="8" t="str">
        <f t="shared" si="69"/>
        <v>f</v>
      </c>
      <c r="AH412" s="8">
        <f t="shared" si="76"/>
        <v>1500</v>
      </c>
      <c r="AI412" s="12">
        <f t="shared" si="76"/>
        <v>0</v>
      </c>
      <c r="AJ412" s="12" t="str">
        <f t="shared" si="76"/>
        <v>F1</v>
      </c>
      <c r="AK412" s="12">
        <f t="shared" si="70"/>
        <v>0</v>
      </c>
      <c r="AL412" s="12">
        <f t="shared" si="75"/>
        <v>0</v>
      </c>
      <c r="AM412" s="12">
        <f t="shared" si="75"/>
        <v>0</v>
      </c>
      <c r="AN412" s="12" t="str">
        <f t="shared" si="75"/>
        <v>DNS</v>
      </c>
      <c r="AO412" s="8" t="str">
        <f t="shared" si="71"/>
        <v>JOSEFA  QUEZADA MORALES</v>
      </c>
      <c r="AP412" s="23">
        <f t="shared" si="72"/>
        <v>33846</v>
      </c>
      <c r="AQ412" s="8" t="str">
        <f t="shared" si="77"/>
        <v>Club Deportivo, Social y Cultural Diamantes de Coronel</v>
      </c>
      <c r="AR412" s="8">
        <f t="shared" si="77"/>
        <v>8</v>
      </c>
      <c r="AS412" s="12" t="str">
        <f t="shared" si="73"/>
        <v>181228032</v>
      </c>
    </row>
    <row r="413" spans="1:45" ht="16" x14ac:dyDescent="0.2">
      <c r="A413" s="8"/>
      <c r="B413" s="35" t="s">
        <v>948</v>
      </c>
      <c r="C413" s="35" t="s">
        <v>949</v>
      </c>
      <c r="D413" s="35" t="s">
        <v>950</v>
      </c>
      <c r="E413" s="32" t="s">
        <v>951</v>
      </c>
      <c r="F413" s="39" t="s">
        <v>45</v>
      </c>
      <c r="G413" s="9">
        <v>37479</v>
      </c>
      <c r="H413" s="36" t="str">
        <f t="shared" si="74"/>
        <v>u20</v>
      </c>
      <c r="I413" s="40" t="s">
        <v>89</v>
      </c>
      <c r="J413" s="43">
        <v>8</v>
      </c>
      <c r="K413" s="36">
        <v>1500</v>
      </c>
      <c r="L413" s="8"/>
      <c r="M413" s="40" t="s">
        <v>565</v>
      </c>
      <c r="N413" s="82"/>
      <c r="O413" s="89"/>
      <c r="P413" s="89" t="s">
        <v>588</v>
      </c>
      <c r="Q413" s="85"/>
      <c r="R413" s="12" t="s">
        <v>819</v>
      </c>
      <c r="S413" s="12" t="str">
        <f t="shared" si="68"/>
        <v>f</v>
      </c>
      <c r="T413" s="8"/>
      <c r="U413" s="8"/>
      <c r="V413" s="8"/>
      <c r="W413" s="8"/>
      <c r="X413" s="8"/>
      <c r="Y413" s="8"/>
      <c r="Z413" s="45" t="s">
        <v>1442</v>
      </c>
      <c r="AA413" s="10">
        <v>43897</v>
      </c>
      <c r="AB413" s="44" t="s">
        <v>1445</v>
      </c>
      <c r="AC413" s="11" t="s">
        <v>1443</v>
      </c>
      <c r="AD413" s="11" t="s">
        <v>47</v>
      </c>
      <c r="AE413" s="14" t="s">
        <v>1444</v>
      </c>
      <c r="AG413" s="8" t="str">
        <f t="shared" si="69"/>
        <v>f</v>
      </c>
      <c r="AH413" s="8">
        <f t="shared" si="76"/>
        <v>1500</v>
      </c>
      <c r="AI413" s="12">
        <f t="shared" si="76"/>
        <v>0</v>
      </c>
      <c r="AJ413" s="12" t="str">
        <f t="shared" si="76"/>
        <v>F1</v>
      </c>
      <c r="AK413" s="12">
        <f t="shared" si="70"/>
        <v>0</v>
      </c>
      <c r="AL413" s="12">
        <f t="shared" si="75"/>
        <v>0</v>
      </c>
      <c r="AM413" s="12">
        <f t="shared" si="75"/>
        <v>0</v>
      </c>
      <c r="AN413" s="12" t="str">
        <f t="shared" si="75"/>
        <v>DNS</v>
      </c>
      <c r="AO413" s="8" t="str">
        <f t="shared" si="71"/>
        <v>SHARON KIMBERLIN MATHWES CONCHA</v>
      </c>
      <c r="AP413" s="23">
        <f t="shared" si="72"/>
        <v>37479</v>
      </c>
      <c r="AQ413" s="8" t="str">
        <f t="shared" si="77"/>
        <v>Club Atletismo Penco</v>
      </c>
      <c r="AR413" s="8">
        <f t="shared" si="77"/>
        <v>8</v>
      </c>
      <c r="AS413" s="12" t="str">
        <f t="shared" si="73"/>
        <v>21089456K</v>
      </c>
    </row>
    <row r="414" spans="1:45" ht="16" x14ac:dyDescent="0.2">
      <c r="A414" s="8"/>
      <c r="B414" s="35" t="s">
        <v>952</v>
      </c>
      <c r="C414" s="35" t="s">
        <v>953</v>
      </c>
      <c r="D414" s="35" t="s">
        <v>954</v>
      </c>
      <c r="E414" s="32" t="s">
        <v>955</v>
      </c>
      <c r="F414" s="39" t="s">
        <v>45</v>
      </c>
      <c r="G414" s="9">
        <v>37151</v>
      </c>
      <c r="H414" s="36" t="str">
        <f t="shared" si="74"/>
        <v>u20</v>
      </c>
      <c r="I414" s="40" t="s">
        <v>831</v>
      </c>
      <c r="J414" s="43">
        <v>16</v>
      </c>
      <c r="K414" s="36">
        <v>1500</v>
      </c>
      <c r="L414" s="8"/>
      <c r="M414" s="40" t="s">
        <v>565</v>
      </c>
      <c r="N414" s="82"/>
      <c r="O414" s="89"/>
      <c r="P414" s="89" t="s">
        <v>588</v>
      </c>
      <c r="Q414" s="85"/>
      <c r="R414" s="12" t="s">
        <v>819</v>
      </c>
      <c r="S414" s="12" t="str">
        <f t="shared" si="68"/>
        <v>f</v>
      </c>
      <c r="T414" s="8"/>
      <c r="U414" s="8"/>
      <c r="V414" s="8"/>
      <c r="W414" s="8"/>
      <c r="X414" s="8"/>
      <c r="Y414" s="8"/>
      <c r="Z414" s="45" t="s">
        <v>1442</v>
      </c>
      <c r="AA414" s="10">
        <v>43897</v>
      </c>
      <c r="AB414" s="44" t="s">
        <v>1445</v>
      </c>
      <c r="AC414" s="11" t="s">
        <v>1443</v>
      </c>
      <c r="AD414" s="11" t="s">
        <v>47</v>
      </c>
      <c r="AE414" s="14" t="s">
        <v>1444</v>
      </c>
      <c r="AG414" s="8" t="str">
        <f t="shared" si="69"/>
        <v>f</v>
      </c>
      <c r="AH414" s="8">
        <f t="shared" si="76"/>
        <v>1500</v>
      </c>
      <c r="AI414" s="12">
        <f t="shared" si="76"/>
        <v>0</v>
      </c>
      <c r="AJ414" s="12" t="str">
        <f t="shared" si="76"/>
        <v>F1</v>
      </c>
      <c r="AK414" s="12">
        <f t="shared" si="70"/>
        <v>0</v>
      </c>
      <c r="AL414" s="12">
        <f t="shared" si="75"/>
        <v>0</v>
      </c>
      <c r="AM414" s="12">
        <f t="shared" si="75"/>
        <v>0</v>
      </c>
      <c r="AN414" s="12" t="str">
        <f t="shared" si="75"/>
        <v>DNS</v>
      </c>
      <c r="AO414" s="8" t="str">
        <f t="shared" si="71"/>
        <v>LISETH DEL CARMEN MOLINA GALLEGOS</v>
      </c>
      <c r="AP414" s="23">
        <f t="shared" si="72"/>
        <v>37151</v>
      </c>
      <c r="AQ414" s="8" t="str">
        <f t="shared" si="77"/>
        <v>Club Atlético Tres Runners</v>
      </c>
      <c r="AR414" s="8">
        <f t="shared" si="77"/>
        <v>16</v>
      </c>
      <c r="AS414" s="12" t="str">
        <f t="shared" si="73"/>
        <v>208895974</v>
      </c>
    </row>
    <row r="415" spans="1:45" ht="16" x14ac:dyDescent="0.2">
      <c r="A415" s="8"/>
      <c r="B415" s="35" t="s">
        <v>956</v>
      </c>
      <c r="C415" s="35" t="s">
        <v>957</v>
      </c>
      <c r="D415" s="35" t="s">
        <v>958</v>
      </c>
      <c r="E415" s="32" t="s">
        <v>959</v>
      </c>
      <c r="F415" s="39" t="s">
        <v>45</v>
      </c>
      <c r="G415" s="9">
        <v>38077</v>
      </c>
      <c r="H415" s="36" t="str">
        <f t="shared" si="74"/>
        <v>u18</v>
      </c>
      <c r="I415" s="40" t="s">
        <v>831</v>
      </c>
      <c r="J415" s="43">
        <v>16</v>
      </c>
      <c r="K415" s="36">
        <v>1500</v>
      </c>
      <c r="L415" s="8"/>
      <c r="M415" s="40" t="s">
        <v>565</v>
      </c>
      <c r="N415" s="82"/>
      <c r="O415" s="89"/>
      <c r="P415" s="89" t="s">
        <v>588</v>
      </c>
      <c r="Q415" s="85"/>
      <c r="R415" s="12" t="s">
        <v>819</v>
      </c>
      <c r="S415" s="12" t="str">
        <f t="shared" si="68"/>
        <v>f</v>
      </c>
      <c r="T415" s="8"/>
      <c r="U415" s="8"/>
      <c r="V415" s="8"/>
      <c r="W415" s="8"/>
      <c r="X415" s="8"/>
      <c r="Y415" s="8"/>
      <c r="Z415" s="45" t="s">
        <v>1442</v>
      </c>
      <c r="AA415" s="10">
        <v>43897</v>
      </c>
      <c r="AB415" s="44" t="s">
        <v>1445</v>
      </c>
      <c r="AC415" s="11" t="s">
        <v>1443</v>
      </c>
      <c r="AD415" s="11" t="s">
        <v>47</v>
      </c>
      <c r="AE415" s="14" t="s">
        <v>1444</v>
      </c>
      <c r="AG415" s="8" t="str">
        <f t="shared" si="69"/>
        <v>f</v>
      </c>
      <c r="AH415" s="8">
        <f t="shared" si="76"/>
        <v>1500</v>
      </c>
      <c r="AI415" s="12">
        <f t="shared" si="76"/>
        <v>0</v>
      </c>
      <c r="AJ415" s="12" t="str">
        <f t="shared" si="76"/>
        <v>F1</v>
      </c>
      <c r="AK415" s="12">
        <f t="shared" si="70"/>
        <v>0</v>
      </c>
      <c r="AL415" s="12">
        <f t="shared" si="75"/>
        <v>0</v>
      </c>
      <c r="AM415" s="12">
        <f t="shared" si="75"/>
        <v>0</v>
      </c>
      <c r="AN415" s="12" t="str">
        <f t="shared" si="75"/>
        <v>DNS</v>
      </c>
      <c r="AO415" s="8" t="str">
        <f t="shared" si="71"/>
        <v>ANNETTE IGNACIA MORALES  ZENTENO</v>
      </c>
      <c r="AP415" s="23">
        <f t="shared" si="72"/>
        <v>38077</v>
      </c>
      <c r="AQ415" s="8" t="str">
        <f t="shared" si="77"/>
        <v>Club Atlético Tres Runners</v>
      </c>
      <c r="AR415" s="8">
        <f t="shared" si="77"/>
        <v>16</v>
      </c>
      <c r="AS415" s="12" t="str">
        <f t="shared" si="73"/>
        <v>21544 6085</v>
      </c>
    </row>
    <row r="416" spans="1:45" ht="16" x14ac:dyDescent="0.2">
      <c r="A416" s="8"/>
      <c r="B416" s="35" t="s">
        <v>247</v>
      </c>
      <c r="C416" s="35" t="s">
        <v>247</v>
      </c>
      <c r="D416" s="35" t="s">
        <v>1319</v>
      </c>
      <c r="E416" s="32" t="s">
        <v>448</v>
      </c>
      <c r="F416" s="39" t="s">
        <v>95</v>
      </c>
      <c r="G416" s="9">
        <v>37623</v>
      </c>
      <c r="H416" s="36" t="str">
        <f t="shared" ref="H416:H439" si="78">+IF(G416&lt;DATE(2001,1,1),"adulto",IF(G416&lt;DATE(2003,1,1),"u20",IF(G416&lt;DATE(2005,1,1),"u18",IF(G416&lt;DATE(2007,1,1),"u16","-"))))</f>
        <v>u18</v>
      </c>
      <c r="I416" s="40" t="s">
        <v>68</v>
      </c>
      <c r="J416" s="42">
        <v>8</v>
      </c>
      <c r="K416" s="36">
        <v>1500</v>
      </c>
      <c r="L416" s="8"/>
      <c r="M416" s="40" t="s">
        <v>565</v>
      </c>
      <c r="N416" s="82"/>
      <c r="O416" s="89">
        <v>1</v>
      </c>
      <c r="P416" s="89" t="s">
        <v>1616</v>
      </c>
      <c r="Q416" s="85"/>
      <c r="R416" s="12" t="s">
        <v>819</v>
      </c>
      <c r="S416" s="12" t="str">
        <f t="shared" ref="S416:S439" si="79">F416</f>
        <v>m</v>
      </c>
      <c r="T416" s="8"/>
      <c r="U416" s="8"/>
      <c r="V416" s="8"/>
      <c r="W416" s="8"/>
      <c r="X416" s="8"/>
      <c r="Y416" s="8"/>
      <c r="Z416" s="45" t="s">
        <v>1442</v>
      </c>
      <c r="AA416" s="10">
        <v>43897</v>
      </c>
      <c r="AB416" s="44" t="s">
        <v>1445</v>
      </c>
      <c r="AC416" s="11" t="s">
        <v>1443</v>
      </c>
      <c r="AD416" s="11" t="s">
        <v>47</v>
      </c>
      <c r="AE416" s="14" t="s">
        <v>1444</v>
      </c>
      <c r="AG416" s="8" t="str">
        <f t="shared" ref="AG416:AG439" si="80">F416</f>
        <v>m</v>
      </c>
      <c r="AH416" s="8">
        <f t="shared" ref="AH416" si="81">K416</f>
        <v>1500</v>
      </c>
      <c r="AI416" s="12">
        <f t="shared" si="76"/>
        <v>0</v>
      </c>
      <c r="AJ416" s="12" t="str">
        <f t="shared" si="76"/>
        <v>F1</v>
      </c>
      <c r="AK416" s="12">
        <f t="shared" ref="AK416:AK439" si="82">Q416</f>
        <v>0</v>
      </c>
      <c r="AL416" s="12">
        <f>N416</f>
        <v>0</v>
      </c>
      <c r="AM416" s="12">
        <f>O416</f>
        <v>1</v>
      </c>
      <c r="AN416" s="12" t="str">
        <f>P416</f>
        <v>3.51.11</v>
      </c>
      <c r="AO416" s="8" t="str">
        <f t="shared" ref="AO416:AO439" si="83">+UPPER((CONCATENATE(D416," ",B416," ",C416)))</f>
        <v>BRAYAN JARA JARA</v>
      </c>
      <c r="AP416" s="23">
        <f t="shared" ref="AP416:AP439" si="84">G416</f>
        <v>37623</v>
      </c>
      <c r="AQ416" s="8" t="str">
        <f t="shared" ref="AQ416" si="85">I416</f>
        <v>Club Atlético de Los Angeles</v>
      </c>
      <c r="AR416" s="8">
        <f t="shared" si="77"/>
        <v>8</v>
      </c>
      <c r="AS416" s="12" t="str">
        <f t="shared" ref="AS416:AS439" si="86">+SUBSTITUTE(SUBSTITUTE(E416,".",""),"-","")</f>
        <v>21207487K</v>
      </c>
    </row>
    <row r="417" spans="1:45" ht="16" x14ac:dyDescent="0.2">
      <c r="A417" s="8"/>
      <c r="B417" s="35" t="s">
        <v>539</v>
      </c>
      <c r="C417" s="35" t="s">
        <v>99</v>
      </c>
      <c r="D417" s="35" t="s">
        <v>540</v>
      </c>
      <c r="E417" s="32" t="s">
        <v>541</v>
      </c>
      <c r="F417" s="39" t="s">
        <v>95</v>
      </c>
      <c r="G417" s="9">
        <v>37375</v>
      </c>
      <c r="H417" s="36" t="str">
        <f t="shared" si="78"/>
        <v>u20</v>
      </c>
      <c r="I417" s="40" t="s">
        <v>857</v>
      </c>
      <c r="J417" s="42">
        <v>8</v>
      </c>
      <c r="K417" s="36">
        <v>1500</v>
      </c>
      <c r="L417" s="8"/>
      <c r="M417" s="40" t="s">
        <v>565</v>
      </c>
      <c r="N417" s="82"/>
      <c r="O417" s="89">
        <v>2</v>
      </c>
      <c r="P417" s="89" t="s">
        <v>1618</v>
      </c>
      <c r="Q417" s="85"/>
      <c r="R417" s="12" t="s">
        <v>819</v>
      </c>
      <c r="S417" s="12" t="str">
        <f t="shared" si="79"/>
        <v>m</v>
      </c>
      <c r="T417" s="8"/>
      <c r="U417" s="8"/>
      <c r="V417" s="8"/>
      <c r="W417" s="8"/>
      <c r="X417" s="8"/>
      <c r="Y417" s="8"/>
      <c r="Z417" s="45" t="s">
        <v>1442</v>
      </c>
      <c r="AA417" s="10">
        <v>43897</v>
      </c>
      <c r="AB417" s="44" t="s">
        <v>1445</v>
      </c>
      <c r="AC417" s="11" t="s">
        <v>1443</v>
      </c>
      <c r="AD417" s="11" t="s">
        <v>47</v>
      </c>
      <c r="AE417" s="14" t="s">
        <v>1444</v>
      </c>
      <c r="AG417" s="8" t="str">
        <f t="shared" si="80"/>
        <v>m</v>
      </c>
      <c r="AH417" s="8">
        <f t="shared" si="76"/>
        <v>1500</v>
      </c>
      <c r="AI417" s="12">
        <f t="shared" si="76"/>
        <v>0</v>
      </c>
      <c r="AJ417" s="12" t="str">
        <f t="shared" si="76"/>
        <v>F1</v>
      </c>
      <c r="AK417" s="12">
        <f t="shared" si="82"/>
        <v>0</v>
      </c>
      <c r="AL417" s="12">
        <f t="shared" ref="AL417:AL439" si="87">N417</f>
        <v>0</v>
      </c>
      <c r="AM417" s="12">
        <f t="shared" ref="AM417:AM439" si="88">O417</f>
        <v>2</v>
      </c>
      <c r="AN417" s="12" t="str">
        <f t="shared" ref="AN417:AN432" si="89">P417</f>
        <v>3.55.66</v>
      </c>
      <c r="AO417" s="8" t="str">
        <f t="shared" si="83"/>
        <v>JOAQUIN ADOLFO CAMPOS SANHUEZA</v>
      </c>
      <c r="AP417" s="23">
        <f t="shared" si="84"/>
        <v>37375</v>
      </c>
      <c r="AQ417" s="8" t="str">
        <f t="shared" si="77"/>
        <v>Club de Atletismo juan Silva de Lota</v>
      </c>
      <c r="AR417" s="8">
        <f t="shared" si="77"/>
        <v>8</v>
      </c>
      <c r="AS417" s="12" t="str">
        <f t="shared" si="86"/>
        <v>208691880</v>
      </c>
    </row>
    <row r="418" spans="1:45" ht="16" x14ac:dyDescent="0.2">
      <c r="A418" s="8"/>
      <c r="B418" s="35" t="s">
        <v>200</v>
      </c>
      <c r="C418" s="35" t="s">
        <v>1328</v>
      </c>
      <c r="D418" s="35" t="s">
        <v>1329</v>
      </c>
      <c r="E418" s="32" t="s">
        <v>1330</v>
      </c>
      <c r="F418" s="39" t="s">
        <v>95</v>
      </c>
      <c r="G418" s="9">
        <v>35180</v>
      </c>
      <c r="H418" s="36" t="str">
        <f t="shared" si="78"/>
        <v>adulto</v>
      </c>
      <c r="I418" s="40" t="s">
        <v>928</v>
      </c>
      <c r="J418" s="42">
        <v>16</v>
      </c>
      <c r="K418" s="36">
        <v>1500</v>
      </c>
      <c r="L418" s="8"/>
      <c r="M418" s="40" t="s">
        <v>565</v>
      </c>
      <c r="N418" s="82"/>
      <c r="O418" s="89">
        <v>3</v>
      </c>
      <c r="P418" s="89" t="s">
        <v>1619</v>
      </c>
      <c r="Q418" s="85"/>
      <c r="R418" s="12" t="s">
        <v>819</v>
      </c>
      <c r="S418" s="12" t="str">
        <f t="shared" si="79"/>
        <v>m</v>
      </c>
      <c r="T418" s="8"/>
      <c r="U418" s="8"/>
      <c r="V418" s="8"/>
      <c r="W418" s="8"/>
      <c r="X418" s="8"/>
      <c r="Y418" s="8"/>
      <c r="Z418" s="45" t="s">
        <v>1442</v>
      </c>
      <c r="AA418" s="10">
        <v>43897</v>
      </c>
      <c r="AB418" s="44" t="s">
        <v>1445</v>
      </c>
      <c r="AC418" s="11" t="s">
        <v>1443</v>
      </c>
      <c r="AD418" s="11" t="s">
        <v>47</v>
      </c>
      <c r="AE418" s="14" t="s">
        <v>1444</v>
      </c>
      <c r="AG418" s="8" t="str">
        <f t="shared" si="80"/>
        <v>m</v>
      </c>
      <c r="AH418" s="8">
        <f t="shared" si="76"/>
        <v>1500</v>
      </c>
      <c r="AI418" s="12">
        <f t="shared" si="76"/>
        <v>0</v>
      </c>
      <c r="AJ418" s="12" t="str">
        <f t="shared" si="76"/>
        <v>F1</v>
      </c>
      <c r="AK418" s="12">
        <f t="shared" si="82"/>
        <v>0</v>
      </c>
      <c r="AL418" s="12">
        <f t="shared" si="87"/>
        <v>0</v>
      </c>
      <c r="AM418" s="12">
        <f t="shared" si="88"/>
        <v>3</v>
      </c>
      <c r="AN418" s="12" t="str">
        <f t="shared" si="89"/>
        <v>3.57.18</v>
      </c>
      <c r="AO418" s="8" t="str">
        <f t="shared" si="83"/>
        <v>GABRIEL HALANS MUÑOZ FLORES</v>
      </c>
      <c r="AP418" s="23">
        <f t="shared" si="84"/>
        <v>35180</v>
      </c>
      <c r="AQ418" s="8" t="str">
        <f t="shared" si="77"/>
        <v>Club Atlético UBB Chillan</v>
      </c>
      <c r="AR418" s="8">
        <f t="shared" si="77"/>
        <v>16</v>
      </c>
      <c r="AS418" s="12" t="str">
        <f t="shared" si="86"/>
        <v>190984419</v>
      </c>
    </row>
    <row r="419" spans="1:45" ht="16" x14ac:dyDescent="0.2">
      <c r="A419" s="8"/>
      <c r="B419" s="35" t="s">
        <v>1331</v>
      </c>
      <c r="C419" s="35" t="s">
        <v>1332</v>
      </c>
      <c r="D419" s="35" t="s">
        <v>1333</v>
      </c>
      <c r="E419" s="32" t="s">
        <v>1334</v>
      </c>
      <c r="F419" s="39" t="s">
        <v>95</v>
      </c>
      <c r="G419" s="9">
        <v>37058</v>
      </c>
      <c r="H419" s="36" t="str">
        <f t="shared" si="78"/>
        <v>u20</v>
      </c>
      <c r="I419" s="40" t="s">
        <v>964</v>
      </c>
      <c r="J419" s="42">
        <v>16</v>
      </c>
      <c r="K419" s="36">
        <v>1500</v>
      </c>
      <c r="L419" s="8"/>
      <c r="M419" s="40" t="s">
        <v>565</v>
      </c>
      <c r="N419" s="82"/>
      <c r="O419" s="89">
        <v>4</v>
      </c>
      <c r="P419" s="89" t="s">
        <v>1617</v>
      </c>
      <c r="Q419" s="85"/>
      <c r="R419" s="12" t="s">
        <v>819</v>
      </c>
      <c r="S419" s="12" t="str">
        <f t="shared" si="79"/>
        <v>m</v>
      </c>
      <c r="T419" s="8"/>
      <c r="U419" s="8"/>
      <c r="V419" s="8"/>
      <c r="W419" s="8"/>
      <c r="X419" s="8"/>
      <c r="Y419" s="8"/>
      <c r="Z419" s="45" t="s">
        <v>1442</v>
      </c>
      <c r="AA419" s="10">
        <v>43897</v>
      </c>
      <c r="AB419" s="44" t="s">
        <v>1445</v>
      </c>
      <c r="AC419" s="11" t="s">
        <v>1443</v>
      </c>
      <c r="AD419" s="11" t="s">
        <v>47</v>
      </c>
      <c r="AE419" s="14" t="s">
        <v>1444</v>
      </c>
      <c r="AG419" s="8" t="str">
        <f t="shared" si="80"/>
        <v>m</v>
      </c>
      <c r="AH419" s="8">
        <f t="shared" si="76"/>
        <v>1500</v>
      </c>
      <c r="AI419" s="12">
        <f t="shared" si="76"/>
        <v>0</v>
      </c>
      <c r="AJ419" s="12" t="str">
        <f t="shared" si="76"/>
        <v>F1</v>
      </c>
      <c r="AK419" s="12">
        <f t="shared" si="82"/>
        <v>0</v>
      </c>
      <c r="AL419" s="12">
        <f t="shared" si="87"/>
        <v>0</v>
      </c>
      <c r="AM419" s="12">
        <f t="shared" si="88"/>
        <v>4</v>
      </c>
      <c r="AN419" s="12" t="str">
        <f t="shared" si="89"/>
        <v>3.57.45</v>
      </c>
      <c r="AO419" s="8" t="str">
        <f t="shared" si="83"/>
        <v>JOSE IGNACIO FUENTES HERNANDEZ</v>
      </c>
      <c r="AP419" s="23">
        <f t="shared" si="84"/>
        <v>37058</v>
      </c>
      <c r="AQ419" s="8" t="str">
        <f t="shared" si="77"/>
        <v>CLUB DEPORTIVO GALGOS RUNNERS</v>
      </c>
      <c r="AR419" s="8">
        <f t="shared" si="77"/>
        <v>16</v>
      </c>
      <c r="AS419" s="12" t="str">
        <f t="shared" si="86"/>
        <v>206289937</v>
      </c>
    </row>
    <row r="420" spans="1:45" ht="16" x14ac:dyDescent="0.2">
      <c r="A420" s="8"/>
      <c r="B420" s="35" t="s">
        <v>107</v>
      </c>
      <c r="C420" s="35" t="s">
        <v>108</v>
      </c>
      <c r="D420" s="35" t="s">
        <v>667</v>
      </c>
      <c r="E420" s="32" t="s">
        <v>609</v>
      </c>
      <c r="F420" s="39" t="s">
        <v>95</v>
      </c>
      <c r="G420" s="9">
        <v>36060</v>
      </c>
      <c r="H420" s="36" t="str">
        <f t="shared" si="78"/>
        <v>adulto</v>
      </c>
      <c r="I420" s="40" t="s">
        <v>52</v>
      </c>
      <c r="J420" s="42">
        <v>8</v>
      </c>
      <c r="K420" s="36">
        <v>1500</v>
      </c>
      <c r="L420" s="8"/>
      <c r="M420" s="40" t="s">
        <v>565</v>
      </c>
      <c r="N420" s="82"/>
      <c r="O420" s="89">
        <v>5</v>
      </c>
      <c r="P420" s="89" t="s">
        <v>1620</v>
      </c>
      <c r="Q420" s="85"/>
      <c r="R420" s="12" t="s">
        <v>819</v>
      </c>
      <c r="S420" s="12" t="str">
        <f t="shared" si="79"/>
        <v>m</v>
      </c>
      <c r="T420" s="8"/>
      <c r="U420" s="8"/>
      <c r="V420" s="8"/>
      <c r="W420" s="8"/>
      <c r="X420" s="8"/>
      <c r="Y420" s="8"/>
      <c r="Z420" s="45" t="s">
        <v>1442</v>
      </c>
      <c r="AA420" s="10">
        <v>43897</v>
      </c>
      <c r="AB420" s="44" t="s">
        <v>1445</v>
      </c>
      <c r="AC420" s="11" t="s">
        <v>1443</v>
      </c>
      <c r="AD420" s="11" t="s">
        <v>47</v>
      </c>
      <c r="AE420" s="14" t="s">
        <v>1444</v>
      </c>
      <c r="AG420" s="8" t="str">
        <f t="shared" si="80"/>
        <v>m</v>
      </c>
      <c r="AH420" s="8">
        <f t="shared" si="76"/>
        <v>1500</v>
      </c>
      <c r="AI420" s="12">
        <f t="shared" si="76"/>
        <v>0</v>
      </c>
      <c r="AJ420" s="12" t="str">
        <f t="shared" si="76"/>
        <v>F1</v>
      </c>
      <c r="AK420" s="12">
        <f t="shared" si="82"/>
        <v>0</v>
      </c>
      <c r="AL420" s="12">
        <f t="shared" si="87"/>
        <v>0</v>
      </c>
      <c r="AM420" s="12">
        <f t="shared" si="88"/>
        <v>5</v>
      </c>
      <c r="AN420" s="12" t="str">
        <f t="shared" si="89"/>
        <v>3.57.98</v>
      </c>
      <c r="AO420" s="8" t="str">
        <f t="shared" si="83"/>
        <v>NICOLAS VERGARA ORTEGA</v>
      </c>
      <c r="AP420" s="23">
        <f t="shared" si="84"/>
        <v>36060</v>
      </c>
      <c r="AQ420" s="8" t="str">
        <f t="shared" si="77"/>
        <v>Club Deportivo, Social y Cultural Diamantes de Coronel</v>
      </c>
      <c r="AR420" s="8">
        <f t="shared" si="77"/>
        <v>8</v>
      </c>
      <c r="AS420" s="12" t="str">
        <f t="shared" si="86"/>
        <v>199280236</v>
      </c>
    </row>
    <row r="421" spans="1:45" ht="16" x14ac:dyDescent="0.2">
      <c r="A421" s="8"/>
      <c r="B421" s="35" t="s">
        <v>1338</v>
      </c>
      <c r="C421" s="35" t="s">
        <v>1339</v>
      </c>
      <c r="D421" s="35" t="s">
        <v>549</v>
      </c>
      <c r="E421" s="32" t="s">
        <v>550</v>
      </c>
      <c r="F421" s="39" t="s">
        <v>95</v>
      </c>
      <c r="G421" s="9">
        <v>37464</v>
      </c>
      <c r="H421" s="36" t="str">
        <f t="shared" si="78"/>
        <v>u20</v>
      </c>
      <c r="I421" s="40" t="s">
        <v>89</v>
      </c>
      <c r="J421" s="42">
        <v>8</v>
      </c>
      <c r="K421" s="36">
        <v>1500</v>
      </c>
      <c r="L421" s="8"/>
      <c r="M421" s="40" t="s">
        <v>565</v>
      </c>
      <c r="N421" s="82"/>
      <c r="O421" s="89">
        <v>6</v>
      </c>
      <c r="P421" s="89" t="s">
        <v>1622</v>
      </c>
      <c r="Q421" s="85"/>
      <c r="R421" s="12" t="s">
        <v>819</v>
      </c>
      <c r="S421" s="12" t="str">
        <f t="shared" si="79"/>
        <v>m</v>
      </c>
      <c r="T421" s="8"/>
      <c r="U421" s="8"/>
      <c r="V421" s="8"/>
      <c r="W421" s="8"/>
      <c r="X421" s="8"/>
      <c r="Y421" s="8"/>
      <c r="Z421" s="45" t="s">
        <v>1442</v>
      </c>
      <c r="AA421" s="10">
        <v>43897</v>
      </c>
      <c r="AB421" s="44" t="s">
        <v>1445</v>
      </c>
      <c r="AC421" s="11" t="s">
        <v>1443</v>
      </c>
      <c r="AD421" s="11" t="s">
        <v>47</v>
      </c>
      <c r="AE421" s="14" t="s">
        <v>1444</v>
      </c>
      <c r="AG421" s="8" t="str">
        <f t="shared" si="80"/>
        <v>m</v>
      </c>
      <c r="AH421" s="8">
        <f t="shared" si="76"/>
        <v>1500</v>
      </c>
      <c r="AI421" s="12">
        <f t="shared" si="76"/>
        <v>0</v>
      </c>
      <c r="AJ421" s="12" t="str">
        <f t="shared" si="76"/>
        <v>F1</v>
      </c>
      <c r="AK421" s="12">
        <f t="shared" si="82"/>
        <v>0</v>
      </c>
      <c r="AL421" s="12">
        <f t="shared" si="87"/>
        <v>0</v>
      </c>
      <c r="AM421" s="12">
        <f t="shared" si="88"/>
        <v>6</v>
      </c>
      <c r="AN421" s="12" t="str">
        <f t="shared" si="89"/>
        <v>4.10.30</v>
      </c>
      <c r="AO421" s="8" t="str">
        <f t="shared" si="83"/>
        <v>IGNACIO ANDRES CARTES  ETUARDO</v>
      </c>
      <c r="AP421" s="23">
        <f t="shared" si="84"/>
        <v>37464</v>
      </c>
      <c r="AQ421" s="8" t="str">
        <f t="shared" si="77"/>
        <v>Club Atletismo Penco</v>
      </c>
      <c r="AR421" s="8">
        <f t="shared" si="77"/>
        <v>8</v>
      </c>
      <c r="AS421" s="12" t="str">
        <f t="shared" si="86"/>
        <v>211400226</v>
      </c>
    </row>
    <row r="422" spans="1:45" ht="16" x14ac:dyDescent="0.2">
      <c r="A422" s="8"/>
      <c r="B422" s="35" t="s">
        <v>543</v>
      </c>
      <c r="C422" s="35" t="s">
        <v>247</v>
      </c>
      <c r="D422" s="35" t="s">
        <v>544</v>
      </c>
      <c r="E422" s="32" t="s">
        <v>545</v>
      </c>
      <c r="F422" s="39" t="s">
        <v>95</v>
      </c>
      <c r="G422" s="9">
        <v>37280</v>
      </c>
      <c r="H422" s="36" t="str">
        <f t="shared" si="78"/>
        <v>u20</v>
      </c>
      <c r="I422" s="40" t="s">
        <v>857</v>
      </c>
      <c r="J422" s="42">
        <v>8</v>
      </c>
      <c r="K422" s="36">
        <v>1500</v>
      </c>
      <c r="L422" s="8"/>
      <c r="M422" s="40" t="s">
        <v>565</v>
      </c>
      <c r="N422" s="82"/>
      <c r="O422" s="89">
        <v>7</v>
      </c>
      <c r="P422" s="89" t="s">
        <v>1621</v>
      </c>
      <c r="Q422" s="85"/>
      <c r="R422" s="12" t="s">
        <v>819</v>
      </c>
      <c r="S422" s="12" t="str">
        <f t="shared" si="79"/>
        <v>m</v>
      </c>
      <c r="T422" s="8"/>
      <c r="U422" s="8"/>
      <c r="V422" s="8"/>
      <c r="W422" s="8"/>
      <c r="X422" s="8"/>
      <c r="Y422" s="8"/>
      <c r="Z422" s="45" t="s">
        <v>1442</v>
      </c>
      <c r="AA422" s="10">
        <v>43897</v>
      </c>
      <c r="AB422" s="44" t="s">
        <v>1445</v>
      </c>
      <c r="AC422" s="11" t="s">
        <v>1443</v>
      </c>
      <c r="AD422" s="11" t="s">
        <v>47</v>
      </c>
      <c r="AE422" s="14" t="s">
        <v>1444</v>
      </c>
      <c r="AG422" s="8" t="str">
        <f t="shared" si="80"/>
        <v>m</v>
      </c>
      <c r="AH422" s="8">
        <f t="shared" si="76"/>
        <v>1500</v>
      </c>
      <c r="AI422" s="12">
        <f t="shared" si="76"/>
        <v>0</v>
      </c>
      <c r="AJ422" s="12" t="str">
        <f t="shared" si="76"/>
        <v>F1</v>
      </c>
      <c r="AK422" s="12">
        <f t="shared" si="82"/>
        <v>0</v>
      </c>
      <c r="AL422" s="12">
        <f t="shared" si="87"/>
        <v>0</v>
      </c>
      <c r="AM422" s="12">
        <f t="shared" si="88"/>
        <v>7</v>
      </c>
      <c r="AN422" s="12" t="str">
        <f t="shared" si="89"/>
        <v>4.15.56</v>
      </c>
      <c r="AO422" s="8" t="str">
        <f t="shared" si="83"/>
        <v>DENNIS ANGELO FERNANDEZ JARA</v>
      </c>
      <c r="AP422" s="23">
        <f t="shared" si="84"/>
        <v>37280</v>
      </c>
      <c r="AQ422" s="8" t="str">
        <f t="shared" si="77"/>
        <v>Club de Atletismo juan Silva de Lota</v>
      </c>
      <c r="AR422" s="8">
        <f t="shared" si="77"/>
        <v>8</v>
      </c>
      <c r="AS422" s="12" t="str">
        <f t="shared" si="86"/>
        <v>209688409</v>
      </c>
    </row>
    <row r="423" spans="1:45" ht="16" x14ac:dyDescent="0.2">
      <c r="A423" s="8"/>
      <c r="B423" s="35" t="s">
        <v>1155</v>
      </c>
      <c r="C423" s="35" t="s">
        <v>172</v>
      </c>
      <c r="D423" s="35" t="s">
        <v>164</v>
      </c>
      <c r="E423" s="32" t="s">
        <v>1340</v>
      </c>
      <c r="F423" s="39" t="s">
        <v>95</v>
      </c>
      <c r="G423" s="9">
        <v>34452</v>
      </c>
      <c r="H423" s="36" t="str">
        <f t="shared" si="78"/>
        <v>adulto</v>
      </c>
      <c r="I423" s="40" t="s">
        <v>68</v>
      </c>
      <c r="J423" s="42">
        <v>8</v>
      </c>
      <c r="K423" s="36">
        <v>1500</v>
      </c>
      <c r="L423" s="8"/>
      <c r="M423" s="40" t="s">
        <v>565</v>
      </c>
      <c r="N423" s="82"/>
      <c r="O423" s="89">
        <v>8</v>
      </c>
      <c r="P423" s="89" t="s">
        <v>1623</v>
      </c>
      <c r="Q423" s="85"/>
      <c r="R423" s="12" t="s">
        <v>819</v>
      </c>
      <c r="S423" s="12" t="str">
        <f t="shared" si="79"/>
        <v>m</v>
      </c>
      <c r="T423" s="8"/>
      <c r="U423" s="8"/>
      <c r="V423" s="8"/>
      <c r="W423" s="8"/>
      <c r="X423" s="8"/>
      <c r="Y423" s="8"/>
      <c r="Z423" s="45" t="s">
        <v>1442</v>
      </c>
      <c r="AA423" s="10">
        <v>43897</v>
      </c>
      <c r="AB423" s="44" t="s">
        <v>1445</v>
      </c>
      <c r="AC423" s="11" t="s">
        <v>1443</v>
      </c>
      <c r="AD423" s="11" t="s">
        <v>47</v>
      </c>
      <c r="AE423" s="14" t="s">
        <v>1444</v>
      </c>
      <c r="AG423" s="8" t="str">
        <f t="shared" si="80"/>
        <v>m</v>
      </c>
      <c r="AH423" s="8">
        <f t="shared" si="76"/>
        <v>1500</v>
      </c>
      <c r="AI423" s="12">
        <f t="shared" si="76"/>
        <v>0</v>
      </c>
      <c r="AJ423" s="12" t="str">
        <f t="shared" si="76"/>
        <v>F1</v>
      </c>
      <c r="AK423" s="12">
        <f t="shared" si="82"/>
        <v>0</v>
      </c>
      <c r="AL423" s="12">
        <f t="shared" si="87"/>
        <v>0</v>
      </c>
      <c r="AM423" s="12">
        <f t="shared" si="88"/>
        <v>8</v>
      </c>
      <c r="AN423" s="12" t="str">
        <f t="shared" si="89"/>
        <v>4.16.85</v>
      </c>
      <c r="AO423" s="8" t="str">
        <f t="shared" si="83"/>
        <v>IGNACIO  SEPULVEDA  MEDINA</v>
      </c>
      <c r="AP423" s="23">
        <f t="shared" si="84"/>
        <v>34452</v>
      </c>
      <c r="AQ423" s="8" t="str">
        <f t="shared" si="77"/>
        <v>Club Atlético de Los Angeles</v>
      </c>
      <c r="AR423" s="8">
        <f t="shared" si="77"/>
        <v>8</v>
      </c>
      <c r="AS423" s="12" t="str">
        <f t="shared" si="86"/>
        <v>187985056</v>
      </c>
    </row>
    <row r="424" spans="1:45" ht="16" x14ac:dyDescent="0.2">
      <c r="A424" s="8"/>
      <c r="B424" s="35" t="s">
        <v>147</v>
      </c>
      <c r="C424" s="35" t="s">
        <v>1341</v>
      </c>
      <c r="D424" s="35" t="s">
        <v>149</v>
      </c>
      <c r="E424" s="32" t="s">
        <v>150</v>
      </c>
      <c r="F424" s="39" t="s">
        <v>95</v>
      </c>
      <c r="G424" s="9">
        <v>35626</v>
      </c>
      <c r="H424" s="36" t="str">
        <f t="shared" si="78"/>
        <v>adulto</v>
      </c>
      <c r="I424" s="40" t="s">
        <v>52</v>
      </c>
      <c r="J424" s="42">
        <v>8</v>
      </c>
      <c r="K424" s="36">
        <v>1500</v>
      </c>
      <c r="L424" s="8"/>
      <c r="M424" s="40" t="s">
        <v>565</v>
      </c>
      <c r="N424" s="82"/>
      <c r="O424" s="89">
        <v>9</v>
      </c>
      <c r="P424" s="89" t="s">
        <v>1625</v>
      </c>
      <c r="Q424" s="85"/>
      <c r="R424" s="12" t="s">
        <v>819</v>
      </c>
      <c r="S424" s="12" t="str">
        <f t="shared" si="79"/>
        <v>m</v>
      </c>
      <c r="T424" s="8"/>
      <c r="U424" s="8"/>
      <c r="V424" s="8"/>
      <c r="W424" s="8"/>
      <c r="X424" s="8"/>
      <c r="Y424" s="8"/>
      <c r="Z424" s="45" t="s">
        <v>1442</v>
      </c>
      <c r="AA424" s="10">
        <v>43897</v>
      </c>
      <c r="AB424" s="44" t="s">
        <v>1445</v>
      </c>
      <c r="AC424" s="11" t="s">
        <v>1443</v>
      </c>
      <c r="AD424" s="11" t="s">
        <v>47</v>
      </c>
      <c r="AE424" s="14" t="s">
        <v>1444</v>
      </c>
      <c r="AG424" s="8" t="str">
        <f t="shared" si="80"/>
        <v>m</v>
      </c>
      <c r="AH424" s="8">
        <f t="shared" si="76"/>
        <v>1500</v>
      </c>
      <c r="AI424" s="12">
        <f t="shared" si="76"/>
        <v>0</v>
      </c>
      <c r="AJ424" s="12" t="str">
        <f t="shared" si="76"/>
        <v>F1</v>
      </c>
      <c r="AK424" s="12">
        <f t="shared" si="82"/>
        <v>0</v>
      </c>
      <c r="AL424" s="12">
        <f t="shared" si="87"/>
        <v>0</v>
      </c>
      <c r="AM424" s="12">
        <f t="shared" si="88"/>
        <v>9</v>
      </c>
      <c r="AN424" s="12" t="str">
        <f t="shared" si="89"/>
        <v>4.18.89</v>
      </c>
      <c r="AO424" s="8" t="str">
        <f t="shared" si="83"/>
        <v>JORGE SOTO MELLADO</v>
      </c>
      <c r="AP424" s="23">
        <f t="shared" si="84"/>
        <v>35626</v>
      </c>
      <c r="AQ424" s="8" t="str">
        <f t="shared" si="77"/>
        <v>Club Deportivo, Social y Cultural Diamantes de Coronel</v>
      </c>
      <c r="AR424" s="8">
        <f t="shared" si="77"/>
        <v>8</v>
      </c>
      <c r="AS424" s="12" t="str">
        <f t="shared" si="86"/>
        <v>195215340</v>
      </c>
    </row>
    <row r="425" spans="1:45" ht="16" x14ac:dyDescent="0.2">
      <c r="A425" s="8"/>
      <c r="B425" s="35" t="s">
        <v>1342</v>
      </c>
      <c r="C425" s="35" t="s">
        <v>107</v>
      </c>
      <c r="D425" s="35" t="s">
        <v>1343</v>
      </c>
      <c r="E425" s="32" t="s">
        <v>1344</v>
      </c>
      <c r="F425" s="39" t="s">
        <v>95</v>
      </c>
      <c r="G425" s="9">
        <v>37356</v>
      </c>
      <c r="H425" s="36" t="str">
        <f t="shared" si="78"/>
        <v>u20</v>
      </c>
      <c r="I425" s="40" t="s">
        <v>1345</v>
      </c>
      <c r="J425" s="42">
        <v>16</v>
      </c>
      <c r="K425" s="36">
        <v>1500</v>
      </c>
      <c r="L425" s="8"/>
      <c r="M425" s="40" t="s">
        <v>565</v>
      </c>
      <c r="N425" s="82"/>
      <c r="O425" s="89">
        <v>10</v>
      </c>
      <c r="P425" s="89" t="s">
        <v>1630</v>
      </c>
      <c r="Q425" s="85"/>
      <c r="R425" s="12" t="s">
        <v>819</v>
      </c>
      <c r="S425" s="12" t="str">
        <f t="shared" si="79"/>
        <v>m</v>
      </c>
      <c r="T425" s="8"/>
      <c r="U425" s="8"/>
      <c r="V425" s="8"/>
      <c r="W425" s="8"/>
      <c r="X425" s="8"/>
      <c r="Y425" s="8"/>
      <c r="Z425" s="45" t="s">
        <v>1442</v>
      </c>
      <c r="AA425" s="10">
        <v>43897</v>
      </c>
      <c r="AB425" s="44" t="s">
        <v>1445</v>
      </c>
      <c r="AC425" s="11" t="s">
        <v>1443</v>
      </c>
      <c r="AD425" s="11" t="s">
        <v>47</v>
      </c>
      <c r="AE425" s="14" t="s">
        <v>1444</v>
      </c>
      <c r="AG425" s="8" t="str">
        <f t="shared" si="80"/>
        <v>m</v>
      </c>
      <c r="AH425" s="8">
        <f t="shared" si="76"/>
        <v>1500</v>
      </c>
      <c r="AI425" s="12">
        <f t="shared" si="76"/>
        <v>0</v>
      </c>
      <c r="AJ425" s="12" t="str">
        <f t="shared" si="76"/>
        <v>F1</v>
      </c>
      <c r="AK425" s="12">
        <f t="shared" si="82"/>
        <v>0</v>
      </c>
      <c r="AL425" s="12">
        <f t="shared" si="87"/>
        <v>0</v>
      </c>
      <c r="AM425" s="12">
        <f t="shared" si="88"/>
        <v>10</v>
      </c>
      <c r="AN425" s="12" t="str">
        <f t="shared" si="89"/>
        <v>4.19.93</v>
      </c>
      <c r="AO425" s="8" t="str">
        <f t="shared" si="83"/>
        <v>MATIAS MUENA VERGARA</v>
      </c>
      <c r="AP425" s="23">
        <f t="shared" si="84"/>
        <v>37356</v>
      </c>
      <c r="AQ425" s="8" t="str">
        <f t="shared" si="77"/>
        <v>CLUB DEPORTIVO QUILAMAPU</v>
      </c>
      <c r="AR425" s="8">
        <f t="shared" si="77"/>
        <v>16</v>
      </c>
      <c r="AS425" s="12" t="str">
        <f t="shared" si="86"/>
        <v>209994623</v>
      </c>
    </row>
    <row r="426" spans="1:45" ht="16" x14ac:dyDescent="0.2">
      <c r="A426" s="8"/>
      <c r="B426" s="35" t="s">
        <v>142</v>
      </c>
      <c r="C426" s="35" t="s">
        <v>1351</v>
      </c>
      <c r="D426" s="35" t="s">
        <v>144</v>
      </c>
      <c r="E426" s="32" t="s">
        <v>145</v>
      </c>
      <c r="F426" s="39" t="s">
        <v>95</v>
      </c>
      <c r="G426" s="9">
        <v>34998</v>
      </c>
      <c r="H426" s="36" t="str">
        <f t="shared" si="78"/>
        <v>adulto</v>
      </c>
      <c r="I426" s="40" t="s">
        <v>46</v>
      </c>
      <c r="J426" s="42">
        <v>8</v>
      </c>
      <c r="K426" s="36">
        <v>1500</v>
      </c>
      <c r="L426" s="8"/>
      <c r="M426" s="40" t="s">
        <v>565</v>
      </c>
      <c r="N426" s="82"/>
      <c r="O426" s="89">
        <v>11</v>
      </c>
      <c r="P426" s="89" t="s">
        <v>1675</v>
      </c>
      <c r="Q426" s="85"/>
      <c r="R426" s="12" t="s">
        <v>819</v>
      </c>
      <c r="S426" s="12" t="str">
        <f t="shared" si="79"/>
        <v>m</v>
      </c>
      <c r="T426" s="8"/>
      <c r="U426" s="8"/>
      <c r="V426" s="8"/>
      <c r="W426" s="8"/>
      <c r="X426" s="8"/>
      <c r="Y426" s="8"/>
      <c r="Z426" s="45" t="s">
        <v>1442</v>
      </c>
      <c r="AA426" s="10">
        <v>43897</v>
      </c>
      <c r="AB426" s="44" t="s">
        <v>1445</v>
      </c>
      <c r="AC426" s="11" t="s">
        <v>1443</v>
      </c>
      <c r="AD426" s="11" t="s">
        <v>47</v>
      </c>
      <c r="AE426" s="14" t="s">
        <v>1444</v>
      </c>
      <c r="AG426" s="8" t="str">
        <f t="shared" si="80"/>
        <v>m</v>
      </c>
      <c r="AH426" s="8">
        <f t="shared" si="76"/>
        <v>1500</v>
      </c>
      <c r="AI426" s="12">
        <f t="shared" si="76"/>
        <v>0</v>
      </c>
      <c r="AJ426" s="12" t="str">
        <f t="shared" si="76"/>
        <v>F1</v>
      </c>
      <c r="AK426" s="12">
        <f t="shared" si="82"/>
        <v>0</v>
      </c>
      <c r="AL426" s="12">
        <f t="shared" si="87"/>
        <v>0</v>
      </c>
      <c r="AM426" s="12">
        <f t="shared" si="88"/>
        <v>11</v>
      </c>
      <c r="AN426" s="12" t="str">
        <f t="shared" si="89"/>
        <v>4.19.98</v>
      </c>
      <c r="AO426" s="8" t="str">
        <f t="shared" si="83"/>
        <v>HERALDO SALGADO SAN MARTÍN</v>
      </c>
      <c r="AP426" s="23">
        <f t="shared" si="84"/>
        <v>34998</v>
      </c>
      <c r="AQ426" s="8" t="str">
        <f t="shared" si="77"/>
        <v>Club Deportivo Atlético Coronel</v>
      </c>
      <c r="AR426" s="8">
        <f t="shared" si="77"/>
        <v>8</v>
      </c>
      <c r="AS426" s="12" t="str">
        <f t="shared" si="86"/>
        <v>190914054</v>
      </c>
    </row>
    <row r="427" spans="1:45" ht="16" x14ac:dyDescent="0.2">
      <c r="A427" s="8"/>
      <c r="B427" s="35" t="s">
        <v>1294</v>
      </c>
      <c r="C427" s="35" t="s">
        <v>258</v>
      </c>
      <c r="D427" s="35" t="s">
        <v>1295</v>
      </c>
      <c r="E427" s="32" t="s">
        <v>1296</v>
      </c>
      <c r="F427" s="39" t="s">
        <v>95</v>
      </c>
      <c r="G427" s="9">
        <v>37552</v>
      </c>
      <c r="H427" s="36" t="str">
        <f t="shared" si="78"/>
        <v>u20</v>
      </c>
      <c r="I427" s="40" t="s">
        <v>923</v>
      </c>
      <c r="J427" s="42">
        <v>8</v>
      </c>
      <c r="K427" s="36">
        <v>1500</v>
      </c>
      <c r="L427" s="8"/>
      <c r="M427" s="40" t="s">
        <v>565</v>
      </c>
      <c r="N427" s="82"/>
      <c r="O427" s="89">
        <v>12</v>
      </c>
      <c r="P427" s="89" t="s">
        <v>1624</v>
      </c>
      <c r="Q427" s="85"/>
      <c r="R427" s="12" t="s">
        <v>819</v>
      </c>
      <c r="S427" s="12" t="str">
        <f t="shared" si="79"/>
        <v>m</v>
      </c>
      <c r="T427" s="8"/>
      <c r="U427" s="8"/>
      <c r="V427" s="8"/>
      <c r="W427" s="8"/>
      <c r="X427" s="8"/>
      <c r="Y427" s="8"/>
      <c r="Z427" s="45" t="s">
        <v>1442</v>
      </c>
      <c r="AA427" s="10">
        <v>43897</v>
      </c>
      <c r="AB427" s="44" t="s">
        <v>1445</v>
      </c>
      <c r="AC427" s="11" t="s">
        <v>1443</v>
      </c>
      <c r="AD427" s="11" t="s">
        <v>47</v>
      </c>
      <c r="AE427" s="14" t="s">
        <v>1444</v>
      </c>
      <c r="AG427" s="8" t="str">
        <f t="shared" si="80"/>
        <v>m</v>
      </c>
      <c r="AH427" s="8">
        <f t="shared" si="76"/>
        <v>1500</v>
      </c>
      <c r="AI427" s="12">
        <f t="shared" si="76"/>
        <v>0</v>
      </c>
      <c r="AJ427" s="12" t="str">
        <f t="shared" si="76"/>
        <v>F1</v>
      </c>
      <c r="AK427" s="12">
        <f t="shared" si="82"/>
        <v>0</v>
      </c>
      <c r="AL427" s="12">
        <f t="shared" si="87"/>
        <v>0</v>
      </c>
      <c r="AM427" s="12">
        <f t="shared" si="88"/>
        <v>12</v>
      </c>
      <c r="AN427" s="12" t="str">
        <f t="shared" si="89"/>
        <v>4.32.00</v>
      </c>
      <c r="AO427" s="8" t="str">
        <f t="shared" si="83"/>
        <v>IGNACIO ALEJANDRO VILLEGAS SILVA</v>
      </c>
      <c r="AP427" s="23">
        <f t="shared" si="84"/>
        <v>37552</v>
      </c>
      <c r="AQ427" s="8" t="str">
        <f t="shared" si="77"/>
        <v>Club Atlético Chiguayante</v>
      </c>
      <c r="AR427" s="8">
        <f t="shared" si="77"/>
        <v>8</v>
      </c>
      <c r="AS427" s="12" t="str">
        <f t="shared" si="86"/>
        <v>210531482</v>
      </c>
    </row>
    <row r="428" spans="1:45" ht="16" x14ac:dyDescent="0.2">
      <c r="A428" s="8"/>
      <c r="B428" s="35" t="s">
        <v>1352</v>
      </c>
      <c r="C428" s="35" t="s">
        <v>1353</v>
      </c>
      <c r="D428" s="35" t="s">
        <v>1354</v>
      </c>
      <c r="E428" s="32" t="s">
        <v>1355</v>
      </c>
      <c r="F428" s="39" t="s">
        <v>95</v>
      </c>
      <c r="G428" s="9">
        <v>36591</v>
      </c>
      <c r="H428" s="36" t="str">
        <f t="shared" si="78"/>
        <v>adulto</v>
      </c>
      <c r="I428" s="40" t="s">
        <v>1356</v>
      </c>
      <c r="J428" s="42">
        <v>16</v>
      </c>
      <c r="K428" s="36">
        <v>1500</v>
      </c>
      <c r="L428" s="8"/>
      <c r="M428" s="40" t="s">
        <v>565</v>
      </c>
      <c r="N428" s="82"/>
      <c r="O428" s="89">
        <v>13</v>
      </c>
      <c r="P428" s="89" t="s">
        <v>1644</v>
      </c>
      <c r="Q428" s="85"/>
      <c r="R428" s="12" t="s">
        <v>819</v>
      </c>
      <c r="S428" s="12" t="str">
        <f t="shared" si="79"/>
        <v>m</v>
      </c>
      <c r="T428" s="8"/>
      <c r="U428" s="8"/>
      <c r="V428" s="8"/>
      <c r="W428" s="8"/>
      <c r="X428" s="8"/>
      <c r="Y428" s="8"/>
      <c r="Z428" s="45" t="s">
        <v>1442</v>
      </c>
      <c r="AA428" s="10">
        <v>43897</v>
      </c>
      <c r="AB428" s="44" t="s">
        <v>1445</v>
      </c>
      <c r="AC428" s="11" t="s">
        <v>1443</v>
      </c>
      <c r="AD428" s="11" t="s">
        <v>47</v>
      </c>
      <c r="AE428" s="14" t="s">
        <v>1444</v>
      </c>
      <c r="AG428" s="8" t="str">
        <f t="shared" si="80"/>
        <v>m</v>
      </c>
      <c r="AH428" s="8">
        <f t="shared" si="76"/>
        <v>1500</v>
      </c>
      <c r="AI428" s="12">
        <f t="shared" si="76"/>
        <v>0</v>
      </c>
      <c r="AJ428" s="12" t="str">
        <f t="shared" si="76"/>
        <v>F1</v>
      </c>
      <c r="AK428" s="12">
        <f t="shared" si="82"/>
        <v>0</v>
      </c>
      <c r="AL428" s="12">
        <f t="shared" si="87"/>
        <v>0</v>
      </c>
      <c r="AM428" s="12">
        <f t="shared" si="88"/>
        <v>13</v>
      </c>
      <c r="AN428" s="12" t="str">
        <f t="shared" si="89"/>
        <v>4.42.27</v>
      </c>
      <c r="AO428" s="8" t="str">
        <f t="shared" si="83"/>
        <v>CRISTIAN CARRASCO DE LA HOZ</v>
      </c>
      <c r="AP428" s="23">
        <f t="shared" si="84"/>
        <v>36591</v>
      </c>
      <c r="AQ428" s="8" t="str">
        <f t="shared" si="77"/>
        <v>CLUB DEPORTIVO DE ATLETAS SENIORS CHILLAN</v>
      </c>
      <c r="AR428" s="8">
        <f t="shared" si="77"/>
        <v>16</v>
      </c>
      <c r="AS428" s="12" t="str">
        <f t="shared" si="86"/>
        <v>20268095k</v>
      </c>
    </row>
    <row r="429" spans="1:45" ht="16" x14ac:dyDescent="0.2">
      <c r="A429" s="8"/>
      <c r="B429" s="35" t="s">
        <v>360</v>
      </c>
      <c r="C429" s="35" t="s">
        <v>107</v>
      </c>
      <c r="D429" s="35" t="s">
        <v>361</v>
      </c>
      <c r="E429" s="32" t="s">
        <v>362</v>
      </c>
      <c r="F429" s="39" t="s">
        <v>95</v>
      </c>
      <c r="G429" s="9">
        <v>38643</v>
      </c>
      <c r="H429" s="36" t="str">
        <f t="shared" si="78"/>
        <v>u16</v>
      </c>
      <c r="I429" s="40" t="s">
        <v>89</v>
      </c>
      <c r="J429" s="42">
        <v>8</v>
      </c>
      <c r="K429" s="36">
        <v>1500</v>
      </c>
      <c r="L429" s="8"/>
      <c r="M429" s="40" t="s">
        <v>565</v>
      </c>
      <c r="N429" s="82"/>
      <c r="O429" s="89">
        <v>14</v>
      </c>
      <c r="P429" s="89" t="s">
        <v>1627</v>
      </c>
      <c r="Q429" s="85"/>
      <c r="R429" s="12" t="s">
        <v>819</v>
      </c>
      <c r="S429" s="12" t="str">
        <f t="shared" si="79"/>
        <v>m</v>
      </c>
      <c r="T429" s="8"/>
      <c r="U429" s="8"/>
      <c r="V429" s="8"/>
      <c r="W429" s="8"/>
      <c r="X429" s="8"/>
      <c r="Y429" s="8"/>
      <c r="Z429" s="45" t="s">
        <v>1442</v>
      </c>
      <c r="AA429" s="10">
        <v>43897</v>
      </c>
      <c r="AB429" s="44" t="s">
        <v>1445</v>
      </c>
      <c r="AC429" s="11" t="s">
        <v>1443</v>
      </c>
      <c r="AD429" s="11" t="s">
        <v>47</v>
      </c>
      <c r="AE429" s="14" t="s">
        <v>1444</v>
      </c>
      <c r="AG429" s="8" t="str">
        <f t="shared" si="80"/>
        <v>m</v>
      </c>
      <c r="AH429" s="8">
        <f t="shared" si="76"/>
        <v>1500</v>
      </c>
      <c r="AI429" s="12">
        <f t="shared" si="76"/>
        <v>0</v>
      </c>
      <c r="AJ429" s="12" t="str">
        <f t="shared" si="76"/>
        <v>F1</v>
      </c>
      <c r="AK429" s="12">
        <f t="shared" si="82"/>
        <v>0</v>
      </c>
      <c r="AL429" s="12">
        <f t="shared" si="87"/>
        <v>0</v>
      </c>
      <c r="AM429" s="12">
        <f t="shared" si="88"/>
        <v>14</v>
      </c>
      <c r="AN429" s="12" t="str">
        <f t="shared" si="89"/>
        <v>4.46.25</v>
      </c>
      <c r="AO429" s="8" t="str">
        <f t="shared" si="83"/>
        <v>BASTIAN ALONSO DURAN VERGARA</v>
      </c>
      <c r="AP429" s="23">
        <f t="shared" si="84"/>
        <v>38643</v>
      </c>
      <c r="AQ429" s="8" t="str">
        <f t="shared" si="77"/>
        <v>Club Atletismo Penco</v>
      </c>
      <c r="AR429" s="8">
        <f t="shared" si="77"/>
        <v>8</v>
      </c>
      <c r="AS429" s="12" t="str">
        <f t="shared" si="86"/>
        <v>219576048</v>
      </c>
    </row>
    <row r="430" spans="1:45" ht="16" x14ac:dyDescent="0.2">
      <c r="A430" s="8"/>
      <c r="B430" s="35" t="s">
        <v>552</v>
      </c>
      <c r="C430" s="35" t="s">
        <v>360</v>
      </c>
      <c r="D430" s="35" t="s">
        <v>553</v>
      </c>
      <c r="E430" s="32" t="s">
        <v>554</v>
      </c>
      <c r="F430" s="39" t="s">
        <v>95</v>
      </c>
      <c r="G430" s="9">
        <v>37595</v>
      </c>
      <c r="H430" s="36" t="str">
        <f t="shared" si="78"/>
        <v>u20</v>
      </c>
      <c r="I430" s="40" t="s">
        <v>89</v>
      </c>
      <c r="J430" s="42">
        <v>8</v>
      </c>
      <c r="K430" s="36">
        <v>1500</v>
      </c>
      <c r="L430" s="8"/>
      <c r="M430" s="40" t="s">
        <v>565</v>
      </c>
      <c r="N430" s="82"/>
      <c r="O430" s="89">
        <v>15</v>
      </c>
      <c r="P430" s="89" t="s">
        <v>1626</v>
      </c>
      <c r="Q430" s="85"/>
      <c r="R430" s="12" t="s">
        <v>819</v>
      </c>
      <c r="S430" s="12" t="str">
        <f t="shared" si="79"/>
        <v>m</v>
      </c>
      <c r="T430" s="8"/>
      <c r="U430" s="8"/>
      <c r="V430" s="8"/>
      <c r="W430" s="8"/>
      <c r="X430" s="8"/>
      <c r="Y430" s="8"/>
      <c r="Z430" s="45" t="s">
        <v>1442</v>
      </c>
      <c r="AA430" s="10">
        <v>43897</v>
      </c>
      <c r="AB430" s="44" t="s">
        <v>1445</v>
      </c>
      <c r="AC430" s="11" t="s">
        <v>1443</v>
      </c>
      <c r="AD430" s="11" t="s">
        <v>47</v>
      </c>
      <c r="AE430" s="14" t="s">
        <v>1444</v>
      </c>
      <c r="AG430" s="8" t="str">
        <f t="shared" si="80"/>
        <v>m</v>
      </c>
      <c r="AH430" s="8">
        <f t="shared" si="76"/>
        <v>1500</v>
      </c>
      <c r="AI430" s="12">
        <f t="shared" si="76"/>
        <v>0</v>
      </c>
      <c r="AJ430" s="12" t="str">
        <f t="shared" si="76"/>
        <v>F1</v>
      </c>
      <c r="AK430" s="12">
        <f t="shared" si="82"/>
        <v>0</v>
      </c>
      <c r="AL430" s="12">
        <f t="shared" si="87"/>
        <v>0</v>
      </c>
      <c r="AM430" s="12">
        <f t="shared" si="88"/>
        <v>15</v>
      </c>
      <c r="AN430" s="12" t="str">
        <f t="shared" si="89"/>
        <v>5.02.85</v>
      </c>
      <c r="AO430" s="8" t="str">
        <f t="shared" si="83"/>
        <v>SERGIO ANTONIO LAGOS DURAN</v>
      </c>
      <c r="AP430" s="23">
        <f t="shared" si="84"/>
        <v>37595</v>
      </c>
      <c r="AQ430" s="8" t="str">
        <f t="shared" si="77"/>
        <v>Club Atletismo Penco</v>
      </c>
      <c r="AR430" s="8">
        <f t="shared" si="77"/>
        <v>8</v>
      </c>
      <c r="AS430" s="12" t="str">
        <f t="shared" si="86"/>
        <v>211883332</v>
      </c>
    </row>
    <row r="431" spans="1:45" ht="16" x14ac:dyDescent="0.2">
      <c r="A431" s="8"/>
      <c r="B431" s="35" t="s">
        <v>1262</v>
      </c>
      <c r="C431" s="35" t="s">
        <v>222</v>
      </c>
      <c r="D431" s="35" t="s">
        <v>468</v>
      </c>
      <c r="E431" s="32" t="s">
        <v>469</v>
      </c>
      <c r="F431" s="39" t="s">
        <v>95</v>
      </c>
      <c r="G431" s="9">
        <v>37859</v>
      </c>
      <c r="H431" s="36" t="str">
        <f t="shared" si="78"/>
        <v>u18</v>
      </c>
      <c r="I431" s="40" t="s">
        <v>78</v>
      </c>
      <c r="J431" s="42">
        <v>8</v>
      </c>
      <c r="K431" s="36">
        <v>1500</v>
      </c>
      <c r="L431" s="8"/>
      <c r="M431" s="40" t="s">
        <v>565</v>
      </c>
      <c r="N431" s="8"/>
      <c r="O431" s="89">
        <v>16</v>
      </c>
      <c r="P431" s="89" t="s">
        <v>1628</v>
      </c>
      <c r="Q431" s="85"/>
      <c r="R431" s="12" t="s">
        <v>819</v>
      </c>
      <c r="S431" s="12" t="str">
        <f t="shared" si="79"/>
        <v>m</v>
      </c>
      <c r="T431" s="8"/>
      <c r="U431" s="8"/>
      <c r="V431" s="8"/>
      <c r="W431" s="8"/>
      <c r="X431" s="8"/>
      <c r="Y431" s="8"/>
      <c r="Z431" s="45" t="s">
        <v>1442</v>
      </c>
      <c r="AA431" s="10">
        <v>43897</v>
      </c>
      <c r="AB431" s="44" t="s">
        <v>1445</v>
      </c>
      <c r="AC431" s="11" t="s">
        <v>1443</v>
      </c>
      <c r="AD431" s="11" t="s">
        <v>47</v>
      </c>
      <c r="AE431" s="14" t="s">
        <v>1444</v>
      </c>
      <c r="AG431" s="8" t="str">
        <f t="shared" si="80"/>
        <v>m</v>
      </c>
      <c r="AH431" s="8">
        <f t="shared" si="76"/>
        <v>1500</v>
      </c>
      <c r="AI431" s="12">
        <f t="shared" si="76"/>
        <v>0</v>
      </c>
      <c r="AJ431" s="12" t="str">
        <f t="shared" si="76"/>
        <v>F1</v>
      </c>
      <c r="AK431" s="12">
        <f t="shared" si="82"/>
        <v>0</v>
      </c>
      <c r="AL431" s="12">
        <f t="shared" si="87"/>
        <v>0</v>
      </c>
      <c r="AM431" s="12">
        <f t="shared" si="88"/>
        <v>16</v>
      </c>
      <c r="AN431" s="12" t="str">
        <f t="shared" si="89"/>
        <v>5.06.49</v>
      </c>
      <c r="AO431" s="8" t="str">
        <f t="shared" si="83"/>
        <v>DAVID ALEXIS DÍAZ ROCHA</v>
      </c>
      <c r="AP431" s="23">
        <f t="shared" si="84"/>
        <v>37859</v>
      </c>
      <c r="AQ431" s="8" t="str">
        <f t="shared" si="77"/>
        <v>Club de Atletismo Cheukeniata</v>
      </c>
      <c r="AR431" s="8">
        <f t="shared" si="77"/>
        <v>8</v>
      </c>
      <c r="AS431" s="12" t="str">
        <f t="shared" si="86"/>
        <v>213751387</v>
      </c>
    </row>
    <row r="432" spans="1:45" ht="16" x14ac:dyDescent="0.2">
      <c r="A432" s="8"/>
      <c r="B432" s="35" t="s">
        <v>386</v>
      </c>
      <c r="C432" s="35" t="s">
        <v>302</v>
      </c>
      <c r="D432" s="35" t="s">
        <v>1350</v>
      </c>
      <c r="E432" s="32" t="s">
        <v>388</v>
      </c>
      <c r="F432" s="39" t="s">
        <v>95</v>
      </c>
      <c r="G432" s="9">
        <v>38501</v>
      </c>
      <c r="H432" s="36" t="str">
        <f t="shared" si="78"/>
        <v>u16</v>
      </c>
      <c r="I432" s="40" t="s">
        <v>166</v>
      </c>
      <c r="J432" s="42">
        <v>8</v>
      </c>
      <c r="K432" s="36">
        <v>1500</v>
      </c>
      <c r="L432" s="8"/>
      <c r="M432" s="40" t="s">
        <v>565</v>
      </c>
      <c r="N432" s="8"/>
      <c r="O432" s="89">
        <v>17</v>
      </c>
      <c r="P432" s="89" t="s">
        <v>1629</v>
      </c>
      <c r="Q432" s="85"/>
      <c r="R432" s="12" t="s">
        <v>819</v>
      </c>
      <c r="S432" s="12" t="str">
        <f t="shared" si="79"/>
        <v>m</v>
      </c>
      <c r="T432" s="8"/>
      <c r="U432" s="8"/>
      <c r="V432" s="8"/>
      <c r="W432" s="8"/>
      <c r="X432" s="8"/>
      <c r="Y432" s="8"/>
      <c r="Z432" s="45" t="s">
        <v>1442</v>
      </c>
      <c r="AA432" s="10">
        <v>43897</v>
      </c>
      <c r="AB432" s="44" t="s">
        <v>1445</v>
      </c>
      <c r="AC432" s="11" t="s">
        <v>1443</v>
      </c>
      <c r="AD432" s="11" t="s">
        <v>47</v>
      </c>
      <c r="AE432" s="14" t="s">
        <v>1444</v>
      </c>
      <c r="AG432" s="8" t="str">
        <f t="shared" si="80"/>
        <v>m</v>
      </c>
      <c r="AH432" s="8">
        <f t="shared" si="76"/>
        <v>1500</v>
      </c>
      <c r="AI432" s="12">
        <f t="shared" si="76"/>
        <v>0</v>
      </c>
      <c r="AJ432" s="12" t="str">
        <f t="shared" si="76"/>
        <v>F1</v>
      </c>
      <c r="AK432" s="12">
        <f t="shared" si="82"/>
        <v>0</v>
      </c>
      <c r="AL432" s="12">
        <f t="shared" si="87"/>
        <v>0</v>
      </c>
      <c r="AM432" s="12">
        <f t="shared" si="88"/>
        <v>17</v>
      </c>
      <c r="AN432" s="12" t="str">
        <f t="shared" si="89"/>
        <v>5.16.46</v>
      </c>
      <c r="AO432" s="8" t="str">
        <f t="shared" si="83"/>
        <v xml:space="preserve">ALEXIS ANTONIO  TRONCOSO  FUENTES </v>
      </c>
      <c r="AP432" s="23">
        <f t="shared" si="84"/>
        <v>38501</v>
      </c>
      <c r="AQ432" s="8" t="str">
        <f t="shared" si="77"/>
        <v>Club Atlético San Pedro</v>
      </c>
      <c r="AR432" s="8">
        <f t="shared" si="77"/>
        <v>8</v>
      </c>
      <c r="AS432" s="12" t="str">
        <f t="shared" si="86"/>
        <v>218475191</v>
      </c>
    </row>
    <row r="433" spans="1:45" ht="16" x14ac:dyDescent="0.2">
      <c r="A433" s="8"/>
      <c r="B433" s="35" t="s">
        <v>1320</v>
      </c>
      <c r="C433" s="35" t="s">
        <v>506</v>
      </c>
      <c r="D433" s="35" t="s">
        <v>1321</v>
      </c>
      <c r="E433" s="32" t="s">
        <v>1322</v>
      </c>
      <c r="F433" s="39" t="s">
        <v>95</v>
      </c>
      <c r="G433" s="9">
        <v>36157</v>
      </c>
      <c r="H433" s="36" t="str">
        <f t="shared" si="78"/>
        <v>adulto</v>
      </c>
      <c r="I433" s="40" t="s">
        <v>1323</v>
      </c>
      <c r="J433" s="42">
        <v>9</v>
      </c>
      <c r="K433" s="36">
        <v>1500</v>
      </c>
      <c r="L433" s="8"/>
      <c r="M433" s="40" t="s">
        <v>565</v>
      </c>
      <c r="N433" s="82"/>
      <c r="O433" s="89"/>
      <c r="P433" s="89" t="s">
        <v>588</v>
      </c>
      <c r="Q433" s="85"/>
      <c r="R433" s="12" t="s">
        <v>819</v>
      </c>
      <c r="S433" s="12" t="str">
        <f t="shared" si="79"/>
        <v>m</v>
      </c>
      <c r="T433" s="8"/>
      <c r="U433" s="8"/>
      <c r="V433" s="8"/>
      <c r="W433" s="8"/>
      <c r="X433" s="8"/>
      <c r="Y433" s="8"/>
      <c r="Z433" s="45" t="s">
        <v>1442</v>
      </c>
      <c r="AA433" s="10">
        <v>43897</v>
      </c>
      <c r="AB433" s="44" t="s">
        <v>1445</v>
      </c>
      <c r="AC433" s="11" t="s">
        <v>1443</v>
      </c>
      <c r="AD433" s="11" t="s">
        <v>47</v>
      </c>
      <c r="AE433" s="14" t="s">
        <v>1444</v>
      </c>
      <c r="AG433" s="8" t="str">
        <f t="shared" si="80"/>
        <v>m</v>
      </c>
      <c r="AH433" s="8">
        <f t="shared" si="76"/>
        <v>1500</v>
      </c>
      <c r="AI433" s="12">
        <f t="shared" si="76"/>
        <v>0</v>
      </c>
      <c r="AJ433" s="12" t="str">
        <f t="shared" si="76"/>
        <v>F1</v>
      </c>
      <c r="AK433" s="12">
        <f t="shared" si="82"/>
        <v>0</v>
      </c>
      <c r="AL433" s="12">
        <f t="shared" si="87"/>
        <v>0</v>
      </c>
      <c r="AM433" s="12">
        <f t="shared" si="88"/>
        <v>0</v>
      </c>
      <c r="AN433" s="12" t="str">
        <f t="shared" ref="AN433:AN439" si="90">P433</f>
        <v>DNS</v>
      </c>
      <c r="AO433" s="8" t="str">
        <f t="shared" si="83"/>
        <v>IGNACIO VELASQUEZ CARRASCO</v>
      </c>
      <c r="AP433" s="23">
        <f t="shared" si="84"/>
        <v>36157</v>
      </c>
      <c r="AQ433" s="8" t="str">
        <f t="shared" si="77"/>
        <v>Club Atlético Ñielol</v>
      </c>
      <c r="AR433" s="8">
        <f t="shared" si="77"/>
        <v>9</v>
      </c>
      <c r="AS433" s="12" t="str">
        <f t="shared" si="86"/>
        <v>20104054K</v>
      </c>
    </row>
    <row r="434" spans="1:45" ht="16" x14ac:dyDescent="0.2">
      <c r="A434" s="8"/>
      <c r="B434" s="35" t="s">
        <v>1324</v>
      </c>
      <c r="C434" s="35" t="s">
        <v>1325</v>
      </c>
      <c r="D434" s="35" t="s">
        <v>1326</v>
      </c>
      <c r="E434" s="32" t="s">
        <v>1327</v>
      </c>
      <c r="F434" s="39" t="s">
        <v>95</v>
      </c>
      <c r="G434" s="9">
        <v>35403</v>
      </c>
      <c r="H434" s="36" t="str">
        <f t="shared" si="78"/>
        <v>adulto</v>
      </c>
      <c r="I434" s="40" t="s">
        <v>1277</v>
      </c>
      <c r="J434" s="42">
        <v>13</v>
      </c>
      <c r="K434" s="36">
        <v>1500</v>
      </c>
      <c r="L434" s="8"/>
      <c r="M434" s="40" t="s">
        <v>565</v>
      </c>
      <c r="N434" s="82"/>
      <c r="O434" s="89"/>
      <c r="P434" s="89" t="s">
        <v>588</v>
      </c>
      <c r="Q434" s="85"/>
      <c r="R434" s="12" t="s">
        <v>819</v>
      </c>
      <c r="S434" s="12" t="str">
        <f t="shared" si="79"/>
        <v>m</v>
      </c>
      <c r="T434" s="8"/>
      <c r="U434" s="8"/>
      <c r="V434" s="8"/>
      <c r="W434" s="8"/>
      <c r="X434" s="8"/>
      <c r="Y434" s="8"/>
      <c r="Z434" s="45" t="s">
        <v>1442</v>
      </c>
      <c r="AA434" s="10">
        <v>43897</v>
      </c>
      <c r="AB434" s="44" t="s">
        <v>1445</v>
      </c>
      <c r="AC434" s="11" t="s">
        <v>1443</v>
      </c>
      <c r="AD434" s="11" t="s">
        <v>47</v>
      </c>
      <c r="AE434" s="14" t="s">
        <v>1444</v>
      </c>
      <c r="AG434" s="8" t="str">
        <f t="shared" si="80"/>
        <v>m</v>
      </c>
      <c r="AH434" s="8">
        <f t="shared" si="76"/>
        <v>1500</v>
      </c>
      <c r="AI434" s="12">
        <f t="shared" si="76"/>
        <v>0</v>
      </c>
      <c r="AJ434" s="12" t="str">
        <f t="shared" si="76"/>
        <v>F1</v>
      </c>
      <c r="AK434" s="12">
        <f t="shared" si="82"/>
        <v>0</v>
      </c>
      <c r="AL434" s="12">
        <f t="shared" si="87"/>
        <v>0</v>
      </c>
      <c r="AM434" s="12">
        <f t="shared" si="88"/>
        <v>0</v>
      </c>
      <c r="AN434" s="12" t="str">
        <f t="shared" si="90"/>
        <v>DNS</v>
      </c>
      <c r="AO434" s="8" t="str">
        <f t="shared" si="83"/>
        <v>RONALD ALEXANDER BIGGS ZÚÑIGA</v>
      </c>
      <c r="AP434" s="23">
        <f t="shared" si="84"/>
        <v>35403</v>
      </c>
      <c r="AQ434" s="8" t="str">
        <f t="shared" si="77"/>
        <v>Club Atlético Francés</v>
      </c>
      <c r="AR434" s="8">
        <f t="shared" si="77"/>
        <v>13</v>
      </c>
      <c r="AS434" s="12" t="str">
        <f t="shared" si="86"/>
        <v>192096707</v>
      </c>
    </row>
    <row r="435" spans="1:45" ht="16" x14ac:dyDescent="0.2">
      <c r="A435" s="8"/>
      <c r="B435" s="35" t="s">
        <v>1227</v>
      </c>
      <c r="C435" s="35" t="s">
        <v>1127</v>
      </c>
      <c r="D435" s="35" t="s">
        <v>1228</v>
      </c>
      <c r="E435" s="32" t="s">
        <v>1229</v>
      </c>
      <c r="F435" s="39" t="s">
        <v>95</v>
      </c>
      <c r="G435" s="9">
        <v>37646</v>
      </c>
      <c r="H435" s="36" t="str">
        <f t="shared" si="78"/>
        <v>u18</v>
      </c>
      <c r="I435" s="40" t="s">
        <v>823</v>
      </c>
      <c r="J435" s="42">
        <v>7</v>
      </c>
      <c r="K435" s="36">
        <v>1500</v>
      </c>
      <c r="L435" s="8"/>
      <c r="M435" s="40" t="s">
        <v>565</v>
      </c>
      <c r="N435" s="82"/>
      <c r="O435" s="89"/>
      <c r="P435" s="89" t="s">
        <v>588</v>
      </c>
      <c r="Q435" s="85"/>
      <c r="R435" s="12" t="s">
        <v>819</v>
      </c>
      <c r="S435" s="12" t="str">
        <f t="shared" si="79"/>
        <v>m</v>
      </c>
      <c r="T435" s="8"/>
      <c r="U435" s="8"/>
      <c r="V435" s="8"/>
      <c r="W435" s="8"/>
      <c r="X435" s="8"/>
      <c r="Y435" s="8"/>
      <c r="Z435" s="45" t="s">
        <v>1442</v>
      </c>
      <c r="AA435" s="10">
        <v>43897</v>
      </c>
      <c r="AB435" s="44" t="s">
        <v>1445</v>
      </c>
      <c r="AC435" s="11" t="s">
        <v>1443</v>
      </c>
      <c r="AD435" s="11" t="s">
        <v>47</v>
      </c>
      <c r="AE435" s="14" t="s">
        <v>1444</v>
      </c>
      <c r="AG435" s="8" t="str">
        <f t="shared" si="80"/>
        <v>m</v>
      </c>
      <c r="AH435" s="8">
        <f t="shared" si="76"/>
        <v>1500</v>
      </c>
      <c r="AI435" s="12">
        <f t="shared" si="76"/>
        <v>0</v>
      </c>
      <c r="AJ435" s="12" t="str">
        <f t="shared" si="76"/>
        <v>F1</v>
      </c>
      <c r="AK435" s="12">
        <f t="shared" si="82"/>
        <v>0</v>
      </c>
      <c r="AL435" s="12">
        <f t="shared" si="87"/>
        <v>0</v>
      </c>
      <c r="AM435" s="12">
        <f t="shared" si="88"/>
        <v>0</v>
      </c>
      <c r="AN435" s="12" t="str">
        <f t="shared" si="90"/>
        <v>DNS</v>
      </c>
      <c r="AO435" s="8" t="str">
        <f t="shared" si="83"/>
        <v>PABLO JESUS ALEXIS MOYA BUSTAMANTE</v>
      </c>
      <c r="AP435" s="23">
        <f t="shared" si="84"/>
        <v>37646</v>
      </c>
      <c r="AQ435" s="8" t="str">
        <f t="shared" si="77"/>
        <v>CLUB ATLETISMO CAUQUENES</v>
      </c>
      <c r="AR435" s="8">
        <f t="shared" si="77"/>
        <v>7</v>
      </c>
      <c r="AS435" s="12" t="str">
        <f t="shared" si="86"/>
        <v>212306347</v>
      </c>
    </row>
    <row r="436" spans="1:45" ht="16" x14ac:dyDescent="0.2">
      <c r="A436" s="8"/>
      <c r="B436" s="35" t="s">
        <v>188</v>
      </c>
      <c r="C436" s="35" t="s">
        <v>1335</v>
      </c>
      <c r="D436" s="35" t="s">
        <v>1336</v>
      </c>
      <c r="E436" s="32" t="s">
        <v>1337</v>
      </c>
      <c r="F436" s="39" t="s">
        <v>95</v>
      </c>
      <c r="G436" s="9">
        <v>37456</v>
      </c>
      <c r="H436" s="36" t="str">
        <f t="shared" si="78"/>
        <v>u20</v>
      </c>
      <c r="I436" s="40" t="s">
        <v>831</v>
      </c>
      <c r="J436" s="42">
        <v>16</v>
      </c>
      <c r="K436" s="36">
        <v>1500</v>
      </c>
      <c r="L436" s="8"/>
      <c r="M436" s="40" t="s">
        <v>565</v>
      </c>
      <c r="N436" s="82"/>
      <c r="O436" s="89"/>
      <c r="P436" s="89" t="s">
        <v>588</v>
      </c>
      <c r="Q436" s="85"/>
      <c r="R436" s="12" t="s">
        <v>819</v>
      </c>
      <c r="S436" s="12" t="str">
        <f t="shared" si="79"/>
        <v>m</v>
      </c>
      <c r="T436" s="8"/>
      <c r="U436" s="8"/>
      <c r="V436" s="8"/>
      <c r="W436" s="8"/>
      <c r="X436" s="8"/>
      <c r="Y436" s="8"/>
      <c r="Z436" s="45" t="s">
        <v>1442</v>
      </c>
      <c r="AA436" s="10">
        <v>43897</v>
      </c>
      <c r="AB436" s="44" t="s">
        <v>1445</v>
      </c>
      <c r="AC436" s="11" t="s">
        <v>1443</v>
      </c>
      <c r="AD436" s="11" t="s">
        <v>47</v>
      </c>
      <c r="AE436" s="14" t="s">
        <v>1444</v>
      </c>
      <c r="AG436" s="8" t="str">
        <f t="shared" si="80"/>
        <v>m</v>
      </c>
      <c r="AH436" s="8">
        <f t="shared" si="76"/>
        <v>1500</v>
      </c>
      <c r="AI436" s="12">
        <f t="shared" si="76"/>
        <v>0</v>
      </c>
      <c r="AJ436" s="12" t="str">
        <f t="shared" si="76"/>
        <v>F1</v>
      </c>
      <c r="AK436" s="12">
        <f t="shared" si="82"/>
        <v>0</v>
      </c>
      <c r="AL436" s="12">
        <f t="shared" si="87"/>
        <v>0</v>
      </c>
      <c r="AM436" s="12">
        <f t="shared" si="88"/>
        <v>0</v>
      </c>
      <c r="AN436" s="12" t="str">
        <f t="shared" si="90"/>
        <v>DNS</v>
      </c>
      <c r="AO436" s="8" t="str">
        <f t="shared" si="83"/>
        <v>CRISTIAN RODRIGO SEPULVEDA HORMAZABAL</v>
      </c>
      <c r="AP436" s="23">
        <f t="shared" si="84"/>
        <v>37456</v>
      </c>
      <c r="AQ436" s="8" t="str">
        <f t="shared" si="77"/>
        <v>Club Atlético Tres Runners</v>
      </c>
      <c r="AR436" s="8">
        <f t="shared" si="77"/>
        <v>16</v>
      </c>
      <c r="AS436" s="12" t="str">
        <f t="shared" si="86"/>
        <v>21072947k</v>
      </c>
    </row>
    <row r="437" spans="1:45" ht="16" x14ac:dyDescent="0.2">
      <c r="A437" s="8"/>
      <c r="B437" s="35" t="s">
        <v>1273</v>
      </c>
      <c r="C437" s="35" t="s">
        <v>1274</v>
      </c>
      <c r="D437" s="35" t="s">
        <v>1275</v>
      </c>
      <c r="E437" s="32" t="s">
        <v>1276</v>
      </c>
      <c r="F437" s="39" t="s">
        <v>95</v>
      </c>
      <c r="G437" s="9">
        <v>37002</v>
      </c>
      <c r="H437" s="36" t="str">
        <f t="shared" si="78"/>
        <v>u20</v>
      </c>
      <c r="I437" s="40" t="s">
        <v>1277</v>
      </c>
      <c r="J437" s="42">
        <v>13</v>
      </c>
      <c r="K437" s="36">
        <v>1500</v>
      </c>
      <c r="L437" s="8"/>
      <c r="M437" s="40" t="s">
        <v>565</v>
      </c>
      <c r="N437" s="82"/>
      <c r="O437" s="89"/>
      <c r="P437" s="89" t="s">
        <v>588</v>
      </c>
      <c r="Q437" s="85"/>
      <c r="R437" s="12" t="s">
        <v>819</v>
      </c>
      <c r="S437" s="12" t="str">
        <f t="shared" si="79"/>
        <v>m</v>
      </c>
      <c r="T437" s="8"/>
      <c r="U437" s="8"/>
      <c r="V437" s="8"/>
      <c r="W437" s="8"/>
      <c r="X437" s="8"/>
      <c r="Y437" s="8"/>
      <c r="Z437" s="45" t="s">
        <v>1442</v>
      </c>
      <c r="AA437" s="10">
        <v>43897</v>
      </c>
      <c r="AB437" s="44" t="s">
        <v>1445</v>
      </c>
      <c r="AC437" s="11" t="s">
        <v>1443</v>
      </c>
      <c r="AD437" s="11" t="s">
        <v>47</v>
      </c>
      <c r="AE437" s="14" t="s">
        <v>1444</v>
      </c>
      <c r="AG437" s="8" t="str">
        <f t="shared" si="80"/>
        <v>m</v>
      </c>
      <c r="AH437" s="8">
        <f t="shared" si="76"/>
        <v>1500</v>
      </c>
      <c r="AI437" s="12">
        <f t="shared" si="76"/>
        <v>0</v>
      </c>
      <c r="AJ437" s="12" t="str">
        <f t="shared" si="76"/>
        <v>F1</v>
      </c>
      <c r="AK437" s="12">
        <f t="shared" si="82"/>
        <v>0</v>
      </c>
      <c r="AL437" s="12">
        <f t="shared" si="87"/>
        <v>0</v>
      </c>
      <c r="AM437" s="12">
        <f t="shared" si="88"/>
        <v>0</v>
      </c>
      <c r="AN437" s="12" t="str">
        <f t="shared" si="90"/>
        <v>DNS</v>
      </c>
      <c r="AO437" s="8" t="str">
        <f t="shared" si="83"/>
        <v>JEREMMY ALEXANDER OLMEDO ARAYA</v>
      </c>
      <c r="AP437" s="23">
        <f t="shared" si="84"/>
        <v>37002</v>
      </c>
      <c r="AQ437" s="8" t="str">
        <f t="shared" si="77"/>
        <v>Club Atlético Francés</v>
      </c>
      <c r="AR437" s="8">
        <f t="shared" si="77"/>
        <v>13</v>
      </c>
      <c r="AS437" s="12" t="str">
        <f t="shared" si="86"/>
        <v>207116483</v>
      </c>
    </row>
    <row r="438" spans="1:45" ht="16" x14ac:dyDescent="0.2">
      <c r="A438" s="8"/>
      <c r="B438" s="35" t="s">
        <v>1346</v>
      </c>
      <c r="C438" s="35" t="s">
        <v>1347</v>
      </c>
      <c r="D438" s="35" t="s">
        <v>1348</v>
      </c>
      <c r="E438" s="32" t="s">
        <v>1349</v>
      </c>
      <c r="F438" s="39" t="s">
        <v>95</v>
      </c>
      <c r="G438" s="9">
        <v>35140</v>
      </c>
      <c r="H438" s="36" t="str">
        <f t="shared" si="78"/>
        <v>adulto</v>
      </c>
      <c r="I438" s="40" t="s">
        <v>847</v>
      </c>
      <c r="J438" s="42">
        <v>7</v>
      </c>
      <c r="K438" s="36">
        <v>1500</v>
      </c>
      <c r="L438" s="8"/>
      <c r="M438" s="40" t="s">
        <v>565</v>
      </c>
      <c r="N438" s="82"/>
      <c r="O438" s="89"/>
      <c r="P438" s="89" t="s">
        <v>588</v>
      </c>
      <c r="Q438" s="85"/>
      <c r="R438" s="12" t="s">
        <v>819</v>
      </c>
      <c r="S438" s="12" t="str">
        <f t="shared" si="79"/>
        <v>m</v>
      </c>
      <c r="T438" s="8"/>
      <c r="U438" s="8"/>
      <c r="V438" s="8"/>
      <c r="W438" s="8"/>
      <c r="X438" s="8"/>
      <c r="Y438" s="8"/>
      <c r="Z438" s="45" t="s">
        <v>1442</v>
      </c>
      <c r="AA438" s="10">
        <v>43897</v>
      </c>
      <c r="AB438" s="44" t="s">
        <v>1445</v>
      </c>
      <c r="AC438" s="11" t="s">
        <v>1443</v>
      </c>
      <c r="AD438" s="11" t="s">
        <v>47</v>
      </c>
      <c r="AE438" s="14" t="s">
        <v>1444</v>
      </c>
      <c r="AG438" s="8" t="str">
        <f t="shared" si="80"/>
        <v>m</v>
      </c>
      <c r="AH438" s="8">
        <f t="shared" si="76"/>
        <v>1500</v>
      </c>
      <c r="AI438" s="12">
        <f t="shared" si="76"/>
        <v>0</v>
      </c>
      <c r="AJ438" s="12" t="str">
        <f t="shared" si="76"/>
        <v>F1</v>
      </c>
      <c r="AK438" s="12">
        <f t="shared" si="82"/>
        <v>0</v>
      </c>
      <c r="AL438" s="12">
        <f t="shared" si="87"/>
        <v>0</v>
      </c>
      <c r="AM438" s="12">
        <f t="shared" si="88"/>
        <v>0</v>
      </c>
      <c r="AN438" s="12" t="str">
        <f t="shared" si="90"/>
        <v>DNS</v>
      </c>
      <c r="AO438" s="8" t="str">
        <f t="shared" si="83"/>
        <v>MATIAS CRISTOFER DUARTE  POBLETE</v>
      </c>
      <c r="AP438" s="23">
        <f t="shared" si="84"/>
        <v>35140</v>
      </c>
      <c r="AQ438" s="8" t="str">
        <f t="shared" si="77"/>
        <v>CLUB ATLETICO ALAMEDA DE TALCA</v>
      </c>
      <c r="AR438" s="8">
        <f t="shared" si="77"/>
        <v>7</v>
      </c>
      <c r="AS438" s="12" t="str">
        <f t="shared" si="86"/>
        <v>190446883</v>
      </c>
    </row>
    <row r="439" spans="1:45" ht="16" x14ac:dyDescent="0.2">
      <c r="A439" s="8"/>
      <c r="B439" s="35" t="s">
        <v>162</v>
      </c>
      <c r="C439" s="35" t="s">
        <v>1179</v>
      </c>
      <c r="D439" s="35" t="s">
        <v>164</v>
      </c>
      <c r="E439" s="32" t="s">
        <v>165</v>
      </c>
      <c r="F439" s="39" t="s">
        <v>95</v>
      </c>
      <c r="G439" s="9">
        <v>35321</v>
      </c>
      <c r="H439" s="36" t="str">
        <f t="shared" si="78"/>
        <v>adulto</v>
      </c>
      <c r="I439" s="40" t="s">
        <v>166</v>
      </c>
      <c r="J439" s="42">
        <v>8</v>
      </c>
      <c r="K439" s="36">
        <v>1500</v>
      </c>
      <c r="L439" s="8"/>
      <c r="M439" s="40" t="s">
        <v>565</v>
      </c>
      <c r="N439" s="82"/>
      <c r="O439" s="89"/>
      <c r="P439" s="89" t="s">
        <v>588</v>
      </c>
      <c r="Q439" s="85"/>
      <c r="R439" s="12" t="s">
        <v>819</v>
      </c>
      <c r="S439" s="12" t="str">
        <f t="shared" si="79"/>
        <v>m</v>
      </c>
      <c r="T439" s="8"/>
      <c r="U439" s="8"/>
      <c r="V439" s="8"/>
      <c r="W439" s="8"/>
      <c r="X439" s="8"/>
      <c r="Y439" s="8"/>
      <c r="Z439" s="45" t="s">
        <v>1442</v>
      </c>
      <c r="AA439" s="10">
        <v>43897</v>
      </c>
      <c r="AB439" s="44" t="s">
        <v>1445</v>
      </c>
      <c r="AC439" s="11" t="s">
        <v>1443</v>
      </c>
      <c r="AD439" s="11" t="s">
        <v>47</v>
      </c>
      <c r="AE439" s="14" t="s">
        <v>1444</v>
      </c>
      <c r="AG439" s="8" t="str">
        <f t="shared" si="80"/>
        <v>m</v>
      </c>
      <c r="AH439" s="8">
        <f t="shared" si="76"/>
        <v>1500</v>
      </c>
      <c r="AI439" s="12">
        <f t="shared" si="76"/>
        <v>0</v>
      </c>
      <c r="AJ439" s="12" t="str">
        <f t="shared" si="76"/>
        <v>F1</v>
      </c>
      <c r="AK439" s="12">
        <f t="shared" si="82"/>
        <v>0</v>
      </c>
      <c r="AL439" s="12">
        <f t="shared" si="87"/>
        <v>0</v>
      </c>
      <c r="AM439" s="12">
        <f t="shared" si="88"/>
        <v>0</v>
      </c>
      <c r="AN439" s="12" t="str">
        <f t="shared" si="90"/>
        <v>DNS</v>
      </c>
      <c r="AO439" s="8" t="str">
        <f t="shared" si="83"/>
        <v>IGNACIO  DURAN  TORRES</v>
      </c>
      <c r="AP439" s="23">
        <f t="shared" si="84"/>
        <v>35321</v>
      </c>
      <c r="AQ439" s="8" t="str">
        <f t="shared" si="77"/>
        <v>Club Atlético San Pedro</v>
      </c>
      <c r="AR439" s="8">
        <f t="shared" si="77"/>
        <v>8</v>
      </c>
      <c r="AS439" s="12" t="str">
        <f t="shared" si="86"/>
        <v>193353878</v>
      </c>
    </row>
    <row r="440" spans="1:45" ht="16" x14ac:dyDescent="0.2">
      <c r="A440" s="8" t="s">
        <v>1645</v>
      </c>
      <c r="B440" s="35" t="s">
        <v>1458</v>
      </c>
      <c r="C440" s="35" t="s">
        <v>1459</v>
      </c>
      <c r="D440" s="35" t="s">
        <v>1460</v>
      </c>
      <c r="E440" s="32" t="s">
        <v>1461</v>
      </c>
      <c r="F440" s="39" t="s">
        <v>45</v>
      </c>
      <c r="G440" s="9">
        <v>33165</v>
      </c>
      <c r="H440" s="36" t="str">
        <f t="shared" si="74"/>
        <v>adulto</v>
      </c>
      <c r="I440" s="40" t="s">
        <v>235</v>
      </c>
      <c r="J440" s="42">
        <v>8</v>
      </c>
      <c r="K440" s="8">
        <v>5000</v>
      </c>
      <c r="L440" s="8"/>
      <c r="M440" s="40" t="s">
        <v>565</v>
      </c>
      <c r="N440" s="82"/>
      <c r="O440" s="89">
        <v>1</v>
      </c>
      <c r="P440" s="89" t="s">
        <v>1478</v>
      </c>
      <c r="Q440" s="85"/>
      <c r="R440" s="12" t="s">
        <v>819</v>
      </c>
      <c r="S440" s="12" t="str">
        <f t="shared" si="68"/>
        <v>f</v>
      </c>
      <c r="T440" s="36"/>
      <c r="U440" s="8"/>
      <c r="V440" s="8"/>
      <c r="W440" s="8"/>
      <c r="X440" s="8"/>
      <c r="Y440" s="8"/>
      <c r="Z440" s="45" t="s">
        <v>1442</v>
      </c>
      <c r="AA440" s="10">
        <v>43897</v>
      </c>
      <c r="AB440" s="44" t="s">
        <v>1445</v>
      </c>
      <c r="AC440" s="11" t="s">
        <v>1443</v>
      </c>
      <c r="AD440" s="11" t="s">
        <v>47</v>
      </c>
      <c r="AE440" s="81" t="s">
        <v>1444</v>
      </c>
      <c r="AF440" s="76"/>
      <c r="AG440" s="8" t="str">
        <f t="shared" si="69"/>
        <v>f</v>
      </c>
      <c r="AH440" s="8">
        <f t="shared" si="76"/>
        <v>5000</v>
      </c>
      <c r="AI440" s="12">
        <f t="shared" si="76"/>
        <v>0</v>
      </c>
      <c r="AJ440" s="12" t="str">
        <f t="shared" si="76"/>
        <v>F1</v>
      </c>
      <c r="AK440" s="12">
        <f t="shared" si="70"/>
        <v>0</v>
      </c>
      <c r="AL440" s="12">
        <f t="shared" ref="AL440:AN471" si="91">N440</f>
        <v>0</v>
      </c>
      <c r="AM440" s="12">
        <f t="shared" si="91"/>
        <v>1</v>
      </c>
      <c r="AN440" s="12" t="str">
        <f t="shared" si="91"/>
        <v>17.53.64</v>
      </c>
      <c r="AO440" s="8" t="str">
        <f t="shared" si="71"/>
        <v>MARGARITA MASIAS GUINEO</v>
      </c>
      <c r="AP440" s="23">
        <f t="shared" si="72"/>
        <v>33165</v>
      </c>
      <c r="AQ440" s="8" t="str">
        <f t="shared" si="77"/>
        <v>Club Atlético Nahuen</v>
      </c>
      <c r="AR440" s="8">
        <f t="shared" si="77"/>
        <v>8</v>
      </c>
      <c r="AS440" s="12" t="str">
        <f t="shared" si="73"/>
        <v>176314907</v>
      </c>
    </row>
    <row r="441" spans="1:45" ht="16" x14ac:dyDescent="0.2">
      <c r="A441" s="8"/>
      <c r="B441" s="35" t="s">
        <v>74</v>
      </c>
      <c r="C441" s="35" t="s">
        <v>75</v>
      </c>
      <c r="D441" s="35" t="s">
        <v>76</v>
      </c>
      <c r="E441" s="32" t="s">
        <v>77</v>
      </c>
      <c r="F441" s="39" t="s">
        <v>45</v>
      </c>
      <c r="G441" s="9">
        <v>32467</v>
      </c>
      <c r="H441" s="36" t="str">
        <f t="shared" si="74"/>
        <v>adulto</v>
      </c>
      <c r="I441" s="40" t="s">
        <v>78</v>
      </c>
      <c r="J441" s="43">
        <v>8</v>
      </c>
      <c r="K441" s="36">
        <v>5000</v>
      </c>
      <c r="L441" s="8"/>
      <c r="M441" s="40" t="s">
        <v>565</v>
      </c>
      <c r="N441" s="82"/>
      <c r="O441" s="89">
        <v>2</v>
      </c>
      <c r="P441" s="89" t="s">
        <v>1483</v>
      </c>
      <c r="Q441" s="85"/>
      <c r="R441" s="12" t="s">
        <v>819</v>
      </c>
      <c r="S441" s="12" t="str">
        <f t="shared" si="68"/>
        <v>f</v>
      </c>
      <c r="T441" s="8"/>
      <c r="U441" s="8"/>
      <c r="V441" s="8"/>
      <c r="W441" s="8"/>
      <c r="X441" s="8"/>
      <c r="Y441" s="8"/>
      <c r="Z441" s="45" t="s">
        <v>1442</v>
      </c>
      <c r="AA441" s="10">
        <v>43897</v>
      </c>
      <c r="AB441" s="44" t="s">
        <v>1445</v>
      </c>
      <c r="AC441" s="11" t="s">
        <v>1443</v>
      </c>
      <c r="AD441" s="11" t="s">
        <v>47</v>
      </c>
      <c r="AE441" s="14" t="s">
        <v>1444</v>
      </c>
      <c r="AG441" s="8" t="str">
        <f t="shared" si="69"/>
        <v>f</v>
      </c>
      <c r="AH441" s="8">
        <f t="shared" si="76"/>
        <v>5000</v>
      </c>
      <c r="AI441" s="12">
        <f t="shared" si="76"/>
        <v>0</v>
      </c>
      <c r="AJ441" s="12" t="str">
        <f t="shared" si="76"/>
        <v>F1</v>
      </c>
      <c r="AK441" s="12">
        <f t="shared" si="70"/>
        <v>0</v>
      </c>
      <c r="AL441" s="12">
        <f t="shared" si="91"/>
        <v>0</v>
      </c>
      <c r="AM441" s="12">
        <f t="shared" si="91"/>
        <v>2</v>
      </c>
      <c r="AN441" s="12" t="str">
        <f t="shared" si="91"/>
        <v>18.38.31</v>
      </c>
      <c r="AO441" s="8" t="str">
        <f t="shared" si="71"/>
        <v>PAOLA EVELYN RAMÍREZ FIGUEROA</v>
      </c>
      <c r="AP441" s="23">
        <f t="shared" si="72"/>
        <v>32467</v>
      </c>
      <c r="AQ441" s="8" t="str">
        <f t="shared" si="77"/>
        <v>Club de Atletismo Cheukeniata</v>
      </c>
      <c r="AR441" s="8">
        <f t="shared" si="77"/>
        <v>8</v>
      </c>
      <c r="AS441" s="12" t="str">
        <f t="shared" si="73"/>
        <v>16988109k</v>
      </c>
    </row>
    <row r="442" spans="1:45" ht="16" x14ac:dyDescent="0.2">
      <c r="A442" s="8"/>
      <c r="B442" s="35" t="s">
        <v>524</v>
      </c>
      <c r="C442" s="35" t="s">
        <v>525</v>
      </c>
      <c r="D442" s="35" t="s">
        <v>1477</v>
      </c>
      <c r="E442" s="32" t="s">
        <v>527</v>
      </c>
      <c r="F442" s="39" t="s">
        <v>45</v>
      </c>
      <c r="G442" s="9">
        <v>37208</v>
      </c>
      <c r="H442" s="36" t="str">
        <f t="shared" si="74"/>
        <v>u20</v>
      </c>
      <c r="I442" s="40" t="s">
        <v>857</v>
      </c>
      <c r="J442" s="43">
        <v>8</v>
      </c>
      <c r="K442" s="36">
        <v>5000</v>
      </c>
      <c r="L442" s="8"/>
      <c r="M442" s="40" t="s">
        <v>565</v>
      </c>
      <c r="N442" s="82"/>
      <c r="O442" s="89"/>
      <c r="P442" s="89" t="s">
        <v>584</v>
      </c>
      <c r="Q442" s="85"/>
      <c r="R442" s="12" t="s">
        <v>819</v>
      </c>
      <c r="S442" s="12" t="str">
        <f t="shared" si="68"/>
        <v>f</v>
      </c>
      <c r="T442" s="8"/>
      <c r="U442" s="8"/>
      <c r="V442" s="8"/>
      <c r="W442" s="8"/>
      <c r="X442" s="8"/>
      <c r="Y442" s="8"/>
      <c r="Z442" s="45" t="s">
        <v>1442</v>
      </c>
      <c r="AA442" s="10">
        <v>43897</v>
      </c>
      <c r="AB442" s="44" t="s">
        <v>1445</v>
      </c>
      <c r="AC442" s="11" t="s">
        <v>1443</v>
      </c>
      <c r="AD442" s="11" t="s">
        <v>47</v>
      </c>
      <c r="AE442" s="14" t="s">
        <v>1444</v>
      </c>
      <c r="AG442" s="8" t="str">
        <f t="shared" si="69"/>
        <v>f</v>
      </c>
      <c r="AH442" s="8">
        <f t="shared" si="76"/>
        <v>5000</v>
      </c>
      <c r="AI442" s="12">
        <f t="shared" si="76"/>
        <v>0</v>
      </c>
      <c r="AJ442" s="12" t="str">
        <f t="shared" si="76"/>
        <v>F1</v>
      </c>
      <c r="AK442" s="12">
        <f t="shared" si="70"/>
        <v>0</v>
      </c>
      <c r="AL442" s="12">
        <f t="shared" si="91"/>
        <v>0</v>
      </c>
      <c r="AM442" s="12">
        <f t="shared" si="91"/>
        <v>0</v>
      </c>
      <c r="AN442" s="12" t="str">
        <f t="shared" si="91"/>
        <v>DNF</v>
      </c>
      <c r="AO442" s="8" t="str">
        <f t="shared" si="71"/>
        <v>VALENTINA BRITO VERA</v>
      </c>
      <c r="AP442" s="23">
        <f t="shared" si="72"/>
        <v>37208</v>
      </c>
      <c r="AQ442" s="8" t="str">
        <f t="shared" si="77"/>
        <v>Club de Atletismo juan Silva de Lota</v>
      </c>
      <c r="AR442" s="8">
        <f t="shared" si="77"/>
        <v>8</v>
      </c>
      <c r="AS442" s="12" t="str">
        <f t="shared" si="73"/>
        <v>209136643</v>
      </c>
    </row>
    <row r="443" spans="1:45" ht="16" x14ac:dyDescent="0.2">
      <c r="A443" s="8"/>
      <c r="B443" s="35" t="s">
        <v>271</v>
      </c>
      <c r="C443" s="35" t="s">
        <v>420</v>
      </c>
      <c r="D443" s="35" t="s">
        <v>421</v>
      </c>
      <c r="E443" s="32" t="s">
        <v>422</v>
      </c>
      <c r="F443" s="39" t="s">
        <v>45</v>
      </c>
      <c r="G443" s="9">
        <v>37904</v>
      </c>
      <c r="H443" s="36" t="str">
        <f t="shared" si="74"/>
        <v>u18</v>
      </c>
      <c r="I443" s="40" t="s">
        <v>857</v>
      </c>
      <c r="J443" s="43">
        <v>8</v>
      </c>
      <c r="K443" s="36">
        <v>5000</v>
      </c>
      <c r="L443" s="8"/>
      <c r="M443" s="40" t="s">
        <v>565</v>
      </c>
      <c r="N443" s="82"/>
      <c r="O443" s="89"/>
      <c r="P443" s="89" t="s">
        <v>584</v>
      </c>
      <c r="Q443" s="85"/>
      <c r="R443" s="12" t="s">
        <v>819</v>
      </c>
      <c r="S443" s="12" t="str">
        <f t="shared" si="68"/>
        <v>f</v>
      </c>
      <c r="T443" s="8"/>
      <c r="U443" s="8"/>
      <c r="V443" s="8"/>
      <c r="W443" s="8"/>
      <c r="X443" s="8"/>
      <c r="Y443" s="8"/>
      <c r="Z443" s="45" t="s">
        <v>1442</v>
      </c>
      <c r="AA443" s="10">
        <v>43897</v>
      </c>
      <c r="AB443" s="44" t="s">
        <v>1445</v>
      </c>
      <c r="AC443" s="11" t="s">
        <v>1443</v>
      </c>
      <c r="AD443" s="11" t="s">
        <v>47</v>
      </c>
      <c r="AE443" s="14" t="s">
        <v>1444</v>
      </c>
      <c r="AG443" s="8" t="str">
        <f t="shared" si="69"/>
        <v>f</v>
      </c>
      <c r="AH443" s="8">
        <f t="shared" si="76"/>
        <v>5000</v>
      </c>
      <c r="AI443" s="12">
        <f t="shared" si="76"/>
        <v>0</v>
      </c>
      <c r="AJ443" s="12" t="str">
        <f t="shared" si="76"/>
        <v>F1</v>
      </c>
      <c r="AK443" s="12">
        <f t="shared" si="70"/>
        <v>0</v>
      </c>
      <c r="AL443" s="12">
        <f t="shared" si="91"/>
        <v>0</v>
      </c>
      <c r="AM443" s="12">
        <f t="shared" si="91"/>
        <v>0</v>
      </c>
      <c r="AN443" s="12" t="str">
        <f t="shared" si="91"/>
        <v>DNF</v>
      </c>
      <c r="AO443" s="8" t="str">
        <f t="shared" si="71"/>
        <v>INÉS BELÉN CARRILLO RIQUELME</v>
      </c>
      <c r="AP443" s="23">
        <f t="shared" si="72"/>
        <v>37904</v>
      </c>
      <c r="AQ443" s="8" t="str">
        <f t="shared" si="77"/>
        <v>Club de Atletismo juan Silva de Lota</v>
      </c>
      <c r="AR443" s="8">
        <f t="shared" si="77"/>
        <v>8</v>
      </c>
      <c r="AS443" s="12" t="str">
        <f t="shared" si="73"/>
        <v>214105632</v>
      </c>
    </row>
    <row r="444" spans="1:45" ht="16" x14ac:dyDescent="0.2">
      <c r="A444" s="8"/>
      <c r="B444" s="35" t="s">
        <v>969</v>
      </c>
      <c r="C444" s="35" t="s">
        <v>188</v>
      </c>
      <c r="D444" s="35" t="s">
        <v>71</v>
      </c>
      <c r="E444" s="32" t="s">
        <v>72</v>
      </c>
      <c r="F444" s="39" t="s">
        <v>45</v>
      </c>
      <c r="G444" s="9">
        <v>33310</v>
      </c>
      <c r="H444" s="36" t="str">
        <f t="shared" si="74"/>
        <v>adulto</v>
      </c>
      <c r="I444" s="40" t="s">
        <v>46</v>
      </c>
      <c r="J444" s="43">
        <v>8</v>
      </c>
      <c r="K444" s="36">
        <v>5000</v>
      </c>
      <c r="L444" s="8"/>
      <c r="M444" s="40" t="s">
        <v>565</v>
      </c>
      <c r="N444" s="82"/>
      <c r="O444" s="89"/>
      <c r="P444" s="89" t="s">
        <v>588</v>
      </c>
      <c r="Q444" s="85"/>
      <c r="R444" s="12" t="s">
        <v>819</v>
      </c>
      <c r="S444" s="12" t="str">
        <f t="shared" si="68"/>
        <v>f</v>
      </c>
      <c r="T444" s="8"/>
      <c r="U444" s="8"/>
      <c r="V444" s="8"/>
      <c r="W444" s="8"/>
      <c r="X444" s="8"/>
      <c r="Y444" s="8"/>
      <c r="Z444" s="45" t="s">
        <v>1442</v>
      </c>
      <c r="AA444" s="10">
        <v>43897</v>
      </c>
      <c r="AB444" s="44" t="s">
        <v>1445</v>
      </c>
      <c r="AC444" s="11" t="s">
        <v>1443</v>
      </c>
      <c r="AD444" s="11" t="s">
        <v>47</v>
      </c>
      <c r="AE444" s="14" t="s">
        <v>1444</v>
      </c>
      <c r="AG444" s="8" t="str">
        <f t="shared" si="69"/>
        <v>f</v>
      </c>
      <c r="AH444" s="8">
        <f t="shared" si="76"/>
        <v>5000</v>
      </c>
      <c r="AI444" s="12">
        <f t="shared" si="76"/>
        <v>0</v>
      </c>
      <c r="AJ444" s="12" t="str">
        <f t="shared" si="76"/>
        <v>F1</v>
      </c>
      <c r="AK444" s="12">
        <f t="shared" si="70"/>
        <v>0</v>
      </c>
      <c r="AL444" s="12">
        <f t="shared" si="91"/>
        <v>0</v>
      </c>
      <c r="AM444" s="12">
        <f t="shared" si="91"/>
        <v>0</v>
      </c>
      <c r="AN444" s="12" t="str">
        <f t="shared" si="91"/>
        <v>DNS</v>
      </c>
      <c r="AO444" s="8" t="str">
        <f t="shared" si="71"/>
        <v>VICTORIA PADILLA  SEPULVEDA</v>
      </c>
      <c r="AP444" s="23">
        <f t="shared" si="72"/>
        <v>33310</v>
      </c>
      <c r="AQ444" s="8" t="str">
        <f t="shared" si="77"/>
        <v>Club Deportivo Atlético Coronel</v>
      </c>
      <c r="AR444" s="8">
        <f t="shared" si="77"/>
        <v>8</v>
      </c>
      <c r="AS444" s="12" t="str">
        <f t="shared" si="73"/>
        <v>176145447</v>
      </c>
    </row>
    <row r="445" spans="1:45" ht="16" x14ac:dyDescent="0.2">
      <c r="A445" s="8"/>
      <c r="B445" s="35" t="s">
        <v>1324</v>
      </c>
      <c r="C445" s="35" t="s">
        <v>1325</v>
      </c>
      <c r="D445" s="35" t="s">
        <v>1326</v>
      </c>
      <c r="E445" s="32" t="s">
        <v>1327</v>
      </c>
      <c r="F445" s="39" t="s">
        <v>95</v>
      </c>
      <c r="G445" s="9">
        <v>35403</v>
      </c>
      <c r="H445" s="36" t="str">
        <f t="shared" si="74"/>
        <v>adulto</v>
      </c>
      <c r="I445" s="40" t="s">
        <v>1277</v>
      </c>
      <c r="J445" s="42">
        <v>13</v>
      </c>
      <c r="K445" s="36">
        <v>5000</v>
      </c>
      <c r="L445" s="8"/>
      <c r="M445" s="40" t="s">
        <v>565</v>
      </c>
      <c r="N445" s="82"/>
      <c r="O445" s="89">
        <v>1</v>
      </c>
      <c r="P445" s="89" t="s">
        <v>1479</v>
      </c>
      <c r="Q445" s="85"/>
      <c r="R445" s="12" t="s">
        <v>819</v>
      </c>
      <c r="S445" s="12" t="str">
        <f t="shared" si="68"/>
        <v>m</v>
      </c>
      <c r="T445" s="8"/>
      <c r="U445" s="8"/>
      <c r="V445" s="8"/>
      <c r="W445" s="8"/>
      <c r="X445" s="8"/>
      <c r="Y445" s="8"/>
      <c r="Z445" s="45" t="s">
        <v>1442</v>
      </c>
      <c r="AA445" s="10">
        <v>43897</v>
      </c>
      <c r="AB445" s="44" t="s">
        <v>1445</v>
      </c>
      <c r="AC445" s="11" t="s">
        <v>1443</v>
      </c>
      <c r="AD445" s="11" t="s">
        <v>47</v>
      </c>
      <c r="AE445" s="14" t="s">
        <v>1444</v>
      </c>
      <c r="AG445" s="8" t="str">
        <f t="shared" si="69"/>
        <v>m</v>
      </c>
      <c r="AH445" s="8">
        <f t="shared" si="76"/>
        <v>5000</v>
      </c>
      <c r="AI445" s="12">
        <f t="shared" si="76"/>
        <v>0</v>
      </c>
      <c r="AJ445" s="12" t="str">
        <f t="shared" si="76"/>
        <v>F1</v>
      </c>
      <c r="AK445" s="12">
        <f t="shared" si="70"/>
        <v>0</v>
      </c>
      <c r="AL445" s="12">
        <f t="shared" si="91"/>
        <v>0</v>
      </c>
      <c r="AM445" s="12">
        <f t="shared" si="91"/>
        <v>1</v>
      </c>
      <c r="AN445" s="12" t="str">
        <f t="shared" si="91"/>
        <v>14.40.00</v>
      </c>
      <c r="AO445" s="8" t="str">
        <f t="shared" si="71"/>
        <v>RONALD ALEXANDER BIGGS ZÚÑIGA</v>
      </c>
      <c r="AP445" s="23">
        <f t="shared" si="72"/>
        <v>35403</v>
      </c>
      <c r="AQ445" s="8" t="str">
        <f t="shared" si="77"/>
        <v>Club Atlético Francés</v>
      </c>
      <c r="AR445" s="8">
        <f t="shared" si="77"/>
        <v>13</v>
      </c>
      <c r="AS445" s="12" t="str">
        <f t="shared" si="73"/>
        <v>192096707</v>
      </c>
    </row>
    <row r="446" spans="1:45" ht="16" x14ac:dyDescent="0.2">
      <c r="A446" s="8"/>
      <c r="B446" s="35" t="s">
        <v>208</v>
      </c>
      <c r="C446" s="35" t="s">
        <v>1360</v>
      </c>
      <c r="D446" s="35" t="s">
        <v>1361</v>
      </c>
      <c r="E446" s="32" t="s">
        <v>1362</v>
      </c>
      <c r="F446" s="39" t="s">
        <v>95</v>
      </c>
      <c r="G446" s="9">
        <v>35214</v>
      </c>
      <c r="H446" s="36" t="str">
        <f t="shared" si="74"/>
        <v>adulto</v>
      </c>
      <c r="I446" s="40" t="s">
        <v>1277</v>
      </c>
      <c r="J446" s="42">
        <v>13</v>
      </c>
      <c r="K446" s="36">
        <v>5000</v>
      </c>
      <c r="L446" s="8"/>
      <c r="M446" s="40" t="s">
        <v>565</v>
      </c>
      <c r="N446" s="82"/>
      <c r="O446" s="89">
        <v>2</v>
      </c>
      <c r="P446" s="89" t="s">
        <v>1631</v>
      </c>
      <c r="Q446" s="85"/>
      <c r="R446" s="12" t="s">
        <v>819</v>
      </c>
      <c r="S446" s="12" t="str">
        <f t="shared" si="68"/>
        <v>m</v>
      </c>
      <c r="T446" s="8"/>
      <c r="U446" s="8"/>
      <c r="V446" s="8"/>
      <c r="W446" s="8"/>
      <c r="X446" s="8"/>
      <c r="Y446" s="8"/>
      <c r="Z446" s="45" t="s">
        <v>1442</v>
      </c>
      <c r="AA446" s="10">
        <v>43897</v>
      </c>
      <c r="AB446" s="44" t="s">
        <v>1445</v>
      </c>
      <c r="AC446" s="11" t="s">
        <v>1443</v>
      </c>
      <c r="AD446" s="11" t="s">
        <v>47</v>
      </c>
      <c r="AE446" s="14" t="s">
        <v>1444</v>
      </c>
      <c r="AG446" s="8" t="str">
        <f t="shared" si="69"/>
        <v>m</v>
      </c>
      <c r="AH446" s="8">
        <f t="shared" si="76"/>
        <v>5000</v>
      </c>
      <c r="AI446" s="12">
        <f t="shared" si="76"/>
        <v>0</v>
      </c>
      <c r="AJ446" s="12" t="str">
        <f t="shared" si="76"/>
        <v>F1</v>
      </c>
      <c r="AK446" s="12">
        <f t="shared" si="70"/>
        <v>0</v>
      </c>
      <c r="AL446" s="12">
        <f t="shared" si="91"/>
        <v>0</v>
      </c>
      <c r="AM446" s="12">
        <f t="shared" si="91"/>
        <v>2</v>
      </c>
      <c r="AN446" s="12" t="str">
        <f t="shared" si="91"/>
        <v>14.43.25</v>
      </c>
      <c r="AO446" s="8" t="str">
        <f t="shared" si="71"/>
        <v>MARCELO IGNACIO SILVA  OJEDA</v>
      </c>
      <c r="AP446" s="23">
        <f t="shared" si="72"/>
        <v>35214</v>
      </c>
      <c r="AQ446" s="8" t="str">
        <f t="shared" si="77"/>
        <v>Club Atlético Francés</v>
      </c>
      <c r="AR446" s="8">
        <f t="shared" si="77"/>
        <v>13</v>
      </c>
      <c r="AS446" s="12" t="str">
        <f t="shared" si="73"/>
        <v>193603033</v>
      </c>
    </row>
    <row r="447" spans="1:45" ht="16" x14ac:dyDescent="0.2">
      <c r="A447" s="8" t="s">
        <v>1645</v>
      </c>
      <c r="B447" s="35" t="s">
        <v>1447</v>
      </c>
      <c r="C447" s="35" t="s">
        <v>86</v>
      </c>
      <c r="D447" s="35" t="s">
        <v>1300</v>
      </c>
      <c r="E447" s="32" t="s">
        <v>1448</v>
      </c>
      <c r="F447" s="39" t="s">
        <v>95</v>
      </c>
      <c r="G447" s="9">
        <v>34853</v>
      </c>
      <c r="H447" s="36" t="str">
        <f t="shared" si="74"/>
        <v>adulto</v>
      </c>
      <c r="I447" s="40" t="s">
        <v>46</v>
      </c>
      <c r="J447" s="42">
        <v>8</v>
      </c>
      <c r="K447" s="8">
        <v>5000</v>
      </c>
      <c r="L447" s="8"/>
      <c r="M447" s="40" t="s">
        <v>565</v>
      </c>
      <c r="N447" s="82"/>
      <c r="O447" s="89">
        <v>3</v>
      </c>
      <c r="P447" s="89" t="s">
        <v>1634</v>
      </c>
      <c r="Q447" s="85"/>
      <c r="R447" s="12" t="s">
        <v>819</v>
      </c>
      <c r="S447" s="12" t="str">
        <f t="shared" si="68"/>
        <v>m</v>
      </c>
      <c r="T447" s="36"/>
      <c r="U447" s="8"/>
      <c r="V447" s="8"/>
      <c r="W447" s="8"/>
      <c r="X447" s="8"/>
      <c r="Y447" s="8"/>
      <c r="Z447" s="45" t="s">
        <v>1442</v>
      </c>
      <c r="AA447" s="10">
        <v>43897</v>
      </c>
      <c r="AB447" s="44" t="s">
        <v>1445</v>
      </c>
      <c r="AC447" s="11" t="s">
        <v>1443</v>
      </c>
      <c r="AD447" s="11" t="s">
        <v>47</v>
      </c>
      <c r="AE447" s="81" t="s">
        <v>1444</v>
      </c>
      <c r="AF447" s="76"/>
      <c r="AG447" s="8" t="str">
        <f t="shared" si="69"/>
        <v>m</v>
      </c>
      <c r="AH447" s="8">
        <f t="shared" si="76"/>
        <v>5000</v>
      </c>
      <c r="AI447" s="12">
        <f t="shared" si="76"/>
        <v>0</v>
      </c>
      <c r="AJ447" s="12" t="str">
        <f t="shared" si="76"/>
        <v>F1</v>
      </c>
      <c r="AK447" s="12">
        <f t="shared" si="70"/>
        <v>0</v>
      </c>
      <c r="AL447" s="12">
        <f t="shared" si="91"/>
        <v>0</v>
      </c>
      <c r="AM447" s="12">
        <f t="shared" si="91"/>
        <v>3</v>
      </c>
      <c r="AN447" s="12" t="str">
        <f t="shared" si="91"/>
        <v>15.11.67</v>
      </c>
      <c r="AO447" s="8" t="str">
        <f t="shared" si="71"/>
        <v>WLADIMIR PALMA CONCHA</v>
      </c>
      <c r="AP447" s="23">
        <f t="shared" si="72"/>
        <v>34853</v>
      </c>
      <c r="AQ447" s="8" t="str">
        <f t="shared" si="77"/>
        <v>Club Deportivo Atlético Coronel</v>
      </c>
      <c r="AR447" s="8">
        <f t="shared" si="77"/>
        <v>8</v>
      </c>
      <c r="AS447" s="12" t="str">
        <f t="shared" si="73"/>
        <v>191071549</v>
      </c>
    </row>
    <row r="448" spans="1:45" ht="16" x14ac:dyDescent="0.2">
      <c r="A448" s="8"/>
      <c r="B448" s="35" t="s">
        <v>117</v>
      </c>
      <c r="C448" s="35" t="s">
        <v>118</v>
      </c>
      <c r="D448" s="35" t="s">
        <v>119</v>
      </c>
      <c r="E448" s="32" t="s">
        <v>120</v>
      </c>
      <c r="F448" s="39" t="s">
        <v>95</v>
      </c>
      <c r="G448" s="9">
        <v>36494</v>
      </c>
      <c r="H448" s="36" t="str">
        <f t="shared" si="74"/>
        <v>adulto</v>
      </c>
      <c r="I448" s="40" t="s">
        <v>96</v>
      </c>
      <c r="J448" s="42">
        <v>8</v>
      </c>
      <c r="K448" s="36">
        <v>5000</v>
      </c>
      <c r="L448" s="8"/>
      <c r="M448" s="40" t="s">
        <v>565</v>
      </c>
      <c r="N448" s="82"/>
      <c r="O448" s="89">
        <v>4</v>
      </c>
      <c r="P448" s="89" t="s">
        <v>1480</v>
      </c>
      <c r="Q448" s="85"/>
      <c r="R448" s="12" t="s">
        <v>819</v>
      </c>
      <c r="S448" s="12" t="str">
        <f t="shared" si="68"/>
        <v>m</v>
      </c>
      <c r="T448" s="8"/>
      <c r="U448" s="8"/>
      <c r="V448" s="8"/>
      <c r="W448" s="8"/>
      <c r="X448" s="8"/>
      <c r="Y448" s="8"/>
      <c r="Z448" s="45" t="s">
        <v>1442</v>
      </c>
      <c r="AA448" s="10">
        <v>43897</v>
      </c>
      <c r="AB448" s="44" t="s">
        <v>1445</v>
      </c>
      <c r="AC448" s="11" t="s">
        <v>1443</v>
      </c>
      <c r="AD448" s="11" t="s">
        <v>47</v>
      </c>
      <c r="AE448" s="14" t="s">
        <v>1444</v>
      </c>
      <c r="AG448" s="8" t="str">
        <f t="shared" si="69"/>
        <v>m</v>
      </c>
      <c r="AH448" s="8">
        <f t="shared" si="76"/>
        <v>5000</v>
      </c>
      <c r="AI448" s="12">
        <f t="shared" si="76"/>
        <v>0</v>
      </c>
      <c r="AJ448" s="12" t="str">
        <f t="shared" si="76"/>
        <v>F1</v>
      </c>
      <c r="AK448" s="12">
        <f t="shared" si="70"/>
        <v>0</v>
      </c>
      <c r="AL448" s="12">
        <f t="shared" si="91"/>
        <v>0</v>
      </c>
      <c r="AM448" s="12">
        <f t="shared" si="91"/>
        <v>4</v>
      </c>
      <c r="AN448" s="12" t="str">
        <f t="shared" si="91"/>
        <v>15.24.40</v>
      </c>
      <c r="AO448" s="8" t="str">
        <f t="shared" si="71"/>
        <v>DIEGO VARELA INOSTROZA</v>
      </c>
      <c r="AP448" s="23">
        <f t="shared" si="72"/>
        <v>36494</v>
      </c>
      <c r="AQ448" s="8" t="str">
        <f t="shared" si="77"/>
        <v>Club Deportivo Universidad del Bio-Bio</v>
      </c>
      <c r="AR448" s="8">
        <f t="shared" si="77"/>
        <v>8</v>
      </c>
      <c r="AS448" s="12" t="str">
        <f t="shared" si="73"/>
        <v>202774997</v>
      </c>
    </row>
    <row r="449" spans="1:45" ht="16" x14ac:dyDescent="0.2">
      <c r="A449" s="8"/>
      <c r="B449" s="35" t="s">
        <v>1366</v>
      </c>
      <c r="C449" s="35" t="s">
        <v>1367</v>
      </c>
      <c r="D449" s="35" t="s">
        <v>1368</v>
      </c>
      <c r="E449" s="32" t="s">
        <v>1369</v>
      </c>
      <c r="F449" s="39" t="s">
        <v>95</v>
      </c>
      <c r="G449" s="9">
        <v>36795</v>
      </c>
      <c r="H449" s="36" t="str">
        <f t="shared" si="74"/>
        <v>adulto</v>
      </c>
      <c r="I449" s="40" t="s">
        <v>964</v>
      </c>
      <c r="J449" s="42">
        <v>16</v>
      </c>
      <c r="K449" s="36">
        <v>5000</v>
      </c>
      <c r="L449" s="8"/>
      <c r="M449" s="40" t="s">
        <v>565</v>
      </c>
      <c r="N449" s="82"/>
      <c r="O449" s="89">
        <v>5</v>
      </c>
      <c r="P449" s="89" t="s">
        <v>1484</v>
      </c>
      <c r="Q449" s="85"/>
      <c r="R449" s="12" t="s">
        <v>819</v>
      </c>
      <c r="S449" s="12" t="str">
        <f t="shared" si="68"/>
        <v>m</v>
      </c>
      <c r="T449" s="8"/>
      <c r="U449" s="8"/>
      <c r="V449" s="8"/>
      <c r="W449" s="8"/>
      <c r="X449" s="8"/>
      <c r="Y449" s="8"/>
      <c r="Z449" s="45" t="s">
        <v>1442</v>
      </c>
      <c r="AA449" s="10">
        <v>43897</v>
      </c>
      <c r="AB449" s="44" t="s">
        <v>1445</v>
      </c>
      <c r="AC449" s="11" t="s">
        <v>1443</v>
      </c>
      <c r="AD449" s="11" t="s">
        <v>47</v>
      </c>
      <c r="AE449" s="14" t="s">
        <v>1444</v>
      </c>
      <c r="AG449" s="8" t="str">
        <f t="shared" si="69"/>
        <v>m</v>
      </c>
      <c r="AH449" s="8">
        <f t="shared" si="76"/>
        <v>5000</v>
      </c>
      <c r="AI449" s="12">
        <f t="shared" si="76"/>
        <v>0</v>
      </c>
      <c r="AJ449" s="12" t="str">
        <f t="shared" si="76"/>
        <v>F1</v>
      </c>
      <c r="AK449" s="12">
        <f t="shared" si="70"/>
        <v>0</v>
      </c>
      <c r="AL449" s="12">
        <f t="shared" si="91"/>
        <v>0</v>
      </c>
      <c r="AM449" s="12">
        <f t="shared" si="91"/>
        <v>5</v>
      </c>
      <c r="AN449" s="12" t="str">
        <f t="shared" si="91"/>
        <v>16.02.14</v>
      </c>
      <c r="AO449" s="8" t="str">
        <f t="shared" si="71"/>
        <v>SEBASTIAN FELIPE MUÑOZ  VILLA</v>
      </c>
      <c r="AP449" s="23">
        <f t="shared" si="72"/>
        <v>36795</v>
      </c>
      <c r="AQ449" s="8" t="str">
        <f t="shared" si="77"/>
        <v>CLUB DEPORTIVO GALGOS RUNNERS</v>
      </c>
      <c r="AR449" s="8">
        <f t="shared" si="77"/>
        <v>16</v>
      </c>
      <c r="AS449" s="12" t="str">
        <f t="shared" si="73"/>
        <v>207397431</v>
      </c>
    </row>
    <row r="450" spans="1:45" ht="16" x14ac:dyDescent="0.2">
      <c r="A450" s="8"/>
      <c r="B450" s="35" t="s">
        <v>127</v>
      </c>
      <c r="C450" s="35" t="s">
        <v>128</v>
      </c>
      <c r="D450" s="35" t="s">
        <v>1363</v>
      </c>
      <c r="E450" s="32" t="s">
        <v>130</v>
      </c>
      <c r="F450" s="39" t="s">
        <v>95</v>
      </c>
      <c r="G450" s="9">
        <v>36053</v>
      </c>
      <c r="H450" s="36" t="str">
        <f t="shared" si="74"/>
        <v>adulto</v>
      </c>
      <c r="I450" s="40" t="s">
        <v>68</v>
      </c>
      <c r="J450" s="42">
        <v>8</v>
      </c>
      <c r="K450" s="36">
        <v>5000</v>
      </c>
      <c r="L450" s="8"/>
      <c r="M450" s="40" t="s">
        <v>565</v>
      </c>
      <c r="N450" s="82"/>
      <c r="O450" s="89">
        <v>6</v>
      </c>
      <c r="P450" s="89" t="s">
        <v>1482</v>
      </c>
      <c r="Q450" s="85"/>
      <c r="R450" s="12" t="s">
        <v>819</v>
      </c>
      <c r="S450" s="12" t="str">
        <f t="shared" ref="S450:S513" si="92">F450</f>
        <v>m</v>
      </c>
      <c r="T450" s="8"/>
      <c r="U450" s="8"/>
      <c r="V450" s="8"/>
      <c r="W450" s="8"/>
      <c r="X450" s="8"/>
      <c r="Y450" s="8"/>
      <c r="Z450" s="45" t="s">
        <v>1442</v>
      </c>
      <c r="AA450" s="10">
        <v>43897</v>
      </c>
      <c r="AB450" s="44" t="s">
        <v>1445</v>
      </c>
      <c r="AC450" s="11" t="s">
        <v>1443</v>
      </c>
      <c r="AD450" s="11" t="s">
        <v>47</v>
      </c>
      <c r="AE450" s="14" t="s">
        <v>1444</v>
      </c>
      <c r="AG450" s="8" t="str">
        <f t="shared" ref="AG450:AG513" si="93">F450</f>
        <v>m</v>
      </c>
      <c r="AH450" s="8">
        <f t="shared" si="76"/>
        <v>5000</v>
      </c>
      <c r="AI450" s="12">
        <f t="shared" si="76"/>
        <v>0</v>
      </c>
      <c r="AJ450" s="12" t="str">
        <f t="shared" si="76"/>
        <v>F1</v>
      </c>
      <c r="AK450" s="12">
        <f t="shared" ref="AK450:AK513" si="94">Q450</f>
        <v>0</v>
      </c>
      <c r="AL450" s="12">
        <f t="shared" si="91"/>
        <v>0</v>
      </c>
      <c r="AM450" s="12">
        <f t="shared" si="91"/>
        <v>6</v>
      </c>
      <c r="AN450" s="12" t="str">
        <f t="shared" si="91"/>
        <v>16.14.30</v>
      </c>
      <c r="AO450" s="8" t="str">
        <f t="shared" ref="AO450:AO513" si="95">+UPPER((CONCATENATE(D450," ",B450," ",C450)))</f>
        <v>IVAN   PINTO ALVARADO</v>
      </c>
      <c r="AP450" s="23">
        <f t="shared" ref="AP450:AP513" si="96">G450</f>
        <v>36053</v>
      </c>
      <c r="AQ450" s="8" t="str">
        <f t="shared" si="77"/>
        <v>Club Atlético de Los Angeles</v>
      </c>
      <c r="AR450" s="8">
        <f t="shared" si="77"/>
        <v>8</v>
      </c>
      <c r="AS450" s="12" t="str">
        <f t="shared" ref="AS450:AS513" si="97">+SUBSTITUTE(SUBSTITUTE(E450,".",""),"-","")</f>
        <v>261351080</v>
      </c>
    </row>
    <row r="451" spans="1:45" ht="16" x14ac:dyDescent="0.2">
      <c r="A451" s="8"/>
      <c r="B451" s="35" t="s">
        <v>157</v>
      </c>
      <c r="C451" s="35" t="s">
        <v>1374</v>
      </c>
      <c r="D451" s="35" t="s">
        <v>159</v>
      </c>
      <c r="E451" s="32" t="s">
        <v>160</v>
      </c>
      <c r="F451" s="39" t="s">
        <v>95</v>
      </c>
      <c r="G451" s="9">
        <v>32197</v>
      </c>
      <c r="H451" s="36" t="str">
        <f t="shared" si="74"/>
        <v>adulto</v>
      </c>
      <c r="I451" s="40" t="s">
        <v>78</v>
      </c>
      <c r="J451" s="42">
        <v>8</v>
      </c>
      <c r="K451" s="36">
        <v>5000</v>
      </c>
      <c r="L451" s="8"/>
      <c r="M451" s="40" t="s">
        <v>565</v>
      </c>
      <c r="N451" s="82"/>
      <c r="O451" s="89">
        <v>7</v>
      </c>
      <c r="P451" s="89" t="s">
        <v>1633</v>
      </c>
      <c r="Q451" s="85"/>
      <c r="R451" s="12" t="s">
        <v>819</v>
      </c>
      <c r="S451" s="12" t="str">
        <f t="shared" si="92"/>
        <v>m</v>
      </c>
      <c r="T451" s="8"/>
      <c r="U451" s="8"/>
      <c r="V451" s="8"/>
      <c r="W451" s="8"/>
      <c r="X451" s="8"/>
      <c r="Y451" s="8"/>
      <c r="Z451" s="45" t="s">
        <v>1442</v>
      </c>
      <c r="AA451" s="10">
        <v>43897</v>
      </c>
      <c r="AB451" s="44" t="s">
        <v>1445</v>
      </c>
      <c r="AC451" s="11" t="s">
        <v>1443</v>
      </c>
      <c r="AD451" s="11" t="s">
        <v>47</v>
      </c>
      <c r="AE451" s="14" t="s">
        <v>1444</v>
      </c>
      <c r="AG451" s="8" t="str">
        <f t="shared" si="93"/>
        <v>m</v>
      </c>
      <c r="AH451" s="8">
        <f t="shared" si="76"/>
        <v>5000</v>
      </c>
      <c r="AI451" s="12">
        <f t="shared" si="76"/>
        <v>0</v>
      </c>
      <c r="AJ451" s="12" t="str">
        <f t="shared" si="76"/>
        <v>F1</v>
      </c>
      <c r="AK451" s="12">
        <f t="shared" si="94"/>
        <v>0</v>
      </c>
      <c r="AL451" s="12">
        <f t="shared" si="91"/>
        <v>0</v>
      </c>
      <c r="AM451" s="12">
        <f t="shared" si="91"/>
        <v>7</v>
      </c>
      <c r="AN451" s="12" t="str">
        <f t="shared" si="91"/>
        <v>16.28.13</v>
      </c>
      <c r="AO451" s="8" t="str">
        <f t="shared" si="95"/>
        <v>NORBERTO JULIO SERONI ALEGRÍA</v>
      </c>
      <c r="AP451" s="23">
        <f t="shared" si="96"/>
        <v>32197</v>
      </c>
      <c r="AQ451" s="8" t="str">
        <f t="shared" si="77"/>
        <v>Club de Atletismo Cheukeniata</v>
      </c>
      <c r="AR451" s="8">
        <f t="shared" si="77"/>
        <v>8</v>
      </c>
      <c r="AS451" s="12" t="str">
        <f t="shared" si="97"/>
        <v>167694242</v>
      </c>
    </row>
    <row r="452" spans="1:45" ht="16" x14ac:dyDescent="0.2">
      <c r="A452" s="8"/>
      <c r="B452" s="35" t="s">
        <v>152</v>
      </c>
      <c r="C452" s="35" t="s">
        <v>153</v>
      </c>
      <c r="D452" s="35" t="s">
        <v>154</v>
      </c>
      <c r="E452" s="32" t="s">
        <v>155</v>
      </c>
      <c r="F452" s="39" t="s">
        <v>95</v>
      </c>
      <c r="G452" s="9">
        <v>33320</v>
      </c>
      <c r="H452" s="36" t="str">
        <f t="shared" si="74"/>
        <v>adulto</v>
      </c>
      <c r="I452" s="40" t="s">
        <v>96</v>
      </c>
      <c r="J452" s="42">
        <v>8</v>
      </c>
      <c r="K452" s="36">
        <v>5000</v>
      </c>
      <c r="L452" s="8"/>
      <c r="M452" s="40" t="s">
        <v>565</v>
      </c>
      <c r="N452" s="82"/>
      <c r="O452" s="89">
        <v>8</v>
      </c>
      <c r="P452" s="89" t="s">
        <v>1481</v>
      </c>
      <c r="Q452" s="85"/>
      <c r="R452" s="12" t="s">
        <v>819</v>
      </c>
      <c r="S452" s="12" t="str">
        <f t="shared" si="92"/>
        <v>m</v>
      </c>
      <c r="T452" s="8"/>
      <c r="U452" s="8"/>
      <c r="V452" s="8"/>
      <c r="W452" s="8"/>
      <c r="X452" s="8"/>
      <c r="Y452" s="8"/>
      <c r="Z452" s="45" t="s">
        <v>1442</v>
      </c>
      <c r="AA452" s="10">
        <v>43897</v>
      </c>
      <c r="AB452" s="44" t="s">
        <v>1445</v>
      </c>
      <c r="AC452" s="11" t="s">
        <v>1443</v>
      </c>
      <c r="AD452" s="11" t="s">
        <v>47</v>
      </c>
      <c r="AE452" s="14" t="s">
        <v>1444</v>
      </c>
      <c r="AG452" s="8" t="str">
        <f t="shared" si="93"/>
        <v>m</v>
      </c>
      <c r="AH452" s="8">
        <f t="shared" si="76"/>
        <v>5000</v>
      </c>
      <c r="AI452" s="12">
        <f t="shared" si="76"/>
        <v>0</v>
      </c>
      <c r="AJ452" s="12" t="str">
        <f t="shared" si="76"/>
        <v>F1</v>
      </c>
      <c r="AK452" s="12">
        <f t="shared" si="94"/>
        <v>0</v>
      </c>
      <c r="AL452" s="12">
        <f t="shared" si="91"/>
        <v>0</v>
      </c>
      <c r="AM452" s="12">
        <f t="shared" si="91"/>
        <v>8</v>
      </c>
      <c r="AN452" s="12" t="str">
        <f t="shared" si="91"/>
        <v>16.31.52</v>
      </c>
      <c r="AO452" s="8" t="str">
        <f t="shared" si="95"/>
        <v>HECTOR SANHUEZA FIGUEROA</v>
      </c>
      <c r="AP452" s="23">
        <f t="shared" si="96"/>
        <v>33320</v>
      </c>
      <c r="AQ452" s="8" t="str">
        <f t="shared" si="77"/>
        <v>Club Deportivo Universidad del Bio-Bio</v>
      </c>
      <c r="AR452" s="8">
        <f t="shared" si="77"/>
        <v>8</v>
      </c>
      <c r="AS452" s="12" t="str">
        <f t="shared" si="97"/>
        <v>177915386</v>
      </c>
    </row>
    <row r="453" spans="1:45" ht="16" x14ac:dyDescent="0.2">
      <c r="A453" s="8"/>
      <c r="B453" s="35" t="s">
        <v>137</v>
      </c>
      <c r="C453" s="35" t="s">
        <v>138</v>
      </c>
      <c r="D453" s="35" t="s">
        <v>139</v>
      </c>
      <c r="E453" s="32" t="s">
        <v>140</v>
      </c>
      <c r="F453" s="39" t="s">
        <v>95</v>
      </c>
      <c r="G453" s="9">
        <v>36112</v>
      </c>
      <c r="H453" s="36" t="str">
        <f t="shared" si="74"/>
        <v>adulto</v>
      </c>
      <c r="I453" s="40" t="s">
        <v>96</v>
      </c>
      <c r="J453" s="42">
        <v>8</v>
      </c>
      <c r="K453" s="36">
        <v>5000</v>
      </c>
      <c r="L453" s="8"/>
      <c r="M453" s="40" t="s">
        <v>565</v>
      </c>
      <c r="N453" s="82"/>
      <c r="O453" s="89">
        <v>9</v>
      </c>
      <c r="P453" s="89" t="s">
        <v>1674</v>
      </c>
      <c r="Q453" s="85"/>
      <c r="R453" s="12" t="s">
        <v>819</v>
      </c>
      <c r="S453" s="12" t="str">
        <f t="shared" si="92"/>
        <v>m</v>
      </c>
      <c r="T453" s="8"/>
      <c r="U453" s="8"/>
      <c r="V453" s="8"/>
      <c r="W453" s="8"/>
      <c r="X453" s="8"/>
      <c r="Y453" s="8"/>
      <c r="Z453" s="45" t="s">
        <v>1442</v>
      </c>
      <c r="AA453" s="10">
        <v>43897</v>
      </c>
      <c r="AB453" s="44" t="s">
        <v>1445</v>
      </c>
      <c r="AC453" s="11" t="s">
        <v>1443</v>
      </c>
      <c r="AD453" s="11" t="s">
        <v>47</v>
      </c>
      <c r="AE453" s="14" t="s">
        <v>1444</v>
      </c>
      <c r="AG453" s="8" t="str">
        <f t="shared" si="93"/>
        <v>m</v>
      </c>
      <c r="AH453" s="8">
        <f t="shared" si="76"/>
        <v>5000</v>
      </c>
      <c r="AI453" s="12">
        <f t="shared" si="76"/>
        <v>0</v>
      </c>
      <c r="AJ453" s="12" t="str">
        <f t="shared" si="76"/>
        <v>F1</v>
      </c>
      <c r="AK453" s="12">
        <f t="shared" si="94"/>
        <v>0</v>
      </c>
      <c r="AL453" s="12">
        <f t="shared" si="91"/>
        <v>0</v>
      </c>
      <c r="AM453" s="12">
        <f t="shared" si="91"/>
        <v>9</v>
      </c>
      <c r="AN453" s="12" t="str">
        <f t="shared" si="91"/>
        <v>16.54.29</v>
      </c>
      <c r="AO453" s="8" t="str">
        <f t="shared" si="95"/>
        <v>RUBEN CARO BERNAL</v>
      </c>
      <c r="AP453" s="23">
        <f t="shared" si="96"/>
        <v>36112</v>
      </c>
      <c r="AQ453" s="8" t="str">
        <f t="shared" si="77"/>
        <v>Club Deportivo Universidad del Bio-Bio</v>
      </c>
      <c r="AR453" s="8">
        <f t="shared" si="77"/>
        <v>8</v>
      </c>
      <c r="AS453" s="12" t="str">
        <f t="shared" si="97"/>
        <v>200147448</v>
      </c>
    </row>
    <row r="454" spans="1:45" ht="16" x14ac:dyDescent="0.2">
      <c r="A454" s="8"/>
      <c r="B454" s="35" t="s">
        <v>172</v>
      </c>
      <c r="C454" s="35" t="s">
        <v>173</v>
      </c>
      <c r="D454" s="35" t="s">
        <v>1370</v>
      </c>
      <c r="E454" s="32" t="s">
        <v>175</v>
      </c>
      <c r="F454" s="39" t="s">
        <v>95</v>
      </c>
      <c r="G454" s="9">
        <v>30124</v>
      </c>
      <c r="H454" s="36" t="str">
        <f t="shared" si="74"/>
        <v>adulto</v>
      </c>
      <c r="I454" s="40" t="s">
        <v>78</v>
      </c>
      <c r="J454" s="42">
        <v>8</v>
      </c>
      <c r="K454" s="36">
        <v>5000</v>
      </c>
      <c r="L454" s="8"/>
      <c r="M454" s="40" t="s">
        <v>565</v>
      </c>
      <c r="N454" s="82"/>
      <c r="O454" s="89">
        <v>10</v>
      </c>
      <c r="P454" s="89" t="s">
        <v>1632</v>
      </c>
      <c r="Q454" s="85"/>
      <c r="R454" s="12" t="s">
        <v>819</v>
      </c>
      <c r="S454" s="12" t="str">
        <f t="shared" si="92"/>
        <v>m</v>
      </c>
      <c r="T454" s="8"/>
      <c r="U454" s="8"/>
      <c r="V454" s="8"/>
      <c r="W454" s="8"/>
      <c r="X454" s="8"/>
      <c r="Y454" s="8"/>
      <c r="Z454" s="45" t="s">
        <v>1442</v>
      </c>
      <c r="AA454" s="10">
        <v>43897</v>
      </c>
      <c r="AB454" s="44" t="s">
        <v>1445</v>
      </c>
      <c r="AC454" s="11" t="s">
        <v>1443</v>
      </c>
      <c r="AD454" s="11" t="s">
        <v>47</v>
      </c>
      <c r="AE454" s="14" t="s">
        <v>1444</v>
      </c>
      <c r="AG454" s="8" t="str">
        <f t="shared" si="93"/>
        <v>m</v>
      </c>
      <c r="AH454" s="8">
        <f t="shared" si="76"/>
        <v>5000</v>
      </c>
      <c r="AI454" s="12">
        <f t="shared" si="76"/>
        <v>0</v>
      </c>
      <c r="AJ454" s="12" t="str">
        <f t="shared" si="76"/>
        <v>F1</v>
      </c>
      <c r="AK454" s="12">
        <f t="shared" si="94"/>
        <v>0</v>
      </c>
      <c r="AL454" s="12">
        <f t="shared" si="91"/>
        <v>0</v>
      </c>
      <c r="AM454" s="12">
        <f t="shared" si="91"/>
        <v>10</v>
      </c>
      <c r="AN454" s="12" t="str">
        <f t="shared" si="91"/>
        <v>18.19.59</v>
      </c>
      <c r="AO454" s="8" t="str">
        <f t="shared" si="95"/>
        <v>CESAR LUIS MEDINA MONTIEL</v>
      </c>
      <c r="AP454" s="23">
        <f t="shared" si="96"/>
        <v>30124</v>
      </c>
      <c r="AQ454" s="8" t="str">
        <f t="shared" si="77"/>
        <v>Club de Atletismo Cheukeniata</v>
      </c>
      <c r="AR454" s="8">
        <f t="shared" si="77"/>
        <v>8</v>
      </c>
      <c r="AS454" s="12" t="str">
        <f t="shared" si="97"/>
        <v>152728689</v>
      </c>
    </row>
    <row r="455" spans="1:45" ht="16" x14ac:dyDescent="0.2">
      <c r="A455" s="8"/>
      <c r="B455" s="35" t="s">
        <v>1357</v>
      </c>
      <c r="C455" s="35" t="s">
        <v>92</v>
      </c>
      <c r="D455" s="35" t="s">
        <v>93</v>
      </c>
      <c r="E455" s="32" t="s">
        <v>94</v>
      </c>
      <c r="F455" s="39" t="s">
        <v>95</v>
      </c>
      <c r="G455" s="9">
        <v>33950</v>
      </c>
      <c r="H455" s="36" t="str">
        <f t="shared" si="74"/>
        <v>adulto</v>
      </c>
      <c r="I455" s="40" t="s">
        <v>96</v>
      </c>
      <c r="J455" s="42">
        <v>8</v>
      </c>
      <c r="K455" s="36">
        <v>5000</v>
      </c>
      <c r="L455" s="8"/>
      <c r="M455" s="40" t="s">
        <v>565</v>
      </c>
      <c r="N455" s="82"/>
      <c r="O455" s="89"/>
      <c r="P455" s="89" t="s">
        <v>588</v>
      </c>
      <c r="Q455" s="85"/>
      <c r="R455" s="12" t="s">
        <v>819</v>
      </c>
      <c r="S455" s="12" t="str">
        <f t="shared" si="92"/>
        <v>m</v>
      </c>
      <c r="T455" s="8"/>
      <c r="U455" s="8"/>
      <c r="V455" s="8"/>
      <c r="W455" s="8"/>
      <c r="X455" s="8"/>
      <c r="Y455" s="8"/>
      <c r="Z455" s="45" t="s">
        <v>1442</v>
      </c>
      <c r="AA455" s="10">
        <v>43897</v>
      </c>
      <c r="AB455" s="44" t="s">
        <v>1445</v>
      </c>
      <c r="AC455" s="11" t="s">
        <v>1443</v>
      </c>
      <c r="AD455" s="11" t="s">
        <v>47</v>
      </c>
      <c r="AE455" s="14" t="s">
        <v>1444</v>
      </c>
      <c r="AG455" s="8" t="str">
        <f t="shared" si="93"/>
        <v>m</v>
      </c>
      <c r="AH455" s="8">
        <f t="shared" si="76"/>
        <v>5000</v>
      </c>
      <c r="AI455" s="12">
        <f t="shared" si="76"/>
        <v>0</v>
      </c>
      <c r="AJ455" s="12" t="str">
        <f t="shared" si="76"/>
        <v>F1</v>
      </c>
      <c r="AK455" s="12">
        <f t="shared" si="94"/>
        <v>0</v>
      </c>
      <c r="AL455" s="12">
        <f t="shared" si="91"/>
        <v>0</v>
      </c>
      <c r="AM455" s="12">
        <f t="shared" si="91"/>
        <v>0</v>
      </c>
      <c r="AN455" s="12" t="str">
        <f t="shared" si="91"/>
        <v>DNS</v>
      </c>
      <c r="AO455" s="8" t="str">
        <f t="shared" si="95"/>
        <v>IVAN CHAVES CORTEZ</v>
      </c>
      <c r="AP455" s="23">
        <f t="shared" si="96"/>
        <v>33950</v>
      </c>
      <c r="AQ455" s="8" t="str">
        <f t="shared" si="77"/>
        <v>Club Deportivo Universidad del Bio-Bio</v>
      </c>
      <c r="AR455" s="8">
        <f t="shared" si="77"/>
        <v>8</v>
      </c>
      <c r="AS455" s="12" t="str">
        <f t="shared" si="97"/>
        <v>183630539</v>
      </c>
    </row>
    <row r="456" spans="1:45" ht="16" x14ac:dyDescent="0.2">
      <c r="A456" s="8"/>
      <c r="B456" s="35" t="s">
        <v>98</v>
      </c>
      <c r="C456" s="35" t="s">
        <v>99</v>
      </c>
      <c r="D456" s="35" t="s">
        <v>1358</v>
      </c>
      <c r="E456" s="32" t="s">
        <v>1359</v>
      </c>
      <c r="F456" s="39" t="s">
        <v>95</v>
      </c>
      <c r="G456" s="9">
        <v>32924</v>
      </c>
      <c r="H456" s="36" t="str">
        <f t="shared" si="74"/>
        <v>adulto</v>
      </c>
      <c r="I456" s="40" t="s">
        <v>78</v>
      </c>
      <c r="J456" s="42">
        <v>8</v>
      </c>
      <c r="K456" s="36">
        <v>5000</v>
      </c>
      <c r="L456" s="8"/>
      <c r="M456" s="40" t="s">
        <v>565</v>
      </c>
      <c r="N456" s="82"/>
      <c r="O456" s="89"/>
      <c r="P456" s="89" t="s">
        <v>588</v>
      </c>
      <c r="Q456" s="85"/>
      <c r="R456" s="12" t="s">
        <v>819</v>
      </c>
      <c r="S456" s="12" t="str">
        <f t="shared" si="92"/>
        <v>m</v>
      </c>
      <c r="T456" s="8"/>
      <c r="U456" s="8"/>
      <c r="V456" s="8"/>
      <c r="W456" s="8"/>
      <c r="X456" s="8"/>
      <c r="Y456" s="8"/>
      <c r="Z456" s="45" t="s">
        <v>1442</v>
      </c>
      <c r="AA456" s="10">
        <v>43897</v>
      </c>
      <c r="AB456" s="44" t="s">
        <v>1445</v>
      </c>
      <c r="AC456" s="11" t="s">
        <v>1443</v>
      </c>
      <c r="AD456" s="11" t="s">
        <v>47</v>
      </c>
      <c r="AE456" s="14" t="s">
        <v>1444</v>
      </c>
      <c r="AG456" s="8" t="str">
        <f t="shared" si="93"/>
        <v>m</v>
      </c>
      <c r="AH456" s="8">
        <f t="shared" si="76"/>
        <v>5000</v>
      </c>
      <c r="AI456" s="12">
        <f t="shared" si="76"/>
        <v>0</v>
      </c>
      <c r="AJ456" s="12" t="str">
        <f t="shared" si="76"/>
        <v>F1</v>
      </c>
      <c r="AK456" s="12">
        <f t="shared" si="94"/>
        <v>0</v>
      </c>
      <c r="AL456" s="12">
        <f t="shared" si="91"/>
        <v>0</v>
      </c>
      <c r="AM456" s="12">
        <f t="shared" si="91"/>
        <v>0</v>
      </c>
      <c r="AN456" s="12" t="str">
        <f t="shared" si="91"/>
        <v>DNS</v>
      </c>
      <c r="AO456" s="8" t="str">
        <f t="shared" si="95"/>
        <v>DIEGO SEBASTIÁN INZUNZA SANHUEZA</v>
      </c>
      <c r="AP456" s="23">
        <f t="shared" si="96"/>
        <v>32924</v>
      </c>
      <c r="AQ456" s="8" t="str">
        <f t="shared" si="77"/>
        <v>Club de Atletismo Cheukeniata</v>
      </c>
      <c r="AR456" s="8">
        <f t="shared" si="77"/>
        <v>8</v>
      </c>
      <c r="AS456" s="12" t="str">
        <f t="shared" si="97"/>
        <v>23456789K</v>
      </c>
    </row>
    <row r="457" spans="1:45" ht="16" x14ac:dyDescent="0.2">
      <c r="A457" s="8"/>
      <c r="B457" s="35" t="s">
        <v>818</v>
      </c>
      <c r="C457" s="35" t="s">
        <v>177</v>
      </c>
      <c r="D457" s="35" t="s">
        <v>178</v>
      </c>
      <c r="E457" s="32" t="s">
        <v>179</v>
      </c>
      <c r="F457" s="39" t="s">
        <v>95</v>
      </c>
      <c r="G457" s="9">
        <v>35582</v>
      </c>
      <c r="H457" s="36" t="str">
        <f t="shared" si="74"/>
        <v>adulto</v>
      </c>
      <c r="I457" s="40" t="s">
        <v>78</v>
      </c>
      <c r="J457" s="42">
        <v>8</v>
      </c>
      <c r="K457" s="36">
        <v>5000</v>
      </c>
      <c r="L457" s="8"/>
      <c r="M457" s="40" t="s">
        <v>565</v>
      </c>
      <c r="N457" s="82"/>
      <c r="O457" s="89"/>
      <c r="P457" s="89" t="s">
        <v>588</v>
      </c>
      <c r="Q457" s="85"/>
      <c r="R457" s="12" t="s">
        <v>819</v>
      </c>
      <c r="S457" s="12" t="str">
        <f t="shared" si="92"/>
        <v>m</v>
      </c>
      <c r="T457" s="8"/>
      <c r="U457" s="8"/>
      <c r="V457" s="8"/>
      <c r="W457" s="8"/>
      <c r="X457" s="8"/>
      <c r="Y457" s="8"/>
      <c r="Z457" s="45" t="s">
        <v>1442</v>
      </c>
      <c r="AA457" s="10">
        <v>43897</v>
      </c>
      <c r="AB457" s="44" t="s">
        <v>1445</v>
      </c>
      <c r="AC457" s="11" t="s">
        <v>1443</v>
      </c>
      <c r="AD457" s="11" t="s">
        <v>47</v>
      </c>
      <c r="AE457" s="14" t="s">
        <v>1444</v>
      </c>
      <c r="AG457" s="8" t="str">
        <f t="shared" si="93"/>
        <v>m</v>
      </c>
      <c r="AH457" s="8">
        <f t="shared" si="76"/>
        <v>5000</v>
      </c>
      <c r="AI457" s="12">
        <f t="shared" si="76"/>
        <v>0</v>
      </c>
      <c r="AJ457" s="12" t="str">
        <f t="shared" si="76"/>
        <v>F1</v>
      </c>
      <c r="AK457" s="12">
        <f t="shared" si="94"/>
        <v>0</v>
      </c>
      <c r="AL457" s="12">
        <f t="shared" si="91"/>
        <v>0</v>
      </c>
      <c r="AM457" s="12">
        <f t="shared" si="91"/>
        <v>0</v>
      </c>
      <c r="AN457" s="12" t="str">
        <f t="shared" si="91"/>
        <v>DNS</v>
      </c>
      <c r="AO457" s="8" t="str">
        <f t="shared" si="95"/>
        <v>JUAN MANUEL QUIJADA BUSTOS</v>
      </c>
      <c r="AP457" s="23">
        <f t="shared" si="96"/>
        <v>35582</v>
      </c>
      <c r="AQ457" s="8" t="str">
        <f t="shared" si="77"/>
        <v>Club de Atletismo Cheukeniata</v>
      </c>
      <c r="AR457" s="8">
        <f t="shared" si="77"/>
        <v>8</v>
      </c>
      <c r="AS457" s="12" t="str">
        <f t="shared" si="97"/>
        <v>19566580k</v>
      </c>
    </row>
    <row r="458" spans="1:45" ht="16" x14ac:dyDescent="0.2">
      <c r="A458" s="8"/>
      <c r="B458" s="35" t="s">
        <v>450</v>
      </c>
      <c r="C458" s="35" t="s">
        <v>390</v>
      </c>
      <c r="D458" s="35" t="s">
        <v>451</v>
      </c>
      <c r="E458" s="32" t="s">
        <v>452</v>
      </c>
      <c r="F458" s="39" t="s">
        <v>95</v>
      </c>
      <c r="G458" s="9">
        <v>37755</v>
      </c>
      <c r="H458" s="36" t="str">
        <f t="shared" si="74"/>
        <v>u18</v>
      </c>
      <c r="I458" s="40" t="s">
        <v>857</v>
      </c>
      <c r="J458" s="42">
        <v>8</v>
      </c>
      <c r="K458" s="36">
        <v>5000</v>
      </c>
      <c r="L458" s="8"/>
      <c r="M458" s="40" t="s">
        <v>565</v>
      </c>
      <c r="N458" s="82"/>
      <c r="O458" s="89"/>
      <c r="P458" s="89" t="s">
        <v>584</v>
      </c>
      <c r="Q458" s="85"/>
      <c r="R458" s="12" t="s">
        <v>819</v>
      </c>
      <c r="S458" s="12" t="str">
        <f t="shared" si="92"/>
        <v>m</v>
      </c>
      <c r="T458" s="8"/>
      <c r="U458" s="8"/>
      <c r="V458" s="8"/>
      <c r="W458" s="8"/>
      <c r="X458" s="8"/>
      <c r="Y458" s="8"/>
      <c r="Z458" s="45" t="s">
        <v>1442</v>
      </c>
      <c r="AA458" s="10">
        <v>43897</v>
      </c>
      <c r="AB458" s="44" t="s">
        <v>1445</v>
      </c>
      <c r="AC458" s="11" t="s">
        <v>1443</v>
      </c>
      <c r="AD458" s="11" t="s">
        <v>47</v>
      </c>
      <c r="AE458" s="14" t="s">
        <v>1444</v>
      </c>
      <c r="AG458" s="8" t="str">
        <f t="shared" si="93"/>
        <v>m</v>
      </c>
      <c r="AH458" s="8">
        <f t="shared" si="76"/>
        <v>5000</v>
      </c>
      <c r="AI458" s="12">
        <f t="shared" si="76"/>
        <v>0</v>
      </c>
      <c r="AJ458" s="12" t="str">
        <f t="shared" si="76"/>
        <v>F1</v>
      </c>
      <c r="AK458" s="12">
        <f t="shared" si="94"/>
        <v>0</v>
      </c>
      <c r="AL458" s="12">
        <f t="shared" si="91"/>
        <v>0</v>
      </c>
      <c r="AM458" s="12">
        <f t="shared" si="91"/>
        <v>0</v>
      </c>
      <c r="AN458" s="12" t="str">
        <f t="shared" si="91"/>
        <v>DNF</v>
      </c>
      <c r="AO458" s="8" t="str">
        <f t="shared" si="95"/>
        <v>WALTER KEVIN CHAPARRO VILLARROEL</v>
      </c>
      <c r="AP458" s="23">
        <f t="shared" si="96"/>
        <v>37755</v>
      </c>
      <c r="AQ458" s="8" t="str">
        <f t="shared" si="77"/>
        <v>Club de Atletismo juan Silva de Lota</v>
      </c>
      <c r="AR458" s="8">
        <f t="shared" si="77"/>
        <v>8</v>
      </c>
      <c r="AS458" s="12" t="str">
        <f t="shared" si="97"/>
        <v>212994855</v>
      </c>
    </row>
    <row r="459" spans="1:45" ht="16" x14ac:dyDescent="0.2">
      <c r="A459" s="8"/>
      <c r="B459" s="35" t="s">
        <v>543</v>
      </c>
      <c r="C459" s="35" t="s">
        <v>247</v>
      </c>
      <c r="D459" s="35" t="s">
        <v>544</v>
      </c>
      <c r="E459" s="32" t="s">
        <v>545</v>
      </c>
      <c r="F459" s="39" t="s">
        <v>95</v>
      </c>
      <c r="G459" s="9">
        <v>37280</v>
      </c>
      <c r="H459" s="36" t="str">
        <f t="shared" si="74"/>
        <v>u20</v>
      </c>
      <c r="I459" s="40" t="s">
        <v>857</v>
      </c>
      <c r="J459" s="42">
        <v>8</v>
      </c>
      <c r="K459" s="36">
        <v>5000</v>
      </c>
      <c r="L459" s="8"/>
      <c r="M459" s="40" t="s">
        <v>565</v>
      </c>
      <c r="N459" s="82"/>
      <c r="O459" s="89"/>
      <c r="P459" s="89" t="s">
        <v>588</v>
      </c>
      <c r="Q459" s="85"/>
      <c r="R459" s="12" t="s">
        <v>819</v>
      </c>
      <c r="S459" s="12" t="str">
        <f t="shared" si="92"/>
        <v>m</v>
      </c>
      <c r="T459" s="8"/>
      <c r="U459" s="8"/>
      <c r="V459" s="8"/>
      <c r="W459" s="8"/>
      <c r="X459" s="8"/>
      <c r="Y459" s="8"/>
      <c r="Z459" s="45" t="s">
        <v>1442</v>
      </c>
      <c r="AA459" s="10">
        <v>43897</v>
      </c>
      <c r="AB459" s="44" t="s">
        <v>1445</v>
      </c>
      <c r="AC459" s="11" t="s">
        <v>1443</v>
      </c>
      <c r="AD459" s="11" t="s">
        <v>47</v>
      </c>
      <c r="AE459" s="14" t="s">
        <v>1444</v>
      </c>
      <c r="AG459" s="8" t="str">
        <f t="shared" si="93"/>
        <v>m</v>
      </c>
      <c r="AH459" s="8">
        <f t="shared" si="76"/>
        <v>5000</v>
      </c>
      <c r="AI459" s="12">
        <f t="shared" si="76"/>
        <v>0</v>
      </c>
      <c r="AJ459" s="12" t="str">
        <f t="shared" si="76"/>
        <v>F1</v>
      </c>
      <c r="AK459" s="12">
        <f t="shared" si="94"/>
        <v>0</v>
      </c>
      <c r="AL459" s="12">
        <f t="shared" si="91"/>
        <v>0</v>
      </c>
      <c r="AM459" s="12">
        <f t="shared" si="91"/>
        <v>0</v>
      </c>
      <c r="AN459" s="12" t="str">
        <f t="shared" si="91"/>
        <v>DNS</v>
      </c>
      <c r="AO459" s="8" t="str">
        <f t="shared" si="95"/>
        <v>DENNIS ANGELO FERNANDEZ JARA</v>
      </c>
      <c r="AP459" s="23">
        <f t="shared" si="96"/>
        <v>37280</v>
      </c>
      <c r="AQ459" s="8" t="str">
        <f t="shared" si="77"/>
        <v>Club de Atletismo juan Silva de Lota</v>
      </c>
      <c r="AR459" s="8">
        <f t="shared" si="77"/>
        <v>8</v>
      </c>
      <c r="AS459" s="12" t="str">
        <f t="shared" si="97"/>
        <v>209688409</v>
      </c>
    </row>
    <row r="460" spans="1:45" ht="16" x14ac:dyDescent="0.2">
      <c r="A460" s="8"/>
      <c r="B460" s="35" t="s">
        <v>413</v>
      </c>
      <c r="C460" s="35" t="s">
        <v>1364</v>
      </c>
      <c r="D460" s="35" t="s">
        <v>1365</v>
      </c>
      <c r="E460" s="32" t="s">
        <v>125</v>
      </c>
      <c r="F460" s="39" t="s">
        <v>95</v>
      </c>
      <c r="G460" s="9">
        <v>32723</v>
      </c>
      <c r="H460" s="36" t="str">
        <f t="shared" si="74"/>
        <v>adulto</v>
      </c>
      <c r="I460" s="40" t="s">
        <v>46</v>
      </c>
      <c r="J460" s="42">
        <v>8</v>
      </c>
      <c r="K460" s="36">
        <v>5000</v>
      </c>
      <c r="L460" s="8"/>
      <c r="M460" s="40" t="s">
        <v>565</v>
      </c>
      <c r="N460" s="82"/>
      <c r="O460" s="89"/>
      <c r="P460" s="89" t="s">
        <v>588</v>
      </c>
      <c r="Q460" s="85"/>
      <c r="R460" s="12" t="s">
        <v>819</v>
      </c>
      <c r="S460" s="12" t="str">
        <f t="shared" si="92"/>
        <v>m</v>
      </c>
      <c r="T460" s="8"/>
      <c r="U460" s="8"/>
      <c r="V460" s="8"/>
      <c r="W460" s="8"/>
      <c r="X460" s="8"/>
      <c r="Y460" s="8"/>
      <c r="Z460" s="45" t="s">
        <v>1442</v>
      </c>
      <c r="AA460" s="10">
        <v>43897</v>
      </c>
      <c r="AB460" s="44" t="s">
        <v>1445</v>
      </c>
      <c r="AC460" s="11" t="s">
        <v>1443</v>
      </c>
      <c r="AD460" s="11" t="s">
        <v>47</v>
      </c>
      <c r="AE460" s="14" t="s">
        <v>1444</v>
      </c>
      <c r="AG460" s="8" t="str">
        <f t="shared" si="93"/>
        <v>m</v>
      </c>
      <c r="AH460" s="8">
        <f t="shared" si="76"/>
        <v>5000</v>
      </c>
      <c r="AI460" s="12">
        <f t="shared" si="76"/>
        <v>0</v>
      </c>
      <c r="AJ460" s="12" t="str">
        <f t="shared" si="76"/>
        <v>F1</v>
      </c>
      <c r="AK460" s="12">
        <f t="shared" si="94"/>
        <v>0</v>
      </c>
      <c r="AL460" s="12">
        <f t="shared" si="91"/>
        <v>0</v>
      </c>
      <c r="AM460" s="12">
        <f t="shared" si="91"/>
        <v>0</v>
      </c>
      <c r="AN460" s="12" t="str">
        <f t="shared" si="91"/>
        <v>DNS</v>
      </c>
      <c r="AO460" s="8" t="str">
        <f t="shared" si="95"/>
        <v>DANIEL ALARCÓN VÁSQUEZ</v>
      </c>
      <c r="AP460" s="23">
        <f t="shared" si="96"/>
        <v>32723</v>
      </c>
      <c r="AQ460" s="8" t="str">
        <f t="shared" si="77"/>
        <v>Club Deportivo Atlético Coronel</v>
      </c>
      <c r="AR460" s="8">
        <f t="shared" si="77"/>
        <v>8</v>
      </c>
      <c r="AS460" s="12" t="str">
        <f t="shared" si="97"/>
        <v>170006992</v>
      </c>
    </row>
    <row r="461" spans="1:45" ht="16" x14ac:dyDescent="0.2">
      <c r="A461" s="8"/>
      <c r="B461" s="35" t="s">
        <v>539</v>
      </c>
      <c r="C461" s="35" t="s">
        <v>99</v>
      </c>
      <c r="D461" s="35" t="s">
        <v>540</v>
      </c>
      <c r="E461" s="32" t="s">
        <v>541</v>
      </c>
      <c r="F461" s="39" t="s">
        <v>95</v>
      </c>
      <c r="G461" s="9">
        <v>37375</v>
      </c>
      <c r="H461" s="36" t="str">
        <f t="shared" si="74"/>
        <v>u20</v>
      </c>
      <c r="I461" s="40" t="s">
        <v>857</v>
      </c>
      <c r="J461" s="42">
        <v>8</v>
      </c>
      <c r="K461" s="36">
        <v>5000</v>
      </c>
      <c r="L461" s="8"/>
      <c r="M461" s="40" t="s">
        <v>565</v>
      </c>
      <c r="N461" s="82"/>
      <c r="O461" s="89"/>
      <c r="P461" s="89" t="s">
        <v>588</v>
      </c>
      <c r="Q461" s="85"/>
      <c r="R461" s="12" t="s">
        <v>819</v>
      </c>
      <c r="S461" s="12" t="str">
        <f t="shared" si="92"/>
        <v>m</v>
      </c>
      <c r="T461" s="8"/>
      <c r="U461" s="8"/>
      <c r="V461" s="8"/>
      <c r="W461" s="8"/>
      <c r="X461" s="8"/>
      <c r="Y461" s="8"/>
      <c r="Z461" s="45" t="s">
        <v>1442</v>
      </c>
      <c r="AA461" s="10">
        <v>43897</v>
      </c>
      <c r="AB461" s="44" t="s">
        <v>1445</v>
      </c>
      <c r="AC461" s="11" t="s">
        <v>1443</v>
      </c>
      <c r="AD461" s="11" t="s">
        <v>47</v>
      </c>
      <c r="AE461" s="14" t="s">
        <v>1444</v>
      </c>
      <c r="AG461" s="8" t="str">
        <f t="shared" si="93"/>
        <v>m</v>
      </c>
      <c r="AH461" s="8">
        <f t="shared" si="76"/>
        <v>5000</v>
      </c>
      <c r="AI461" s="12">
        <f t="shared" si="76"/>
        <v>0</v>
      </c>
      <c r="AJ461" s="12" t="str">
        <f t="shared" si="76"/>
        <v>F1</v>
      </c>
      <c r="AK461" s="12">
        <f t="shared" si="94"/>
        <v>0</v>
      </c>
      <c r="AL461" s="12">
        <f t="shared" si="91"/>
        <v>0</v>
      </c>
      <c r="AM461" s="12">
        <f t="shared" si="91"/>
        <v>0</v>
      </c>
      <c r="AN461" s="12" t="str">
        <f t="shared" si="91"/>
        <v>DNS</v>
      </c>
      <c r="AO461" s="8" t="str">
        <f t="shared" si="95"/>
        <v>JOAQUIN ADOLFO CAMPOS SANHUEZA</v>
      </c>
      <c r="AP461" s="23">
        <f t="shared" si="96"/>
        <v>37375</v>
      </c>
      <c r="AQ461" s="8" t="str">
        <f t="shared" si="77"/>
        <v>Club de Atletismo juan Silva de Lota</v>
      </c>
      <c r="AR461" s="8">
        <f t="shared" si="77"/>
        <v>8</v>
      </c>
      <c r="AS461" s="12" t="str">
        <f t="shared" si="97"/>
        <v>208691880</v>
      </c>
    </row>
    <row r="462" spans="1:45" ht="16" x14ac:dyDescent="0.2">
      <c r="A462" s="8"/>
      <c r="B462" s="35" t="s">
        <v>459</v>
      </c>
      <c r="C462" s="35" t="s">
        <v>459</v>
      </c>
      <c r="D462" s="35" t="s">
        <v>460</v>
      </c>
      <c r="E462" s="32" t="s">
        <v>461</v>
      </c>
      <c r="F462" s="39" t="s">
        <v>95</v>
      </c>
      <c r="G462" s="9">
        <v>38066</v>
      </c>
      <c r="H462" s="36" t="str">
        <f t="shared" ref="H462:H525" si="98">+IF(G462&lt;DATE(2001,1,1),"adulto",IF(G462&lt;DATE(2003,1,1),"u20",IF(G462&lt;DATE(2005,1,1),"u18",IF(G462&lt;DATE(2007,1,1),"u16","-"))))</f>
        <v>u18</v>
      </c>
      <c r="I462" s="40" t="s">
        <v>207</v>
      </c>
      <c r="J462" s="42">
        <v>8</v>
      </c>
      <c r="K462" s="36">
        <v>5000</v>
      </c>
      <c r="L462" s="8"/>
      <c r="M462" s="40" t="s">
        <v>565</v>
      </c>
      <c r="N462" s="82"/>
      <c r="O462" s="89"/>
      <c r="P462" s="89" t="s">
        <v>584</v>
      </c>
      <c r="Q462" s="85"/>
      <c r="R462" s="12" t="s">
        <v>819</v>
      </c>
      <c r="S462" s="12" t="str">
        <f t="shared" si="92"/>
        <v>m</v>
      </c>
      <c r="T462" s="8"/>
      <c r="U462" s="8"/>
      <c r="V462" s="8"/>
      <c r="W462" s="8"/>
      <c r="X462" s="8"/>
      <c r="Y462" s="8"/>
      <c r="Z462" s="45" t="s">
        <v>1442</v>
      </c>
      <c r="AA462" s="10">
        <v>43897</v>
      </c>
      <c r="AB462" s="44" t="s">
        <v>1445</v>
      </c>
      <c r="AC462" s="11" t="s">
        <v>1443</v>
      </c>
      <c r="AD462" s="11" t="s">
        <v>47</v>
      </c>
      <c r="AE462" s="14" t="s">
        <v>1444</v>
      </c>
      <c r="AG462" s="8" t="str">
        <f t="shared" si="93"/>
        <v>m</v>
      </c>
      <c r="AH462" s="8">
        <f t="shared" si="76"/>
        <v>5000</v>
      </c>
      <c r="AI462" s="12">
        <f t="shared" si="76"/>
        <v>0</v>
      </c>
      <c r="AJ462" s="12" t="str">
        <f t="shared" si="76"/>
        <v>F1</v>
      </c>
      <c r="AK462" s="12">
        <f t="shared" si="94"/>
        <v>0</v>
      </c>
      <c r="AL462" s="12">
        <f t="shared" si="91"/>
        <v>0</v>
      </c>
      <c r="AM462" s="12">
        <f t="shared" si="91"/>
        <v>0</v>
      </c>
      <c r="AN462" s="12" t="str">
        <f t="shared" si="91"/>
        <v>DNF</v>
      </c>
      <c r="AO462" s="8" t="str">
        <f t="shared" si="95"/>
        <v>NATANAEL DAVID SALAS SALAS</v>
      </c>
      <c r="AP462" s="23">
        <f t="shared" si="96"/>
        <v>38066</v>
      </c>
      <c r="AQ462" s="8" t="str">
        <f t="shared" si="77"/>
        <v>Centro de apoyo del deporte y la cultura CADECU</v>
      </c>
      <c r="AR462" s="8">
        <f t="shared" si="77"/>
        <v>8</v>
      </c>
      <c r="AS462" s="12" t="str">
        <f t="shared" si="97"/>
        <v>215337820</v>
      </c>
    </row>
    <row r="463" spans="1:45" ht="16" x14ac:dyDescent="0.2">
      <c r="A463" s="8"/>
      <c r="B463" s="35" t="s">
        <v>188</v>
      </c>
      <c r="C463" s="35" t="s">
        <v>1335</v>
      </c>
      <c r="D463" s="35" t="s">
        <v>1336</v>
      </c>
      <c r="E463" s="32" t="s">
        <v>1337</v>
      </c>
      <c r="F463" s="39" t="s">
        <v>95</v>
      </c>
      <c r="G463" s="9">
        <v>37456</v>
      </c>
      <c r="H463" s="36" t="str">
        <f t="shared" si="98"/>
        <v>u20</v>
      </c>
      <c r="I463" s="40" t="s">
        <v>831</v>
      </c>
      <c r="J463" s="42">
        <v>16</v>
      </c>
      <c r="K463" s="36">
        <v>5000</v>
      </c>
      <c r="L463" s="8"/>
      <c r="M463" s="40" t="s">
        <v>565</v>
      </c>
      <c r="N463" s="82"/>
      <c r="O463" s="89"/>
      <c r="P463" s="89" t="s">
        <v>588</v>
      </c>
      <c r="Q463" s="85"/>
      <c r="R463" s="12" t="s">
        <v>819</v>
      </c>
      <c r="S463" s="12" t="str">
        <f t="shared" si="92"/>
        <v>m</v>
      </c>
      <c r="T463" s="8"/>
      <c r="U463" s="8"/>
      <c r="V463" s="8"/>
      <c r="W463" s="8"/>
      <c r="X463" s="8"/>
      <c r="Y463" s="8"/>
      <c r="Z463" s="45" t="s">
        <v>1442</v>
      </c>
      <c r="AA463" s="10">
        <v>43897</v>
      </c>
      <c r="AB463" s="44" t="s">
        <v>1445</v>
      </c>
      <c r="AC463" s="11" t="s">
        <v>1443</v>
      </c>
      <c r="AD463" s="11" t="s">
        <v>47</v>
      </c>
      <c r="AE463" s="14" t="s">
        <v>1444</v>
      </c>
      <c r="AG463" s="8" t="str">
        <f t="shared" si="93"/>
        <v>m</v>
      </c>
      <c r="AH463" s="8">
        <f t="shared" si="76"/>
        <v>5000</v>
      </c>
      <c r="AI463" s="12">
        <f t="shared" si="76"/>
        <v>0</v>
      </c>
      <c r="AJ463" s="12" t="str">
        <f t="shared" si="76"/>
        <v>F1</v>
      </c>
      <c r="AK463" s="12">
        <f t="shared" si="94"/>
        <v>0</v>
      </c>
      <c r="AL463" s="12">
        <f t="shared" si="91"/>
        <v>0</v>
      </c>
      <c r="AM463" s="12">
        <f t="shared" si="91"/>
        <v>0</v>
      </c>
      <c r="AN463" s="12" t="str">
        <f t="shared" si="91"/>
        <v>DNS</v>
      </c>
      <c r="AO463" s="8" t="str">
        <f t="shared" si="95"/>
        <v>CRISTIAN RODRIGO SEPULVEDA HORMAZABAL</v>
      </c>
      <c r="AP463" s="23">
        <f t="shared" si="96"/>
        <v>37456</v>
      </c>
      <c r="AQ463" s="8" t="str">
        <f t="shared" si="77"/>
        <v>Club Atlético Tres Runners</v>
      </c>
      <c r="AR463" s="8">
        <f t="shared" si="77"/>
        <v>16</v>
      </c>
      <c r="AS463" s="12" t="str">
        <f t="shared" si="97"/>
        <v>21072947k</v>
      </c>
    </row>
    <row r="464" spans="1:45" ht="16" x14ac:dyDescent="0.2">
      <c r="A464" s="8"/>
      <c r="B464" s="35" t="s">
        <v>1371</v>
      </c>
      <c r="C464" s="35" t="s">
        <v>1262</v>
      </c>
      <c r="D464" s="35" t="s">
        <v>1372</v>
      </c>
      <c r="E464" s="32" t="s">
        <v>1373</v>
      </c>
      <c r="F464" s="39" t="s">
        <v>95</v>
      </c>
      <c r="G464" s="9">
        <v>30755</v>
      </c>
      <c r="H464" s="36" t="str">
        <f t="shared" si="98"/>
        <v>adulto</v>
      </c>
      <c r="I464" s="40" t="s">
        <v>78</v>
      </c>
      <c r="J464" s="42">
        <v>8</v>
      </c>
      <c r="K464" s="36">
        <v>5000</v>
      </c>
      <c r="L464" s="8"/>
      <c r="M464" s="40" t="s">
        <v>565</v>
      </c>
      <c r="N464" s="82"/>
      <c r="O464" s="89"/>
      <c r="P464" s="89" t="s">
        <v>588</v>
      </c>
      <c r="Q464" s="85"/>
      <c r="R464" s="12" t="s">
        <v>819</v>
      </c>
      <c r="S464" s="12" t="str">
        <f t="shared" si="92"/>
        <v>m</v>
      </c>
      <c r="T464" s="8"/>
      <c r="U464" s="8"/>
      <c r="V464" s="8"/>
      <c r="W464" s="8"/>
      <c r="X464" s="8"/>
      <c r="Y464" s="8"/>
      <c r="Z464" s="45" t="s">
        <v>1442</v>
      </c>
      <c r="AA464" s="10">
        <v>43897</v>
      </c>
      <c r="AB464" s="44" t="s">
        <v>1445</v>
      </c>
      <c r="AC464" s="11" t="s">
        <v>1443</v>
      </c>
      <c r="AD464" s="11" t="s">
        <v>47</v>
      </c>
      <c r="AE464" s="14" t="s">
        <v>1444</v>
      </c>
      <c r="AG464" s="8" t="str">
        <f t="shared" si="93"/>
        <v>m</v>
      </c>
      <c r="AH464" s="8">
        <f t="shared" si="76"/>
        <v>5000</v>
      </c>
      <c r="AI464" s="12">
        <f t="shared" si="76"/>
        <v>0</v>
      </c>
      <c r="AJ464" s="12" t="str">
        <f t="shared" si="76"/>
        <v>F1</v>
      </c>
      <c r="AK464" s="12">
        <f t="shared" si="94"/>
        <v>0</v>
      </c>
      <c r="AL464" s="12">
        <f t="shared" si="91"/>
        <v>0</v>
      </c>
      <c r="AM464" s="12">
        <f t="shared" si="91"/>
        <v>0</v>
      </c>
      <c r="AN464" s="12" t="str">
        <f t="shared" si="91"/>
        <v>DNS</v>
      </c>
      <c r="AO464" s="8" t="str">
        <f t="shared" si="95"/>
        <v>EDUARDO ANDRÉS SAGREDO DÍAZ</v>
      </c>
      <c r="AP464" s="23">
        <f t="shared" si="96"/>
        <v>30755</v>
      </c>
      <c r="AQ464" s="8" t="str">
        <f t="shared" si="77"/>
        <v>Club de Atletismo Cheukeniata</v>
      </c>
      <c r="AR464" s="8">
        <f t="shared" si="77"/>
        <v>8</v>
      </c>
      <c r="AS464" s="12" t="str">
        <f t="shared" si="97"/>
        <v>158486563</v>
      </c>
    </row>
    <row r="465" spans="1:45" ht="16" x14ac:dyDescent="0.2">
      <c r="A465" s="8"/>
      <c r="B465" s="35" t="s">
        <v>1375</v>
      </c>
      <c r="C465" s="35" t="s">
        <v>184</v>
      </c>
      <c r="D465" s="35" t="s">
        <v>1376</v>
      </c>
      <c r="E465" s="32" t="s">
        <v>1377</v>
      </c>
      <c r="F465" s="39" t="s">
        <v>95</v>
      </c>
      <c r="G465" s="9">
        <v>31117</v>
      </c>
      <c r="H465" s="36" t="str">
        <f t="shared" si="98"/>
        <v>adulto</v>
      </c>
      <c r="I465" s="40" t="s">
        <v>235</v>
      </c>
      <c r="J465" s="42">
        <v>8</v>
      </c>
      <c r="K465" s="36">
        <v>5000</v>
      </c>
      <c r="L465" s="8"/>
      <c r="M465" s="40" t="s">
        <v>565</v>
      </c>
      <c r="N465" s="82"/>
      <c r="O465" s="89"/>
      <c r="P465" s="89" t="s">
        <v>588</v>
      </c>
      <c r="Q465" s="85"/>
      <c r="R465" s="12" t="s">
        <v>819</v>
      </c>
      <c r="S465" s="12" t="str">
        <f t="shared" si="92"/>
        <v>m</v>
      </c>
      <c r="T465" s="8"/>
      <c r="U465" s="8"/>
      <c r="V465" s="8"/>
      <c r="W465" s="8"/>
      <c r="X465" s="8"/>
      <c r="Y465" s="8"/>
      <c r="Z465" s="45" t="s">
        <v>1442</v>
      </c>
      <c r="AA465" s="10">
        <v>43897</v>
      </c>
      <c r="AB465" s="44" t="s">
        <v>1445</v>
      </c>
      <c r="AC465" s="11" t="s">
        <v>1443</v>
      </c>
      <c r="AD465" s="11" t="s">
        <v>47</v>
      </c>
      <c r="AE465" s="14" t="s">
        <v>1444</v>
      </c>
      <c r="AG465" s="8" t="str">
        <f t="shared" si="93"/>
        <v>m</v>
      </c>
      <c r="AH465" s="8">
        <f t="shared" si="76"/>
        <v>5000</v>
      </c>
      <c r="AI465" s="12">
        <f t="shared" si="76"/>
        <v>0</v>
      </c>
      <c r="AJ465" s="12" t="str">
        <f t="shared" si="76"/>
        <v>F1</v>
      </c>
      <c r="AK465" s="12">
        <f t="shared" si="94"/>
        <v>0</v>
      </c>
      <c r="AL465" s="12">
        <f t="shared" si="91"/>
        <v>0</v>
      </c>
      <c r="AM465" s="12">
        <f t="shared" si="91"/>
        <v>0</v>
      </c>
      <c r="AN465" s="12" t="str">
        <f t="shared" si="91"/>
        <v>DNS</v>
      </c>
      <c r="AO465" s="8" t="str">
        <f t="shared" si="95"/>
        <v>FELIPE  ARAVENA  ARAVENA</v>
      </c>
      <c r="AP465" s="23">
        <f t="shared" si="96"/>
        <v>31117</v>
      </c>
      <c r="AQ465" s="8" t="str">
        <f t="shared" si="77"/>
        <v>Club Atlético Nahuen</v>
      </c>
      <c r="AR465" s="8">
        <f t="shared" si="77"/>
        <v>8</v>
      </c>
      <c r="AS465" s="12" t="str">
        <f t="shared" si="97"/>
        <v>163048701</v>
      </c>
    </row>
    <row r="466" spans="1:45" ht="16" x14ac:dyDescent="0.2">
      <c r="A466" s="8"/>
      <c r="B466" s="35" t="s">
        <v>275</v>
      </c>
      <c r="C466" s="35" t="s">
        <v>356</v>
      </c>
      <c r="D466" s="35" t="s">
        <v>1312</v>
      </c>
      <c r="E466" s="32" t="s">
        <v>358</v>
      </c>
      <c r="F466" s="39" t="s">
        <v>95</v>
      </c>
      <c r="G466" s="9">
        <v>38642</v>
      </c>
      <c r="H466" s="36" t="str">
        <f t="shared" si="98"/>
        <v>u16</v>
      </c>
      <c r="I466" s="40" t="s">
        <v>235</v>
      </c>
      <c r="J466" s="42">
        <v>8</v>
      </c>
      <c r="K466" s="36">
        <v>5000</v>
      </c>
      <c r="L466" s="8"/>
      <c r="M466" s="40" t="s">
        <v>565</v>
      </c>
      <c r="N466" s="82"/>
      <c r="O466" s="89"/>
      <c r="P466" s="89" t="s">
        <v>588</v>
      </c>
      <c r="Q466" s="85"/>
      <c r="R466" s="12" t="s">
        <v>819</v>
      </c>
      <c r="S466" s="12" t="str">
        <f t="shared" si="92"/>
        <v>m</v>
      </c>
      <c r="T466" s="8"/>
      <c r="U466" s="8"/>
      <c r="V466" s="8"/>
      <c r="W466" s="8"/>
      <c r="X466" s="8"/>
      <c r="Y466" s="8"/>
      <c r="Z466" s="45" t="s">
        <v>1442</v>
      </c>
      <c r="AA466" s="10">
        <v>43897</v>
      </c>
      <c r="AB466" s="44" t="s">
        <v>1445</v>
      </c>
      <c r="AC466" s="11" t="s">
        <v>1443</v>
      </c>
      <c r="AD466" s="11" t="s">
        <v>47</v>
      </c>
      <c r="AE466" s="14" t="s">
        <v>1444</v>
      </c>
      <c r="AG466" s="8" t="str">
        <f t="shared" si="93"/>
        <v>m</v>
      </c>
      <c r="AH466" s="8">
        <f t="shared" ref="AH466:AJ529" si="99">K466</f>
        <v>5000</v>
      </c>
      <c r="AI466" s="12">
        <f t="shared" si="99"/>
        <v>0</v>
      </c>
      <c r="AJ466" s="12" t="str">
        <f t="shared" si="99"/>
        <v>F1</v>
      </c>
      <c r="AK466" s="12">
        <f t="shared" si="94"/>
        <v>0</v>
      </c>
      <c r="AL466" s="12">
        <f t="shared" si="91"/>
        <v>0</v>
      </c>
      <c r="AM466" s="12">
        <f t="shared" si="91"/>
        <v>0</v>
      </c>
      <c r="AN466" s="12" t="str">
        <f t="shared" si="91"/>
        <v>DNS</v>
      </c>
      <c r="AO466" s="8" t="str">
        <f t="shared" si="95"/>
        <v xml:space="preserve">JULIO  ESPINOZA  AROS </v>
      </c>
      <c r="AP466" s="23">
        <f t="shared" si="96"/>
        <v>38642</v>
      </c>
      <c r="AQ466" s="8" t="str">
        <f t="shared" ref="AQ466:AR529" si="100">I466</f>
        <v>Club Atlético Nahuen</v>
      </c>
      <c r="AR466" s="8">
        <f t="shared" si="100"/>
        <v>8</v>
      </c>
      <c r="AS466" s="12" t="str">
        <f t="shared" si="97"/>
        <v>219576013</v>
      </c>
    </row>
    <row r="467" spans="1:45" ht="16" x14ac:dyDescent="0.2">
      <c r="A467" s="8"/>
      <c r="B467" s="35" t="s">
        <v>1378</v>
      </c>
      <c r="C467" s="35" t="s">
        <v>1379</v>
      </c>
      <c r="D467" s="35" t="s">
        <v>1380</v>
      </c>
      <c r="E467" s="32" t="s">
        <v>1381</v>
      </c>
      <c r="F467" s="39" t="s">
        <v>95</v>
      </c>
      <c r="G467" s="9">
        <v>29229</v>
      </c>
      <c r="H467" s="36" t="str">
        <f t="shared" si="98"/>
        <v>adulto</v>
      </c>
      <c r="I467" s="40" t="s">
        <v>831</v>
      </c>
      <c r="J467" s="42">
        <v>16</v>
      </c>
      <c r="K467" s="36">
        <v>5000</v>
      </c>
      <c r="L467" s="8"/>
      <c r="M467" s="40" t="s">
        <v>565</v>
      </c>
      <c r="N467" s="82"/>
      <c r="O467" s="89"/>
      <c r="P467" s="89" t="s">
        <v>588</v>
      </c>
      <c r="Q467" s="85"/>
      <c r="R467" s="12" t="s">
        <v>819</v>
      </c>
      <c r="S467" s="12" t="str">
        <f t="shared" si="92"/>
        <v>m</v>
      </c>
      <c r="T467" s="8"/>
      <c r="U467" s="8"/>
      <c r="V467" s="8"/>
      <c r="W467" s="8"/>
      <c r="X467" s="8"/>
      <c r="Y467" s="8"/>
      <c r="Z467" s="45" t="s">
        <v>1442</v>
      </c>
      <c r="AA467" s="10">
        <v>43897</v>
      </c>
      <c r="AB467" s="44" t="s">
        <v>1445</v>
      </c>
      <c r="AC467" s="11" t="s">
        <v>1443</v>
      </c>
      <c r="AD467" s="11" t="s">
        <v>47</v>
      </c>
      <c r="AE467" s="14" t="s">
        <v>1444</v>
      </c>
      <c r="AG467" s="8" t="str">
        <f t="shared" si="93"/>
        <v>m</v>
      </c>
      <c r="AH467" s="8">
        <f t="shared" si="99"/>
        <v>5000</v>
      </c>
      <c r="AI467" s="12">
        <f t="shared" si="99"/>
        <v>0</v>
      </c>
      <c r="AJ467" s="12" t="str">
        <f t="shared" si="99"/>
        <v>F1</v>
      </c>
      <c r="AK467" s="12">
        <f t="shared" si="94"/>
        <v>0</v>
      </c>
      <c r="AL467" s="12">
        <f t="shared" si="91"/>
        <v>0</v>
      </c>
      <c r="AM467" s="12">
        <f t="shared" si="91"/>
        <v>0</v>
      </c>
      <c r="AN467" s="12" t="str">
        <f t="shared" si="91"/>
        <v>DNS</v>
      </c>
      <c r="AO467" s="8" t="str">
        <f t="shared" si="95"/>
        <v>CLAUDIO FRANCISCO PÉREZ  ARROYO</v>
      </c>
      <c r="AP467" s="23">
        <f t="shared" si="96"/>
        <v>29229</v>
      </c>
      <c r="AQ467" s="8" t="str">
        <f t="shared" si="100"/>
        <v>Club Atlético Tres Runners</v>
      </c>
      <c r="AR467" s="8">
        <f t="shared" si="100"/>
        <v>16</v>
      </c>
      <c r="AS467" s="12" t="str">
        <f t="shared" si="97"/>
        <v>138586340</v>
      </c>
    </row>
    <row r="468" spans="1:45" ht="16" x14ac:dyDescent="0.2">
      <c r="A468" s="8"/>
      <c r="B468" s="35" t="s">
        <v>1375</v>
      </c>
      <c r="C468" s="35" t="s">
        <v>185</v>
      </c>
      <c r="D468" s="35" t="s">
        <v>1382</v>
      </c>
      <c r="E468" s="32" t="s">
        <v>1383</v>
      </c>
      <c r="F468" s="39" t="s">
        <v>95</v>
      </c>
      <c r="G468" s="9">
        <v>32909</v>
      </c>
      <c r="H468" s="36" t="str">
        <f t="shared" si="98"/>
        <v>adulto</v>
      </c>
      <c r="I468" s="54" t="s">
        <v>1462</v>
      </c>
      <c r="J468" s="42">
        <v>8</v>
      </c>
      <c r="K468" s="36">
        <v>5000</v>
      </c>
      <c r="L468" s="8"/>
      <c r="M468" s="40" t="s">
        <v>565</v>
      </c>
      <c r="N468" s="82"/>
      <c r="O468" s="89"/>
      <c r="P468" s="89" t="s">
        <v>588</v>
      </c>
      <c r="Q468" s="85"/>
      <c r="R468" s="12" t="s">
        <v>819</v>
      </c>
      <c r="S468" s="12" t="str">
        <f t="shared" si="92"/>
        <v>m</v>
      </c>
      <c r="T468" s="8"/>
      <c r="U468" s="8"/>
      <c r="V468" s="8"/>
      <c r="W468" s="8"/>
      <c r="X468" s="8"/>
      <c r="Y468" s="8"/>
      <c r="Z468" s="45" t="s">
        <v>1442</v>
      </c>
      <c r="AA468" s="10">
        <v>43897</v>
      </c>
      <c r="AB468" s="44" t="s">
        <v>1445</v>
      </c>
      <c r="AC468" s="11" t="s">
        <v>1443</v>
      </c>
      <c r="AD468" s="11" t="s">
        <v>47</v>
      </c>
      <c r="AE468" s="14" t="s">
        <v>1444</v>
      </c>
      <c r="AG468" s="8" t="str">
        <f t="shared" si="93"/>
        <v>m</v>
      </c>
      <c r="AH468" s="8">
        <f t="shared" si="99"/>
        <v>5000</v>
      </c>
      <c r="AI468" s="12">
        <f t="shared" si="99"/>
        <v>0</v>
      </c>
      <c r="AJ468" s="12" t="str">
        <f t="shared" si="99"/>
        <v>F1</v>
      </c>
      <c r="AK468" s="12">
        <f t="shared" si="94"/>
        <v>0</v>
      </c>
      <c r="AL468" s="12">
        <f t="shared" si="91"/>
        <v>0</v>
      </c>
      <c r="AM468" s="12">
        <f t="shared" si="91"/>
        <v>0</v>
      </c>
      <c r="AN468" s="12" t="str">
        <f t="shared" si="91"/>
        <v>DNS</v>
      </c>
      <c r="AO468" s="8" t="str">
        <f t="shared" si="95"/>
        <v>VICTOR ARAVENA  PINCHEIRA</v>
      </c>
      <c r="AP468" s="23">
        <f t="shared" si="96"/>
        <v>32909</v>
      </c>
      <c r="AQ468" s="8" t="str">
        <f t="shared" si="100"/>
        <v>Asociación Deportiva Regional Atlética del Bio-Bio</v>
      </c>
      <c r="AR468" s="8">
        <f t="shared" si="100"/>
        <v>8</v>
      </c>
      <c r="AS468" s="12" t="str">
        <f t="shared" si="97"/>
        <v>174447551</v>
      </c>
    </row>
    <row r="469" spans="1:45" ht="16" x14ac:dyDescent="0.2">
      <c r="A469" s="8"/>
      <c r="B469" s="35" t="s">
        <v>970</v>
      </c>
      <c r="C469" s="35" t="s">
        <v>971</v>
      </c>
      <c r="D469" s="35" t="s">
        <v>972</v>
      </c>
      <c r="E469" s="32" t="s">
        <v>973</v>
      </c>
      <c r="F469" s="39" t="s">
        <v>45</v>
      </c>
      <c r="G469" s="9">
        <v>37683</v>
      </c>
      <c r="H469" s="36" t="str">
        <f t="shared" si="98"/>
        <v>u18</v>
      </c>
      <c r="I469" s="40" t="s">
        <v>823</v>
      </c>
      <c r="J469" s="43">
        <v>7</v>
      </c>
      <c r="K469" s="8"/>
      <c r="L469" s="8"/>
      <c r="M469" s="40"/>
      <c r="N469" s="82"/>
      <c r="O469" s="89"/>
      <c r="P469" s="89"/>
      <c r="Q469" s="85"/>
      <c r="R469" s="12"/>
      <c r="S469" s="12" t="str">
        <f t="shared" si="92"/>
        <v>f</v>
      </c>
      <c r="T469" s="36" t="s">
        <v>974</v>
      </c>
      <c r="U469" s="46">
        <v>3</v>
      </c>
      <c r="V469" s="8" t="s">
        <v>565</v>
      </c>
      <c r="W469" s="8"/>
      <c r="X469" s="8"/>
      <c r="Y469" s="8"/>
      <c r="Z469" s="45" t="s">
        <v>1442</v>
      </c>
      <c r="AA469" s="10">
        <v>43897</v>
      </c>
      <c r="AB469" s="44" t="s">
        <v>1446</v>
      </c>
      <c r="AC469" s="11" t="s">
        <v>1443</v>
      </c>
      <c r="AD469" s="11" t="s">
        <v>47</v>
      </c>
      <c r="AE469" s="14" t="s">
        <v>1444</v>
      </c>
      <c r="AG469" s="8" t="str">
        <f t="shared" si="93"/>
        <v>f</v>
      </c>
      <c r="AH469" s="8">
        <f t="shared" si="99"/>
        <v>0</v>
      </c>
      <c r="AI469" s="12">
        <f t="shared" si="99"/>
        <v>0</v>
      </c>
      <c r="AJ469" s="12">
        <f t="shared" si="99"/>
        <v>0</v>
      </c>
      <c r="AK469" s="12">
        <f t="shared" si="94"/>
        <v>0</v>
      </c>
      <c r="AL469" s="12">
        <f t="shared" si="91"/>
        <v>0</v>
      </c>
      <c r="AM469" s="12">
        <f t="shared" si="91"/>
        <v>0</v>
      </c>
      <c r="AN469" s="12">
        <f t="shared" si="91"/>
        <v>0</v>
      </c>
      <c r="AO469" s="8" t="str">
        <f t="shared" si="95"/>
        <v>YANINA DANAE ARAVENA  MANRIQUEZ</v>
      </c>
      <c r="AP469" s="23">
        <f t="shared" si="96"/>
        <v>37683</v>
      </c>
      <c r="AQ469" s="8" t="str">
        <f t="shared" si="100"/>
        <v>CLUB ATLETISMO CAUQUENES</v>
      </c>
      <c r="AR469" s="8">
        <f t="shared" si="100"/>
        <v>7</v>
      </c>
      <c r="AS469" s="12" t="str">
        <f t="shared" si="97"/>
        <v>212542474</v>
      </c>
    </row>
    <row r="470" spans="1:45" ht="16" x14ac:dyDescent="0.2">
      <c r="A470" s="8"/>
      <c r="B470" s="35" t="s">
        <v>975</v>
      </c>
      <c r="C470" s="35" t="s">
        <v>589</v>
      </c>
      <c r="D470" s="35" t="s">
        <v>976</v>
      </c>
      <c r="E470" s="32" t="s">
        <v>977</v>
      </c>
      <c r="F470" s="39" t="s">
        <v>45</v>
      </c>
      <c r="G470" s="9">
        <v>37488</v>
      </c>
      <c r="H470" s="36" t="str">
        <f t="shared" si="98"/>
        <v>u20</v>
      </c>
      <c r="I470" s="40" t="s">
        <v>847</v>
      </c>
      <c r="J470" s="43">
        <v>7</v>
      </c>
      <c r="K470" s="8"/>
      <c r="L470" s="8"/>
      <c r="M470" s="40"/>
      <c r="N470" s="82"/>
      <c r="O470" s="89"/>
      <c r="P470" s="89"/>
      <c r="Q470" s="85"/>
      <c r="R470" s="12"/>
      <c r="S470" s="12" t="str">
        <f t="shared" si="92"/>
        <v>f</v>
      </c>
      <c r="T470" s="36" t="s">
        <v>974</v>
      </c>
      <c r="U470" s="46">
        <v>4</v>
      </c>
      <c r="V470" s="8" t="s">
        <v>565</v>
      </c>
      <c r="W470" s="8"/>
      <c r="X470" s="8"/>
      <c r="Y470" s="8"/>
      <c r="Z470" s="45" t="s">
        <v>1442</v>
      </c>
      <c r="AA470" s="10">
        <v>43897</v>
      </c>
      <c r="AB470" s="44" t="s">
        <v>1446</v>
      </c>
      <c r="AC470" s="11" t="s">
        <v>1443</v>
      </c>
      <c r="AD470" s="11" t="s">
        <v>47</v>
      </c>
      <c r="AE470" s="14" t="s">
        <v>1444</v>
      </c>
      <c r="AG470" s="8" t="str">
        <f t="shared" si="93"/>
        <v>f</v>
      </c>
      <c r="AH470" s="8">
        <f t="shared" si="99"/>
        <v>0</v>
      </c>
      <c r="AI470" s="12">
        <f t="shared" si="99"/>
        <v>0</v>
      </c>
      <c r="AJ470" s="12">
        <f t="shared" si="99"/>
        <v>0</v>
      </c>
      <c r="AK470" s="12">
        <f t="shared" si="94"/>
        <v>0</v>
      </c>
      <c r="AL470" s="12">
        <f t="shared" si="91"/>
        <v>0</v>
      </c>
      <c r="AM470" s="12">
        <f t="shared" si="91"/>
        <v>0</v>
      </c>
      <c r="AN470" s="12">
        <f t="shared" si="91"/>
        <v>0</v>
      </c>
      <c r="AO470" s="8" t="str">
        <f t="shared" si="95"/>
        <v>JOSEFA ANTONIA MARDONES RAMIREZ</v>
      </c>
      <c r="AP470" s="23">
        <f t="shared" si="96"/>
        <v>37488</v>
      </c>
      <c r="AQ470" s="8" t="str">
        <f t="shared" si="100"/>
        <v>CLUB ATLETICO ALAMEDA DE TALCA</v>
      </c>
      <c r="AR470" s="8">
        <f t="shared" si="100"/>
        <v>7</v>
      </c>
      <c r="AS470" s="12" t="str">
        <f t="shared" si="97"/>
        <v>210945601</v>
      </c>
    </row>
    <row r="471" spans="1:45" ht="16" x14ac:dyDescent="0.2">
      <c r="A471" s="8"/>
      <c r="B471" s="35" t="s">
        <v>978</v>
      </c>
      <c r="C471" s="35" t="s">
        <v>979</v>
      </c>
      <c r="D471" s="35" t="s">
        <v>980</v>
      </c>
      <c r="E471" s="32" t="s">
        <v>981</v>
      </c>
      <c r="F471" s="39" t="s">
        <v>45</v>
      </c>
      <c r="G471" s="9">
        <v>27908</v>
      </c>
      <c r="H471" s="36" t="str">
        <f t="shared" si="98"/>
        <v>adulto</v>
      </c>
      <c r="I471" s="40" t="s">
        <v>235</v>
      </c>
      <c r="J471" s="43">
        <v>8</v>
      </c>
      <c r="K471" s="8"/>
      <c r="L471" s="8"/>
      <c r="M471" s="40"/>
      <c r="N471" s="82"/>
      <c r="O471" s="89"/>
      <c r="P471" s="89"/>
      <c r="Q471" s="85"/>
      <c r="R471" s="12"/>
      <c r="S471" s="12" t="str">
        <f t="shared" si="92"/>
        <v>f</v>
      </c>
      <c r="T471" s="36" t="s">
        <v>974</v>
      </c>
      <c r="U471" s="46">
        <v>4</v>
      </c>
      <c r="V471" s="8" t="s">
        <v>565</v>
      </c>
      <c r="W471" s="8"/>
      <c r="X471" s="8"/>
      <c r="Y471" s="8"/>
      <c r="Z471" s="45" t="s">
        <v>1442</v>
      </c>
      <c r="AA471" s="10">
        <v>43897</v>
      </c>
      <c r="AB471" s="44" t="s">
        <v>1446</v>
      </c>
      <c r="AC471" s="11" t="s">
        <v>1443</v>
      </c>
      <c r="AD471" s="11" t="s">
        <v>47</v>
      </c>
      <c r="AE471" s="14" t="s">
        <v>1444</v>
      </c>
      <c r="AG471" s="8" t="str">
        <f t="shared" si="93"/>
        <v>f</v>
      </c>
      <c r="AH471" s="8">
        <f t="shared" si="99"/>
        <v>0</v>
      </c>
      <c r="AI471" s="12">
        <f t="shared" si="99"/>
        <v>0</v>
      </c>
      <c r="AJ471" s="12">
        <f t="shared" si="99"/>
        <v>0</v>
      </c>
      <c r="AK471" s="12">
        <f t="shared" si="94"/>
        <v>0</v>
      </c>
      <c r="AL471" s="12">
        <f t="shared" si="91"/>
        <v>0</v>
      </c>
      <c r="AM471" s="12">
        <f t="shared" si="91"/>
        <v>0</v>
      </c>
      <c r="AN471" s="12">
        <f t="shared" si="91"/>
        <v>0</v>
      </c>
      <c r="AO471" s="8" t="str">
        <f t="shared" si="95"/>
        <v>MARIA JOSE  ABASOLO  RONCATI</v>
      </c>
      <c r="AP471" s="23">
        <f t="shared" si="96"/>
        <v>27908</v>
      </c>
      <c r="AQ471" s="8" t="str">
        <f t="shared" si="100"/>
        <v>Club Atlético Nahuen</v>
      </c>
      <c r="AR471" s="8">
        <f t="shared" si="100"/>
        <v>8</v>
      </c>
      <c r="AS471" s="12" t="str">
        <f t="shared" si="97"/>
        <v>131039336</v>
      </c>
    </row>
    <row r="472" spans="1:45" ht="16" x14ac:dyDescent="0.2">
      <c r="A472" s="8"/>
      <c r="B472" s="35" t="s">
        <v>982</v>
      </c>
      <c r="C472" s="35" t="s">
        <v>408</v>
      </c>
      <c r="D472" s="35" t="s">
        <v>61</v>
      </c>
      <c r="E472" s="32" t="s">
        <v>983</v>
      </c>
      <c r="F472" s="39" t="s">
        <v>45</v>
      </c>
      <c r="G472" s="9">
        <v>37925</v>
      </c>
      <c r="H472" s="36" t="str">
        <f t="shared" si="98"/>
        <v>u18</v>
      </c>
      <c r="I472" s="40" t="s">
        <v>166</v>
      </c>
      <c r="J472" s="43">
        <v>8</v>
      </c>
      <c r="K472" s="8"/>
      <c r="L472" s="8"/>
      <c r="M472" s="40"/>
      <c r="N472" s="82"/>
      <c r="O472" s="89"/>
      <c r="P472" s="89"/>
      <c r="Q472" s="85"/>
      <c r="R472" s="12"/>
      <c r="S472" s="12" t="str">
        <f t="shared" si="92"/>
        <v>f</v>
      </c>
      <c r="T472" s="36" t="s">
        <v>974</v>
      </c>
      <c r="U472" s="46">
        <v>3</v>
      </c>
      <c r="V472" s="8" t="s">
        <v>565</v>
      </c>
      <c r="W472" s="8"/>
      <c r="X472" s="8"/>
      <c r="Y472" s="8"/>
      <c r="Z472" s="45" t="s">
        <v>1442</v>
      </c>
      <c r="AA472" s="10">
        <v>43897</v>
      </c>
      <c r="AB472" s="44" t="s">
        <v>1446</v>
      </c>
      <c r="AC472" s="11" t="s">
        <v>1443</v>
      </c>
      <c r="AD472" s="11" t="s">
        <v>47</v>
      </c>
      <c r="AE472" s="14" t="s">
        <v>1444</v>
      </c>
      <c r="AG472" s="8" t="str">
        <f t="shared" si="93"/>
        <v>f</v>
      </c>
      <c r="AH472" s="8">
        <f t="shared" si="99"/>
        <v>0</v>
      </c>
      <c r="AI472" s="12">
        <f t="shared" si="99"/>
        <v>0</v>
      </c>
      <c r="AJ472" s="12">
        <f t="shared" si="99"/>
        <v>0</v>
      </c>
      <c r="AK472" s="12">
        <f t="shared" si="94"/>
        <v>0</v>
      </c>
      <c r="AL472" s="12">
        <f t="shared" ref="AL472:AN503" si="101">N472</f>
        <v>0</v>
      </c>
      <c r="AM472" s="12">
        <f t="shared" si="101"/>
        <v>0</v>
      </c>
      <c r="AN472" s="12">
        <f t="shared" si="101"/>
        <v>0</v>
      </c>
      <c r="AO472" s="8" t="str">
        <f t="shared" si="95"/>
        <v xml:space="preserve">MONSERRAT CORNEJO  GALLEGOS </v>
      </c>
      <c r="AP472" s="23">
        <f t="shared" si="96"/>
        <v>37925</v>
      </c>
      <c r="AQ472" s="8" t="str">
        <f t="shared" si="100"/>
        <v>Club Atlético San Pedro</v>
      </c>
      <c r="AR472" s="8">
        <f t="shared" si="100"/>
        <v>8</v>
      </c>
      <c r="AS472" s="12" t="str">
        <f t="shared" si="97"/>
        <v>214304376</v>
      </c>
    </row>
    <row r="473" spans="1:45" ht="16" x14ac:dyDescent="0.2">
      <c r="A473" s="8"/>
      <c r="B473" s="35" t="s">
        <v>984</v>
      </c>
      <c r="C473" s="35" t="s">
        <v>920</v>
      </c>
      <c r="D473" s="35" t="s">
        <v>985</v>
      </c>
      <c r="E473" s="32" t="s">
        <v>986</v>
      </c>
      <c r="F473" s="39" t="s">
        <v>45</v>
      </c>
      <c r="G473" s="9">
        <v>33280</v>
      </c>
      <c r="H473" s="36" t="str">
        <f t="shared" si="98"/>
        <v>adulto</v>
      </c>
      <c r="I473" s="40" t="s">
        <v>46</v>
      </c>
      <c r="J473" s="43">
        <v>8</v>
      </c>
      <c r="K473" s="8"/>
      <c r="L473" s="8"/>
      <c r="M473" s="40"/>
      <c r="N473" s="82"/>
      <c r="O473" s="89"/>
      <c r="P473" s="89"/>
      <c r="Q473" s="85"/>
      <c r="R473" s="12"/>
      <c r="S473" s="12" t="str">
        <f t="shared" si="92"/>
        <v>f</v>
      </c>
      <c r="T473" s="36" t="s">
        <v>974</v>
      </c>
      <c r="U473" s="46">
        <v>4</v>
      </c>
      <c r="V473" s="8" t="s">
        <v>565</v>
      </c>
      <c r="W473" s="8"/>
      <c r="X473" s="8"/>
      <c r="Y473" s="8"/>
      <c r="Z473" s="45" t="s">
        <v>1442</v>
      </c>
      <c r="AA473" s="10">
        <v>43897</v>
      </c>
      <c r="AB473" s="44" t="s">
        <v>1446</v>
      </c>
      <c r="AC473" s="11" t="s">
        <v>1443</v>
      </c>
      <c r="AD473" s="11" t="s">
        <v>47</v>
      </c>
      <c r="AE473" s="14" t="s">
        <v>1444</v>
      </c>
      <c r="AG473" s="8" t="str">
        <f t="shared" si="93"/>
        <v>f</v>
      </c>
      <c r="AH473" s="8">
        <f t="shared" si="99"/>
        <v>0</v>
      </c>
      <c r="AI473" s="12">
        <f t="shared" si="99"/>
        <v>0</v>
      </c>
      <c r="AJ473" s="12">
        <f t="shared" si="99"/>
        <v>0</v>
      </c>
      <c r="AK473" s="12">
        <f t="shared" si="94"/>
        <v>0</v>
      </c>
      <c r="AL473" s="12">
        <f t="shared" si="101"/>
        <v>0</v>
      </c>
      <c r="AM473" s="12">
        <f t="shared" si="101"/>
        <v>0</v>
      </c>
      <c r="AN473" s="12">
        <f t="shared" si="101"/>
        <v>0</v>
      </c>
      <c r="AO473" s="8" t="str">
        <f t="shared" si="95"/>
        <v>LAURA ANTONIETA VIAFORA REYES</v>
      </c>
      <c r="AP473" s="23">
        <f t="shared" si="96"/>
        <v>33280</v>
      </c>
      <c r="AQ473" s="8" t="str">
        <f t="shared" si="100"/>
        <v>Club Deportivo Atlético Coronel</v>
      </c>
      <c r="AR473" s="8">
        <f t="shared" si="100"/>
        <v>8</v>
      </c>
      <c r="AS473" s="12" t="str">
        <f t="shared" si="97"/>
        <v>176141662</v>
      </c>
    </row>
    <row r="474" spans="1:45" ht="16" x14ac:dyDescent="0.2">
      <c r="A474" s="8"/>
      <c r="B474" s="35" t="s">
        <v>730</v>
      </c>
      <c r="C474" s="35" t="s">
        <v>987</v>
      </c>
      <c r="D474" s="35" t="s">
        <v>988</v>
      </c>
      <c r="E474" s="32" t="s">
        <v>989</v>
      </c>
      <c r="F474" s="39" t="s">
        <v>45</v>
      </c>
      <c r="G474" s="9">
        <v>39002</v>
      </c>
      <c r="H474" s="36" t="str">
        <f t="shared" si="98"/>
        <v>u16</v>
      </c>
      <c r="I474" s="40" t="s">
        <v>839</v>
      </c>
      <c r="J474" s="43">
        <v>16</v>
      </c>
      <c r="K474" s="8"/>
      <c r="L474" s="8"/>
      <c r="M474" s="40"/>
      <c r="N474" s="82"/>
      <c r="O474" s="89"/>
      <c r="P474" s="89"/>
      <c r="Q474" s="85"/>
      <c r="R474" s="12"/>
      <c r="S474" s="12" t="str">
        <f t="shared" si="92"/>
        <v>f</v>
      </c>
      <c r="T474" s="36" t="s">
        <v>990</v>
      </c>
      <c r="U474" s="46">
        <v>0.75</v>
      </c>
      <c r="V474" s="8" t="s">
        <v>565</v>
      </c>
      <c r="W474" s="8"/>
      <c r="X474" s="8"/>
      <c r="Y474" s="8"/>
      <c r="Z474" s="45" t="s">
        <v>1442</v>
      </c>
      <c r="AA474" s="10">
        <v>43897</v>
      </c>
      <c r="AB474" s="44" t="s">
        <v>1446</v>
      </c>
      <c r="AC474" s="11" t="s">
        <v>1443</v>
      </c>
      <c r="AD474" s="11" t="s">
        <v>47</v>
      </c>
      <c r="AE474" s="14" t="s">
        <v>1444</v>
      </c>
      <c r="AG474" s="8" t="str">
        <f t="shared" si="93"/>
        <v>f</v>
      </c>
      <c r="AH474" s="8">
        <f t="shared" si="99"/>
        <v>0</v>
      </c>
      <c r="AI474" s="12">
        <f t="shared" si="99"/>
        <v>0</v>
      </c>
      <c r="AJ474" s="12">
        <f t="shared" si="99"/>
        <v>0</v>
      </c>
      <c r="AK474" s="12">
        <f t="shared" si="94"/>
        <v>0</v>
      </c>
      <c r="AL474" s="12">
        <f t="shared" si="101"/>
        <v>0</v>
      </c>
      <c r="AM474" s="12">
        <f t="shared" si="101"/>
        <v>0</v>
      </c>
      <c r="AN474" s="12">
        <f t="shared" si="101"/>
        <v>0</v>
      </c>
      <c r="AO474" s="8" t="str">
        <f t="shared" si="95"/>
        <v>EMILIA GONZALEZ RUBILAR</v>
      </c>
      <c r="AP474" s="23">
        <f t="shared" si="96"/>
        <v>39002</v>
      </c>
      <c r="AQ474" s="8" t="str">
        <f t="shared" si="100"/>
        <v>Club Deportivo Colegio Padre Hurtado de Chillan</v>
      </c>
      <c r="AR474" s="8">
        <f t="shared" si="100"/>
        <v>16</v>
      </c>
      <c r="AS474" s="12" t="str">
        <f t="shared" si="97"/>
        <v>222372038</v>
      </c>
    </row>
    <row r="475" spans="1:45" ht="16" x14ac:dyDescent="0.2">
      <c r="A475" s="8"/>
      <c r="B475" s="35" t="s">
        <v>991</v>
      </c>
      <c r="C475" s="35" t="s">
        <v>992</v>
      </c>
      <c r="D475" s="35" t="s">
        <v>993</v>
      </c>
      <c r="E475" s="32" t="s">
        <v>994</v>
      </c>
      <c r="F475" s="39" t="s">
        <v>45</v>
      </c>
      <c r="G475" s="9">
        <v>36705</v>
      </c>
      <c r="H475" s="36" t="str">
        <f t="shared" si="98"/>
        <v>adulto</v>
      </c>
      <c r="I475" s="40" t="s">
        <v>839</v>
      </c>
      <c r="J475" s="43">
        <v>16</v>
      </c>
      <c r="K475" s="8"/>
      <c r="L475" s="8"/>
      <c r="M475" s="40"/>
      <c r="N475" s="82"/>
      <c r="O475" s="89"/>
      <c r="P475" s="89"/>
      <c r="Q475" s="85"/>
      <c r="R475" s="12"/>
      <c r="S475" s="12" t="str">
        <f t="shared" si="92"/>
        <v>f</v>
      </c>
      <c r="T475" s="36" t="s">
        <v>990</v>
      </c>
      <c r="U475" s="46">
        <v>1</v>
      </c>
      <c r="V475" s="8" t="s">
        <v>565</v>
      </c>
      <c r="W475" s="8"/>
      <c r="X475" s="8"/>
      <c r="Y475" s="8"/>
      <c r="Z475" s="45" t="s">
        <v>1442</v>
      </c>
      <c r="AA475" s="10">
        <v>43897</v>
      </c>
      <c r="AB475" s="44" t="s">
        <v>1446</v>
      </c>
      <c r="AC475" s="11" t="s">
        <v>1443</v>
      </c>
      <c r="AD475" s="11" t="s">
        <v>47</v>
      </c>
      <c r="AE475" s="14" t="s">
        <v>1444</v>
      </c>
      <c r="AG475" s="8" t="str">
        <f t="shared" si="93"/>
        <v>f</v>
      </c>
      <c r="AH475" s="8">
        <f t="shared" si="99"/>
        <v>0</v>
      </c>
      <c r="AI475" s="12">
        <f t="shared" si="99"/>
        <v>0</v>
      </c>
      <c r="AJ475" s="12">
        <f t="shared" si="99"/>
        <v>0</v>
      </c>
      <c r="AK475" s="12">
        <f t="shared" si="94"/>
        <v>0</v>
      </c>
      <c r="AL475" s="12">
        <f t="shared" si="101"/>
        <v>0</v>
      </c>
      <c r="AM475" s="12">
        <f t="shared" si="101"/>
        <v>0</v>
      </c>
      <c r="AN475" s="12">
        <f t="shared" si="101"/>
        <v>0</v>
      </c>
      <c r="AO475" s="8" t="str">
        <f t="shared" si="95"/>
        <v>CAROLINA CORREA  PUENTES</v>
      </c>
      <c r="AP475" s="23">
        <f t="shared" si="96"/>
        <v>36705</v>
      </c>
      <c r="AQ475" s="8" t="str">
        <f t="shared" si="100"/>
        <v>Club Deportivo Colegio Padre Hurtado de Chillan</v>
      </c>
      <c r="AR475" s="8">
        <f t="shared" si="100"/>
        <v>16</v>
      </c>
      <c r="AS475" s="12" t="str">
        <f t="shared" si="97"/>
        <v>203748272</v>
      </c>
    </row>
    <row r="476" spans="1:45" ht="16" x14ac:dyDescent="0.2">
      <c r="A476" s="8"/>
      <c r="B476" s="35" t="s">
        <v>995</v>
      </c>
      <c r="C476" s="35" t="s">
        <v>996</v>
      </c>
      <c r="D476" s="35" t="s">
        <v>997</v>
      </c>
      <c r="E476" s="32" t="s">
        <v>998</v>
      </c>
      <c r="F476" s="39" t="s">
        <v>45</v>
      </c>
      <c r="G476" s="9">
        <v>36766</v>
      </c>
      <c r="H476" s="36" t="str">
        <f t="shared" si="98"/>
        <v>adulto</v>
      </c>
      <c r="I476" s="40" t="s">
        <v>839</v>
      </c>
      <c r="J476" s="43">
        <v>16</v>
      </c>
      <c r="K476" s="8"/>
      <c r="L476" s="8"/>
      <c r="M476" s="40"/>
      <c r="N476" s="82"/>
      <c r="O476" s="89"/>
      <c r="P476" s="89"/>
      <c r="Q476" s="85"/>
      <c r="R476" s="12"/>
      <c r="S476" s="12" t="str">
        <f t="shared" si="92"/>
        <v>f</v>
      </c>
      <c r="T476" s="36" t="s">
        <v>990</v>
      </c>
      <c r="U476" s="46">
        <v>1</v>
      </c>
      <c r="V476" s="8" t="s">
        <v>565</v>
      </c>
      <c r="W476" s="8"/>
      <c r="X476" s="8"/>
      <c r="Y476" s="8"/>
      <c r="Z476" s="45" t="s">
        <v>1442</v>
      </c>
      <c r="AA476" s="10">
        <v>43897</v>
      </c>
      <c r="AB476" s="44" t="s">
        <v>1446</v>
      </c>
      <c r="AC476" s="11" t="s">
        <v>1443</v>
      </c>
      <c r="AD476" s="11" t="s">
        <v>47</v>
      </c>
      <c r="AE476" s="14" t="s">
        <v>1444</v>
      </c>
      <c r="AG476" s="8" t="str">
        <f t="shared" si="93"/>
        <v>f</v>
      </c>
      <c r="AH476" s="8">
        <f t="shared" si="99"/>
        <v>0</v>
      </c>
      <c r="AI476" s="12">
        <f t="shared" si="99"/>
        <v>0</v>
      </c>
      <c r="AJ476" s="12">
        <f t="shared" si="99"/>
        <v>0</v>
      </c>
      <c r="AK476" s="12">
        <f t="shared" si="94"/>
        <v>0</v>
      </c>
      <c r="AL476" s="12">
        <f t="shared" si="101"/>
        <v>0</v>
      </c>
      <c r="AM476" s="12">
        <f t="shared" si="101"/>
        <v>0</v>
      </c>
      <c r="AN476" s="12">
        <f t="shared" si="101"/>
        <v>0</v>
      </c>
      <c r="AO476" s="8" t="str">
        <f t="shared" si="95"/>
        <v>ROSARIO VERA  PALMA</v>
      </c>
      <c r="AP476" s="23">
        <f t="shared" si="96"/>
        <v>36766</v>
      </c>
      <c r="AQ476" s="8" t="str">
        <f t="shared" si="100"/>
        <v>Club Deportivo Colegio Padre Hurtado de Chillan</v>
      </c>
      <c r="AR476" s="8">
        <f t="shared" si="100"/>
        <v>16</v>
      </c>
      <c r="AS476" s="12" t="str">
        <f t="shared" si="97"/>
        <v>203752822</v>
      </c>
    </row>
    <row r="477" spans="1:45" ht="16" x14ac:dyDescent="0.2">
      <c r="A477" s="8"/>
      <c r="B477" s="35" t="s">
        <v>999</v>
      </c>
      <c r="C477" s="35" t="s">
        <v>1000</v>
      </c>
      <c r="D477" s="35" t="s">
        <v>1001</v>
      </c>
      <c r="E477" s="32" t="s">
        <v>1002</v>
      </c>
      <c r="F477" s="39" t="s">
        <v>45</v>
      </c>
      <c r="G477" s="9">
        <v>37925</v>
      </c>
      <c r="H477" s="36" t="str">
        <f t="shared" si="98"/>
        <v>u18</v>
      </c>
      <c r="I477" s="40" t="s">
        <v>235</v>
      </c>
      <c r="J477" s="43">
        <v>8</v>
      </c>
      <c r="K477" s="8"/>
      <c r="L477" s="8"/>
      <c r="M477" s="40"/>
      <c r="N477" s="82"/>
      <c r="O477" s="89"/>
      <c r="P477" s="89"/>
      <c r="Q477" s="85"/>
      <c r="R477" s="12"/>
      <c r="S477" s="12" t="str">
        <f t="shared" si="92"/>
        <v>f</v>
      </c>
      <c r="T477" s="36" t="s">
        <v>990</v>
      </c>
      <c r="U477" s="46">
        <v>1</v>
      </c>
      <c r="V477" s="8" t="s">
        <v>565</v>
      </c>
      <c r="W477" s="8"/>
      <c r="X477" s="8"/>
      <c r="Y477" s="8"/>
      <c r="Z477" s="45" t="s">
        <v>1442</v>
      </c>
      <c r="AA477" s="10">
        <v>43897</v>
      </c>
      <c r="AB477" s="44" t="s">
        <v>1446</v>
      </c>
      <c r="AC477" s="11" t="s">
        <v>1443</v>
      </c>
      <c r="AD477" s="11" t="s">
        <v>47</v>
      </c>
      <c r="AE477" s="14" t="s">
        <v>1444</v>
      </c>
      <c r="AG477" s="8" t="str">
        <f t="shared" si="93"/>
        <v>f</v>
      </c>
      <c r="AH477" s="8">
        <f t="shared" si="99"/>
        <v>0</v>
      </c>
      <c r="AI477" s="12">
        <f t="shared" si="99"/>
        <v>0</v>
      </c>
      <c r="AJ477" s="12">
        <f t="shared" si="99"/>
        <v>0</v>
      </c>
      <c r="AK477" s="12">
        <f t="shared" si="94"/>
        <v>0</v>
      </c>
      <c r="AL477" s="12">
        <f t="shared" si="101"/>
        <v>0</v>
      </c>
      <c r="AM477" s="12">
        <f t="shared" si="101"/>
        <v>0</v>
      </c>
      <c r="AN477" s="12">
        <f t="shared" si="101"/>
        <v>0</v>
      </c>
      <c r="AO477" s="8" t="str">
        <f t="shared" si="95"/>
        <v xml:space="preserve">MADISON  CANOVAS  MAUREIRA </v>
      </c>
      <c r="AP477" s="23">
        <f t="shared" si="96"/>
        <v>37925</v>
      </c>
      <c r="AQ477" s="8" t="str">
        <f t="shared" si="100"/>
        <v>Club Atlético Nahuen</v>
      </c>
      <c r="AR477" s="8">
        <f t="shared" si="100"/>
        <v>8</v>
      </c>
      <c r="AS477" s="12" t="str">
        <f t="shared" si="97"/>
        <v>214294117</v>
      </c>
    </row>
    <row r="478" spans="1:45" ht="16" x14ac:dyDescent="0.2">
      <c r="A478" s="8"/>
      <c r="B478" s="35" t="s">
        <v>172</v>
      </c>
      <c r="C478" s="35" t="s">
        <v>1003</v>
      </c>
      <c r="D478" s="35" t="s">
        <v>1004</v>
      </c>
      <c r="E478" s="32" t="s">
        <v>1005</v>
      </c>
      <c r="F478" s="39" t="s">
        <v>45</v>
      </c>
      <c r="G478" s="9">
        <v>37679</v>
      </c>
      <c r="H478" s="36" t="str">
        <f t="shared" si="98"/>
        <v>u18</v>
      </c>
      <c r="I478" s="40" t="s">
        <v>46</v>
      </c>
      <c r="J478" s="43">
        <v>8</v>
      </c>
      <c r="K478" s="8"/>
      <c r="L478" s="8"/>
      <c r="M478" s="40"/>
      <c r="N478" s="82"/>
      <c r="O478" s="89"/>
      <c r="P478" s="89"/>
      <c r="Q478" s="85"/>
      <c r="R478" s="12"/>
      <c r="S478" s="12" t="str">
        <f t="shared" si="92"/>
        <v>f</v>
      </c>
      <c r="T478" s="36" t="s">
        <v>990</v>
      </c>
      <c r="U478" s="46">
        <v>1</v>
      </c>
      <c r="V478" s="8" t="s">
        <v>565</v>
      </c>
      <c r="W478" s="8"/>
      <c r="X478" s="8"/>
      <c r="Y478" s="8"/>
      <c r="Z478" s="45" t="s">
        <v>1442</v>
      </c>
      <c r="AA478" s="10">
        <v>43897</v>
      </c>
      <c r="AB478" s="44" t="s">
        <v>1446</v>
      </c>
      <c r="AC478" s="11" t="s">
        <v>1443</v>
      </c>
      <c r="AD478" s="11" t="s">
        <v>47</v>
      </c>
      <c r="AE478" s="14" t="s">
        <v>1444</v>
      </c>
      <c r="AG478" s="8" t="str">
        <f t="shared" si="93"/>
        <v>f</v>
      </c>
      <c r="AH478" s="8">
        <f t="shared" si="99"/>
        <v>0</v>
      </c>
      <c r="AI478" s="12">
        <f t="shared" si="99"/>
        <v>0</v>
      </c>
      <c r="AJ478" s="12">
        <f t="shared" si="99"/>
        <v>0</v>
      </c>
      <c r="AK478" s="12">
        <f t="shared" si="94"/>
        <v>0</v>
      </c>
      <c r="AL478" s="12">
        <f t="shared" si="101"/>
        <v>0</v>
      </c>
      <c r="AM478" s="12">
        <f t="shared" si="101"/>
        <v>0</v>
      </c>
      <c r="AN478" s="12">
        <f t="shared" si="101"/>
        <v>0</v>
      </c>
      <c r="AO478" s="8" t="str">
        <f t="shared" si="95"/>
        <v>EMILIA CATALINA MEDINA RIVERA</v>
      </c>
      <c r="AP478" s="23">
        <f t="shared" si="96"/>
        <v>37679</v>
      </c>
      <c r="AQ478" s="8" t="str">
        <f t="shared" si="100"/>
        <v>Club Deportivo Atlético Coronel</v>
      </c>
      <c r="AR478" s="8">
        <f t="shared" si="100"/>
        <v>8</v>
      </c>
      <c r="AS478" s="12" t="str">
        <f t="shared" si="97"/>
        <v>212498130</v>
      </c>
    </row>
    <row r="479" spans="1:45" ht="16" x14ac:dyDescent="0.2">
      <c r="A479" s="8"/>
      <c r="B479" s="35" t="s">
        <v>1006</v>
      </c>
      <c r="C479" s="35" t="s">
        <v>1007</v>
      </c>
      <c r="D479" s="35" t="s">
        <v>1008</v>
      </c>
      <c r="E479" s="32" t="s">
        <v>1009</v>
      </c>
      <c r="F479" s="39" t="s">
        <v>45</v>
      </c>
      <c r="G479" s="9">
        <v>37273</v>
      </c>
      <c r="H479" s="36" t="str">
        <f t="shared" si="98"/>
        <v>u20</v>
      </c>
      <c r="I479" s="40" t="s">
        <v>839</v>
      </c>
      <c r="J479" s="43">
        <v>16</v>
      </c>
      <c r="K479" s="8"/>
      <c r="L479" s="8"/>
      <c r="M479" s="40"/>
      <c r="N479" s="82"/>
      <c r="O479" s="89"/>
      <c r="P479" s="89"/>
      <c r="Q479" s="85"/>
      <c r="R479" s="12"/>
      <c r="S479" s="12" t="str">
        <f t="shared" si="92"/>
        <v>f</v>
      </c>
      <c r="T479" s="36" t="s">
        <v>990</v>
      </c>
      <c r="U479" s="46">
        <v>1</v>
      </c>
      <c r="V479" s="8" t="s">
        <v>565</v>
      </c>
      <c r="W479" s="8"/>
      <c r="X479" s="8"/>
      <c r="Y479" s="8"/>
      <c r="Z479" s="45" t="s">
        <v>1442</v>
      </c>
      <c r="AA479" s="10">
        <v>43897</v>
      </c>
      <c r="AB479" s="44" t="s">
        <v>1446</v>
      </c>
      <c r="AC479" s="11" t="s">
        <v>1443</v>
      </c>
      <c r="AD479" s="11" t="s">
        <v>47</v>
      </c>
      <c r="AE479" s="14" t="s">
        <v>1444</v>
      </c>
      <c r="AG479" s="8" t="str">
        <f t="shared" si="93"/>
        <v>f</v>
      </c>
      <c r="AH479" s="8">
        <f t="shared" si="99"/>
        <v>0</v>
      </c>
      <c r="AI479" s="12">
        <f t="shared" si="99"/>
        <v>0</v>
      </c>
      <c r="AJ479" s="12">
        <f t="shared" si="99"/>
        <v>0</v>
      </c>
      <c r="AK479" s="12">
        <f t="shared" si="94"/>
        <v>0</v>
      </c>
      <c r="AL479" s="12">
        <f t="shared" si="101"/>
        <v>0</v>
      </c>
      <c r="AM479" s="12">
        <f t="shared" si="101"/>
        <v>0</v>
      </c>
      <c r="AN479" s="12">
        <f t="shared" si="101"/>
        <v>0</v>
      </c>
      <c r="AO479" s="8" t="str">
        <f t="shared" si="95"/>
        <v>CATALINA  IRRIBARRA  TAPIA</v>
      </c>
      <c r="AP479" s="23">
        <f t="shared" si="96"/>
        <v>37273</v>
      </c>
      <c r="AQ479" s="8" t="str">
        <f t="shared" si="100"/>
        <v>Club Deportivo Colegio Padre Hurtado de Chillan</v>
      </c>
      <c r="AR479" s="8">
        <f t="shared" si="100"/>
        <v>16</v>
      </c>
      <c r="AS479" s="12" t="str">
        <f t="shared" si="97"/>
        <v>209523760</v>
      </c>
    </row>
    <row r="480" spans="1:45" ht="16" x14ac:dyDescent="0.2">
      <c r="A480" s="8"/>
      <c r="B480" s="35" t="s">
        <v>1010</v>
      </c>
      <c r="C480" s="35" t="s">
        <v>707</v>
      </c>
      <c r="D480" s="35" t="s">
        <v>1011</v>
      </c>
      <c r="E480" s="32" t="s">
        <v>1012</v>
      </c>
      <c r="F480" s="39" t="s">
        <v>45</v>
      </c>
      <c r="G480" s="9">
        <v>38663</v>
      </c>
      <c r="H480" s="36" t="str">
        <f t="shared" si="98"/>
        <v>u16</v>
      </c>
      <c r="I480" s="40" t="s">
        <v>839</v>
      </c>
      <c r="J480" s="43">
        <v>16</v>
      </c>
      <c r="K480" s="8"/>
      <c r="L480" s="8"/>
      <c r="M480" s="40"/>
      <c r="N480" s="82"/>
      <c r="O480" s="89"/>
      <c r="P480" s="89"/>
      <c r="Q480" s="85"/>
      <c r="R480" s="12"/>
      <c r="S480" s="12" t="str">
        <f t="shared" si="92"/>
        <v>f</v>
      </c>
      <c r="T480" s="36" t="s">
        <v>990</v>
      </c>
      <c r="U480" s="46">
        <v>0.75</v>
      </c>
      <c r="V480" s="8" t="s">
        <v>565</v>
      </c>
      <c r="W480" s="8"/>
      <c r="X480" s="8"/>
      <c r="Y480" s="8"/>
      <c r="Z480" s="45" t="s">
        <v>1442</v>
      </c>
      <c r="AA480" s="10">
        <v>43897</v>
      </c>
      <c r="AB480" s="44" t="s">
        <v>1446</v>
      </c>
      <c r="AC480" s="11" t="s">
        <v>1443</v>
      </c>
      <c r="AD480" s="11" t="s">
        <v>47</v>
      </c>
      <c r="AE480" s="14" t="s">
        <v>1444</v>
      </c>
      <c r="AG480" s="8" t="str">
        <f t="shared" si="93"/>
        <v>f</v>
      </c>
      <c r="AH480" s="8">
        <f t="shared" si="99"/>
        <v>0</v>
      </c>
      <c r="AI480" s="12">
        <f t="shared" si="99"/>
        <v>0</v>
      </c>
      <c r="AJ480" s="12">
        <f t="shared" si="99"/>
        <v>0</v>
      </c>
      <c r="AK480" s="12">
        <f t="shared" si="94"/>
        <v>0</v>
      </c>
      <c r="AL480" s="12">
        <f t="shared" si="101"/>
        <v>0</v>
      </c>
      <c r="AM480" s="12">
        <f t="shared" si="101"/>
        <v>0</v>
      </c>
      <c r="AN480" s="12">
        <f t="shared" si="101"/>
        <v>0</v>
      </c>
      <c r="AO480" s="8" t="str">
        <f t="shared" si="95"/>
        <v>PAULA CANDIA  NUÑEZ</v>
      </c>
      <c r="AP480" s="23">
        <f t="shared" si="96"/>
        <v>38663</v>
      </c>
      <c r="AQ480" s="8" t="str">
        <f t="shared" si="100"/>
        <v>Club Deportivo Colegio Padre Hurtado de Chillan</v>
      </c>
      <c r="AR480" s="8">
        <f t="shared" si="100"/>
        <v>16</v>
      </c>
      <c r="AS480" s="12" t="str">
        <f t="shared" si="97"/>
        <v>219708076</v>
      </c>
    </row>
    <row r="481" spans="1:45" ht="16" x14ac:dyDescent="0.2">
      <c r="A481" s="8"/>
      <c r="B481" s="35" t="s">
        <v>975</v>
      </c>
      <c r="C481" s="35" t="s">
        <v>589</v>
      </c>
      <c r="D481" s="35" t="s">
        <v>976</v>
      </c>
      <c r="E481" s="32" t="s">
        <v>977</v>
      </c>
      <c r="F481" s="39" t="s">
        <v>45</v>
      </c>
      <c r="G481" s="9">
        <v>37488</v>
      </c>
      <c r="H481" s="36" t="str">
        <f t="shared" si="98"/>
        <v>u20</v>
      </c>
      <c r="I481" s="40" t="s">
        <v>847</v>
      </c>
      <c r="J481" s="43">
        <v>7</v>
      </c>
      <c r="K481" s="8"/>
      <c r="L481" s="8"/>
      <c r="M481" s="40"/>
      <c r="N481" s="82"/>
      <c r="O481" s="89"/>
      <c r="P481" s="89"/>
      <c r="Q481" s="85"/>
      <c r="R481" s="12"/>
      <c r="S481" s="12" t="str">
        <f t="shared" si="92"/>
        <v>f</v>
      </c>
      <c r="T481" s="36" t="s">
        <v>990</v>
      </c>
      <c r="U481" s="46">
        <v>1</v>
      </c>
      <c r="V481" s="8" t="s">
        <v>565</v>
      </c>
      <c r="W481" s="8"/>
      <c r="X481" s="8"/>
      <c r="Y481" s="8"/>
      <c r="Z481" s="45" t="s">
        <v>1442</v>
      </c>
      <c r="AA481" s="10">
        <v>43897</v>
      </c>
      <c r="AB481" s="44" t="s">
        <v>1446</v>
      </c>
      <c r="AC481" s="11" t="s">
        <v>1443</v>
      </c>
      <c r="AD481" s="11" t="s">
        <v>47</v>
      </c>
      <c r="AE481" s="14" t="s">
        <v>1444</v>
      </c>
      <c r="AG481" s="8" t="str">
        <f t="shared" si="93"/>
        <v>f</v>
      </c>
      <c r="AH481" s="8">
        <f t="shared" si="99"/>
        <v>0</v>
      </c>
      <c r="AI481" s="12">
        <f t="shared" si="99"/>
        <v>0</v>
      </c>
      <c r="AJ481" s="12">
        <f t="shared" si="99"/>
        <v>0</v>
      </c>
      <c r="AK481" s="12">
        <f t="shared" si="94"/>
        <v>0</v>
      </c>
      <c r="AL481" s="12">
        <f t="shared" si="101"/>
        <v>0</v>
      </c>
      <c r="AM481" s="12">
        <f t="shared" si="101"/>
        <v>0</v>
      </c>
      <c r="AN481" s="12">
        <f t="shared" si="101"/>
        <v>0</v>
      </c>
      <c r="AO481" s="8" t="str">
        <f t="shared" si="95"/>
        <v>JOSEFA ANTONIA MARDONES RAMIREZ</v>
      </c>
      <c r="AP481" s="23">
        <f t="shared" si="96"/>
        <v>37488</v>
      </c>
      <c r="AQ481" s="8" t="str">
        <f t="shared" si="100"/>
        <v>CLUB ATLETICO ALAMEDA DE TALCA</v>
      </c>
      <c r="AR481" s="8">
        <f t="shared" si="100"/>
        <v>7</v>
      </c>
      <c r="AS481" s="12" t="str">
        <f t="shared" si="97"/>
        <v>210945601</v>
      </c>
    </row>
    <row r="482" spans="1:45" ht="16" x14ac:dyDescent="0.2">
      <c r="A482" s="8"/>
      <c r="B482" s="35" t="s">
        <v>982</v>
      </c>
      <c r="C482" s="35" t="s">
        <v>408</v>
      </c>
      <c r="D482" s="35" t="s">
        <v>61</v>
      </c>
      <c r="E482" s="32" t="s">
        <v>983</v>
      </c>
      <c r="F482" s="39" t="s">
        <v>45</v>
      </c>
      <c r="G482" s="9">
        <v>37925</v>
      </c>
      <c r="H482" s="36" t="str">
        <f t="shared" si="98"/>
        <v>u18</v>
      </c>
      <c r="I482" s="40" t="s">
        <v>166</v>
      </c>
      <c r="J482" s="43">
        <v>8</v>
      </c>
      <c r="K482" s="8"/>
      <c r="L482" s="8"/>
      <c r="M482" s="40"/>
      <c r="N482" s="82"/>
      <c r="O482" s="89"/>
      <c r="P482" s="89"/>
      <c r="Q482" s="85"/>
      <c r="R482" s="12"/>
      <c r="S482" s="12" t="str">
        <f t="shared" si="92"/>
        <v>f</v>
      </c>
      <c r="T482" s="36" t="s">
        <v>990</v>
      </c>
      <c r="U482" s="46">
        <v>1</v>
      </c>
      <c r="V482" s="8" t="s">
        <v>565</v>
      </c>
      <c r="W482" s="8"/>
      <c r="X482" s="8"/>
      <c r="Y482" s="8"/>
      <c r="Z482" s="45" t="s">
        <v>1442</v>
      </c>
      <c r="AA482" s="10">
        <v>43897</v>
      </c>
      <c r="AB482" s="44" t="s">
        <v>1446</v>
      </c>
      <c r="AC482" s="11" t="s">
        <v>1443</v>
      </c>
      <c r="AD482" s="11" t="s">
        <v>47</v>
      </c>
      <c r="AE482" s="14" t="s">
        <v>1444</v>
      </c>
      <c r="AG482" s="8" t="str">
        <f t="shared" si="93"/>
        <v>f</v>
      </c>
      <c r="AH482" s="8">
        <f t="shared" si="99"/>
        <v>0</v>
      </c>
      <c r="AI482" s="12">
        <f t="shared" si="99"/>
        <v>0</v>
      </c>
      <c r="AJ482" s="12">
        <f t="shared" si="99"/>
        <v>0</v>
      </c>
      <c r="AK482" s="12">
        <f t="shared" si="94"/>
        <v>0</v>
      </c>
      <c r="AL482" s="12">
        <f t="shared" si="101"/>
        <v>0</v>
      </c>
      <c r="AM482" s="12">
        <f t="shared" si="101"/>
        <v>0</v>
      </c>
      <c r="AN482" s="12">
        <f t="shared" si="101"/>
        <v>0</v>
      </c>
      <c r="AO482" s="8" t="str">
        <f t="shared" si="95"/>
        <v xml:space="preserve">MONSERRAT CORNEJO  GALLEGOS </v>
      </c>
      <c r="AP482" s="23">
        <f t="shared" si="96"/>
        <v>37925</v>
      </c>
      <c r="AQ482" s="8" t="str">
        <f t="shared" si="100"/>
        <v>Club Atlético San Pedro</v>
      </c>
      <c r="AR482" s="8">
        <f t="shared" si="100"/>
        <v>8</v>
      </c>
      <c r="AS482" s="12" t="str">
        <f t="shared" si="97"/>
        <v>214304376</v>
      </c>
    </row>
    <row r="483" spans="1:45" ht="16" x14ac:dyDescent="0.2">
      <c r="A483" s="8"/>
      <c r="B483" s="35" t="s">
        <v>1013</v>
      </c>
      <c r="C483" s="35" t="s">
        <v>1014</v>
      </c>
      <c r="D483" s="35" t="s">
        <v>1015</v>
      </c>
      <c r="E483" s="32" t="s">
        <v>1016</v>
      </c>
      <c r="F483" s="39" t="s">
        <v>45</v>
      </c>
      <c r="G483" s="9">
        <v>38562</v>
      </c>
      <c r="H483" s="36" t="str">
        <f t="shared" si="98"/>
        <v>u16</v>
      </c>
      <c r="I483" s="40" t="s">
        <v>839</v>
      </c>
      <c r="J483" s="43">
        <v>16</v>
      </c>
      <c r="K483" s="8"/>
      <c r="L483" s="8"/>
      <c r="M483" s="40"/>
      <c r="N483" s="82"/>
      <c r="O483" s="89"/>
      <c r="P483" s="89"/>
      <c r="Q483" s="85"/>
      <c r="R483" s="12"/>
      <c r="S483" s="12" t="str">
        <f t="shared" si="92"/>
        <v>f</v>
      </c>
      <c r="T483" s="36" t="s">
        <v>1017</v>
      </c>
      <c r="U483" s="46">
        <v>0.4</v>
      </c>
      <c r="V483" s="8" t="s">
        <v>565</v>
      </c>
      <c r="W483" s="8"/>
      <c r="X483" s="8"/>
      <c r="Y483" s="8"/>
      <c r="Z483" s="45" t="s">
        <v>1442</v>
      </c>
      <c r="AA483" s="10">
        <v>43897</v>
      </c>
      <c r="AB483" s="44" t="s">
        <v>1446</v>
      </c>
      <c r="AC483" s="11" t="s">
        <v>1443</v>
      </c>
      <c r="AD483" s="11" t="s">
        <v>47</v>
      </c>
      <c r="AE483" s="14" t="s">
        <v>1444</v>
      </c>
      <c r="AG483" s="8" t="str">
        <f t="shared" si="93"/>
        <v>f</v>
      </c>
      <c r="AH483" s="8">
        <f t="shared" si="99"/>
        <v>0</v>
      </c>
      <c r="AI483" s="12">
        <f t="shared" si="99"/>
        <v>0</v>
      </c>
      <c r="AJ483" s="12">
        <f t="shared" si="99"/>
        <v>0</v>
      </c>
      <c r="AK483" s="12">
        <f t="shared" si="94"/>
        <v>0</v>
      </c>
      <c r="AL483" s="12">
        <f t="shared" si="101"/>
        <v>0</v>
      </c>
      <c r="AM483" s="12">
        <f t="shared" si="101"/>
        <v>0</v>
      </c>
      <c r="AN483" s="12">
        <f t="shared" si="101"/>
        <v>0</v>
      </c>
      <c r="AO483" s="8" t="str">
        <f t="shared" si="95"/>
        <v>ISIDORA CATALINA BOCAZ  SALGADO</v>
      </c>
      <c r="AP483" s="23">
        <f t="shared" si="96"/>
        <v>38562</v>
      </c>
      <c r="AQ483" s="8" t="str">
        <f t="shared" si="100"/>
        <v>Club Deportivo Colegio Padre Hurtado de Chillan</v>
      </c>
      <c r="AR483" s="8">
        <f t="shared" si="100"/>
        <v>16</v>
      </c>
      <c r="AS483" s="12" t="str">
        <f t="shared" si="97"/>
        <v>219079257</v>
      </c>
    </row>
    <row r="484" spans="1:45" ht="16" x14ac:dyDescent="0.2">
      <c r="A484" s="8"/>
      <c r="B484" s="35" t="s">
        <v>1018</v>
      </c>
      <c r="C484" s="35" t="s">
        <v>676</v>
      </c>
      <c r="D484" s="35" t="s">
        <v>1019</v>
      </c>
      <c r="E484" s="32" t="s">
        <v>1020</v>
      </c>
      <c r="F484" s="39" t="s">
        <v>45</v>
      </c>
      <c r="G484" s="9">
        <v>38499</v>
      </c>
      <c r="H484" s="36" t="str">
        <f t="shared" si="98"/>
        <v>u16</v>
      </c>
      <c r="I484" s="40" t="s">
        <v>1021</v>
      </c>
      <c r="J484" s="43">
        <v>8</v>
      </c>
      <c r="K484" s="8"/>
      <c r="L484" s="8"/>
      <c r="M484" s="40"/>
      <c r="N484" s="82"/>
      <c r="O484" s="89"/>
      <c r="P484" s="89"/>
      <c r="Q484" s="85"/>
      <c r="R484" s="12"/>
      <c r="S484" s="12" t="str">
        <f t="shared" si="92"/>
        <v>f</v>
      </c>
      <c r="T484" s="36" t="s">
        <v>1017</v>
      </c>
      <c r="U484" s="46">
        <v>0.4</v>
      </c>
      <c r="V484" s="8" t="s">
        <v>565</v>
      </c>
      <c r="W484" s="8"/>
      <c r="X484" s="8"/>
      <c r="Y484" s="8"/>
      <c r="Z484" s="45" t="s">
        <v>1442</v>
      </c>
      <c r="AA484" s="10">
        <v>43897</v>
      </c>
      <c r="AB484" s="44" t="s">
        <v>1446</v>
      </c>
      <c r="AC484" s="11" t="s">
        <v>1443</v>
      </c>
      <c r="AD484" s="11" t="s">
        <v>47</v>
      </c>
      <c r="AE484" s="14" t="s">
        <v>1444</v>
      </c>
      <c r="AG484" s="8" t="str">
        <f t="shared" si="93"/>
        <v>f</v>
      </c>
      <c r="AH484" s="8">
        <f t="shared" si="99"/>
        <v>0</v>
      </c>
      <c r="AI484" s="12">
        <f t="shared" si="99"/>
        <v>0</v>
      </c>
      <c r="AJ484" s="12">
        <f t="shared" si="99"/>
        <v>0</v>
      </c>
      <c r="AK484" s="12">
        <f t="shared" si="94"/>
        <v>0</v>
      </c>
      <c r="AL484" s="12">
        <f t="shared" si="101"/>
        <v>0</v>
      </c>
      <c r="AM484" s="12">
        <f t="shared" si="101"/>
        <v>0</v>
      </c>
      <c r="AN484" s="12">
        <f t="shared" si="101"/>
        <v>0</v>
      </c>
      <c r="AO484" s="8" t="str">
        <f t="shared" si="95"/>
        <v>FRANCISCA ANDRIELLY HIDALGO  FUENTES</v>
      </c>
      <c r="AP484" s="23">
        <f t="shared" si="96"/>
        <v>38499</v>
      </c>
      <c r="AQ484" s="8" t="str">
        <f t="shared" si="100"/>
        <v>Club Atlético Nueva Generación</v>
      </c>
      <c r="AR484" s="8">
        <f t="shared" si="100"/>
        <v>8</v>
      </c>
      <c r="AS484" s="12" t="str">
        <f t="shared" si="97"/>
        <v>218462359</v>
      </c>
    </row>
    <row r="485" spans="1:45" ht="16" x14ac:dyDescent="0.2">
      <c r="A485" s="8"/>
      <c r="B485" s="35" t="s">
        <v>1022</v>
      </c>
      <c r="C485" s="35" t="s">
        <v>1023</v>
      </c>
      <c r="D485" s="35" t="s">
        <v>1008</v>
      </c>
      <c r="E485" s="32" t="s">
        <v>1024</v>
      </c>
      <c r="F485" s="39" t="s">
        <v>45</v>
      </c>
      <c r="G485" s="9">
        <v>38176</v>
      </c>
      <c r="H485" s="36" t="str">
        <f t="shared" si="98"/>
        <v>u18</v>
      </c>
      <c r="I485" s="40" t="s">
        <v>839</v>
      </c>
      <c r="J485" s="43">
        <v>16</v>
      </c>
      <c r="K485" s="8"/>
      <c r="L485" s="8"/>
      <c r="M485" s="40"/>
      <c r="N485" s="82"/>
      <c r="O485" s="89"/>
      <c r="P485" s="89"/>
      <c r="Q485" s="85"/>
      <c r="R485" s="12"/>
      <c r="S485" s="12" t="str">
        <f t="shared" si="92"/>
        <v>f</v>
      </c>
      <c r="T485" s="36" t="s">
        <v>1017</v>
      </c>
      <c r="U485" s="46">
        <v>0.5</v>
      </c>
      <c r="V485" s="8" t="s">
        <v>565</v>
      </c>
      <c r="W485" s="8"/>
      <c r="X485" s="8"/>
      <c r="Y485" s="8"/>
      <c r="Z485" s="45" t="s">
        <v>1442</v>
      </c>
      <c r="AA485" s="10">
        <v>43897</v>
      </c>
      <c r="AB485" s="44" t="s">
        <v>1446</v>
      </c>
      <c r="AC485" s="11" t="s">
        <v>1443</v>
      </c>
      <c r="AD485" s="11" t="s">
        <v>47</v>
      </c>
      <c r="AE485" s="14" t="s">
        <v>1444</v>
      </c>
      <c r="AG485" s="8" t="str">
        <f t="shared" si="93"/>
        <v>f</v>
      </c>
      <c r="AH485" s="8">
        <f t="shared" si="99"/>
        <v>0</v>
      </c>
      <c r="AI485" s="12">
        <f t="shared" si="99"/>
        <v>0</v>
      </c>
      <c r="AJ485" s="12">
        <f t="shared" si="99"/>
        <v>0</v>
      </c>
      <c r="AK485" s="12">
        <f t="shared" si="94"/>
        <v>0</v>
      </c>
      <c r="AL485" s="12">
        <f t="shared" si="101"/>
        <v>0</v>
      </c>
      <c r="AM485" s="12">
        <f t="shared" si="101"/>
        <v>0</v>
      </c>
      <c r="AN485" s="12">
        <f t="shared" si="101"/>
        <v>0</v>
      </c>
      <c r="AO485" s="8" t="str">
        <f t="shared" si="95"/>
        <v xml:space="preserve">CATALINA  SANDOVAL  JARPA </v>
      </c>
      <c r="AP485" s="23">
        <f t="shared" si="96"/>
        <v>38176</v>
      </c>
      <c r="AQ485" s="8" t="str">
        <f t="shared" si="100"/>
        <v>Club Deportivo Colegio Padre Hurtado de Chillan</v>
      </c>
      <c r="AR485" s="8">
        <f t="shared" si="100"/>
        <v>16</v>
      </c>
      <c r="AS485" s="12" t="str">
        <f t="shared" si="97"/>
        <v>216187830</v>
      </c>
    </row>
    <row r="486" spans="1:45" ht="16" x14ac:dyDescent="0.2">
      <c r="A486" s="8"/>
      <c r="B486" s="35" t="s">
        <v>172</v>
      </c>
      <c r="C486" s="35" t="s">
        <v>1003</v>
      </c>
      <c r="D486" s="35" t="s">
        <v>1004</v>
      </c>
      <c r="E486" s="32" t="s">
        <v>1005</v>
      </c>
      <c r="F486" s="39" t="s">
        <v>45</v>
      </c>
      <c r="G486" s="9">
        <v>37679</v>
      </c>
      <c r="H486" s="36" t="str">
        <f t="shared" si="98"/>
        <v>u18</v>
      </c>
      <c r="I486" s="40" t="s">
        <v>46</v>
      </c>
      <c r="J486" s="43">
        <v>8</v>
      </c>
      <c r="K486" s="8"/>
      <c r="L486" s="8"/>
      <c r="M486" s="40"/>
      <c r="N486" s="82"/>
      <c r="O486" s="89"/>
      <c r="P486" s="89"/>
      <c r="Q486" s="85"/>
      <c r="R486" s="12"/>
      <c r="S486" s="12" t="str">
        <f t="shared" si="92"/>
        <v>f</v>
      </c>
      <c r="T486" s="36" t="s">
        <v>1017</v>
      </c>
      <c r="U486" s="46">
        <v>0.5</v>
      </c>
      <c r="V486" s="8" t="s">
        <v>565</v>
      </c>
      <c r="W486" s="8"/>
      <c r="X486" s="8"/>
      <c r="Y486" s="8"/>
      <c r="Z486" s="45" t="s">
        <v>1442</v>
      </c>
      <c r="AA486" s="10">
        <v>43897</v>
      </c>
      <c r="AB486" s="44" t="s">
        <v>1446</v>
      </c>
      <c r="AC486" s="11" t="s">
        <v>1443</v>
      </c>
      <c r="AD486" s="11" t="s">
        <v>47</v>
      </c>
      <c r="AE486" s="14" t="s">
        <v>1444</v>
      </c>
      <c r="AG486" s="8" t="str">
        <f t="shared" si="93"/>
        <v>f</v>
      </c>
      <c r="AH486" s="8">
        <f t="shared" si="99"/>
        <v>0</v>
      </c>
      <c r="AI486" s="12">
        <f t="shared" si="99"/>
        <v>0</v>
      </c>
      <c r="AJ486" s="12">
        <f t="shared" si="99"/>
        <v>0</v>
      </c>
      <c r="AK486" s="12">
        <f t="shared" si="94"/>
        <v>0</v>
      </c>
      <c r="AL486" s="12">
        <f t="shared" si="101"/>
        <v>0</v>
      </c>
      <c r="AM486" s="12">
        <f t="shared" si="101"/>
        <v>0</v>
      </c>
      <c r="AN486" s="12">
        <f t="shared" si="101"/>
        <v>0</v>
      </c>
      <c r="AO486" s="8" t="str">
        <f t="shared" si="95"/>
        <v>EMILIA CATALINA MEDINA RIVERA</v>
      </c>
      <c r="AP486" s="23">
        <f t="shared" si="96"/>
        <v>37679</v>
      </c>
      <c r="AQ486" s="8" t="str">
        <f t="shared" si="100"/>
        <v>Club Deportivo Atlético Coronel</v>
      </c>
      <c r="AR486" s="8">
        <f t="shared" si="100"/>
        <v>8</v>
      </c>
      <c r="AS486" s="12" t="str">
        <f t="shared" si="97"/>
        <v>212498130</v>
      </c>
    </row>
    <row r="487" spans="1:45" ht="16" x14ac:dyDescent="0.2">
      <c r="A487" s="8"/>
      <c r="B487" s="35" t="s">
        <v>1025</v>
      </c>
      <c r="C487" s="35" t="s">
        <v>1026</v>
      </c>
      <c r="D487" s="35" t="s">
        <v>1027</v>
      </c>
      <c r="E487" s="32" t="s">
        <v>1028</v>
      </c>
      <c r="F487" s="39" t="s">
        <v>45</v>
      </c>
      <c r="G487" s="9">
        <v>38431</v>
      </c>
      <c r="H487" s="36" t="str">
        <f t="shared" si="98"/>
        <v>u16</v>
      </c>
      <c r="I487" s="40" t="s">
        <v>1021</v>
      </c>
      <c r="J487" s="43">
        <v>8</v>
      </c>
      <c r="K487" s="8"/>
      <c r="L487" s="8"/>
      <c r="M487" s="40"/>
      <c r="N487" s="82"/>
      <c r="O487" s="89"/>
      <c r="P487" s="89"/>
      <c r="Q487" s="85"/>
      <c r="R487" s="12"/>
      <c r="S487" s="12" t="str">
        <f t="shared" si="92"/>
        <v>f</v>
      </c>
      <c r="T487" s="36" t="s">
        <v>1017</v>
      </c>
      <c r="U487" s="46">
        <v>0.4</v>
      </c>
      <c r="V487" s="8" t="s">
        <v>565</v>
      </c>
      <c r="W487" s="8"/>
      <c r="X487" s="8"/>
      <c r="Y487" s="8"/>
      <c r="Z487" s="45" t="s">
        <v>1442</v>
      </c>
      <c r="AA487" s="10">
        <v>43897</v>
      </c>
      <c r="AB487" s="44" t="s">
        <v>1446</v>
      </c>
      <c r="AC487" s="11" t="s">
        <v>1443</v>
      </c>
      <c r="AD487" s="11" t="s">
        <v>47</v>
      </c>
      <c r="AE487" s="14" t="s">
        <v>1444</v>
      </c>
      <c r="AG487" s="8" t="str">
        <f t="shared" si="93"/>
        <v>f</v>
      </c>
      <c r="AH487" s="8">
        <f t="shared" si="99"/>
        <v>0</v>
      </c>
      <c r="AI487" s="12">
        <f t="shared" si="99"/>
        <v>0</v>
      </c>
      <c r="AJ487" s="12">
        <f t="shared" si="99"/>
        <v>0</v>
      </c>
      <c r="AK487" s="12">
        <f t="shared" si="94"/>
        <v>0</v>
      </c>
      <c r="AL487" s="12">
        <f t="shared" si="101"/>
        <v>0</v>
      </c>
      <c r="AM487" s="12">
        <f t="shared" si="101"/>
        <v>0</v>
      </c>
      <c r="AN487" s="12">
        <f t="shared" si="101"/>
        <v>0</v>
      </c>
      <c r="AO487" s="8" t="str">
        <f t="shared" si="95"/>
        <v>NIMSY SARAY MARTÍNEZ SÁEZ</v>
      </c>
      <c r="AP487" s="23">
        <f t="shared" si="96"/>
        <v>38431</v>
      </c>
      <c r="AQ487" s="8" t="str">
        <f t="shared" si="100"/>
        <v>Club Atlético Nueva Generación</v>
      </c>
      <c r="AR487" s="8">
        <f t="shared" si="100"/>
        <v>8</v>
      </c>
      <c r="AS487" s="12" t="str">
        <f t="shared" si="97"/>
        <v>217992885</v>
      </c>
    </row>
    <row r="488" spans="1:45" ht="16" x14ac:dyDescent="0.2">
      <c r="A488" s="8"/>
      <c r="B488" s="35" t="s">
        <v>1006</v>
      </c>
      <c r="C488" s="35" t="s">
        <v>1007</v>
      </c>
      <c r="D488" s="35" t="s">
        <v>1008</v>
      </c>
      <c r="E488" s="32" t="s">
        <v>1009</v>
      </c>
      <c r="F488" s="39" t="s">
        <v>45</v>
      </c>
      <c r="G488" s="9">
        <v>37273</v>
      </c>
      <c r="H488" s="36" t="str">
        <f t="shared" si="98"/>
        <v>u20</v>
      </c>
      <c r="I488" s="40" t="s">
        <v>839</v>
      </c>
      <c r="J488" s="43">
        <v>16</v>
      </c>
      <c r="K488" s="8"/>
      <c r="L488" s="8"/>
      <c r="M488" s="40"/>
      <c r="N488" s="82"/>
      <c r="O488" s="89"/>
      <c r="P488" s="89"/>
      <c r="Q488" s="85"/>
      <c r="R488" s="12"/>
      <c r="S488" s="12" t="str">
        <f t="shared" si="92"/>
        <v>f</v>
      </c>
      <c r="T488" s="36" t="s">
        <v>1017</v>
      </c>
      <c r="U488" s="46">
        <v>0.6</v>
      </c>
      <c r="V488" s="8" t="s">
        <v>565</v>
      </c>
      <c r="W488" s="8"/>
      <c r="X488" s="8"/>
      <c r="Y488" s="8"/>
      <c r="Z488" s="45" t="s">
        <v>1442</v>
      </c>
      <c r="AA488" s="10">
        <v>43897</v>
      </c>
      <c r="AB488" s="44" t="s">
        <v>1446</v>
      </c>
      <c r="AC488" s="11" t="s">
        <v>1443</v>
      </c>
      <c r="AD488" s="11" t="s">
        <v>47</v>
      </c>
      <c r="AE488" s="14" t="s">
        <v>1444</v>
      </c>
      <c r="AG488" s="8" t="str">
        <f t="shared" si="93"/>
        <v>f</v>
      </c>
      <c r="AH488" s="8">
        <f t="shared" si="99"/>
        <v>0</v>
      </c>
      <c r="AI488" s="12">
        <f t="shared" si="99"/>
        <v>0</v>
      </c>
      <c r="AJ488" s="12">
        <f t="shared" si="99"/>
        <v>0</v>
      </c>
      <c r="AK488" s="12">
        <f t="shared" si="94"/>
        <v>0</v>
      </c>
      <c r="AL488" s="12">
        <f t="shared" si="101"/>
        <v>0</v>
      </c>
      <c r="AM488" s="12">
        <f t="shared" si="101"/>
        <v>0</v>
      </c>
      <c r="AN488" s="12">
        <f t="shared" si="101"/>
        <v>0</v>
      </c>
      <c r="AO488" s="8" t="str">
        <f t="shared" si="95"/>
        <v>CATALINA  IRRIBARRA  TAPIA</v>
      </c>
      <c r="AP488" s="23">
        <f t="shared" si="96"/>
        <v>37273</v>
      </c>
      <c r="AQ488" s="8" t="str">
        <f t="shared" si="100"/>
        <v>Club Deportivo Colegio Padre Hurtado de Chillan</v>
      </c>
      <c r="AR488" s="8">
        <f t="shared" si="100"/>
        <v>16</v>
      </c>
      <c r="AS488" s="12" t="str">
        <f t="shared" si="97"/>
        <v>209523760</v>
      </c>
    </row>
    <row r="489" spans="1:45" ht="16" x14ac:dyDescent="0.2">
      <c r="A489" s="8"/>
      <c r="B489" s="35" t="s">
        <v>982</v>
      </c>
      <c r="C489" s="35" t="s">
        <v>408</v>
      </c>
      <c r="D489" s="35" t="s">
        <v>61</v>
      </c>
      <c r="E489" s="32" t="s">
        <v>983</v>
      </c>
      <c r="F489" s="39" t="s">
        <v>45</v>
      </c>
      <c r="G489" s="9">
        <v>37925</v>
      </c>
      <c r="H489" s="36" t="str">
        <f t="shared" si="98"/>
        <v>u18</v>
      </c>
      <c r="I489" s="40" t="s">
        <v>166</v>
      </c>
      <c r="J489" s="43">
        <v>8</v>
      </c>
      <c r="K489" s="8"/>
      <c r="L489" s="8"/>
      <c r="M489" s="40"/>
      <c r="N489" s="82"/>
      <c r="O489" s="89"/>
      <c r="P489" s="89"/>
      <c r="Q489" s="85"/>
      <c r="R489" s="12"/>
      <c r="S489" s="12" t="str">
        <f t="shared" si="92"/>
        <v>f</v>
      </c>
      <c r="T489" s="36" t="s">
        <v>1017</v>
      </c>
      <c r="U489" s="46">
        <v>0.5</v>
      </c>
      <c r="V489" s="8" t="s">
        <v>565</v>
      </c>
      <c r="W489" s="8"/>
      <c r="X489" s="8"/>
      <c r="Y489" s="8"/>
      <c r="Z489" s="45" t="s">
        <v>1442</v>
      </c>
      <c r="AA489" s="10">
        <v>43897</v>
      </c>
      <c r="AB489" s="44" t="s">
        <v>1446</v>
      </c>
      <c r="AC489" s="11" t="s">
        <v>1443</v>
      </c>
      <c r="AD489" s="11" t="s">
        <v>47</v>
      </c>
      <c r="AE489" s="14" t="s">
        <v>1444</v>
      </c>
      <c r="AG489" s="8" t="str">
        <f t="shared" si="93"/>
        <v>f</v>
      </c>
      <c r="AH489" s="8">
        <f t="shared" si="99"/>
        <v>0</v>
      </c>
      <c r="AI489" s="12">
        <f t="shared" si="99"/>
        <v>0</v>
      </c>
      <c r="AJ489" s="12">
        <f t="shared" si="99"/>
        <v>0</v>
      </c>
      <c r="AK489" s="12">
        <f t="shared" si="94"/>
        <v>0</v>
      </c>
      <c r="AL489" s="12">
        <f t="shared" si="101"/>
        <v>0</v>
      </c>
      <c r="AM489" s="12">
        <f t="shared" si="101"/>
        <v>0</v>
      </c>
      <c r="AN489" s="12">
        <f t="shared" si="101"/>
        <v>0</v>
      </c>
      <c r="AO489" s="8" t="str">
        <f t="shared" si="95"/>
        <v xml:space="preserve">MONSERRAT CORNEJO  GALLEGOS </v>
      </c>
      <c r="AP489" s="23">
        <f t="shared" si="96"/>
        <v>37925</v>
      </c>
      <c r="AQ489" s="8" t="str">
        <f t="shared" si="100"/>
        <v>Club Atlético San Pedro</v>
      </c>
      <c r="AR489" s="8">
        <f t="shared" si="100"/>
        <v>8</v>
      </c>
      <c r="AS489" s="12" t="str">
        <f t="shared" si="97"/>
        <v>214304376</v>
      </c>
    </row>
    <row r="490" spans="1:45" ht="16" x14ac:dyDescent="0.2">
      <c r="A490" s="8"/>
      <c r="B490" s="35" t="s">
        <v>970</v>
      </c>
      <c r="C490" s="35" t="s">
        <v>1029</v>
      </c>
      <c r="D490" s="35" t="s">
        <v>1030</v>
      </c>
      <c r="E490" s="32" t="s">
        <v>1031</v>
      </c>
      <c r="F490" s="39" t="s">
        <v>45</v>
      </c>
      <c r="G490" s="9">
        <v>38332</v>
      </c>
      <c r="H490" s="36" t="str">
        <f t="shared" si="98"/>
        <v>u18</v>
      </c>
      <c r="I490" s="40" t="s">
        <v>823</v>
      </c>
      <c r="J490" s="43">
        <v>7</v>
      </c>
      <c r="K490" s="8"/>
      <c r="L490" s="8"/>
      <c r="M490" s="40"/>
      <c r="N490" s="82"/>
      <c r="O490" s="89"/>
      <c r="P490" s="89"/>
      <c r="Q490" s="85"/>
      <c r="R490" s="12"/>
      <c r="S490" s="12" t="str">
        <f t="shared" si="92"/>
        <v>f</v>
      </c>
      <c r="T490" s="36" t="s">
        <v>1032</v>
      </c>
      <c r="U490" s="46">
        <v>3</v>
      </c>
      <c r="V490" s="8" t="s">
        <v>565</v>
      </c>
      <c r="W490" s="8"/>
      <c r="X490" s="8"/>
      <c r="Y490" s="8"/>
      <c r="Z490" s="45" t="s">
        <v>1442</v>
      </c>
      <c r="AA490" s="10">
        <v>43897</v>
      </c>
      <c r="AB490" s="44" t="s">
        <v>1446</v>
      </c>
      <c r="AC490" s="11" t="s">
        <v>1443</v>
      </c>
      <c r="AD490" s="11" t="s">
        <v>47</v>
      </c>
      <c r="AE490" s="14" t="s">
        <v>1444</v>
      </c>
      <c r="AG490" s="8" t="str">
        <f t="shared" si="93"/>
        <v>f</v>
      </c>
      <c r="AH490" s="8">
        <f t="shared" si="99"/>
        <v>0</v>
      </c>
      <c r="AI490" s="12">
        <f t="shared" si="99"/>
        <v>0</v>
      </c>
      <c r="AJ490" s="12">
        <f t="shared" si="99"/>
        <v>0</v>
      </c>
      <c r="AK490" s="12">
        <f t="shared" si="94"/>
        <v>0</v>
      </c>
      <c r="AL490" s="12">
        <f t="shared" si="101"/>
        <v>0</v>
      </c>
      <c r="AM490" s="12">
        <f t="shared" si="101"/>
        <v>0</v>
      </c>
      <c r="AN490" s="12">
        <f t="shared" si="101"/>
        <v>0</v>
      </c>
      <c r="AO490" s="8" t="str">
        <f t="shared" si="95"/>
        <v>BARBARA JAVIERA ARAVENA  FRIZ</v>
      </c>
      <c r="AP490" s="23">
        <f t="shared" si="96"/>
        <v>38332</v>
      </c>
      <c r="AQ490" s="8" t="str">
        <f t="shared" si="100"/>
        <v>CLUB ATLETISMO CAUQUENES</v>
      </c>
      <c r="AR490" s="8">
        <f t="shared" si="100"/>
        <v>7</v>
      </c>
      <c r="AS490" s="12" t="str">
        <f t="shared" si="97"/>
        <v>217321093</v>
      </c>
    </row>
    <row r="491" spans="1:45" ht="16" x14ac:dyDescent="0.2">
      <c r="A491" s="8"/>
      <c r="B491" s="35" t="s">
        <v>730</v>
      </c>
      <c r="C491" s="35" t="s">
        <v>987</v>
      </c>
      <c r="D491" s="35" t="s">
        <v>988</v>
      </c>
      <c r="E491" s="32" t="s">
        <v>989</v>
      </c>
      <c r="F491" s="39" t="s">
        <v>45</v>
      </c>
      <c r="G491" s="9">
        <v>39002</v>
      </c>
      <c r="H491" s="36" t="str">
        <f t="shared" si="98"/>
        <v>u16</v>
      </c>
      <c r="I491" s="40" t="s">
        <v>839</v>
      </c>
      <c r="J491" s="43">
        <v>16</v>
      </c>
      <c r="K491" s="8"/>
      <c r="L491" s="8"/>
      <c r="M491" s="40"/>
      <c r="N491" s="82"/>
      <c r="O491" s="89"/>
      <c r="P491" s="89"/>
      <c r="Q491" s="85"/>
      <c r="R491" s="12"/>
      <c r="S491" s="12" t="str">
        <f t="shared" si="92"/>
        <v>f</v>
      </c>
      <c r="T491" s="36" t="s">
        <v>1032</v>
      </c>
      <c r="U491" s="46">
        <v>3</v>
      </c>
      <c r="V491" s="8" t="s">
        <v>565</v>
      </c>
      <c r="W491" s="8"/>
      <c r="X491" s="8"/>
      <c r="Y491" s="8"/>
      <c r="Z491" s="45" t="s">
        <v>1442</v>
      </c>
      <c r="AA491" s="10">
        <v>43897</v>
      </c>
      <c r="AB491" s="44" t="s">
        <v>1446</v>
      </c>
      <c r="AC491" s="11" t="s">
        <v>1443</v>
      </c>
      <c r="AD491" s="11" t="s">
        <v>47</v>
      </c>
      <c r="AE491" s="14" t="s">
        <v>1444</v>
      </c>
      <c r="AG491" s="8" t="str">
        <f t="shared" si="93"/>
        <v>f</v>
      </c>
      <c r="AH491" s="8">
        <f t="shared" si="99"/>
        <v>0</v>
      </c>
      <c r="AI491" s="12">
        <f t="shared" si="99"/>
        <v>0</v>
      </c>
      <c r="AJ491" s="12">
        <f t="shared" si="99"/>
        <v>0</v>
      </c>
      <c r="AK491" s="12">
        <f t="shared" si="94"/>
        <v>0</v>
      </c>
      <c r="AL491" s="12">
        <f t="shared" si="101"/>
        <v>0</v>
      </c>
      <c r="AM491" s="12">
        <f t="shared" si="101"/>
        <v>0</v>
      </c>
      <c r="AN491" s="12">
        <f t="shared" si="101"/>
        <v>0</v>
      </c>
      <c r="AO491" s="8" t="str">
        <f t="shared" si="95"/>
        <v>EMILIA GONZALEZ RUBILAR</v>
      </c>
      <c r="AP491" s="23">
        <f t="shared" si="96"/>
        <v>39002</v>
      </c>
      <c r="AQ491" s="8" t="str">
        <f t="shared" si="100"/>
        <v>Club Deportivo Colegio Padre Hurtado de Chillan</v>
      </c>
      <c r="AR491" s="8">
        <f t="shared" si="100"/>
        <v>16</v>
      </c>
      <c r="AS491" s="12" t="str">
        <f t="shared" si="97"/>
        <v>222372038</v>
      </c>
    </row>
    <row r="492" spans="1:45" ht="16" x14ac:dyDescent="0.2">
      <c r="A492" s="8"/>
      <c r="B492" s="35" t="s">
        <v>1033</v>
      </c>
      <c r="C492" s="35" t="s">
        <v>987</v>
      </c>
      <c r="D492" s="35" t="s">
        <v>1034</v>
      </c>
      <c r="E492" s="32" t="s">
        <v>1035</v>
      </c>
      <c r="F492" s="39" t="s">
        <v>45</v>
      </c>
      <c r="G492" s="9">
        <v>38482</v>
      </c>
      <c r="H492" s="36" t="str">
        <f t="shared" si="98"/>
        <v>u16</v>
      </c>
      <c r="I492" s="40" t="s">
        <v>839</v>
      </c>
      <c r="J492" s="43">
        <v>16</v>
      </c>
      <c r="K492" s="8"/>
      <c r="L492" s="8"/>
      <c r="M492" s="40"/>
      <c r="N492" s="82"/>
      <c r="O492" s="89"/>
      <c r="P492" s="89"/>
      <c r="Q492" s="85"/>
      <c r="R492" s="12"/>
      <c r="S492" s="12" t="str">
        <f t="shared" si="92"/>
        <v>f</v>
      </c>
      <c r="T492" s="36" t="s">
        <v>1032</v>
      </c>
      <c r="U492" s="46">
        <v>3</v>
      </c>
      <c r="V492" s="8" t="s">
        <v>565</v>
      </c>
      <c r="W492" s="8"/>
      <c r="X492" s="8"/>
      <c r="Y492" s="8"/>
      <c r="Z492" s="45" t="s">
        <v>1442</v>
      </c>
      <c r="AA492" s="10">
        <v>43897</v>
      </c>
      <c r="AB492" s="44" t="s">
        <v>1446</v>
      </c>
      <c r="AC492" s="11" t="s">
        <v>1443</v>
      </c>
      <c r="AD492" s="11" t="s">
        <v>47</v>
      </c>
      <c r="AE492" s="14" t="s">
        <v>1444</v>
      </c>
      <c r="AG492" s="8" t="str">
        <f t="shared" si="93"/>
        <v>f</v>
      </c>
      <c r="AH492" s="8">
        <f t="shared" si="99"/>
        <v>0</v>
      </c>
      <c r="AI492" s="12">
        <f t="shared" si="99"/>
        <v>0</v>
      </c>
      <c r="AJ492" s="12">
        <f t="shared" si="99"/>
        <v>0</v>
      </c>
      <c r="AK492" s="12">
        <f t="shared" si="94"/>
        <v>0</v>
      </c>
      <c r="AL492" s="12">
        <f t="shared" si="101"/>
        <v>0</v>
      </c>
      <c r="AM492" s="12">
        <f t="shared" si="101"/>
        <v>0</v>
      </c>
      <c r="AN492" s="12">
        <f t="shared" si="101"/>
        <v>0</v>
      </c>
      <c r="AO492" s="8" t="str">
        <f t="shared" si="95"/>
        <v>SOFIA SANDOVAL RUBILAR</v>
      </c>
      <c r="AP492" s="23">
        <f t="shared" si="96"/>
        <v>38482</v>
      </c>
      <c r="AQ492" s="8" t="str">
        <f t="shared" si="100"/>
        <v>Club Deportivo Colegio Padre Hurtado de Chillan</v>
      </c>
      <c r="AR492" s="8">
        <f t="shared" si="100"/>
        <v>16</v>
      </c>
      <c r="AS492" s="12" t="str">
        <f t="shared" si="97"/>
        <v>218344720</v>
      </c>
    </row>
    <row r="493" spans="1:45" ht="16" x14ac:dyDescent="0.2">
      <c r="A493" s="8"/>
      <c r="B493" s="35" t="s">
        <v>1010</v>
      </c>
      <c r="C493" s="35" t="s">
        <v>707</v>
      </c>
      <c r="D493" s="35" t="s">
        <v>1011</v>
      </c>
      <c r="E493" s="32" t="s">
        <v>1012</v>
      </c>
      <c r="F493" s="39" t="s">
        <v>45</v>
      </c>
      <c r="G493" s="9">
        <v>38663</v>
      </c>
      <c r="H493" s="36" t="str">
        <f t="shared" si="98"/>
        <v>u16</v>
      </c>
      <c r="I493" s="40" t="s">
        <v>839</v>
      </c>
      <c r="J493" s="43">
        <v>16</v>
      </c>
      <c r="K493" s="8"/>
      <c r="L493" s="8"/>
      <c r="M493" s="40"/>
      <c r="N493" s="82"/>
      <c r="O493" s="89"/>
      <c r="P493" s="89"/>
      <c r="Q493" s="85"/>
      <c r="R493" s="12"/>
      <c r="S493" s="12" t="str">
        <f t="shared" si="92"/>
        <v>f</v>
      </c>
      <c r="T493" s="36" t="s">
        <v>1032</v>
      </c>
      <c r="U493" s="46">
        <v>3</v>
      </c>
      <c r="V493" s="8" t="s">
        <v>565</v>
      </c>
      <c r="W493" s="8"/>
      <c r="X493" s="8"/>
      <c r="Y493" s="8"/>
      <c r="Z493" s="45" t="s">
        <v>1442</v>
      </c>
      <c r="AA493" s="10">
        <v>43897</v>
      </c>
      <c r="AB493" s="44" t="s">
        <v>1446</v>
      </c>
      <c r="AC493" s="11" t="s">
        <v>1443</v>
      </c>
      <c r="AD493" s="11" t="s">
        <v>47</v>
      </c>
      <c r="AE493" s="14" t="s">
        <v>1444</v>
      </c>
      <c r="AG493" s="8" t="str">
        <f t="shared" si="93"/>
        <v>f</v>
      </c>
      <c r="AH493" s="8">
        <f t="shared" si="99"/>
        <v>0</v>
      </c>
      <c r="AI493" s="12">
        <f t="shared" si="99"/>
        <v>0</v>
      </c>
      <c r="AJ493" s="12">
        <f t="shared" si="99"/>
        <v>0</v>
      </c>
      <c r="AK493" s="12">
        <f t="shared" si="94"/>
        <v>0</v>
      </c>
      <c r="AL493" s="12">
        <f t="shared" si="101"/>
        <v>0</v>
      </c>
      <c r="AM493" s="12">
        <f t="shared" si="101"/>
        <v>0</v>
      </c>
      <c r="AN493" s="12">
        <f t="shared" si="101"/>
        <v>0</v>
      </c>
      <c r="AO493" s="8" t="str">
        <f t="shared" si="95"/>
        <v>PAULA CANDIA  NUÑEZ</v>
      </c>
      <c r="AP493" s="23">
        <f t="shared" si="96"/>
        <v>38663</v>
      </c>
      <c r="AQ493" s="8" t="str">
        <f t="shared" si="100"/>
        <v>Club Deportivo Colegio Padre Hurtado de Chillan</v>
      </c>
      <c r="AR493" s="8">
        <f t="shared" si="100"/>
        <v>16</v>
      </c>
      <c r="AS493" s="12" t="str">
        <f t="shared" si="97"/>
        <v>219708076</v>
      </c>
    </row>
    <row r="494" spans="1:45" ht="16" x14ac:dyDescent="0.2">
      <c r="A494" s="8"/>
      <c r="B494" s="35" t="s">
        <v>1036</v>
      </c>
      <c r="C494" s="35" t="s">
        <v>1037</v>
      </c>
      <c r="D494" s="35" t="s">
        <v>1038</v>
      </c>
      <c r="E494" s="32" t="s">
        <v>1039</v>
      </c>
      <c r="F494" s="39" t="s">
        <v>45</v>
      </c>
      <c r="G494" s="9">
        <v>38440</v>
      </c>
      <c r="H494" s="36" t="str">
        <f t="shared" si="98"/>
        <v>u16</v>
      </c>
      <c r="I494" s="40" t="s">
        <v>1021</v>
      </c>
      <c r="J494" s="43">
        <v>8</v>
      </c>
      <c r="K494" s="8"/>
      <c r="L494" s="8"/>
      <c r="M494" s="40"/>
      <c r="N494" s="82"/>
      <c r="O494" s="89"/>
      <c r="P494" s="89"/>
      <c r="Q494" s="85"/>
      <c r="R494" s="12"/>
      <c r="S494" s="12" t="str">
        <f t="shared" si="92"/>
        <v>f</v>
      </c>
      <c r="T494" s="36" t="s">
        <v>1032</v>
      </c>
      <c r="U494" s="46">
        <v>3</v>
      </c>
      <c r="V494" s="8" t="s">
        <v>565</v>
      </c>
      <c r="W494" s="8"/>
      <c r="X494" s="8"/>
      <c r="Y494" s="8"/>
      <c r="Z494" s="45" t="s">
        <v>1442</v>
      </c>
      <c r="AA494" s="10">
        <v>43897</v>
      </c>
      <c r="AB494" s="44" t="s">
        <v>1446</v>
      </c>
      <c r="AC494" s="11" t="s">
        <v>1443</v>
      </c>
      <c r="AD494" s="11" t="s">
        <v>47</v>
      </c>
      <c r="AE494" s="14" t="s">
        <v>1444</v>
      </c>
      <c r="AG494" s="8" t="str">
        <f t="shared" si="93"/>
        <v>f</v>
      </c>
      <c r="AH494" s="8">
        <f t="shared" si="99"/>
        <v>0</v>
      </c>
      <c r="AI494" s="12">
        <f t="shared" si="99"/>
        <v>0</v>
      </c>
      <c r="AJ494" s="12">
        <f t="shared" si="99"/>
        <v>0</v>
      </c>
      <c r="AK494" s="12">
        <f t="shared" si="94"/>
        <v>0</v>
      </c>
      <c r="AL494" s="12">
        <f t="shared" si="101"/>
        <v>0</v>
      </c>
      <c r="AM494" s="12">
        <f t="shared" si="101"/>
        <v>0</v>
      </c>
      <c r="AN494" s="12">
        <f t="shared" si="101"/>
        <v>0</v>
      </c>
      <c r="AO494" s="8" t="str">
        <f t="shared" si="95"/>
        <v>MAIRIM ALEXANDRA SOTO HAURRA</v>
      </c>
      <c r="AP494" s="23">
        <f t="shared" si="96"/>
        <v>38440</v>
      </c>
      <c r="AQ494" s="8" t="str">
        <f t="shared" si="100"/>
        <v>Club Atlético Nueva Generación</v>
      </c>
      <c r="AR494" s="8">
        <f t="shared" si="100"/>
        <v>8</v>
      </c>
      <c r="AS494" s="12" t="str">
        <f t="shared" si="97"/>
        <v>218132545</v>
      </c>
    </row>
    <row r="495" spans="1:45" ht="16" x14ac:dyDescent="0.2">
      <c r="A495" s="8"/>
      <c r="B495" s="35" t="s">
        <v>1040</v>
      </c>
      <c r="C495" s="35" t="s">
        <v>1041</v>
      </c>
      <c r="D495" s="35" t="s">
        <v>1042</v>
      </c>
      <c r="E495" s="32" t="s">
        <v>1043</v>
      </c>
      <c r="F495" s="39" t="s">
        <v>45</v>
      </c>
      <c r="G495" s="9">
        <v>38506</v>
      </c>
      <c r="H495" s="36" t="str">
        <f t="shared" si="98"/>
        <v>u16</v>
      </c>
      <c r="I495" s="40" t="s">
        <v>839</v>
      </c>
      <c r="J495" s="43">
        <v>16</v>
      </c>
      <c r="K495" s="8"/>
      <c r="L495" s="8"/>
      <c r="M495" s="40"/>
      <c r="N495" s="82"/>
      <c r="O495" s="89"/>
      <c r="P495" s="89"/>
      <c r="Q495" s="85"/>
      <c r="R495" s="12"/>
      <c r="S495" s="12" t="str">
        <f t="shared" si="92"/>
        <v>f</v>
      </c>
      <c r="T495" s="36" t="s">
        <v>1032</v>
      </c>
      <c r="U495" s="46">
        <v>3</v>
      </c>
      <c r="V495" s="8" t="s">
        <v>565</v>
      </c>
      <c r="W495" s="8"/>
      <c r="X495" s="8"/>
      <c r="Y495" s="8"/>
      <c r="Z495" s="45" t="s">
        <v>1442</v>
      </c>
      <c r="AA495" s="10">
        <v>43897</v>
      </c>
      <c r="AB495" s="44" t="s">
        <v>1446</v>
      </c>
      <c r="AC495" s="11" t="s">
        <v>1443</v>
      </c>
      <c r="AD495" s="11" t="s">
        <v>47</v>
      </c>
      <c r="AE495" s="14" t="s">
        <v>1444</v>
      </c>
      <c r="AG495" s="8" t="str">
        <f t="shared" si="93"/>
        <v>f</v>
      </c>
      <c r="AH495" s="8">
        <f t="shared" si="99"/>
        <v>0</v>
      </c>
      <c r="AI495" s="12">
        <f t="shared" si="99"/>
        <v>0</v>
      </c>
      <c r="AJ495" s="12">
        <f t="shared" si="99"/>
        <v>0</v>
      </c>
      <c r="AK495" s="12">
        <f t="shared" si="94"/>
        <v>0</v>
      </c>
      <c r="AL495" s="12">
        <f t="shared" si="101"/>
        <v>0</v>
      </c>
      <c r="AM495" s="12">
        <f t="shared" si="101"/>
        <v>0</v>
      </c>
      <c r="AN495" s="12">
        <f t="shared" si="101"/>
        <v>0</v>
      </c>
      <c r="AO495" s="8" t="str">
        <f t="shared" si="95"/>
        <v>ALONDRA JIMENEZ  ORELLANA</v>
      </c>
      <c r="AP495" s="23">
        <f t="shared" si="96"/>
        <v>38506</v>
      </c>
      <c r="AQ495" s="8" t="str">
        <f t="shared" si="100"/>
        <v>Club Deportivo Colegio Padre Hurtado de Chillan</v>
      </c>
      <c r="AR495" s="8">
        <f t="shared" si="100"/>
        <v>16</v>
      </c>
      <c r="AS495" s="12" t="str">
        <f t="shared" si="97"/>
        <v>221589920</v>
      </c>
    </row>
    <row r="496" spans="1:45" ht="16" x14ac:dyDescent="0.2">
      <c r="A496" s="8"/>
      <c r="B496" s="35" t="s">
        <v>1044</v>
      </c>
      <c r="C496" s="35" t="s">
        <v>1045</v>
      </c>
      <c r="D496" s="35" t="s">
        <v>1046</v>
      </c>
      <c r="E496" s="32" t="s">
        <v>1047</v>
      </c>
      <c r="F496" s="39" t="s">
        <v>45</v>
      </c>
      <c r="G496" s="9">
        <v>37769</v>
      </c>
      <c r="H496" s="36" t="str">
        <f t="shared" si="98"/>
        <v>u18</v>
      </c>
      <c r="I496" s="40" t="s">
        <v>1021</v>
      </c>
      <c r="J496" s="43">
        <v>8</v>
      </c>
      <c r="K496" s="8"/>
      <c r="L496" s="8"/>
      <c r="M496" s="40"/>
      <c r="N496" s="82"/>
      <c r="O496" s="89"/>
      <c r="P496" s="89"/>
      <c r="Q496" s="85"/>
      <c r="R496" s="12"/>
      <c r="S496" s="12" t="str">
        <f t="shared" si="92"/>
        <v>f</v>
      </c>
      <c r="T496" s="36" t="s">
        <v>1032</v>
      </c>
      <c r="U496" s="46">
        <v>3</v>
      </c>
      <c r="V496" s="8" t="s">
        <v>565</v>
      </c>
      <c r="W496" s="8"/>
      <c r="X496" s="8"/>
      <c r="Y496" s="8"/>
      <c r="Z496" s="45" t="s">
        <v>1442</v>
      </c>
      <c r="AA496" s="10">
        <v>43897</v>
      </c>
      <c r="AB496" s="44" t="s">
        <v>1446</v>
      </c>
      <c r="AC496" s="11" t="s">
        <v>1443</v>
      </c>
      <c r="AD496" s="11" t="s">
        <v>47</v>
      </c>
      <c r="AE496" s="14" t="s">
        <v>1444</v>
      </c>
      <c r="AG496" s="8" t="str">
        <f t="shared" si="93"/>
        <v>f</v>
      </c>
      <c r="AH496" s="8">
        <f t="shared" si="99"/>
        <v>0</v>
      </c>
      <c r="AI496" s="12">
        <f t="shared" si="99"/>
        <v>0</v>
      </c>
      <c r="AJ496" s="12">
        <f t="shared" si="99"/>
        <v>0</v>
      </c>
      <c r="AK496" s="12">
        <f t="shared" si="94"/>
        <v>0</v>
      </c>
      <c r="AL496" s="12">
        <f t="shared" si="101"/>
        <v>0</v>
      </c>
      <c r="AM496" s="12">
        <f t="shared" si="101"/>
        <v>0</v>
      </c>
      <c r="AN496" s="12">
        <f t="shared" si="101"/>
        <v>0</v>
      </c>
      <c r="AO496" s="8" t="str">
        <f t="shared" si="95"/>
        <v xml:space="preserve">SOFÍA ELENA DIAZ FUENTES </v>
      </c>
      <c r="AP496" s="23">
        <f t="shared" si="96"/>
        <v>37769</v>
      </c>
      <c r="AQ496" s="8" t="str">
        <f t="shared" si="100"/>
        <v>Club Atlético Nueva Generación</v>
      </c>
      <c r="AR496" s="8">
        <f t="shared" si="100"/>
        <v>8</v>
      </c>
      <c r="AS496" s="12" t="str">
        <f t="shared" si="97"/>
        <v>213093975</v>
      </c>
    </row>
    <row r="497" spans="1:47" ht="16" x14ac:dyDescent="0.2">
      <c r="A497" s="8"/>
      <c r="B497" s="35" t="s">
        <v>995</v>
      </c>
      <c r="C497" s="35" t="s">
        <v>996</v>
      </c>
      <c r="D497" s="35" t="s">
        <v>997</v>
      </c>
      <c r="E497" s="32" t="s">
        <v>998</v>
      </c>
      <c r="F497" s="39" t="s">
        <v>45</v>
      </c>
      <c r="G497" s="9">
        <v>36766</v>
      </c>
      <c r="H497" s="36" t="str">
        <f t="shared" si="98"/>
        <v>adulto</v>
      </c>
      <c r="I497" s="40" t="s">
        <v>839</v>
      </c>
      <c r="J497" s="43">
        <v>16</v>
      </c>
      <c r="K497" s="8"/>
      <c r="L497" s="8"/>
      <c r="M497" s="40"/>
      <c r="N497" s="82"/>
      <c r="O497" s="89"/>
      <c r="P497" s="89"/>
      <c r="Q497" s="85"/>
      <c r="R497" s="12"/>
      <c r="S497" s="12" t="str">
        <f t="shared" si="92"/>
        <v>f</v>
      </c>
      <c r="T497" s="36" t="s">
        <v>1032</v>
      </c>
      <c r="U497" s="46">
        <v>4</v>
      </c>
      <c r="V497" s="8" t="s">
        <v>565</v>
      </c>
      <c r="W497" s="8"/>
      <c r="X497" s="8"/>
      <c r="Y497" s="8"/>
      <c r="Z497" s="45" t="s">
        <v>1442</v>
      </c>
      <c r="AA497" s="10">
        <v>43897</v>
      </c>
      <c r="AB497" s="44" t="s">
        <v>1446</v>
      </c>
      <c r="AC497" s="11" t="s">
        <v>1443</v>
      </c>
      <c r="AD497" s="11" t="s">
        <v>47</v>
      </c>
      <c r="AE497" s="14" t="s">
        <v>1444</v>
      </c>
      <c r="AG497" s="8" t="str">
        <f t="shared" si="93"/>
        <v>f</v>
      </c>
      <c r="AH497" s="8">
        <f t="shared" si="99"/>
        <v>0</v>
      </c>
      <c r="AI497" s="12">
        <f t="shared" si="99"/>
        <v>0</v>
      </c>
      <c r="AJ497" s="12">
        <f t="shared" si="99"/>
        <v>0</v>
      </c>
      <c r="AK497" s="12">
        <f t="shared" si="94"/>
        <v>0</v>
      </c>
      <c r="AL497" s="12">
        <f t="shared" si="101"/>
        <v>0</v>
      </c>
      <c r="AM497" s="12">
        <f t="shared" si="101"/>
        <v>0</v>
      </c>
      <c r="AN497" s="12">
        <f t="shared" si="101"/>
        <v>0</v>
      </c>
      <c r="AO497" s="8" t="str">
        <f t="shared" si="95"/>
        <v>ROSARIO VERA  PALMA</v>
      </c>
      <c r="AP497" s="23">
        <f t="shared" si="96"/>
        <v>36766</v>
      </c>
      <c r="AQ497" s="8" t="str">
        <f t="shared" si="100"/>
        <v>Club Deportivo Colegio Padre Hurtado de Chillan</v>
      </c>
      <c r="AR497" s="8">
        <f t="shared" si="100"/>
        <v>16</v>
      </c>
      <c r="AS497" s="12" t="str">
        <f t="shared" si="97"/>
        <v>203752822</v>
      </c>
    </row>
    <row r="498" spans="1:47" ht="16" x14ac:dyDescent="0.2">
      <c r="A498" s="8"/>
      <c r="B498" s="35" t="s">
        <v>1048</v>
      </c>
      <c r="C498" s="35" t="s">
        <v>1049</v>
      </c>
      <c r="D498" s="35" t="s">
        <v>1050</v>
      </c>
      <c r="E498" s="32" t="s">
        <v>1051</v>
      </c>
      <c r="F498" s="39" t="s">
        <v>45</v>
      </c>
      <c r="G498" s="9">
        <v>37824</v>
      </c>
      <c r="H498" s="36" t="str">
        <f t="shared" si="98"/>
        <v>u18</v>
      </c>
      <c r="I498" s="40" t="s">
        <v>839</v>
      </c>
      <c r="J498" s="43">
        <v>16</v>
      </c>
      <c r="K498" s="8"/>
      <c r="L498" s="8"/>
      <c r="M498" s="40"/>
      <c r="N498" s="82"/>
      <c r="O498" s="89"/>
      <c r="P498" s="89"/>
      <c r="Q498" s="85"/>
      <c r="R498" s="12"/>
      <c r="S498" s="12" t="str">
        <f t="shared" si="92"/>
        <v>f</v>
      </c>
      <c r="T498" s="36" t="s">
        <v>1032</v>
      </c>
      <c r="U498" s="46">
        <v>3</v>
      </c>
      <c r="V498" s="8" t="s">
        <v>565</v>
      </c>
      <c r="W498" s="8"/>
      <c r="X498" s="8"/>
      <c r="Y498" s="8"/>
      <c r="Z498" s="45" t="s">
        <v>1442</v>
      </c>
      <c r="AA498" s="10">
        <v>43897</v>
      </c>
      <c r="AB498" s="44" t="s">
        <v>1446</v>
      </c>
      <c r="AC498" s="11" t="s">
        <v>1443</v>
      </c>
      <c r="AD498" s="11" t="s">
        <v>47</v>
      </c>
      <c r="AE498" s="14" t="s">
        <v>1444</v>
      </c>
      <c r="AG498" s="8" t="str">
        <f t="shared" si="93"/>
        <v>f</v>
      </c>
      <c r="AH498" s="8">
        <f t="shared" si="99"/>
        <v>0</v>
      </c>
      <c r="AI498" s="12">
        <f t="shared" si="99"/>
        <v>0</v>
      </c>
      <c r="AJ498" s="12">
        <f t="shared" si="99"/>
        <v>0</v>
      </c>
      <c r="AK498" s="12">
        <f t="shared" si="94"/>
        <v>0</v>
      </c>
      <c r="AL498" s="12">
        <f t="shared" si="101"/>
        <v>0</v>
      </c>
      <c r="AM498" s="12">
        <f t="shared" si="101"/>
        <v>0</v>
      </c>
      <c r="AN498" s="12">
        <f t="shared" si="101"/>
        <v>0</v>
      </c>
      <c r="AO498" s="8" t="str">
        <f t="shared" si="95"/>
        <v>MARIA JOSE ARTEAGA  NOVA ARTEAGA</v>
      </c>
      <c r="AP498" s="23">
        <f t="shared" si="96"/>
        <v>37824</v>
      </c>
      <c r="AQ498" s="8" t="str">
        <f t="shared" si="100"/>
        <v>Club Deportivo Colegio Padre Hurtado de Chillan</v>
      </c>
      <c r="AR498" s="8">
        <f t="shared" si="100"/>
        <v>16</v>
      </c>
      <c r="AS498" s="12" t="str">
        <f t="shared" si="97"/>
        <v>213471597</v>
      </c>
    </row>
    <row r="499" spans="1:47" ht="16" x14ac:dyDescent="0.2">
      <c r="A499" s="8"/>
      <c r="B499" s="35" t="s">
        <v>991</v>
      </c>
      <c r="C499" s="35" t="s">
        <v>992</v>
      </c>
      <c r="D499" s="35" t="s">
        <v>993</v>
      </c>
      <c r="E499" s="32" t="s">
        <v>994</v>
      </c>
      <c r="F499" s="39" t="s">
        <v>45</v>
      </c>
      <c r="G499" s="9">
        <v>36705</v>
      </c>
      <c r="H499" s="36" t="str">
        <f t="shared" si="98"/>
        <v>adulto</v>
      </c>
      <c r="I499" s="40" t="s">
        <v>839</v>
      </c>
      <c r="J499" s="43">
        <v>16</v>
      </c>
      <c r="K499" s="8"/>
      <c r="L499" s="8"/>
      <c r="M499" s="40"/>
      <c r="N499" s="82"/>
      <c r="O499" s="89"/>
      <c r="P499" s="89"/>
      <c r="Q499" s="85"/>
      <c r="R499" s="12"/>
      <c r="S499" s="12" t="str">
        <f t="shared" si="92"/>
        <v>f</v>
      </c>
      <c r="T499" s="36" t="s">
        <v>1032</v>
      </c>
      <c r="U499" s="46">
        <v>4</v>
      </c>
      <c r="V499" s="8" t="s">
        <v>565</v>
      </c>
      <c r="W499" s="8"/>
      <c r="X499" s="8"/>
      <c r="Y499" s="8"/>
      <c r="Z499" s="45" t="s">
        <v>1442</v>
      </c>
      <c r="AA499" s="10">
        <v>43897</v>
      </c>
      <c r="AB499" s="44" t="s">
        <v>1446</v>
      </c>
      <c r="AC499" s="11" t="s">
        <v>1443</v>
      </c>
      <c r="AD499" s="11" t="s">
        <v>47</v>
      </c>
      <c r="AE499" s="14" t="s">
        <v>1444</v>
      </c>
      <c r="AG499" s="8" t="str">
        <f t="shared" si="93"/>
        <v>f</v>
      </c>
      <c r="AH499" s="8">
        <f t="shared" si="99"/>
        <v>0</v>
      </c>
      <c r="AI499" s="12">
        <f t="shared" si="99"/>
        <v>0</v>
      </c>
      <c r="AJ499" s="12">
        <f t="shared" si="99"/>
        <v>0</v>
      </c>
      <c r="AK499" s="12">
        <f t="shared" si="94"/>
        <v>0</v>
      </c>
      <c r="AL499" s="12">
        <f t="shared" si="101"/>
        <v>0</v>
      </c>
      <c r="AM499" s="12">
        <f t="shared" si="101"/>
        <v>0</v>
      </c>
      <c r="AN499" s="12">
        <f t="shared" si="101"/>
        <v>0</v>
      </c>
      <c r="AO499" s="8" t="str">
        <f t="shared" si="95"/>
        <v>CAROLINA CORREA  PUENTES</v>
      </c>
      <c r="AP499" s="23">
        <f t="shared" si="96"/>
        <v>36705</v>
      </c>
      <c r="AQ499" s="8" t="str">
        <f t="shared" si="100"/>
        <v>Club Deportivo Colegio Padre Hurtado de Chillan</v>
      </c>
      <c r="AR499" s="8">
        <f t="shared" si="100"/>
        <v>16</v>
      </c>
      <c r="AS499" s="12" t="str">
        <f t="shared" si="97"/>
        <v>203748272</v>
      </c>
    </row>
    <row r="500" spans="1:47" ht="16" x14ac:dyDescent="0.2">
      <c r="A500" s="8"/>
      <c r="B500" s="35" t="s">
        <v>978</v>
      </c>
      <c r="C500" s="35" t="s">
        <v>979</v>
      </c>
      <c r="D500" s="35" t="s">
        <v>980</v>
      </c>
      <c r="E500" s="32" t="s">
        <v>981</v>
      </c>
      <c r="F500" s="39" t="s">
        <v>45</v>
      </c>
      <c r="G500" s="9">
        <v>27908</v>
      </c>
      <c r="H500" s="36" t="str">
        <f t="shared" si="98"/>
        <v>adulto</v>
      </c>
      <c r="I500" s="40" t="s">
        <v>235</v>
      </c>
      <c r="J500" s="43">
        <v>8</v>
      </c>
      <c r="K500" s="8"/>
      <c r="L500" s="8"/>
      <c r="M500" s="40"/>
      <c r="N500" s="82"/>
      <c r="O500" s="89"/>
      <c r="P500" s="89"/>
      <c r="Q500" s="85"/>
      <c r="R500" s="12"/>
      <c r="S500" s="12" t="str">
        <f t="shared" si="92"/>
        <v>f</v>
      </c>
      <c r="T500" s="36" t="s">
        <v>1052</v>
      </c>
      <c r="U500" s="8"/>
      <c r="V500" s="8" t="s">
        <v>565</v>
      </c>
      <c r="W500" s="8">
        <v>1</v>
      </c>
      <c r="X500" s="8" t="s">
        <v>1658</v>
      </c>
      <c r="Y500" s="8" t="s">
        <v>1543</v>
      </c>
      <c r="Z500" s="45" t="s">
        <v>1442</v>
      </c>
      <c r="AA500" s="10">
        <v>43897</v>
      </c>
      <c r="AB500" s="44" t="s">
        <v>1446</v>
      </c>
      <c r="AC500" s="11" t="s">
        <v>1443</v>
      </c>
      <c r="AD500" s="11" t="s">
        <v>47</v>
      </c>
      <c r="AE500" s="14" t="s">
        <v>1444</v>
      </c>
      <c r="AG500" s="8" t="str">
        <f t="shared" si="93"/>
        <v>f</v>
      </c>
      <c r="AH500" s="8">
        <f t="shared" si="99"/>
        <v>0</v>
      </c>
      <c r="AI500" s="12">
        <f t="shared" si="99"/>
        <v>0</v>
      </c>
      <c r="AJ500" s="12">
        <f t="shared" si="99"/>
        <v>0</v>
      </c>
      <c r="AK500" s="12">
        <f t="shared" si="94"/>
        <v>0</v>
      </c>
      <c r="AL500" s="12">
        <f t="shared" si="101"/>
        <v>0</v>
      </c>
      <c r="AM500" s="12">
        <f t="shared" si="101"/>
        <v>0</v>
      </c>
      <c r="AN500" s="12">
        <f t="shared" si="101"/>
        <v>0</v>
      </c>
      <c r="AO500" s="8" t="str">
        <f t="shared" si="95"/>
        <v>MARIA JOSE  ABASOLO  RONCATI</v>
      </c>
      <c r="AP500" s="23">
        <f t="shared" si="96"/>
        <v>27908</v>
      </c>
      <c r="AQ500" s="8" t="str">
        <f t="shared" si="100"/>
        <v>Club Atlético Nahuen</v>
      </c>
      <c r="AR500" s="8">
        <f t="shared" si="100"/>
        <v>8</v>
      </c>
      <c r="AS500" s="12" t="str">
        <f t="shared" si="97"/>
        <v>131039336</v>
      </c>
    </row>
    <row r="501" spans="1:47" ht="16" x14ac:dyDescent="0.2">
      <c r="A501" s="8"/>
      <c r="B501" s="35" t="s">
        <v>789</v>
      </c>
      <c r="C501" s="35" t="s">
        <v>1053</v>
      </c>
      <c r="D501" s="35" t="s">
        <v>1054</v>
      </c>
      <c r="E501" s="32" t="s">
        <v>1055</v>
      </c>
      <c r="F501" s="39" t="s">
        <v>45</v>
      </c>
      <c r="G501" s="9">
        <v>36713</v>
      </c>
      <c r="H501" s="36" t="str">
        <f t="shared" si="98"/>
        <v>adulto</v>
      </c>
      <c r="I501" s="40" t="s">
        <v>1056</v>
      </c>
      <c r="J501" s="43">
        <v>9</v>
      </c>
      <c r="K501" s="8"/>
      <c r="L501" s="8"/>
      <c r="M501" s="40"/>
      <c r="N501" s="82"/>
      <c r="O501" s="89"/>
      <c r="P501" s="89"/>
      <c r="Q501" s="85"/>
      <c r="R501" s="12"/>
      <c r="S501" s="12" t="str">
        <f t="shared" si="92"/>
        <v>f</v>
      </c>
      <c r="T501" s="36" t="s">
        <v>1052</v>
      </c>
      <c r="U501" s="8"/>
      <c r="V501" s="8" t="s">
        <v>565</v>
      </c>
      <c r="W501" s="8">
        <v>2</v>
      </c>
      <c r="X501" s="8" t="s">
        <v>1659</v>
      </c>
      <c r="Y501" s="8" t="s">
        <v>1660</v>
      </c>
      <c r="Z501" s="45" t="s">
        <v>1442</v>
      </c>
      <c r="AA501" s="10">
        <v>43897</v>
      </c>
      <c r="AB501" s="44" t="s">
        <v>1446</v>
      </c>
      <c r="AC501" s="11" t="s">
        <v>1443</v>
      </c>
      <c r="AD501" s="11" t="s">
        <v>47</v>
      </c>
      <c r="AE501" s="14" t="s">
        <v>1444</v>
      </c>
      <c r="AG501" s="8" t="str">
        <f t="shared" si="93"/>
        <v>f</v>
      </c>
      <c r="AH501" s="8">
        <f t="shared" si="99"/>
        <v>0</v>
      </c>
      <c r="AI501" s="12">
        <f t="shared" si="99"/>
        <v>0</v>
      </c>
      <c r="AJ501" s="12">
        <f t="shared" si="99"/>
        <v>0</v>
      </c>
      <c r="AK501" s="12">
        <f t="shared" si="94"/>
        <v>0</v>
      </c>
      <c r="AL501" s="12">
        <f t="shared" si="101"/>
        <v>0</v>
      </c>
      <c r="AM501" s="12">
        <f t="shared" si="101"/>
        <v>0</v>
      </c>
      <c r="AN501" s="12">
        <f t="shared" si="101"/>
        <v>0</v>
      </c>
      <c r="AO501" s="8" t="str">
        <f t="shared" si="95"/>
        <v>SOFÍA FRANCISCA SANZANA LAURIE</v>
      </c>
      <c r="AP501" s="23">
        <f t="shared" si="96"/>
        <v>36713</v>
      </c>
      <c r="AQ501" s="8" t="str">
        <f t="shared" si="100"/>
        <v>CLUB DEPORTIVO ATLETICO NAHUELBUTA</v>
      </c>
      <c r="AR501" s="8">
        <f t="shared" si="100"/>
        <v>9</v>
      </c>
      <c r="AS501" s="12" t="str">
        <f t="shared" si="97"/>
        <v>205273581</v>
      </c>
    </row>
    <row r="502" spans="1:47" ht="16" x14ac:dyDescent="0.2">
      <c r="A502" s="8"/>
      <c r="B502" s="35" t="s">
        <v>984</v>
      </c>
      <c r="C502" s="35" t="s">
        <v>920</v>
      </c>
      <c r="D502" s="35" t="s">
        <v>985</v>
      </c>
      <c r="E502" s="32" t="s">
        <v>986</v>
      </c>
      <c r="F502" s="39" t="s">
        <v>45</v>
      </c>
      <c r="G502" s="9">
        <v>33280</v>
      </c>
      <c r="H502" s="36" t="str">
        <f t="shared" si="98"/>
        <v>adulto</v>
      </c>
      <c r="I502" s="40" t="s">
        <v>46</v>
      </c>
      <c r="J502" s="43">
        <v>8</v>
      </c>
      <c r="K502" s="8"/>
      <c r="L502" s="8"/>
      <c r="M502" s="40"/>
      <c r="N502" s="82"/>
      <c r="O502" s="89"/>
      <c r="P502" s="89"/>
      <c r="Q502" s="85"/>
      <c r="R502" s="12"/>
      <c r="S502" s="12" t="str">
        <f t="shared" si="92"/>
        <v>f</v>
      </c>
      <c r="T502" s="36" t="s">
        <v>1052</v>
      </c>
      <c r="U502" s="8"/>
      <c r="V502" s="8" t="s">
        <v>565</v>
      </c>
      <c r="W502" s="8">
        <v>3</v>
      </c>
      <c r="X502" s="8" t="s">
        <v>1656</v>
      </c>
      <c r="Y502" s="8" t="s">
        <v>1509</v>
      </c>
      <c r="Z502" s="45" t="s">
        <v>1442</v>
      </c>
      <c r="AA502" s="10">
        <v>43897</v>
      </c>
      <c r="AB502" s="44" t="s">
        <v>1446</v>
      </c>
      <c r="AC502" s="11" t="s">
        <v>1443</v>
      </c>
      <c r="AD502" s="11" t="s">
        <v>47</v>
      </c>
      <c r="AE502" s="14" t="s">
        <v>1444</v>
      </c>
      <c r="AG502" s="8" t="str">
        <f t="shared" si="93"/>
        <v>f</v>
      </c>
      <c r="AH502" s="8">
        <f t="shared" si="99"/>
        <v>0</v>
      </c>
      <c r="AI502" s="12">
        <f t="shared" si="99"/>
        <v>0</v>
      </c>
      <c r="AJ502" s="12">
        <f t="shared" si="99"/>
        <v>0</v>
      </c>
      <c r="AK502" s="12">
        <f t="shared" si="94"/>
        <v>0</v>
      </c>
      <c r="AL502" s="12">
        <f t="shared" si="101"/>
        <v>0</v>
      </c>
      <c r="AM502" s="12">
        <f t="shared" si="101"/>
        <v>0</v>
      </c>
      <c r="AN502" s="12">
        <f t="shared" si="101"/>
        <v>0</v>
      </c>
      <c r="AO502" s="8" t="str">
        <f t="shared" si="95"/>
        <v>LAURA ANTONIETA VIAFORA REYES</v>
      </c>
      <c r="AP502" s="23">
        <f t="shared" si="96"/>
        <v>33280</v>
      </c>
      <c r="AQ502" s="8" t="str">
        <f t="shared" si="100"/>
        <v>Club Deportivo Atlético Coronel</v>
      </c>
      <c r="AR502" s="8">
        <f t="shared" si="100"/>
        <v>8</v>
      </c>
      <c r="AS502" s="12" t="str">
        <f t="shared" si="97"/>
        <v>176141662</v>
      </c>
    </row>
    <row r="503" spans="1:47" ht="16" x14ac:dyDescent="0.2">
      <c r="A503" s="8"/>
      <c r="B503" s="35" t="s">
        <v>172</v>
      </c>
      <c r="C503" s="35" t="s">
        <v>891</v>
      </c>
      <c r="D503" s="35" t="s">
        <v>892</v>
      </c>
      <c r="E503" s="32" t="s">
        <v>893</v>
      </c>
      <c r="F503" s="39" t="s">
        <v>45</v>
      </c>
      <c r="G503" s="9">
        <v>38049</v>
      </c>
      <c r="H503" s="36" t="str">
        <f t="shared" si="98"/>
        <v>u18</v>
      </c>
      <c r="I503" s="40" t="s">
        <v>46</v>
      </c>
      <c r="J503" s="43">
        <v>8</v>
      </c>
      <c r="K503" s="8"/>
      <c r="L503" s="8"/>
      <c r="M503" s="40"/>
      <c r="N503" s="82"/>
      <c r="O503" s="89"/>
      <c r="P503" s="89"/>
      <c r="Q503" s="85"/>
      <c r="R503" s="12"/>
      <c r="S503" s="12" t="str">
        <f t="shared" si="92"/>
        <v>f</v>
      </c>
      <c r="T503" s="36" t="s">
        <v>1052</v>
      </c>
      <c r="U503" s="8"/>
      <c r="V503" s="8" t="s">
        <v>565</v>
      </c>
      <c r="W503" s="8">
        <v>4</v>
      </c>
      <c r="X503" s="8" t="s">
        <v>1661</v>
      </c>
      <c r="Y503" s="8" t="s">
        <v>1655</v>
      </c>
      <c r="Z503" s="45" t="s">
        <v>1442</v>
      </c>
      <c r="AA503" s="10">
        <v>43897</v>
      </c>
      <c r="AB503" s="44" t="s">
        <v>1446</v>
      </c>
      <c r="AC503" s="11" t="s">
        <v>1443</v>
      </c>
      <c r="AD503" s="11" t="s">
        <v>47</v>
      </c>
      <c r="AE503" s="14" t="s">
        <v>1444</v>
      </c>
      <c r="AG503" s="8" t="str">
        <f t="shared" si="93"/>
        <v>f</v>
      </c>
      <c r="AH503" s="8">
        <f t="shared" si="99"/>
        <v>0</v>
      </c>
      <c r="AI503" s="12">
        <f t="shared" si="99"/>
        <v>0</v>
      </c>
      <c r="AJ503" s="12">
        <f t="shared" si="99"/>
        <v>0</v>
      </c>
      <c r="AK503" s="12">
        <f t="shared" si="94"/>
        <v>0</v>
      </c>
      <c r="AL503" s="12">
        <f t="shared" si="101"/>
        <v>0</v>
      </c>
      <c r="AM503" s="12">
        <f t="shared" si="101"/>
        <v>0</v>
      </c>
      <c r="AN503" s="12">
        <f t="shared" si="101"/>
        <v>0</v>
      </c>
      <c r="AO503" s="8" t="str">
        <f t="shared" si="95"/>
        <v>VALENTINA MEDINA RECABARREN</v>
      </c>
      <c r="AP503" s="23">
        <f t="shared" si="96"/>
        <v>38049</v>
      </c>
      <c r="AQ503" s="8" t="str">
        <f t="shared" si="100"/>
        <v>Club Deportivo Atlético Coronel</v>
      </c>
      <c r="AR503" s="8">
        <f t="shared" si="100"/>
        <v>8</v>
      </c>
      <c r="AS503" s="12" t="str">
        <f t="shared" si="97"/>
        <v>215230783</v>
      </c>
    </row>
    <row r="504" spans="1:47" ht="16" x14ac:dyDescent="0.2">
      <c r="A504" s="8"/>
      <c r="B504" s="35" t="s">
        <v>836</v>
      </c>
      <c r="C504" s="35" t="s">
        <v>607</v>
      </c>
      <c r="D504" s="35" t="s">
        <v>837</v>
      </c>
      <c r="E504" s="32" t="s">
        <v>838</v>
      </c>
      <c r="F504" s="39" t="s">
        <v>45</v>
      </c>
      <c r="G504" s="9">
        <v>37436</v>
      </c>
      <c r="H504" s="36" t="str">
        <f t="shared" si="98"/>
        <v>u20</v>
      </c>
      <c r="I504" s="40" t="s">
        <v>839</v>
      </c>
      <c r="J504" s="43">
        <v>16</v>
      </c>
      <c r="K504" s="8"/>
      <c r="L504" s="8"/>
      <c r="M504" s="40"/>
      <c r="N504" s="82"/>
      <c r="O504" s="89"/>
      <c r="P504" s="89"/>
      <c r="Q504" s="85"/>
      <c r="R504" s="12"/>
      <c r="S504" s="12" t="str">
        <f t="shared" si="92"/>
        <v>f</v>
      </c>
      <c r="T504" s="36" t="s">
        <v>1052</v>
      </c>
      <c r="U504" s="8"/>
      <c r="V504" s="8" t="s">
        <v>565</v>
      </c>
      <c r="W504" s="8">
        <v>5</v>
      </c>
      <c r="X504" s="8" t="s">
        <v>1657</v>
      </c>
      <c r="Y504" s="8" t="s">
        <v>1567</v>
      </c>
      <c r="Z504" s="45" t="s">
        <v>1442</v>
      </c>
      <c r="AA504" s="10">
        <v>43897</v>
      </c>
      <c r="AB504" s="44" t="s">
        <v>1446</v>
      </c>
      <c r="AC504" s="11" t="s">
        <v>1443</v>
      </c>
      <c r="AD504" s="11" t="s">
        <v>47</v>
      </c>
      <c r="AE504" s="14" t="s">
        <v>1444</v>
      </c>
      <c r="AG504" s="8" t="str">
        <f t="shared" si="93"/>
        <v>f</v>
      </c>
      <c r="AH504" s="8">
        <f t="shared" si="99"/>
        <v>0</v>
      </c>
      <c r="AI504" s="12">
        <f t="shared" si="99"/>
        <v>0</v>
      </c>
      <c r="AJ504" s="12">
        <f t="shared" si="99"/>
        <v>0</v>
      </c>
      <c r="AK504" s="12">
        <f t="shared" si="94"/>
        <v>0</v>
      </c>
      <c r="AL504" s="12">
        <f t="shared" ref="AL504:AN535" si="102">N504</f>
        <v>0</v>
      </c>
      <c r="AM504" s="12">
        <f t="shared" si="102"/>
        <v>0</v>
      </c>
      <c r="AN504" s="12">
        <f t="shared" si="102"/>
        <v>0</v>
      </c>
      <c r="AO504" s="8" t="str">
        <f t="shared" si="95"/>
        <v>CONSTANZA BELEN CARTES  ORTEGA</v>
      </c>
      <c r="AP504" s="23">
        <f t="shared" si="96"/>
        <v>37436</v>
      </c>
      <c r="AQ504" s="8" t="str">
        <f t="shared" si="100"/>
        <v>Club Deportivo Colegio Padre Hurtado de Chillan</v>
      </c>
      <c r="AR504" s="8">
        <f t="shared" si="100"/>
        <v>16</v>
      </c>
      <c r="AS504" s="12" t="str">
        <f t="shared" si="97"/>
        <v>210630902</v>
      </c>
    </row>
    <row r="505" spans="1:47" ht="16" x14ac:dyDescent="0.2">
      <c r="A505" s="8"/>
      <c r="B505" s="35" t="s">
        <v>909</v>
      </c>
      <c r="C505" s="35" t="s">
        <v>871</v>
      </c>
      <c r="D505" s="35" t="s">
        <v>910</v>
      </c>
      <c r="E505" s="32" t="s">
        <v>911</v>
      </c>
      <c r="F505" s="39" t="s">
        <v>45</v>
      </c>
      <c r="G505" s="9">
        <v>38683</v>
      </c>
      <c r="H505" s="36" t="str">
        <f t="shared" si="98"/>
        <v>u16</v>
      </c>
      <c r="I505" s="40" t="s">
        <v>823</v>
      </c>
      <c r="J505" s="43">
        <v>7</v>
      </c>
      <c r="K505" s="8"/>
      <c r="L505" s="8"/>
      <c r="M505" s="40"/>
      <c r="N505" s="82"/>
      <c r="O505" s="89"/>
      <c r="P505" s="89"/>
      <c r="Q505" s="85"/>
      <c r="R505" s="12"/>
      <c r="S505" s="12" t="str">
        <f t="shared" si="92"/>
        <v>f</v>
      </c>
      <c r="T505" s="36" t="s">
        <v>1052</v>
      </c>
      <c r="U505" s="8"/>
      <c r="V505" s="8" t="s">
        <v>565</v>
      </c>
      <c r="W505" s="8">
        <v>6</v>
      </c>
      <c r="X505" s="8" t="s">
        <v>1654</v>
      </c>
      <c r="Y505" s="8" t="s">
        <v>1655</v>
      </c>
      <c r="Z505" s="45" t="s">
        <v>1442</v>
      </c>
      <c r="AA505" s="10">
        <v>43897</v>
      </c>
      <c r="AB505" s="44" t="s">
        <v>1446</v>
      </c>
      <c r="AC505" s="11" t="s">
        <v>1443</v>
      </c>
      <c r="AD505" s="11" t="s">
        <v>47</v>
      </c>
      <c r="AE505" s="14" t="s">
        <v>1444</v>
      </c>
      <c r="AG505" s="8" t="str">
        <f t="shared" si="93"/>
        <v>f</v>
      </c>
      <c r="AH505" s="8">
        <f t="shared" si="99"/>
        <v>0</v>
      </c>
      <c r="AI505" s="12">
        <f t="shared" si="99"/>
        <v>0</v>
      </c>
      <c r="AJ505" s="12">
        <f t="shared" si="99"/>
        <v>0</v>
      </c>
      <c r="AK505" s="12">
        <f t="shared" si="94"/>
        <v>0</v>
      </c>
      <c r="AL505" s="12">
        <f t="shared" si="102"/>
        <v>0</v>
      </c>
      <c r="AM505" s="12">
        <f t="shared" si="102"/>
        <v>0</v>
      </c>
      <c r="AN505" s="12">
        <f t="shared" si="102"/>
        <v>0</v>
      </c>
      <c r="AO505" s="8" t="str">
        <f t="shared" si="95"/>
        <v>YESTER DANAE AVILA SALAZAR</v>
      </c>
      <c r="AP505" s="23">
        <f t="shared" si="96"/>
        <v>38683</v>
      </c>
      <c r="AQ505" s="8" t="str">
        <f t="shared" si="100"/>
        <v>CLUB ATLETISMO CAUQUENES</v>
      </c>
      <c r="AR505" s="8">
        <f t="shared" si="100"/>
        <v>7</v>
      </c>
      <c r="AS505" s="12" t="str">
        <f t="shared" si="97"/>
        <v>219865392</v>
      </c>
    </row>
    <row r="506" spans="1:47" ht="16" x14ac:dyDescent="0.2">
      <c r="A506" s="8"/>
      <c r="B506" s="35" t="s">
        <v>1013</v>
      </c>
      <c r="C506" s="35" t="s">
        <v>1014</v>
      </c>
      <c r="D506" s="35" t="s">
        <v>1015</v>
      </c>
      <c r="E506" s="32" t="s">
        <v>1016</v>
      </c>
      <c r="F506" s="39" t="s">
        <v>45</v>
      </c>
      <c r="G506" s="9">
        <v>38562</v>
      </c>
      <c r="H506" s="36" t="str">
        <f t="shared" si="98"/>
        <v>u16</v>
      </c>
      <c r="I506" s="40" t="s">
        <v>839</v>
      </c>
      <c r="J506" s="43">
        <v>16</v>
      </c>
      <c r="K506" s="8"/>
      <c r="L506" s="8"/>
      <c r="M506" s="40"/>
      <c r="N506" s="82"/>
      <c r="O506" s="89"/>
      <c r="P506" s="89"/>
      <c r="Q506" s="85"/>
      <c r="R506" s="12"/>
      <c r="S506" s="12" t="str">
        <f t="shared" si="92"/>
        <v>f</v>
      </c>
      <c r="T506" s="36" t="s">
        <v>1052</v>
      </c>
      <c r="U506" s="8"/>
      <c r="V506" s="8" t="s">
        <v>565</v>
      </c>
      <c r="W506" s="8"/>
      <c r="X506" s="8" t="s">
        <v>588</v>
      </c>
      <c r="Y506" s="8"/>
      <c r="Z506" s="45" t="s">
        <v>1442</v>
      </c>
      <c r="AA506" s="10">
        <v>43897</v>
      </c>
      <c r="AB506" s="44" t="s">
        <v>1446</v>
      </c>
      <c r="AC506" s="11" t="s">
        <v>1443</v>
      </c>
      <c r="AD506" s="11" t="s">
        <v>47</v>
      </c>
      <c r="AE506" s="14" t="s">
        <v>1444</v>
      </c>
      <c r="AG506" s="8" t="str">
        <f t="shared" si="93"/>
        <v>f</v>
      </c>
      <c r="AH506" s="8">
        <f t="shared" si="99"/>
        <v>0</v>
      </c>
      <c r="AI506" s="12">
        <f t="shared" si="99"/>
        <v>0</v>
      </c>
      <c r="AJ506" s="12">
        <f t="shared" si="99"/>
        <v>0</v>
      </c>
      <c r="AK506" s="12">
        <f t="shared" si="94"/>
        <v>0</v>
      </c>
      <c r="AL506" s="12">
        <f t="shared" si="102"/>
        <v>0</v>
      </c>
      <c r="AM506" s="12">
        <f t="shared" si="102"/>
        <v>0</v>
      </c>
      <c r="AN506" s="12">
        <f t="shared" si="102"/>
        <v>0</v>
      </c>
      <c r="AO506" s="8" t="str">
        <f t="shared" si="95"/>
        <v>ISIDORA CATALINA BOCAZ  SALGADO</v>
      </c>
      <c r="AP506" s="23">
        <f t="shared" si="96"/>
        <v>38562</v>
      </c>
      <c r="AQ506" s="8" t="str">
        <f t="shared" si="100"/>
        <v>Club Deportivo Colegio Padre Hurtado de Chillan</v>
      </c>
      <c r="AR506" s="8">
        <f t="shared" si="100"/>
        <v>16</v>
      </c>
      <c r="AS506" s="12" t="str">
        <f t="shared" si="97"/>
        <v>219079257</v>
      </c>
    </row>
    <row r="507" spans="1:47" ht="16" x14ac:dyDescent="0.2">
      <c r="A507" s="8"/>
      <c r="B507" s="35" t="s">
        <v>883</v>
      </c>
      <c r="C507" s="35" t="s">
        <v>884</v>
      </c>
      <c r="D507" s="35" t="s">
        <v>885</v>
      </c>
      <c r="E507" s="32" t="s">
        <v>886</v>
      </c>
      <c r="F507" s="39" t="s">
        <v>45</v>
      </c>
      <c r="G507" s="9">
        <v>39049</v>
      </c>
      <c r="H507" s="36" t="str">
        <f t="shared" si="98"/>
        <v>u16</v>
      </c>
      <c r="I507" s="40" t="s">
        <v>839</v>
      </c>
      <c r="J507" s="43">
        <v>16</v>
      </c>
      <c r="K507" s="8"/>
      <c r="L507" s="8"/>
      <c r="M507" s="40"/>
      <c r="N507" s="82"/>
      <c r="O507" s="89"/>
      <c r="P507" s="89"/>
      <c r="Q507" s="85"/>
      <c r="R507" s="12"/>
      <c r="S507" s="12" t="str">
        <f t="shared" si="92"/>
        <v>f</v>
      </c>
      <c r="T507" s="36" t="s">
        <v>1052</v>
      </c>
      <c r="U507" s="8"/>
      <c r="V507" s="8" t="s">
        <v>565</v>
      </c>
      <c r="W507" s="8"/>
      <c r="X507" s="8" t="s">
        <v>588</v>
      </c>
      <c r="Y507" s="8"/>
      <c r="Z507" s="45" t="s">
        <v>1442</v>
      </c>
      <c r="AA507" s="10">
        <v>43897</v>
      </c>
      <c r="AB507" s="44" t="s">
        <v>1446</v>
      </c>
      <c r="AC507" s="11" t="s">
        <v>1443</v>
      </c>
      <c r="AD507" s="11" t="s">
        <v>47</v>
      </c>
      <c r="AE507" s="14" t="s">
        <v>1444</v>
      </c>
      <c r="AG507" s="8" t="str">
        <f t="shared" si="93"/>
        <v>f</v>
      </c>
      <c r="AH507" s="8">
        <f t="shared" si="99"/>
        <v>0</v>
      </c>
      <c r="AI507" s="12">
        <f t="shared" si="99"/>
        <v>0</v>
      </c>
      <c r="AJ507" s="12">
        <f t="shared" si="99"/>
        <v>0</v>
      </c>
      <c r="AK507" s="12">
        <f t="shared" si="94"/>
        <v>0</v>
      </c>
      <c r="AL507" s="12">
        <f t="shared" si="102"/>
        <v>0</v>
      </c>
      <c r="AM507" s="12">
        <f t="shared" si="102"/>
        <v>0</v>
      </c>
      <c r="AN507" s="12">
        <f t="shared" si="102"/>
        <v>0</v>
      </c>
      <c r="AO507" s="8" t="str">
        <f t="shared" si="95"/>
        <v>MARTINA MEJIAS  LEE</v>
      </c>
      <c r="AP507" s="23">
        <f t="shared" si="96"/>
        <v>39049</v>
      </c>
      <c r="AQ507" s="8" t="str">
        <f t="shared" si="100"/>
        <v>Club Deportivo Colegio Padre Hurtado de Chillan</v>
      </c>
      <c r="AR507" s="8">
        <f t="shared" si="100"/>
        <v>16</v>
      </c>
      <c r="AS507" s="12" t="str">
        <f t="shared" si="97"/>
        <v>222697077</v>
      </c>
    </row>
    <row r="508" spans="1:47" ht="16" x14ac:dyDescent="0.2">
      <c r="A508" s="8"/>
      <c r="B508" s="35" t="s">
        <v>824</v>
      </c>
      <c r="C508" s="35" t="s">
        <v>825</v>
      </c>
      <c r="D508" s="35" t="s">
        <v>826</v>
      </c>
      <c r="E508" s="32" t="s">
        <v>827</v>
      </c>
      <c r="F508" s="39" t="s">
        <v>45</v>
      </c>
      <c r="G508" s="9">
        <v>37957</v>
      </c>
      <c r="H508" s="36" t="str">
        <f t="shared" si="98"/>
        <v>u18</v>
      </c>
      <c r="I508" s="40" t="s">
        <v>823</v>
      </c>
      <c r="J508" s="43">
        <v>7</v>
      </c>
      <c r="K508" s="8"/>
      <c r="L508" s="8"/>
      <c r="M508" s="40"/>
      <c r="N508" s="82"/>
      <c r="O508" s="89"/>
      <c r="P508" s="89"/>
      <c r="Q508" s="85"/>
      <c r="R508" s="12"/>
      <c r="S508" s="12" t="str">
        <f t="shared" si="92"/>
        <v>f</v>
      </c>
      <c r="T508" s="36" t="s">
        <v>1052</v>
      </c>
      <c r="U508" s="8"/>
      <c r="V508" s="8" t="s">
        <v>565</v>
      </c>
      <c r="W508" s="8"/>
      <c r="X508" s="8" t="s">
        <v>588</v>
      </c>
      <c r="Y508" s="8"/>
      <c r="Z508" s="45" t="s">
        <v>1442</v>
      </c>
      <c r="AA508" s="10">
        <v>43897</v>
      </c>
      <c r="AB508" s="44" t="s">
        <v>1446</v>
      </c>
      <c r="AC508" s="11" t="s">
        <v>1443</v>
      </c>
      <c r="AD508" s="11" t="s">
        <v>47</v>
      </c>
      <c r="AE508" s="14" t="s">
        <v>1444</v>
      </c>
      <c r="AG508" s="8" t="str">
        <f t="shared" si="93"/>
        <v>f</v>
      </c>
      <c r="AH508" s="8">
        <f t="shared" si="99"/>
        <v>0</v>
      </c>
      <c r="AI508" s="12">
        <f t="shared" si="99"/>
        <v>0</v>
      </c>
      <c r="AJ508" s="12">
        <f t="shared" si="99"/>
        <v>0</v>
      </c>
      <c r="AK508" s="12">
        <f t="shared" si="94"/>
        <v>0</v>
      </c>
      <c r="AL508" s="12">
        <f t="shared" si="102"/>
        <v>0</v>
      </c>
      <c r="AM508" s="12">
        <f t="shared" si="102"/>
        <v>0</v>
      </c>
      <c r="AN508" s="12">
        <f t="shared" si="102"/>
        <v>0</v>
      </c>
      <c r="AO508" s="8" t="str">
        <f t="shared" si="95"/>
        <v>ANA BELEN VALENZUELA  ARAVENA</v>
      </c>
      <c r="AP508" s="23">
        <f t="shared" si="96"/>
        <v>37957</v>
      </c>
      <c r="AQ508" s="8" t="str">
        <f t="shared" si="100"/>
        <v>CLUB ATLETISMO CAUQUENES</v>
      </c>
      <c r="AR508" s="8">
        <f t="shared" si="100"/>
        <v>7</v>
      </c>
      <c r="AS508" s="12" t="str">
        <f t="shared" si="97"/>
        <v>214612364</v>
      </c>
    </row>
    <row r="509" spans="1:47" s="98" customFormat="1" ht="16.5" customHeight="1" x14ac:dyDescent="0.2">
      <c r="A509" s="8"/>
      <c r="B509" s="35" t="s">
        <v>1384</v>
      </c>
      <c r="C509" s="35" t="s">
        <v>633</v>
      </c>
      <c r="D509" s="35" t="s">
        <v>1385</v>
      </c>
      <c r="E509" s="32" t="s">
        <v>1386</v>
      </c>
      <c r="F509" s="39" t="s">
        <v>95</v>
      </c>
      <c r="G509" s="9">
        <v>37746</v>
      </c>
      <c r="H509" s="36" t="str">
        <f t="shared" si="98"/>
        <v>u18</v>
      </c>
      <c r="I509" s="40" t="s">
        <v>823</v>
      </c>
      <c r="J509" s="42">
        <v>7</v>
      </c>
      <c r="K509" s="8"/>
      <c r="L509" s="8"/>
      <c r="M509" s="40"/>
      <c r="N509" s="82"/>
      <c r="O509" s="89"/>
      <c r="P509" s="89"/>
      <c r="Q509" s="85"/>
      <c r="R509" s="12"/>
      <c r="S509" s="12" t="str">
        <f t="shared" si="92"/>
        <v>m</v>
      </c>
      <c r="T509" s="36" t="s">
        <v>974</v>
      </c>
      <c r="U509" s="46">
        <v>5</v>
      </c>
      <c r="V509" s="8" t="s">
        <v>565</v>
      </c>
      <c r="W509" s="8"/>
      <c r="X509" s="8"/>
      <c r="Y509" s="8"/>
      <c r="Z509" s="45" t="s">
        <v>1442</v>
      </c>
      <c r="AA509" s="10">
        <v>43897</v>
      </c>
      <c r="AB509" s="44" t="s">
        <v>1446</v>
      </c>
      <c r="AC509" s="11" t="s">
        <v>1443</v>
      </c>
      <c r="AD509" s="11" t="s">
        <v>47</v>
      </c>
      <c r="AE509" s="14" t="s">
        <v>1444</v>
      </c>
      <c r="AF509"/>
      <c r="AG509" s="8" t="str">
        <f t="shared" si="93"/>
        <v>m</v>
      </c>
      <c r="AH509" s="8">
        <f t="shared" si="99"/>
        <v>0</v>
      </c>
      <c r="AI509" s="12">
        <f t="shared" si="99"/>
        <v>0</v>
      </c>
      <c r="AJ509" s="12">
        <f t="shared" si="99"/>
        <v>0</v>
      </c>
      <c r="AK509" s="12">
        <f t="shared" si="94"/>
        <v>0</v>
      </c>
      <c r="AL509" s="12">
        <f t="shared" si="102"/>
        <v>0</v>
      </c>
      <c r="AM509" s="12">
        <f t="shared" si="102"/>
        <v>0</v>
      </c>
      <c r="AN509" s="12">
        <f t="shared" si="102"/>
        <v>0</v>
      </c>
      <c r="AO509" s="8" t="str">
        <f t="shared" si="95"/>
        <v>JASON FABIANY QUILODRAN  ALARCON</v>
      </c>
      <c r="AP509" s="23">
        <f t="shared" si="96"/>
        <v>37746</v>
      </c>
      <c r="AQ509" s="8" t="str">
        <f t="shared" si="100"/>
        <v>CLUB ATLETISMO CAUQUENES</v>
      </c>
      <c r="AR509" s="8">
        <f t="shared" si="100"/>
        <v>7</v>
      </c>
      <c r="AS509" s="12" t="str">
        <f t="shared" si="97"/>
        <v>212991422</v>
      </c>
      <c r="AT509"/>
      <c r="AU509"/>
    </row>
    <row r="510" spans="1:47" ht="16" x14ac:dyDescent="0.2">
      <c r="A510" s="8"/>
      <c r="B510" s="35" t="s">
        <v>1387</v>
      </c>
      <c r="C510" s="35" t="s">
        <v>1388</v>
      </c>
      <c r="D510" s="35" t="s">
        <v>1389</v>
      </c>
      <c r="E510" s="32" t="s">
        <v>1390</v>
      </c>
      <c r="F510" s="39" t="s">
        <v>95</v>
      </c>
      <c r="G510" s="9">
        <v>37268</v>
      </c>
      <c r="H510" s="36" t="str">
        <f t="shared" si="98"/>
        <v>u20</v>
      </c>
      <c r="I510" s="40" t="s">
        <v>839</v>
      </c>
      <c r="J510" s="42">
        <v>16</v>
      </c>
      <c r="K510" s="8"/>
      <c r="L510" s="8"/>
      <c r="M510" s="40"/>
      <c r="N510" s="82"/>
      <c r="O510" s="89"/>
      <c r="P510" s="89"/>
      <c r="Q510" s="85"/>
      <c r="R510" s="12"/>
      <c r="S510" s="12" t="str">
        <f t="shared" si="92"/>
        <v>m</v>
      </c>
      <c r="T510" s="36" t="s">
        <v>974</v>
      </c>
      <c r="U510" s="46">
        <v>6</v>
      </c>
      <c r="V510" s="8" t="s">
        <v>565</v>
      </c>
      <c r="W510" s="8"/>
      <c r="X510" s="8"/>
      <c r="Y510" s="8"/>
      <c r="Z510" s="45" t="s">
        <v>1442</v>
      </c>
      <c r="AA510" s="10">
        <v>43897</v>
      </c>
      <c r="AB510" s="44" t="s">
        <v>1446</v>
      </c>
      <c r="AC510" s="11" t="s">
        <v>1443</v>
      </c>
      <c r="AD510" s="11" t="s">
        <v>47</v>
      </c>
      <c r="AE510" s="14" t="s">
        <v>1444</v>
      </c>
      <c r="AG510" s="8" t="str">
        <f t="shared" si="93"/>
        <v>m</v>
      </c>
      <c r="AH510" s="8">
        <f t="shared" si="99"/>
        <v>0</v>
      </c>
      <c r="AI510" s="12">
        <f t="shared" si="99"/>
        <v>0</v>
      </c>
      <c r="AJ510" s="12">
        <f t="shared" si="99"/>
        <v>0</v>
      </c>
      <c r="AK510" s="12">
        <f t="shared" si="94"/>
        <v>0</v>
      </c>
      <c r="AL510" s="12">
        <f t="shared" si="102"/>
        <v>0</v>
      </c>
      <c r="AM510" s="12">
        <f t="shared" si="102"/>
        <v>0</v>
      </c>
      <c r="AN510" s="12">
        <f t="shared" si="102"/>
        <v>0</v>
      </c>
      <c r="AO510" s="8" t="str">
        <f t="shared" si="95"/>
        <v>JORGE   PENRROZ OVIEDO</v>
      </c>
      <c r="AP510" s="23">
        <f t="shared" si="96"/>
        <v>37268</v>
      </c>
      <c r="AQ510" s="8" t="str">
        <f t="shared" si="100"/>
        <v>Club Deportivo Colegio Padre Hurtado de Chillan</v>
      </c>
      <c r="AR510" s="8">
        <f t="shared" si="100"/>
        <v>16</v>
      </c>
      <c r="AS510" s="12" t="str">
        <f t="shared" si="97"/>
        <v>208925601</v>
      </c>
    </row>
    <row r="511" spans="1:47" ht="16" x14ac:dyDescent="0.2">
      <c r="A511" s="8"/>
      <c r="B511" s="35" t="s">
        <v>1391</v>
      </c>
      <c r="C511" s="35" t="s">
        <v>747</v>
      </c>
      <c r="D511" s="35" t="s">
        <v>1392</v>
      </c>
      <c r="E511" s="32" t="s">
        <v>1393</v>
      </c>
      <c r="F511" s="39" t="s">
        <v>95</v>
      </c>
      <c r="G511" s="9">
        <v>38078</v>
      </c>
      <c r="H511" s="36" t="str">
        <f t="shared" si="98"/>
        <v>u18</v>
      </c>
      <c r="I511" s="40" t="s">
        <v>1021</v>
      </c>
      <c r="J511" s="42">
        <v>8</v>
      </c>
      <c r="K511" s="8"/>
      <c r="L511" s="8"/>
      <c r="M511" s="40"/>
      <c r="N511" s="82"/>
      <c r="O511" s="89"/>
      <c r="P511" s="89"/>
      <c r="Q511" s="85"/>
      <c r="R511" s="12"/>
      <c r="S511" s="12" t="str">
        <f t="shared" si="92"/>
        <v>m</v>
      </c>
      <c r="T511" s="36" t="s">
        <v>974</v>
      </c>
      <c r="U511" s="46">
        <v>5</v>
      </c>
      <c r="V511" s="8" t="s">
        <v>565</v>
      </c>
      <c r="W511" s="8"/>
      <c r="X511" s="8"/>
      <c r="Y511" s="8"/>
      <c r="Z511" s="45" t="s">
        <v>1442</v>
      </c>
      <c r="AA511" s="10">
        <v>43897</v>
      </c>
      <c r="AB511" s="44" t="s">
        <v>1446</v>
      </c>
      <c r="AC511" s="11" t="s">
        <v>1443</v>
      </c>
      <c r="AD511" s="11" t="s">
        <v>47</v>
      </c>
      <c r="AE511" s="14" t="s">
        <v>1444</v>
      </c>
      <c r="AG511" s="8" t="str">
        <f t="shared" si="93"/>
        <v>m</v>
      </c>
      <c r="AH511" s="8">
        <f t="shared" si="99"/>
        <v>0</v>
      </c>
      <c r="AI511" s="12">
        <f t="shared" si="99"/>
        <v>0</v>
      </c>
      <c r="AJ511" s="12">
        <f t="shared" si="99"/>
        <v>0</v>
      </c>
      <c r="AK511" s="12">
        <f t="shared" si="94"/>
        <v>0</v>
      </c>
      <c r="AL511" s="12">
        <f t="shared" si="102"/>
        <v>0</v>
      </c>
      <c r="AM511" s="12">
        <f t="shared" si="102"/>
        <v>0</v>
      </c>
      <c r="AN511" s="12">
        <f t="shared" si="102"/>
        <v>0</v>
      </c>
      <c r="AO511" s="8" t="str">
        <f t="shared" si="95"/>
        <v>FABIAN EDUARDO CID SANCHEZ</v>
      </c>
      <c r="AP511" s="23">
        <f t="shared" si="96"/>
        <v>38078</v>
      </c>
      <c r="AQ511" s="8" t="str">
        <f t="shared" si="100"/>
        <v>Club Atlético Nueva Generación</v>
      </c>
      <c r="AR511" s="8">
        <f t="shared" si="100"/>
        <v>8</v>
      </c>
      <c r="AS511" s="12" t="str">
        <f t="shared" si="97"/>
        <v>215442993</v>
      </c>
    </row>
    <row r="512" spans="1:47" ht="16" x14ac:dyDescent="0.2">
      <c r="A512" s="8"/>
      <c r="B512" s="35" t="s">
        <v>1394</v>
      </c>
      <c r="C512" s="35" t="s">
        <v>1087</v>
      </c>
      <c r="D512" s="35" t="s">
        <v>1088</v>
      </c>
      <c r="E512" s="32" t="s">
        <v>1089</v>
      </c>
      <c r="F512" s="39" t="s">
        <v>95</v>
      </c>
      <c r="G512" s="9">
        <v>37316</v>
      </c>
      <c r="H512" s="36" t="str">
        <f t="shared" si="98"/>
        <v>u20</v>
      </c>
      <c r="I512" s="40" t="s">
        <v>1056</v>
      </c>
      <c r="J512" s="42">
        <v>9</v>
      </c>
      <c r="K512" s="8"/>
      <c r="L512" s="8"/>
      <c r="M512" s="40"/>
      <c r="N512" s="82"/>
      <c r="O512" s="89"/>
      <c r="P512" s="89"/>
      <c r="Q512" s="85"/>
      <c r="R512" s="12"/>
      <c r="S512" s="12" t="str">
        <f t="shared" si="92"/>
        <v>m</v>
      </c>
      <c r="T512" s="36" t="s">
        <v>974</v>
      </c>
      <c r="U512" s="46">
        <v>6</v>
      </c>
      <c r="V512" s="8" t="s">
        <v>565</v>
      </c>
      <c r="W512" s="8"/>
      <c r="X512" s="8"/>
      <c r="Y512" s="8"/>
      <c r="Z512" s="45" t="s">
        <v>1442</v>
      </c>
      <c r="AA512" s="10">
        <v>43897</v>
      </c>
      <c r="AB512" s="44" t="s">
        <v>1446</v>
      </c>
      <c r="AC512" s="11" t="s">
        <v>1443</v>
      </c>
      <c r="AD512" s="11" t="s">
        <v>47</v>
      </c>
      <c r="AE512" s="14" t="s">
        <v>1444</v>
      </c>
      <c r="AG512" s="8" t="str">
        <f t="shared" si="93"/>
        <v>m</v>
      </c>
      <c r="AH512" s="8">
        <f t="shared" si="99"/>
        <v>0</v>
      </c>
      <c r="AI512" s="12">
        <f t="shared" si="99"/>
        <v>0</v>
      </c>
      <c r="AJ512" s="12">
        <f t="shared" si="99"/>
        <v>0</v>
      </c>
      <c r="AK512" s="12">
        <f t="shared" si="94"/>
        <v>0</v>
      </c>
      <c r="AL512" s="12">
        <f t="shared" si="102"/>
        <v>0</v>
      </c>
      <c r="AM512" s="12">
        <f t="shared" si="102"/>
        <v>0</v>
      </c>
      <c r="AN512" s="12">
        <f t="shared" si="102"/>
        <v>0</v>
      </c>
      <c r="AO512" s="8" t="str">
        <f t="shared" si="95"/>
        <v>SEBASTIAN ARTURO VENEGAS REVECO</v>
      </c>
      <c r="AP512" s="23">
        <f t="shared" si="96"/>
        <v>37316</v>
      </c>
      <c r="AQ512" s="8" t="str">
        <f t="shared" si="100"/>
        <v>CLUB DEPORTIVO ATLETICO NAHUELBUTA</v>
      </c>
      <c r="AR512" s="8">
        <f t="shared" si="100"/>
        <v>9</v>
      </c>
      <c r="AS512" s="12" t="str">
        <f t="shared" si="97"/>
        <v>209036029</v>
      </c>
    </row>
    <row r="513" spans="1:45" ht="16" x14ac:dyDescent="0.2">
      <c r="A513" s="8"/>
      <c r="B513" s="35" t="s">
        <v>1395</v>
      </c>
      <c r="C513" s="35" t="s">
        <v>1396</v>
      </c>
      <c r="D513" s="35" t="s">
        <v>1397</v>
      </c>
      <c r="E513" s="32" t="s">
        <v>1398</v>
      </c>
      <c r="F513" s="39" t="s">
        <v>95</v>
      </c>
      <c r="G513" s="9">
        <v>37197</v>
      </c>
      <c r="H513" s="36" t="str">
        <f t="shared" si="98"/>
        <v>u20</v>
      </c>
      <c r="I513" s="40" t="s">
        <v>847</v>
      </c>
      <c r="J513" s="42">
        <v>7</v>
      </c>
      <c r="K513" s="8"/>
      <c r="L513" s="8"/>
      <c r="M513" s="40"/>
      <c r="N513" s="82"/>
      <c r="O513" s="89"/>
      <c r="P513" s="89"/>
      <c r="Q513" s="85"/>
      <c r="R513" s="12"/>
      <c r="S513" s="12" t="str">
        <f t="shared" si="92"/>
        <v>m</v>
      </c>
      <c r="T513" s="36" t="s">
        <v>974</v>
      </c>
      <c r="U513" s="46">
        <v>6</v>
      </c>
      <c r="V513" s="8" t="s">
        <v>565</v>
      </c>
      <c r="W513" s="8"/>
      <c r="X513" s="8"/>
      <c r="Y513" s="8"/>
      <c r="Z513" s="45" t="s">
        <v>1442</v>
      </c>
      <c r="AA513" s="10">
        <v>43897</v>
      </c>
      <c r="AB513" s="44" t="s">
        <v>1446</v>
      </c>
      <c r="AC513" s="11" t="s">
        <v>1443</v>
      </c>
      <c r="AD513" s="11" t="s">
        <v>47</v>
      </c>
      <c r="AE513" s="14" t="s">
        <v>1444</v>
      </c>
      <c r="AG513" s="8" t="str">
        <f t="shared" si="93"/>
        <v>m</v>
      </c>
      <c r="AH513" s="8">
        <f t="shared" si="99"/>
        <v>0</v>
      </c>
      <c r="AI513" s="12">
        <f t="shared" si="99"/>
        <v>0</v>
      </c>
      <c r="AJ513" s="12">
        <f t="shared" si="99"/>
        <v>0</v>
      </c>
      <c r="AK513" s="12">
        <f t="shared" si="94"/>
        <v>0</v>
      </c>
      <c r="AL513" s="12">
        <f t="shared" si="102"/>
        <v>0</v>
      </c>
      <c r="AM513" s="12">
        <f t="shared" si="102"/>
        <v>0</v>
      </c>
      <c r="AN513" s="12">
        <f t="shared" si="102"/>
        <v>0</v>
      </c>
      <c r="AO513" s="8" t="str">
        <f t="shared" si="95"/>
        <v>CRISTOBAL BENJAMIN TRONCOSO ARAYA</v>
      </c>
      <c r="AP513" s="23">
        <f t="shared" si="96"/>
        <v>37197</v>
      </c>
      <c r="AQ513" s="8" t="str">
        <f t="shared" si="100"/>
        <v>CLUB ATLETICO ALAMEDA DE TALCA</v>
      </c>
      <c r="AR513" s="8">
        <f t="shared" si="100"/>
        <v>7</v>
      </c>
      <c r="AS513" s="12" t="str">
        <f t="shared" si="97"/>
        <v>208025406</v>
      </c>
    </row>
    <row r="514" spans="1:45" ht="16" x14ac:dyDescent="0.2">
      <c r="A514" s="8"/>
      <c r="B514" s="35" t="s">
        <v>180</v>
      </c>
      <c r="C514" s="35" t="s">
        <v>404</v>
      </c>
      <c r="D514" s="35" t="s">
        <v>405</v>
      </c>
      <c r="E514" s="32" t="s">
        <v>406</v>
      </c>
      <c r="F514" s="39" t="s">
        <v>95</v>
      </c>
      <c r="G514" s="9">
        <v>38767</v>
      </c>
      <c r="H514" s="36" t="str">
        <f t="shared" si="98"/>
        <v>u16</v>
      </c>
      <c r="I514" s="40" t="s">
        <v>166</v>
      </c>
      <c r="J514" s="42">
        <v>8</v>
      </c>
      <c r="K514" s="8"/>
      <c r="L514" s="8"/>
      <c r="M514" s="40"/>
      <c r="N514" s="82"/>
      <c r="O514" s="89"/>
      <c r="P514" s="89"/>
      <c r="Q514" s="85"/>
      <c r="R514" s="12"/>
      <c r="S514" s="12" t="str">
        <f t="shared" ref="S514:S544" si="103">F514</f>
        <v>m</v>
      </c>
      <c r="T514" s="36" t="s">
        <v>974</v>
      </c>
      <c r="U514" s="46">
        <v>4</v>
      </c>
      <c r="V514" s="8" t="s">
        <v>565</v>
      </c>
      <c r="W514" s="8"/>
      <c r="X514" s="8"/>
      <c r="Y514" s="8"/>
      <c r="Z514" s="45" t="s">
        <v>1442</v>
      </c>
      <c r="AA514" s="10">
        <v>43897</v>
      </c>
      <c r="AB514" s="44" t="s">
        <v>1446</v>
      </c>
      <c r="AC514" s="11" t="s">
        <v>1443</v>
      </c>
      <c r="AD514" s="11" t="s">
        <v>47</v>
      </c>
      <c r="AE514" s="14" t="s">
        <v>1444</v>
      </c>
      <c r="AG514" s="8" t="str">
        <f t="shared" ref="AG514:AG544" si="104">F514</f>
        <v>m</v>
      </c>
      <c r="AH514" s="8">
        <f t="shared" si="99"/>
        <v>0</v>
      </c>
      <c r="AI514" s="12">
        <f t="shared" si="99"/>
        <v>0</v>
      </c>
      <c r="AJ514" s="12">
        <f t="shared" si="99"/>
        <v>0</v>
      </c>
      <c r="AK514" s="12">
        <f t="shared" ref="AK514:AK544" si="105">Q514</f>
        <v>0</v>
      </c>
      <c r="AL514" s="12">
        <f t="shared" si="102"/>
        <v>0</v>
      </c>
      <c r="AM514" s="12">
        <f t="shared" si="102"/>
        <v>0</v>
      </c>
      <c r="AN514" s="12">
        <f t="shared" si="102"/>
        <v>0</v>
      </c>
      <c r="AO514" s="8" t="str">
        <f t="shared" ref="AO514:AO544" si="106">+UPPER((CONCATENATE(D514," ",B514," ",C514)))</f>
        <v>GEREMI RIQUELME  LARA</v>
      </c>
      <c r="AP514" s="23">
        <f t="shared" ref="AP514:AP544" si="107">G514</f>
        <v>38767</v>
      </c>
      <c r="AQ514" s="8" t="str">
        <f t="shared" si="100"/>
        <v>Club Atlético San Pedro</v>
      </c>
      <c r="AR514" s="8">
        <f t="shared" si="100"/>
        <v>8</v>
      </c>
      <c r="AS514" s="12" t="str">
        <f t="shared" ref="AS514:AS544" si="108">+SUBSTITUTE(SUBSTITUTE(E514,".",""),"-","")</f>
        <v>220589641</v>
      </c>
    </row>
    <row r="515" spans="1:45" ht="16" x14ac:dyDescent="0.2">
      <c r="A515" s="8"/>
      <c r="B515" s="35" t="s">
        <v>1201</v>
      </c>
      <c r="C515" s="35" t="s">
        <v>547</v>
      </c>
      <c r="D515" s="35" t="s">
        <v>1210</v>
      </c>
      <c r="E515" s="32" t="s">
        <v>1211</v>
      </c>
      <c r="F515" s="39" t="s">
        <v>95</v>
      </c>
      <c r="G515" s="9">
        <v>37892</v>
      </c>
      <c r="H515" s="36" t="str">
        <f t="shared" si="98"/>
        <v>u18</v>
      </c>
      <c r="I515" s="40" t="s">
        <v>46</v>
      </c>
      <c r="J515" s="42">
        <v>8</v>
      </c>
      <c r="K515" s="8"/>
      <c r="L515" s="8"/>
      <c r="M515" s="40"/>
      <c r="N515" s="82"/>
      <c r="O515" s="89"/>
      <c r="P515" s="89"/>
      <c r="Q515" s="85"/>
      <c r="R515" s="12"/>
      <c r="S515" s="12" t="str">
        <f t="shared" si="103"/>
        <v>m</v>
      </c>
      <c r="T515" s="36" t="s">
        <v>974</v>
      </c>
      <c r="U515" s="46">
        <v>5</v>
      </c>
      <c r="V515" s="8" t="s">
        <v>565</v>
      </c>
      <c r="W515" s="8"/>
      <c r="X515" s="8"/>
      <c r="Y515" s="8"/>
      <c r="Z515" s="45" t="s">
        <v>1442</v>
      </c>
      <c r="AA515" s="10">
        <v>43897</v>
      </c>
      <c r="AB515" s="44" t="s">
        <v>1446</v>
      </c>
      <c r="AC515" s="11" t="s">
        <v>1443</v>
      </c>
      <c r="AD515" s="11" t="s">
        <v>47</v>
      </c>
      <c r="AE515" s="14" t="s">
        <v>1444</v>
      </c>
      <c r="AG515" s="8" t="str">
        <f t="shared" si="104"/>
        <v>m</v>
      </c>
      <c r="AH515" s="8">
        <f t="shared" si="99"/>
        <v>0</v>
      </c>
      <c r="AI515" s="12">
        <f t="shared" si="99"/>
        <v>0</v>
      </c>
      <c r="AJ515" s="12">
        <f t="shared" si="99"/>
        <v>0</v>
      </c>
      <c r="AK515" s="12">
        <f t="shared" si="105"/>
        <v>0</v>
      </c>
      <c r="AL515" s="12">
        <f t="shared" si="102"/>
        <v>0</v>
      </c>
      <c r="AM515" s="12">
        <f t="shared" si="102"/>
        <v>0</v>
      </c>
      <c r="AN515" s="12">
        <f t="shared" si="102"/>
        <v>0</v>
      </c>
      <c r="AO515" s="8" t="str">
        <f t="shared" si="106"/>
        <v>MATIAS IGNACIO NOVA CARTES</v>
      </c>
      <c r="AP515" s="23">
        <f t="shared" si="107"/>
        <v>37892</v>
      </c>
      <c r="AQ515" s="8" t="str">
        <f t="shared" si="100"/>
        <v>Club Deportivo Atlético Coronel</v>
      </c>
      <c r="AR515" s="8">
        <f t="shared" si="100"/>
        <v>8</v>
      </c>
      <c r="AS515" s="12" t="str">
        <f t="shared" si="108"/>
        <v>214009269</v>
      </c>
    </row>
    <row r="516" spans="1:45" ht="16" x14ac:dyDescent="0.2">
      <c r="A516" s="8"/>
      <c r="B516" s="35" t="s">
        <v>1290</v>
      </c>
      <c r="C516" s="35" t="s">
        <v>1399</v>
      </c>
      <c r="D516" s="35" t="s">
        <v>293</v>
      </c>
      <c r="E516" s="32" t="s">
        <v>1400</v>
      </c>
      <c r="F516" s="39" t="s">
        <v>95</v>
      </c>
      <c r="G516" s="9">
        <v>38036</v>
      </c>
      <c r="H516" s="36" t="str">
        <f t="shared" si="98"/>
        <v>u18</v>
      </c>
      <c r="I516" s="40" t="s">
        <v>235</v>
      </c>
      <c r="J516" s="42">
        <v>8</v>
      </c>
      <c r="K516" s="8"/>
      <c r="L516" s="8"/>
      <c r="M516" s="40"/>
      <c r="N516" s="82"/>
      <c r="O516" s="89"/>
      <c r="P516" s="89"/>
      <c r="Q516" s="85"/>
      <c r="R516" s="12"/>
      <c r="S516" s="12" t="str">
        <f t="shared" si="103"/>
        <v>m</v>
      </c>
      <c r="T516" s="36" t="s">
        <v>990</v>
      </c>
      <c r="U516" s="46">
        <v>1.5</v>
      </c>
      <c r="V516" s="8" t="s">
        <v>565</v>
      </c>
      <c r="W516" s="8"/>
      <c r="X516" s="8"/>
      <c r="Y516" s="8"/>
      <c r="Z516" s="45" t="s">
        <v>1442</v>
      </c>
      <c r="AA516" s="10">
        <v>43897</v>
      </c>
      <c r="AB516" s="44" t="s">
        <v>1446</v>
      </c>
      <c r="AC516" s="11" t="s">
        <v>1443</v>
      </c>
      <c r="AD516" s="11" t="s">
        <v>47</v>
      </c>
      <c r="AE516" s="14" t="s">
        <v>1444</v>
      </c>
      <c r="AG516" s="8" t="str">
        <f t="shared" si="104"/>
        <v>m</v>
      </c>
      <c r="AH516" s="8">
        <f t="shared" si="99"/>
        <v>0</v>
      </c>
      <c r="AI516" s="12">
        <f t="shared" si="99"/>
        <v>0</v>
      </c>
      <c r="AJ516" s="12">
        <f t="shared" si="99"/>
        <v>0</v>
      </c>
      <c r="AK516" s="12">
        <f t="shared" si="105"/>
        <v>0</v>
      </c>
      <c r="AL516" s="12">
        <f t="shared" si="102"/>
        <v>0</v>
      </c>
      <c r="AM516" s="12">
        <f t="shared" si="102"/>
        <v>0</v>
      </c>
      <c r="AN516" s="12">
        <f t="shared" si="102"/>
        <v>0</v>
      </c>
      <c r="AO516" s="8" t="str">
        <f t="shared" si="106"/>
        <v xml:space="preserve">RENATO  FLORES  FUENTEALBA </v>
      </c>
      <c r="AP516" s="23">
        <f t="shared" si="107"/>
        <v>38036</v>
      </c>
      <c r="AQ516" s="8" t="str">
        <f t="shared" si="100"/>
        <v>Club Atlético Nahuen</v>
      </c>
      <c r="AR516" s="8">
        <f t="shared" si="100"/>
        <v>8</v>
      </c>
      <c r="AS516" s="12" t="str">
        <f t="shared" si="108"/>
        <v>215517154</v>
      </c>
    </row>
    <row r="517" spans="1:45" ht="16" x14ac:dyDescent="0.2">
      <c r="A517" s="8"/>
      <c r="B517" s="35" t="s">
        <v>1391</v>
      </c>
      <c r="C517" s="35" t="s">
        <v>747</v>
      </c>
      <c r="D517" s="35" t="s">
        <v>1392</v>
      </c>
      <c r="E517" s="32" t="s">
        <v>1393</v>
      </c>
      <c r="F517" s="39" t="s">
        <v>95</v>
      </c>
      <c r="G517" s="9">
        <v>38078</v>
      </c>
      <c r="H517" s="36" t="str">
        <f t="shared" si="98"/>
        <v>u18</v>
      </c>
      <c r="I517" s="40" t="s">
        <v>1021</v>
      </c>
      <c r="J517" s="42">
        <v>8</v>
      </c>
      <c r="K517" s="8"/>
      <c r="L517" s="8"/>
      <c r="M517" s="40"/>
      <c r="N517" s="82"/>
      <c r="O517" s="89"/>
      <c r="P517" s="89"/>
      <c r="Q517" s="85"/>
      <c r="R517" s="12"/>
      <c r="S517" s="12" t="str">
        <f t="shared" si="103"/>
        <v>m</v>
      </c>
      <c r="T517" s="36" t="s">
        <v>990</v>
      </c>
      <c r="U517" s="46">
        <v>1.5</v>
      </c>
      <c r="V517" s="8" t="s">
        <v>565</v>
      </c>
      <c r="W517" s="8"/>
      <c r="X517" s="8"/>
      <c r="Y517" s="8"/>
      <c r="Z517" s="45" t="s">
        <v>1442</v>
      </c>
      <c r="AA517" s="10">
        <v>43897</v>
      </c>
      <c r="AB517" s="44" t="s">
        <v>1446</v>
      </c>
      <c r="AC517" s="11" t="s">
        <v>1443</v>
      </c>
      <c r="AD517" s="11" t="s">
        <v>47</v>
      </c>
      <c r="AE517" s="14" t="s">
        <v>1444</v>
      </c>
      <c r="AG517" s="8" t="str">
        <f t="shared" si="104"/>
        <v>m</v>
      </c>
      <c r="AH517" s="8">
        <f t="shared" si="99"/>
        <v>0</v>
      </c>
      <c r="AI517" s="12">
        <f t="shared" si="99"/>
        <v>0</v>
      </c>
      <c r="AJ517" s="12">
        <f t="shared" si="99"/>
        <v>0</v>
      </c>
      <c r="AK517" s="12">
        <f t="shared" si="105"/>
        <v>0</v>
      </c>
      <c r="AL517" s="12">
        <f t="shared" si="102"/>
        <v>0</v>
      </c>
      <c r="AM517" s="12">
        <f t="shared" si="102"/>
        <v>0</v>
      </c>
      <c r="AN517" s="12">
        <f t="shared" si="102"/>
        <v>0</v>
      </c>
      <c r="AO517" s="8" t="str">
        <f t="shared" si="106"/>
        <v>FABIAN EDUARDO CID SANCHEZ</v>
      </c>
      <c r="AP517" s="23">
        <f t="shared" si="107"/>
        <v>38078</v>
      </c>
      <c r="AQ517" s="8" t="str">
        <f t="shared" si="100"/>
        <v>Club Atlético Nueva Generación</v>
      </c>
      <c r="AR517" s="8">
        <f t="shared" si="100"/>
        <v>8</v>
      </c>
      <c r="AS517" s="12" t="str">
        <f t="shared" si="108"/>
        <v>215442993</v>
      </c>
    </row>
    <row r="518" spans="1:45" ht="16" x14ac:dyDescent="0.2">
      <c r="A518" s="8"/>
      <c r="B518" s="35" t="s">
        <v>1401</v>
      </c>
      <c r="C518" s="35" t="s">
        <v>723</v>
      </c>
      <c r="D518" s="35" t="s">
        <v>1402</v>
      </c>
      <c r="E518" s="32" t="s">
        <v>1403</v>
      </c>
      <c r="F518" s="39" t="s">
        <v>95</v>
      </c>
      <c r="G518" s="9">
        <v>38015</v>
      </c>
      <c r="H518" s="36" t="str">
        <f t="shared" si="98"/>
        <v>u18</v>
      </c>
      <c r="I518" s="40" t="s">
        <v>1021</v>
      </c>
      <c r="J518" s="42">
        <v>8</v>
      </c>
      <c r="K518" s="8"/>
      <c r="L518" s="8"/>
      <c r="M518" s="40"/>
      <c r="N518" s="82"/>
      <c r="O518" s="89"/>
      <c r="P518" s="89"/>
      <c r="Q518" s="85"/>
      <c r="R518" s="12"/>
      <c r="S518" s="12" t="str">
        <f t="shared" si="103"/>
        <v>m</v>
      </c>
      <c r="T518" s="36" t="s">
        <v>990</v>
      </c>
      <c r="U518" s="46">
        <v>1.5</v>
      </c>
      <c r="V518" s="8" t="s">
        <v>565</v>
      </c>
      <c r="W518" s="8"/>
      <c r="X518" s="8"/>
      <c r="Y518" s="8"/>
      <c r="Z518" s="45" t="s">
        <v>1442</v>
      </c>
      <c r="AA518" s="10">
        <v>43897</v>
      </c>
      <c r="AB518" s="44" t="s">
        <v>1446</v>
      </c>
      <c r="AC518" s="11" t="s">
        <v>1443</v>
      </c>
      <c r="AD518" s="11" t="s">
        <v>47</v>
      </c>
      <c r="AE518" s="14" t="s">
        <v>1444</v>
      </c>
      <c r="AG518" s="8" t="str">
        <f t="shared" si="104"/>
        <v>m</v>
      </c>
      <c r="AH518" s="8">
        <f t="shared" si="99"/>
        <v>0</v>
      </c>
      <c r="AI518" s="12">
        <f t="shared" si="99"/>
        <v>0</v>
      </c>
      <c r="AJ518" s="12">
        <f t="shared" si="99"/>
        <v>0</v>
      </c>
      <c r="AK518" s="12">
        <f t="shared" si="105"/>
        <v>0</v>
      </c>
      <c r="AL518" s="12">
        <f t="shared" si="102"/>
        <v>0</v>
      </c>
      <c r="AM518" s="12">
        <f t="shared" si="102"/>
        <v>0</v>
      </c>
      <c r="AN518" s="12">
        <f t="shared" si="102"/>
        <v>0</v>
      </c>
      <c r="AO518" s="8" t="str">
        <f t="shared" si="106"/>
        <v>BENJAMIN COLIMIL  RIQUELME</v>
      </c>
      <c r="AP518" s="23">
        <f t="shared" si="107"/>
        <v>38015</v>
      </c>
      <c r="AQ518" s="8" t="str">
        <f t="shared" si="100"/>
        <v>Club Atlético Nueva Generación</v>
      </c>
      <c r="AR518" s="8">
        <f t="shared" si="100"/>
        <v>8</v>
      </c>
      <c r="AS518" s="12" t="str">
        <f t="shared" si="108"/>
        <v>212440671</v>
      </c>
    </row>
    <row r="519" spans="1:45" ht="16" x14ac:dyDescent="0.2">
      <c r="A519" s="8"/>
      <c r="B519" s="35" t="s">
        <v>1404</v>
      </c>
      <c r="C519" s="35" t="s">
        <v>162</v>
      </c>
      <c r="D519" s="35" t="s">
        <v>1405</v>
      </c>
      <c r="E519" s="32" t="s">
        <v>1406</v>
      </c>
      <c r="F519" s="39" t="s">
        <v>95</v>
      </c>
      <c r="G519" s="9">
        <v>37621</v>
      </c>
      <c r="H519" s="36" t="str">
        <f t="shared" si="98"/>
        <v>u20</v>
      </c>
      <c r="I519" s="40" t="s">
        <v>235</v>
      </c>
      <c r="J519" s="42">
        <v>8</v>
      </c>
      <c r="K519" s="8"/>
      <c r="L519" s="8"/>
      <c r="M519" s="40"/>
      <c r="N519" s="82"/>
      <c r="O519" s="89"/>
      <c r="P519" s="89"/>
      <c r="Q519" s="85"/>
      <c r="R519" s="12"/>
      <c r="S519" s="12" t="str">
        <f t="shared" si="103"/>
        <v>m</v>
      </c>
      <c r="T519" s="36" t="s">
        <v>990</v>
      </c>
      <c r="U519" s="46">
        <v>1.5</v>
      </c>
      <c r="V519" s="8" t="s">
        <v>565</v>
      </c>
      <c r="W519" s="8"/>
      <c r="X519" s="8"/>
      <c r="Y519" s="8"/>
      <c r="Z519" s="45" t="s">
        <v>1442</v>
      </c>
      <c r="AA519" s="10">
        <v>43897</v>
      </c>
      <c r="AB519" s="44" t="s">
        <v>1446</v>
      </c>
      <c r="AC519" s="11" t="s">
        <v>1443</v>
      </c>
      <c r="AD519" s="11" t="s">
        <v>47</v>
      </c>
      <c r="AE519" s="14" t="s">
        <v>1444</v>
      </c>
      <c r="AG519" s="8" t="str">
        <f t="shared" si="104"/>
        <v>m</v>
      </c>
      <c r="AH519" s="8">
        <f t="shared" si="99"/>
        <v>0</v>
      </c>
      <c r="AI519" s="12">
        <f t="shared" si="99"/>
        <v>0</v>
      </c>
      <c r="AJ519" s="12">
        <f t="shared" si="99"/>
        <v>0</v>
      </c>
      <c r="AK519" s="12">
        <f t="shared" si="105"/>
        <v>0</v>
      </c>
      <c r="AL519" s="12">
        <f t="shared" si="102"/>
        <v>0</v>
      </c>
      <c r="AM519" s="12">
        <f t="shared" si="102"/>
        <v>0</v>
      </c>
      <c r="AN519" s="12">
        <f t="shared" si="102"/>
        <v>0</v>
      </c>
      <c r="AO519" s="8" t="str">
        <f t="shared" si="106"/>
        <v xml:space="preserve">SEBASTIAN  OPORTO  DURAN </v>
      </c>
      <c r="AP519" s="23">
        <f t="shared" si="107"/>
        <v>37621</v>
      </c>
      <c r="AQ519" s="8" t="str">
        <f t="shared" si="100"/>
        <v>Club Atlético Nahuen</v>
      </c>
      <c r="AR519" s="8">
        <f t="shared" si="100"/>
        <v>8</v>
      </c>
      <c r="AS519" s="12" t="str">
        <f t="shared" si="108"/>
        <v>212063622</v>
      </c>
    </row>
    <row r="520" spans="1:45" ht="16" x14ac:dyDescent="0.2">
      <c r="A520" s="8"/>
      <c r="B520" s="35" t="s">
        <v>118</v>
      </c>
      <c r="C520" s="35" t="s">
        <v>1407</v>
      </c>
      <c r="D520" s="35" t="s">
        <v>1408</v>
      </c>
      <c r="E520" s="32" t="s">
        <v>1409</v>
      </c>
      <c r="F520" s="39" t="s">
        <v>95</v>
      </c>
      <c r="G520" s="9">
        <v>38396</v>
      </c>
      <c r="H520" s="36" t="str">
        <f t="shared" si="98"/>
        <v>u16</v>
      </c>
      <c r="I520" s="40" t="s">
        <v>1021</v>
      </c>
      <c r="J520" s="42">
        <v>8</v>
      </c>
      <c r="K520" s="8"/>
      <c r="L520" s="8"/>
      <c r="M520" s="40"/>
      <c r="N520" s="82"/>
      <c r="O520" s="89"/>
      <c r="P520" s="89"/>
      <c r="Q520" s="85"/>
      <c r="R520" s="12"/>
      <c r="S520" s="12" t="str">
        <f t="shared" si="103"/>
        <v>m</v>
      </c>
      <c r="T520" s="36" t="s">
        <v>990</v>
      </c>
      <c r="U520" s="46">
        <v>1</v>
      </c>
      <c r="V520" s="8" t="s">
        <v>565</v>
      </c>
      <c r="W520" s="8"/>
      <c r="X520" s="8"/>
      <c r="Y520" s="8"/>
      <c r="Z520" s="45" t="s">
        <v>1442</v>
      </c>
      <c r="AA520" s="10">
        <v>43897</v>
      </c>
      <c r="AB520" s="44" t="s">
        <v>1446</v>
      </c>
      <c r="AC520" s="11" t="s">
        <v>1443</v>
      </c>
      <c r="AD520" s="11" t="s">
        <v>47</v>
      </c>
      <c r="AE520" s="14" t="s">
        <v>1444</v>
      </c>
      <c r="AG520" s="8" t="str">
        <f t="shared" si="104"/>
        <v>m</v>
      </c>
      <c r="AH520" s="8">
        <f t="shared" si="99"/>
        <v>0</v>
      </c>
      <c r="AI520" s="12">
        <f t="shared" si="99"/>
        <v>0</v>
      </c>
      <c r="AJ520" s="12">
        <f t="shared" si="99"/>
        <v>0</v>
      </c>
      <c r="AK520" s="12">
        <f t="shared" si="105"/>
        <v>0</v>
      </c>
      <c r="AL520" s="12">
        <f t="shared" si="102"/>
        <v>0</v>
      </c>
      <c r="AM520" s="12">
        <f t="shared" si="102"/>
        <v>0</v>
      </c>
      <c r="AN520" s="12">
        <f t="shared" si="102"/>
        <v>0</v>
      </c>
      <c r="AO520" s="8" t="str">
        <f t="shared" si="106"/>
        <v>MATÍAS ALEJANDRO INOSTROZA CÁRCAMO</v>
      </c>
      <c r="AP520" s="23">
        <f t="shared" si="107"/>
        <v>38396</v>
      </c>
      <c r="AQ520" s="8" t="str">
        <f t="shared" si="100"/>
        <v>Club Atlético Nueva Generación</v>
      </c>
      <c r="AR520" s="8">
        <f t="shared" si="100"/>
        <v>8</v>
      </c>
      <c r="AS520" s="12" t="str">
        <f t="shared" si="108"/>
        <v>217772206</v>
      </c>
    </row>
    <row r="521" spans="1:45" ht="16" x14ac:dyDescent="0.2">
      <c r="A521" s="8"/>
      <c r="B521" s="35" t="s">
        <v>1387</v>
      </c>
      <c r="C521" s="35" t="s">
        <v>1388</v>
      </c>
      <c r="D521" s="35" t="s">
        <v>1389</v>
      </c>
      <c r="E521" s="32" t="s">
        <v>1390</v>
      </c>
      <c r="F521" s="39" t="s">
        <v>95</v>
      </c>
      <c r="G521" s="9">
        <v>37268</v>
      </c>
      <c r="H521" s="36" t="str">
        <f t="shared" si="98"/>
        <v>u20</v>
      </c>
      <c r="I521" s="40" t="s">
        <v>839</v>
      </c>
      <c r="J521" s="42">
        <v>16</v>
      </c>
      <c r="K521" s="8"/>
      <c r="L521" s="8"/>
      <c r="M521" s="40"/>
      <c r="N521" s="82"/>
      <c r="O521" s="89"/>
      <c r="P521" s="89"/>
      <c r="Q521" s="85"/>
      <c r="R521" s="12"/>
      <c r="S521" s="12" t="str">
        <f t="shared" si="103"/>
        <v>m</v>
      </c>
      <c r="T521" s="36" t="s">
        <v>990</v>
      </c>
      <c r="U521" s="46">
        <v>1.75</v>
      </c>
      <c r="V521" s="8" t="s">
        <v>565</v>
      </c>
      <c r="W521" s="8"/>
      <c r="X521" s="8"/>
      <c r="Y521" s="8"/>
      <c r="Z521" s="45" t="s">
        <v>1442</v>
      </c>
      <c r="AA521" s="10">
        <v>43897</v>
      </c>
      <c r="AB521" s="44" t="s">
        <v>1446</v>
      </c>
      <c r="AC521" s="11" t="s">
        <v>1443</v>
      </c>
      <c r="AD521" s="11" t="s">
        <v>47</v>
      </c>
      <c r="AE521" s="14" t="s">
        <v>1444</v>
      </c>
      <c r="AG521" s="8" t="str">
        <f t="shared" si="104"/>
        <v>m</v>
      </c>
      <c r="AH521" s="8">
        <f t="shared" si="99"/>
        <v>0</v>
      </c>
      <c r="AI521" s="12">
        <f t="shared" si="99"/>
        <v>0</v>
      </c>
      <c r="AJ521" s="12">
        <f t="shared" si="99"/>
        <v>0</v>
      </c>
      <c r="AK521" s="12">
        <f t="shared" si="105"/>
        <v>0</v>
      </c>
      <c r="AL521" s="12">
        <f t="shared" si="102"/>
        <v>0</v>
      </c>
      <c r="AM521" s="12">
        <f t="shared" si="102"/>
        <v>0</v>
      </c>
      <c r="AN521" s="12">
        <f t="shared" si="102"/>
        <v>0</v>
      </c>
      <c r="AO521" s="8" t="str">
        <f t="shared" si="106"/>
        <v>JORGE   PENRROZ OVIEDO</v>
      </c>
      <c r="AP521" s="23">
        <f t="shared" si="107"/>
        <v>37268</v>
      </c>
      <c r="AQ521" s="8" t="str">
        <f t="shared" si="100"/>
        <v>Club Deportivo Colegio Padre Hurtado de Chillan</v>
      </c>
      <c r="AR521" s="8">
        <f t="shared" si="100"/>
        <v>16</v>
      </c>
      <c r="AS521" s="12" t="str">
        <f t="shared" si="108"/>
        <v>208925601</v>
      </c>
    </row>
    <row r="522" spans="1:45" ht="16" x14ac:dyDescent="0.2">
      <c r="A522" s="8"/>
      <c r="B522" s="35" t="s">
        <v>1410</v>
      </c>
      <c r="C522" s="35" t="s">
        <v>1411</v>
      </c>
      <c r="D522" s="35" t="s">
        <v>1412</v>
      </c>
      <c r="E522" s="32" t="s">
        <v>1413</v>
      </c>
      <c r="F522" s="39" t="s">
        <v>95</v>
      </c>
      <c r="G522" s="9">
        <v>37877</v>
      </c>
      <c r="H522" s="36" t="str">
        <f t="shared" si="98"/>
        <v>u18</v>
      </c>
      <c r="I522" s="40" t="s">
        <v>839</v>
      </c>
      <c r="J522" s="42">
        <v>16</v>
      </c>
      <c r="K522" s="8"/>
      <c r="L522" s="8"/>
      <c r="M522" s="40"/>
      <c r="N522" s="82"/>
      <c r="O522" s="89"/>
      <c r="P522" s="89"/>
      <c r="Q522" s="85"/>
      <c r="R522" s="12"/>
      <c r="S522" s="12" t="str">
        <f t="shared" si="103"/>
        <v>m</v>
      </c>
      <c r="T522" s="36" t="s">
        <v>990</v>
      </c>
      <c r="U522" s="46">
        <v>1.5</v>
      </c>
      <c r="V522" s="8" t="s">
        <v>565</v>
      </c>
      <c r="W522" s="8"/>
      <c r="X522" s="8"/>
      <c r="Y522" s="8"/>
      <c r="Z522" s="45" t="s">
        <v>1442</v>
      </c>
      <c r="AA522" s="10">
        <v>43897</v>
      </c>
      <c r="AB522" s="44" t="s">
        <v>1446</v>
      </c>
      <c r="AC522" s="11" t="s">
        <v>1443</v>
      </c>
      <c r="AD522" s="11" t="s">
        <v>47</v>
      </c>
      <c r="AE522" s="14" t="s">
        <v>1444</v>
      </c>
      <c r="AG522" s="8" t="str">
        <f t="shared" si="104"/>
        <v>m</v>
      </c>
      <c r="AH522" s="8">
        <f t="shared" si="99"/>
        <v>0</v>
      </c>
      <c r="AI522" s="12">
        <f t="shared" si="99"/>
        <v>0</v>
      </c>
      <c r="AJ522" s="12">
        <f t="shared" si="99"/>
        <v>0</v>
      </c>
      <c r="AK522" s="12">
        <f t="shared" si="105"/>
        <v>0</v>
      </c>
      <c r="AL522" s="12">
        <f t="shared" si="102"/>
        <v>0</v>
      </c>
      <c r="AM522" s="12">
        <f t="shared" si="102"/>
        <v>0</v>
      </c>
      <c r="AN522" s="12">
        <f t="shared" si="102"/>
        <v>0</v>
      </c>
      <c r="AO522" s="8" t="str">
        <f t="shared" si="106"/>
        <v xml:space="preserve">SERGIO  BRAVO  AGUILERA </v>
      </c>
      <c r="AP522" s="23">
        <f t="shared" si="107"/>
        <v>37877</v>
      </c>
      <c r="AQ522" s="8" t="str">
        <f t="shared" si="100"/>
        <v>Club Deportivo Colegio Padre Hurtado de Chillan</v>
      </c>
      <c r="AR522" s="8">
        <f t="shared" si="100"/>
        <v>16</v>
      </c>
      <c r="AS522" s="12" t="str">
        <f t="shared" si="108"/>
        <v>213867318</v>
      </c>
    </row>
    <row r="523" spans="1:45" ht="16" x14ac:dyDescent="0.2">
      <c r="A523" s="8"/>
      <c r="B523" s="35" t="s">
        <v>1395</v>
      </c>
      <c r="C523" s="35" t="s">
        <v>1396</v>
      </c>
      <c r="D523" s="35" t="s">
        <v>1397</v>
      </c>
      <c r="E523" s="32" t="s">
        <v>1398</v>
      </c>
      <c r="F523" s="39" t="s">
        <v>95</v>
      </c>
      <c r="G523" s="9">
        <v>37197</v>
      </c>
      <c r="H523" s="36" t="str">
        <f t="shared" si="98"/>
        <v>u20</v>
      </c>
      <c r="I523" s="40" t="s">
        <v>847</v>
      </c>
      <c r="J523" s="42">
        <v>7</v>
      </c>
      <c r="K523" s="8"/>
      <c r="L523" s="8"/>
      <c r="M523" s="40"/>
      <c r="N523" s="82"/>
      <c r="O523" s="89"/>
      <c r="P523" s="89"/>
      <c r="Q523" s="85"/>
      <c r="R523" s="12"/>
      <c r="S523" s="12" t="str">
        <f t="shared" si="103"/>
        <v>m</v>
      </c>
      <c r="T523" s="36" t="s">
        <v>990</v>
      </c>
      <c r="U523" s="46">
        <v>1.75</v>
      </c>
      <c r="V523" s="8" t="s">
        <v>565</v>
      </c>
      <c r="W523" s="8"/>
      <c r="X523" s="8"/>
      <c r="Y523" s="8"/>
      <c r="Z523" s="45" t="s">
        <v>1442</v>
      </c>
      <c r="AA523" s="10">
        <v>43897</v>
      </c>
      <c r="AB523" s="44" t="s">
        <v>1446</v>
      </c>
      <c r="AC523" s="11" t="s">
        <v>1443</v>
      </c>
      <c r="AD523" s="11" t="s">
        <v>47</v>
      </c>
      <c r="AE523" s="14" t="s">
        <v>1444</v>
      </c>
      <c r="AG523" s="8" t="str">
        <f t="shared" si="104"/>
        <v>m</v>
      </c>
      <c r="AH523" s="8">
        <f t="shared" si="99"/>
        <v>0</v>
      </c>
      <c r="AI523" s="12">
        <f t="shared" si="99"/>
        <v>0</v>
      </c>
      <c r="AJ523" s="12">
        <f t="shared" si="99"/>
        <v>0</v>
      </c>
      <c r="AK523" s="12">
        <f t="shared" si="105"/>
        <v>0</v>
      </c>
      <c r="AL523" s="12">
        <f t="shared" si="102"/>
        <v>0</v>
      </c>
      <c r="AM523" s="12">
        <f t="shared" si="102"/>
        <v>0</v>
      </c>
      <c r="AN523" s="12">
        <f t="shared" si="102"/>
        <v>0</v>
      </c>
      <c r="AO523" s="8" t="str">
        <f t="shared" si="106"/>
        <v>CRISTOBAL BENJAMIN TRONCOSO ARAYA</v>
      </c>
      <c r="AP523" s="23">
        <f t="shared" si="107"/>
        <v>37197</v>
      </c>
      <c r="AQ523" s="8" t="str">
        <f t="shared" si="100"/>
        <v>CLUB ATLETICO ALAMEDA DE TALCA</v>
      </c>
      <c r="AR523" s="8">
        <f t="shared" si="100"/>
        <v>7</v>
      </c>
      <c r="AS523" s="12" t="str">
        <f t="shared" si="108"/>
        <v>208025406</v>
      </c>
    </row>
    <row r="524" spans="1:45" ht="16" x14ac:dyDescent="0.2">
      <c r="A524" s="8"/>
      <c r="B524" s="35" t="s">
        <v>180</v>
      </c>
      <c r="C524" s="35" t="s">
        <v>404</v>
      </c>
      <c r="D524" s="35" t="s">
        <v>405</v>
      </c>
      <c r="E524" s="32" t="s">
        <v>406</v>
      </c>
      <c r="F524" s="39" t="s">
        <v>95</v>
      </c>
      <c r="G524" s="9">
        <v>38767</v>
      </c>
      <c r="H524" s="36" t="str">
        <f t="shared" si="98"/>
        <v>u16</v>
      </c>
      <c r="I524" s="40" t="s">
        <v>166</v>
      </c>
      <c r="J524" s="42">
        <v>8</v>
      </c>
      <c r="K524" s="8"/>
      <c r="L524" s="8"/>
      <c r="M524" s="40"/>
      <c r="N524" s="82"/>
      <c r="O524" s="89"/>
      <c r="P524" s="89"/>
      <c r="Q524" s="85"/>
      <c r="R524" s="12"/>
      <c r="S524" s="12" t="str">
        <f t="shared" si="103"/>
        <v>m</v>
      </c>
      <c r="T524" s="36" t="s">
        <v>990</v>
      </c>
      <c r="U524" s="46">
        <v>1</v>
      </c>
      <c r="V524" s="8" t="s">
        <v>565</v>
      </c>
      <c r="W524" s="8"/>
      <c r="X524" s="8"/>
      <c r="Y524" s="8"/>
      <c r="Z524" s="45" t="s">
        <v>1442</v>
      </c>
      <c r="AA524" s="10">
        <v>43897</v>
      </c>
      <c r="AB524" s="44" t="s">
        <v>1446</v>
      </c>
      <c r="AC524" s="11" t="s">
        <v>1443</v>
      </c>
      <c r="AD524" s="11" t="s">
        <v>47</v>
      </c>
      <c r="AE524" s="14" t="s">
        <v>1444</v>
      </c>
      <c r="AG524" s="8" t="str">
        <f t="shared" si="104"/>
        <v>m</v>
      </c>
      <c r="AH524" s="8">
        <f t="shared" si="99"/>
        <v>0</v>
      </c>
      <c r="AI524" s="12">
        <f t="shared" si="99"/>
        <v>0</v>
      </c>
      <c r="AJ524" s="12">
        <f t="shared" si="99"/>
        <v>0</v>
      </c>
      <c r="AK524" s="12">
        <f t="shared" si="105"/>
        <v>0</v>
      </c>
      <c r="AL524" s="12">
        <f t="shared" si="102"/>
        <v>0</v>
      </c>
      <c r="AM524" s="12">
        <f t="shared" si="102"/>
        <v>0</v>
      </c>
      <c r="AN524" s="12">
        <f t="shared" si="102"/>
        <v>0</v>
      </c>
      <c r="AO524" s="8" t="str">
        <f t="shared" si="106"/>
        <v>GEREMI RIQUELME  LARA</v>
      </c>
      <c r="AP524" s="23">
        <f t="shared" si="107"/>
        <v>38767</v>
      </c>
      <c r="AQ524" s="8" t="str">
        <f t="shared" si="100"/>
        <v>Club Atlético San Pedro</v>
      </c>
      <c r="AR524" s="8">
        <f t="shared" si="100"/>
        <v>8</v>
      </c>
      <c r="AS524" s="12" t="str">
        <f t="shared" si="108"/>
        <v>220589641</v>
      </c>
    </row>
    <row r="525" spans="1:45" ht="16" x14ac:dyDescent="0.2">
      <c r="A525" s="8"/>
      <c r="B525" s="35" t="s">
        <v>1201</v>
      </c>
      <c r="C525" s="35" t="s">
        <v>547</v>
      </c>
      <c r="D525" s="35" t="s">
        <v>1210</v>
      </c>
      <c r="E525" s="32" t="s">
        <v>1211</v>
      </c>
      <c r="F525" s="39" t="s">
        <v>95</v>
      </c>
      <c r="G525" s="9">
        <v>37892</v>
      </c>
      <c r="H525" s="36" t="str">
        <f t="shared" si="98"/>
        <v>u18</v>
      </c>
      <c r="I525" s="40" t="s">
        <v>46</v>
      </c>
      <c r="J525" s="42">
        <v>8</v>
      </c>
      <c r="K525" s="8"/>
      <c r="L525" s="8"/>
      <c r="M525" s="40"/>
      <c r="N525" s="82"/>
      <c r="O525" s="89"/>
      <c r="P525" s="89"/>
      <c r="Q525" s="85"/>
      <c r="R525" s="12"/>
      <c r="S525" s="12" t="str">
        <f t="shared" si="103"/>
        <v>m</v>
      </c>
      <c r="T525" s="36" t="s">
        <v>990</v>
      </c>
      <c r="U525" s="46">
        <v>1.5</v>
      </c>
      <c r="V525" s="8" t="s">
        <v>565</v>
      </c>
      <c r="W525" s="8"/>
      <c r="X525" s="8"/>
      <c r="Y525" s="8"/>
      <c r="Z525" s="45" t="s">
        <v>1442</v>
      </c>
      <c r="AA525" s="10">
        <v>43897</v>
      </c>
      <c r="AB525" s="44" t="s">
        <v>1446</v>
      </c>
      <c r="AC525" s="11" t="s">
        <v>1443</v>
      </c>
      <c r="AD525" s="11" t="s">
        <v>47</v>
      </c>
      <c r="AE525" s="14" t="s">
        <v>1444</v>
      </c>
      <c r="AG525" s="8" t="str">
        <f t="shared" si="104"/>
        <v>m</v>
      </c>
      <c r="AH525" s="8">
        <f t="shared" si="99"/>
        <v>0</v>
      </c>
      <c r="AI525" s="12">
        <f t="shared" si="99"/>
        <v>0</v>
      </c>
      <c r="AJ525" s="12">
        <f t="shared" si="99"/>
        <v>0</v>
      </c>
      <c r="AK525" s="12">
        <f t="shared" si="105"/>
        <v>0</v>
      </c>
      <c r="AL525" s="12">
        <f t="shared" si="102"/>
        <v>0</v>
      </c>
      <c r="AM525" s="12">
        <f t="shared" si="102"/>
        <v>0</v>
      </c>
      <c r="AN525" s="12">
        <f t="shared" si="102"/>
        <v>0</v>
      </c>
      <c r="AO525" s="8" t="str">
        <f t="shared" si="106"/>
        <v>MATIAS IGNACIO NOVA CARTES</v>
      </c>
      <c r="AP525" s="23">
        <f t="shared" si="107"/>
        <v>37892</v>
      </c>
      <c r="AQ525" s="8" t="str">
        <f t="shared" si="100"/>
        <v>Club Deportivo Atlético Coronel</v>
      </c>
      <c r="AR525" s="8">
        <f t="shared" si="100"/>
        <v>8</v>
      </c>
      <c r="AS525" s="12" t="str">
        <f t="shared" si="108"/>
        <v>214009269</v>
      </c>
    </row>
    <row r="526" spans="1:45" ht="16" x14ac:dyDescent="0.2">
      <c r="A526" s="8"/>
      <c r="B526" s="35" t="s">
        <v>1414</v>
      </c>
      <c r="C526" s="35" t="s">
        <v>152</v>
      </c>
      <c r="D526" s="35" t="s">
        <v>1415</v>
      </c>
      <c r="E526" s="32" t="s">
        <v>1416</v>
      </c>
      <c r="F526" s="39" t="s">
        <v>95</v>
      </c>
      <c r="G526" s="9">
        <v>38482</v>
      </c>
      <c r="H526" s="36" t="str">
        <f t="shared" ref="H526:H544" si="109">+IF(G526&lt;DATE(2001,1,1),"adulto",IF(G526&lt;DATE(2003,1,1),"u20",IF(G526&lt;DATE(2005,1,1),"u18",IF(G526&lt;DATE(2007,1,1),"u16","-"))))</f>
        <v>u16</v>
      </c>
      <c r="I526" s="40" t="s">
        <v>1021</v>
      </c>
      <c r="J526" s="42">
        <v>8</v>
      </c>
      <c r="K526" s="8"/>
      <c r="L526" s="8"/>
      <c r="M526" s="40"/>
      <c r="N526" s="82"/>
      <c r="O526" s="89"/>
      <c r="P526" s="89"/>
      <c r="Q526" s="85"/>
      <c r="R526" s="12"/>
      <c r="S526" s="12" t="str">
        <f t="shared" si="103"/>
        <v>m</v>
      </c>
      <c r="T526" s="36" t="s">
        <v>1017</v>
      </c>
      <c r="U526" s="46">
        <v>0.6</v>
      </c>
      <c r="V526" s="8" t="s">
        <v>565</v>
      </c>
      <c r="W526" s="8"/>
      <c r="X526" s="8"/>
      <c r="Y526" s="8"/>
      <c r="Z526" s="45" t="s">
        <v>1442</v>
      </c>
      <c r="AA526" s="10">
        <v>43897</v>
      </c>
      <c r="AB526" s="44" t="s">
        <v>1446</v>
      </c>
      <c r="AC526" s="11" t="s">
        <v>1443</v>
      </c>
      <c r="AD526" s="11" t="s">
        <v>47</v>
      </c>
      <c r="AE526" s="14" t="s">
        <v>1444</v>
      </c>
      <c r="AG526" s="8" t="str">
        <f t="shared" si="104"/>
        <v>m</v>
      </c>
      <c r="AH526" s="8">
        <f t="shared" si="99"/>
        <v>0</v>
      </c>
      <c r="AI526" s="12">
        <f t="shared" si="99"/>
        <v>0</v>
      </c>
      <c r="AJ526" s="12">
        <f t="shared" si="99"/>
        <v>0</v>
      </c>
      <c r="AK526" s="12">
        <f t="shared" si="105"/>
        <v>0</v>
      </c>
      <c r="AL526" s="12">
        <f t="shared" si="102"/>
        <v>0</v>
      </c>
      <c r="AM526" s="12">
        <f t="shared" si="102"/>
        <v>0</v>
      </c>
      <c r="AN526" s="12">
        <f t="shared" si="102"/>
        <v>0</v>
      </c>
      <c r="AO526" s="8" t="str">
        <f t="shared" si="106"/>
        <v>CRSITOBAL BASTIAN GONZÁLEZ  SANHUEZA</v>
      </c>
      <c r="AP526" s="23">
        <f t="shared" si="107"/>
        <v>38482</v>
      </c>
      <c r="AQ526" s="8" t="str">
        <f t="shared" si="100"/>
        <v>Club Atlético Nueva Generación</v>
      </c>
      <c r="AR526" s="8">
        <f t="shared" si="100"/>
        <v>8</v>
      </c>
      <c r="AS526" s="12" t="str">
        <f t="shared" si="108"/>
        <v>21837302K</v>
      </c>
    </row>
    <row r="527" spans="1:45" ht="16" x14ac:dyDescent="0.2">
      <c r="A527" s="8"/>
      <c r="B527" s="35" t="s">
        <v>118</v>
      </c>
      <c r="C527" s="35" t="s">
        <v>1407</v>
      </c>
      <c r="D527" s="35" t="s">
        <v>1408</v>
      </c>
      <c r="E527" s="32" t="s">
        <v>1409</v>
      </c>
      <c r="F527" s="39" t="s">
        <v>95</v>
      </c>
      <c r="G527" s="9">
        <v>38396</v>
      </c>
      <c r="H527" s="36" t="str">
        <f t="shared" si="109"/>
        <v>u16</v>
      </c>
      <c r="I527" s="40" t="s">
        <v>1021</v>
      </c>
      <c r="J527" s="42">
        <v>8</v>
      </c>
      <c r="K527" s="8"/>
      <c r="L527" s="8"/>
      <c r="M527" s="40"/>
      <c r="N527" s="82"/>
      <c r="O527" s="89"/>
      <c r="P527" s="89"/>
      <c r="Q527" s="85"/>
      <c r="R527" s="12"/>
      <c r="S527" s="12" t="str">
        <f t="shared" si="103"/>
        <v>m</v>
      </c>
      <c r="T527" s="36" t="s">
        <v>1017</v>
      </c>
      <c r="U527" s="46">
        <v>0.6</v>
      </c>
      <c r="V527" s="8" t="s">
        <v>565</v>
      </c>
      <c r="W527" s="8"/>
      <c r="X527" s="8"/>
      <c r="Y527" s="8"/>
      <c r="Z527" s="45" t="s">
        <v>1442</v>
      </c>
      <c r="AA527" s="10">
        <v>43897</v>
      </c>
      <c r="AB527" s="44" t="s">
        <v>1446</v>
      </c>
      <c r="AC527" s="11" t="s">
        <v>1443</v>
      </c>
      <c r="AD527" s="11" t="s">
        <v>47</v>
      </c>
      <c r="AE527" s="14" t="s">
        <v>1444</v>
      </c>
      <c r="AG527" s="8" t="str">
        <f t="shared" si="104"/>
        <v>m</v>
      </c>
      <c r="AH527" s="8">
        <f t="shared" si="99"/>
        <v>0</v>
      </c>
      <c r="AI527" s="12">
        <f t="shared" si="99"/>
        <v>0</v>
      </c>
      <c r="AJ527" s="12">
        <f t="shared" si="99"/>
        <v>0</v>
      </c>
      <c r="AK527" s="12">
        <f t="shared" si="105"/>
        <v>0</v>
      </c>
      <c r="AL527" s="12">
        <f t="shared" si="102"/>
        <v>0</v>
      </c>
      <c r="AM527" s="12">
        <f t="shared" si="102"/>
        <v>0</v>
      </c>
      <c r="AN527" s="12">
        <f t="shared" si="102"/>
        <v>0</v>
      </c>
      <c r="AO527" s="8" t="str">
        <f t="shared" si="106"/>
        <v>MATÍAS ALEJANDRO INOSTROZA CÁRCAMO</v>
      </c>
      <c r="AP527" s="23">
        <f t="shared" si="107"/>
        <v>38396</v>
      </c>
      <c r="AQ527" s="8" t="str">
        <f t="shared" si="100"/>
        <v>Club Atlético Nueva Generación</v>
      </c>
      <c r="AR527" s="8">
        <f t="shared" si="100"/>
        <v>8</v>
      </c>
      <c r="AS527" s="12" t="str">
        <f t="shared" si="108"/>
        <v>217772206</v>
      </c>
    </row>
    <row r="528" spans="1:45" ht="16" x14ac:dyDescent="0.2">
      <c r="A528" s="8"/>
      <c r="B528" s="35" t="s">
        <v>147</v>
      </c>
      <c r="C528" s="35" t="s">
        <v>1417</v>
      </c>
      <c r="D528" s="35" t="s">
        <v>1418</v>
      </c>
      <c r="E528" s="32" t="s">
        <v>1419</v>
      </c>
      <c r="F528" s="39" t="s">
        <v>95</v>
      </c>
      <c r="G528" s="9">
        <v>37618</v>
      </c>
      <c r="H528" s="36" t="str">
        <f t="shared" si="109"/>
        <v>u20</v>
      </c>
      <c r="I528" s="40" t="s">
        <v>1056</v>
      </c>
      <c r="J528" s="42">
        <v>9</v>
      </c>
      <c r="K528" s="8"/>
      <c r="L528" s="8"/>
      <c r="M528" s="40"/>
      <c r="N528" s="82"/>
      <c r="O528" s="89"/>
      <c r="P528" s="89"/>
      <c r="Q528" s="85"/>
      <c r="R528" s="12"/>
      <c r="S528" s="12" t="str">
        <f t="shared" si="103"/>
        <v>m</v>
      </c>
      <c r="T528" s="36" t="s">
        <v>1017</v>
      </c>
      <c r="U528" s="46">
        <v>0.8</v>
      </c>
      <c r="V528" s="8" t="s">
        <v>565</v>
      </c>
      <c r="W528" s="8"/>
      <c r="X528" s="8"/>
      <c r="Y528" s="8"/>
      <c r="Z528" s="45" t="s">
        <v>1442</v>
      </c>
      <c r="AA528" s="10">
        <v>43897</v>
      </c>
      <c r="AB528" s="44" t="s">
        <v>1446</v>
      </c>
      <c r="AC528" s="11" t="s">
        <v>1443</v>
      </c>
      <c r="AD528" s="11" t="s">
        <v>47</v>
      </c>
      <c r="AE528" s="14" t="s">
        <v>1444</v>
      </c>
      <c r="AG528" s="8" t="str">
        <f t="shared" si="104"/>
        <v>m</v>
      </c>
      <c r="AH528" s="8">
        <f t="shared" si="99"/>
        <v>0</v>
      </c>
      <c r="AI528" s="12">
        <f t="shared" si="99"/>
        <v>0</v>
      </c>
      <c r="AJ528" s="12">
        <f t="shared" si="99"/>
        <v>0</v>
      </c>
      <c r="AK528" s="12">
        <f t="shared" si="105"/>
        <v>0</v>
      </c>
      <c r="AL528" s="12">
        <f t="shared" si="102"/>
        <v>0</v>
      </c>
      <c r="AM528" s="12">
        <f t="shared" si="102"/>
        <v>0</v>
      </c>
      <c r="AN528" s="12">
        <f t="shared" si="102"/>
        <v>0</v>
      </c>
      <c r="AO528" s="8" t="str">
        <f t="shared" si="106"/>
        <v>FRANCISCO IVAN SOTO TOLEDO</v>
      </c>
      <c r="AP528" s="23">
        <f t="shared" si="107"/>
        <v>37618</v>
      </c>
      <c r="AQ528" s="8" t="str">
        <f t="shared" si="100"/>
        <v>CLUB DEPORTIVO ATLETICO NAHUELBUTA</v>
      </c>
      <c r="AR528" s="8">
        <f t="shared" si="100"/>
        <v>9</v>
      </c>
      <c r="AS528" s="12" t="str">
        <f t="shared" si="108"/>
        <v>212182370</v>
      </c>
    </row>
    <row r="529" spans="1:47" ht="16" x14ac:dyDescent="0.2">
      <c r="A529" s="8"/>
      <c r="B529" s="35" t="s">
        <v>1156</v>
      </c>
      <c r="C529" s="35" t="s">
        <v>1420</v>
      </c>
      <c r="D529" s="35" t="s">
        <v>1405</v>
      </c>
      <c r="E529" s="32" t="s">
        <v>1421</v>
      </c>
      <c r="F529" s="39" t="s">
        <v>95</v>
      </c>
      <c r="G529" s="9">
        <v>37565</v>
      </c>
      <c r="H529" s="36" t="str">
        <f t="shared" si="109"/>
        <v>u20</v>
      </c>
      <c r="I529" s="40" t="s">
        <v>235</v>
      </c>
      <c r="J529" s="42">
        <v>8</v>
      </c>
      <c r="K529" s="8"/>
      <c r="L529" s="8"/>
      <c r="M529" s="40"/>
      <c r="N529" s="82"/>
      <c r="O529" s="89"/>
      <c r="P529" s="89"/>
      <c r="Q529" s="85"/>
      <c r="R529" s="12"/>
      <c r="S529" s="12" t="str">
        <f t="shared" si="103"/>
        <v>m</v>
      </c>
      <c r="T529" s="36" t="s">
        <v>1017</v>
      </c>
      <c r="U529" s="46">
        <v>0.8</v>
      </c>
      <c r="V529" s="8" t="s">
        <v>565</v>
      </c>
      <c r="W529" s="8"/>
      <c r="X529" s="8"/>
      <c r="Y529" s="8"/>
      <c r="Z529" s="45" t="s">
        <v>1442</v>
      </c>
      <c r="AA529" s="10">
        <v>43897</v>
      </c>
      <c r="AB529" s="44" t="s">
        <v>1446</v>
      </c>
      <c r="AC529" s="11" t="s">
        <v>1443</v>
      </c>
      <c r="AD529" s="11" t="s">
        <v>47</v>
      </c>
      <c r="AE529" s="14" t="s">
        <v>1444</v>
      </c>
      <c r="AG529" s="8" t="str">
        <f t="shared" si="104"/>
        <v>m</v>
      </c>
      <c r="AH529" s="8">
        <f t="shared" si="99"/>
        <v>0</v>
      </c>
      <c r="AI529" s="12">
        <f t="shared" si="99"/>
        <v>0</v>
      </c>
      <c r="AJ529" s="12">
        <f t="shared" si="99"/>
        <v>0</v>
      </c>
      <c r="AK529" s="12">
        <f t="shared" si="105"/>
        <v>0</v>
      </c>
      <c r="AL529" s="12">
        <f t="shared" si="102"/>
        <v>0</v>
      </c>
      <c r="AM529" s="12">
        <f t="shared" si="102"/>
        <v>0</v>
      </c>
      <c r="AN529" s="12">
        <f t="shared" si="102"/>
        <v>0</v>
      </c>
      <c r="AO529" s="8" t="str">
        <f t="shared" si="106"/>
        <v xml:space="preserve">SEBASTIAN  RUIZ  CUEVAS </v>
      </c>
      <c r="AP529" s="23">
        <f t="shared" si="107"/>
        <v>37565</v>
      </c>
      <c r="AQ529" s="8" t="str">
        <f t="shared" si="100"/>
        <v>Club Atlético Nahuen</v>
      </c>
      <c r="AR529" s="8">
        <f t="shared" si="100"/>
        <v>8</v>
      </c>
      <c r="AS529" s="12" t="str">
        <f t="shared" si="108"/>
        <v>211573317</v>
      </c>
    </row>
    <row r="530" spans="1:47" ht="16" x14ac:dyDescent="0.2">
      <c r="A530" s="8"/>
      <c r="B530" s="35" t="s">
        <v>1422</v>
      </c>
      <c r="C530" s="35" t="s">
        <v>850</v>
      </c>
      <c r="D530" s="35" t="s">
        <v>164</v>
      </c>
      <c r="E530" s="32" t="s">
        <v>1423</v>
      </c>
      <c r="F530" s="39" t="s">
        <v>95</v>
      </c>
      <c r="G530" s="9">
        <v>36183</v>
      </c>
      <c r="H530" s="36" t="str">
        <f t="shared" si="109"/>
        <v>adulto</v>
      </c>
      <c r="I530" s="40" t="s">
        <v>235</v>
      </c>
      <c r="J530" s="42">
        <v>8</v>
      </c>
      <c r="K530" s="8"/>
      <c r="L530" s="8"/>
      <c r="M530" s="40"/>
      <c r="N530" s="82"/>
      <c r="O530" s="89"/>
      <c r="P530" s="89"/>
      <c r="Q530" s="85"/>
      <c r="R530" s="12"/>
      <c r="S530" s="12" t="str">
        <f t="shared" si="103"/>
        <v>m</v>
      </c>
      <c r="T530" s="36" t="s">
        <v>1017</v>
      </c>
      <c r="U530" s="46">
        <v>0.8</v>
      </c>
      <c r="V530" s="8" t="s">
        <v>565</v>
      </c>
      <c r="W530" s="8"/>
      <c r="X530" s="8"/>
      <c r="Y530" s="8"/>
      <c r="Z530" s="45" t="s">
        <v>1442</v>
      </c>
      <c r="AA530" s="10">
        <v>43897</v>
      </c>
      <c r="AB530" s="44" t="s">
        <v>1446</v>
      </c>
      <c r="AC530" s="11" t="s">
        <v>1443</v>
      </c>
      <c r="AD530" s="11" t="s">
        <v>47</v>
      </c>
      <c r="AE530" s="14" t="s">
        <v>1444</v>
      </c>
      <c r="AG530" s="8" t="str">
        <f t="shared" si="104"/>
        <v>m</v>
      </c>
      <c r="AH530" s="8">
        <f t="shared" ref="AH530:AJ544" si="110">K530</f>
        <v>0</v>
      </c>
      <c r="AI530" s="12">
        <f t="shared" si="110"/>
        <v>0</v>
      </c>
      <c r="AJ530" s="12">
        <f t="shared" si="110"/>
        <v>0</v>
      </c>
      <c r="AK530" s="12">
        <f t="shared" si="105"/>
        <v>0</v>
      </c>
      <c r="AL530" s="12">
        <f t="shared" si="102"/>
        <v>0</v>
      </c>
      <c r="AM530" s="12">
        <f t="shared" si="102"/>
        <v>0</v>
      </c>
      <c r="AN530" s="12">
        <f t="shared" si="102"/>
        <v>0</v>
      </c>
      <c r="AO530" s="8" t="str">
        <f t="shared" si="106"/>
        <v xml:space="preserve">IGNACIO  TOLEDO  CIFUENTES </v>
      </c>
      <c r="AP530" s="23">
        <f t="shared" si="107"/>
        <v>36183</v>
      </c>
      <c r="AQ530" s="8" t="str">
        <f t="shared" ref="AQ530:AR544" si="111">I530</f>
        <v>Club Atlético Nahuen</v>
      </c>
      <c r="AR530" s="8">
        <f t="shared" si="111"/>
        <v>8</v>
      </c>
      <c r="AS530" s="12" t="str">
        <f t="shared" si="108"/>
        <v>20021708k</v>
      </c>
    </row>
    <row r="531" spans="1:47" ht="16" x14ac:dyDescent="0.2">
      <c r="A531" s="8"/>
      <c r="B531" s="35" t="s">
        <v>1395</v>
      </c>
      <c r="C531" s="35" t="s">
        <v>1396</v>
      </c>
      <c r="D531" s="35" t="s">
        <v>1397</v>
      </c>
      <c r="E531" s="32" t="s">
        <v>1398</v>
      </c>
      <c r="F531" s="39" t="s">
        <v>95</v>
      </c>
      <c r="G531" s="9">
        <v>37197</v>
      </c>
      <c r="H531" s="36" t="str">
        <f t="shared" si="109"/>
        <v>u20</v>
      </c>
      <c r="I531" s="40" t="s">
        <v>847</v>
      </c>
      <c r="J531" s="42">
        <v>7</v>
      </c>
      <c r="K531" s="8"/>
      <c r="L531" s="8"/>
      <c r="M531" s="40"/>
      <c r="N531" s="82"/>
      <c r="O531" s="89"/>
      <c r="P531" s="89"/>
      <c r="Q531" s="85"/>
      <c r="R531" s="12"/>
      <c r="S531" s="12" t="str">
        <f t="shared" si="103"/>
        <v>m</v>
      </c>
      <c r="T531" s="36" t="s">
        <v>1017</v>
      </c>
      <c r="U531" s="46">
        <v>0.8</v>
      </c>
      <c r="V531" s="8" t="s">
        <v>565</v>
      </c>
      <c r="W531" s="8"/>
      <c r="X531" s="8"/>
      <c r="Y531" s="8"/>
      <c r="Z531" s="45" t="s">
        <v>1442</v>
      </c>
      <c r="AA531" s="10">
        <v>43897</v>
      </c>
      <c r="AB531" s="44" t="s">
        <v>1446</v>
      </c>
      <c r="AC531" s="11" t="s">
        <v>1443</v>
      </c>
      <c r="AD531" s="11" t="s">
        <v>47</v>
      </c>
      <c r="AE531" s="14" t="s">
        <v>1444</v>
      </c>
      <c r="AG531" s="8" t="str">
        <f t="shared" si="104"/>
        <v>m</v>
      </c>
      <c r="AH531" s="8">
        <f t="shared" si="110"/>
        <v>0</v>
      </c>
      <c r="AI531" s="12">
        <f t="shared" si="110"/>
        <v>0</v>
      </c>
      <c r="AJ531" s="12">
        <f t="shared" si="110"/>
        <v>0</v>
      </c>
      <c r="AK531" s="12">
        <f t="shared" si="105"/>
        <v>0</v>
      </c>
      <c r="AL531" s="12">
        <f t="shared" si="102"/>
        <v>0</v>
      </c>
      <c r="AM531" s="12">
        <f t="shared" si="102"/>
        <v>0</v>
      </c>
      <c r="AN531" s="12">
        <f t="shared" si="102"/>
        <v>0</v>
      </c>
      <c r="AO531" s="8" t="str">
        <f t="shared" si="106"/>
        <v>CRISTOBAL BENJAMIN TRONCOSO ARAYA</v>
      </c>
      <c r="AP531" s="23">
        <f t="shared" si="107"/>
        <v>37197</v>
      </c>
      <c r="AQ531" s="8" t="str">
        <f t="shared" si="111"/>
        <v>CLUB ATLETICO ALAMEDA DE TALCA</v>
      </c>
      <c r="AR531" s="8">
        <f t="shared" si="111"/>
        <v>7</v>
      </c>
      <c r="AS531" s="12" t="str">
        <f t="shared" si="108"/>
        <v>208025406</v>
      </c>
    </row>
    <row r="532" spans="1:47" ht="16" x14ac:dyDescent="0.2">
      <c r="A532" s="8"/>
      <c r="B532" s="35" t="s">
        <v>1424</v>
      </c>
      <c r="C532" s="35" t="s">
        <v>747</v>
      </c>
      <c r="D532" s="35" t="s">
        <v>1425</v>
      </c>
      <c r="E532" s="32" t="s">
        <v>1426</v>
      </c>
      <c r="F532" s="39" t="s">
        <v>95</v>
      </c>
      <c r="G532" s="9">
        <v>38602</v>
      </c>
      <c r="H532" s="36" t="str">
        <f t="shared" si="109"/>
        <v>u16</v>
      </c>
      <c r="I532" s="40" t="s">
        <v>839</v>
      </c>
      <c r="J532" s="49">
        <v>16</v>
      </c>
      <c r="K532" s="16"/>
      <c r="L532" s="16"/>
      <c r="M532" s="50"/>
      <c r="N532" s="83"/>
      <c r="O532" s="89"/>
      <c r="P532" s="89"/>
      <c r="Q532" s="87"/>
      <c r="R532" s="19"/>
      <c r="S532" s="19" t="str">
        <f t="shared" si="103"/>
        <v>m</v>
      </c>
      <c r="T532" s="51" t="s">
        <v>1032</v>
      </c>
      <c r="U532" s="80">
        <v>4</v>
      </c>
      <c r="V532" s="16" t="s">
        <v>565</v>
      </c>
      <c r="W532" s="16"/>
      <c r="X532" s="16"/>
      <c r="Y532" s="16"/>
      <c r="Z532" s="52" t="s">
        <v>1442</v>
      </c>
      <c r="AA532" s="28">
        <v>43897</v>
      </c>
      <c r="AB532" s="53" t="s">
        <v>1446</v>
      </c>
      <c r="AC532" s="17" t="s">
        <v>1443</v>
      </c>
      <c r="AD532" s="17" t="s">
        <v>47</v>
      </c>
      <c r="AE532" s="81" t="s">
        <v>1444</v>
      </c>
      <c r="AF532" s="76"/>
      <c r="AG532" s="8" t="str">
        <f t="shared" si="104"/>
        <v>m</v>
      </c>
      <c r="AH532" s="8">
        <f t="shared" si="110"/>
        <v>0</v>
      </c>
      <c r="AI532" s="12">
        <f t="shared" si="110"/>
        <v>0</v>
      </c>
      <c r="AJ532" s="12">
        <f t="shared" si="110"/>
        <v>0</v>
      </c>
      <c r="AK532" s="12">
        <f t="shared" si="105"/>
        <v>0</v>
      </c>
      <c r="AL532" s="12">
        <f t="shared" si="102"/>
        <v>0</v>
      </c>
      <c r="AM532" s="12">
        <f t="shared" si="102"/>
        <v>0</v>
      </c>
      <c r="AN532" s="12">
        <f t="shared" si="102"/>
        <v>0</v>
      </c>
      <c r="AO532" s="8" t="str">
        <f t="shared" si="106"/>
        <v>MAXIMILIANO CLAVERIA  SANCHEZ</v>
      </c>
      <c r="AP532" s="23">
        <f t="shared" si="107"/>
        <v>38602</v>
      </c>
      <c r="AQ532" s="8" t="str">
        <f t="shared" si="111"/>
        <v>Club Deportivo Colegio Padre Hurtado de Chillan</v>
      </c>
      <c r="AR532" s="8">
        <f t="shared" si="111"/>
        <v>16</v>
      </c>
      <c r="AS532" s="12" t="str">
        <f t="shared" si="108"/>
        <v>219257023</v>
      </c>
    </row>
    <row r="533" spans="1:47" ht="16" x14ac:dyDescent="0.2">
      <c r="A533" s="8"/>
      <c r="B533" s="35" t="s">
        <v>1427</v>
      </c>
      <c r="C533" s="35" t="s">
        <v>199</v>
      </c>
      <c r="D533" s="35" t="s">
        <v>201</v>
      </c>
      <c r="E533" s="32" t="s">
        <v>1428</v>
      </c>
      <c r="F533" s="39" t="s">
        <v>95</v>
      </c>
      <c r="G533" s="9">
        <v>38575</v>
      </c>
      <c r="H533" s="36" t="str">
        <f t="shared" si="109"/>
        <v>u16</v>
      </c>
      <c r="I533" s="40" t="s">
        <v>1021</v>
      </c>
      <c r="J533" s="42">
        <v>8</v>
      </c>
      <c r="K533" s="8"/>
      <c r="L533" s="8"/>
      <c r="M533" s="40"/>
      <c r="N533" s="82"/>
      <c r="O533" s="89"/>
      <c r="P533" s="89"/>
      <c r="Q533" s="85"/>
      <c r="R533" s="12"/>
      <c r="S533" s="12" t="str">
        <f t="shared" si="103"/>
        <v>m</v>
      </c>
      <c r="T533" s="36" t="s">
        <v>1032</v>
      </c>
      <c r="U533" s="46">
        <v>4</v>
      </c>
      <c r="V533" s="8" t="s">
        <v>565</v>
      </c>
      <c r="W533" s="8"/>
      <c r="X533" s="8"/>
      <c r="Y533" s="8"/>
      <c r="Z533" s="45" t="s">
        <v>1442</v>
      </c>
      <c r="AA533" s="10">
        <v>43897</v>
      </c>
      <c r="AB533" s="44" t="s">
        <v>1446</v>
      </c>
      <c r="AC533" s="11" t="s">
        <v>1443</v>
      </c>
      <c r="AD533" s="11" t="s">
        <v>47</v>
      </c>
      <c r="AE533" s="7" t="s">
        <v>1444</v>
      </c>
      <c r="AF533" s="8"/>
      <c r="AG533" s="8" t="str">
        <f t="shared" si="104"/>
        <v>m</v>
      </c>
      <c r="AH533" s="8">
        <f t="shared" si="110"/>
        <v>0</v>
      </c>
      <c r="AI533" s="12">
        <f t="shared" si="110"/>
        <v>0</v>
      </c>
      <c r="AJ533" s="12">
        <f t="shared" si="110"/>
        <v>0</v>
      </c>
      <c r="AK533" s="12">
        <f t="shared" si="105"/>
        <v>0</v>
      </c>
      <c r="AL533" s="12">
        <f t="shared" si="102"/>
        <v>0</v>
      </c>
      <c r="AM533" s="12">
        <f t="shared" si="102"/>
        <v>0</v>
      </c>
      <c r="AN533" s="12">
        <f t="shared" si="102"/>
        <v>0</v>
      </c>
      <c r="AO533" s="8" t="str">
        <f t="shared" si="106"/>
        <v>MARTIN ARRIAGADA  FERNANDEZ</v>
      </c>
      <c r="AP533" s="23">
        <f t="shared" si="107"/>
        <v>38575</v>
      </c>
      <c r="AQ533" s="8" t="str">
        <f t="shared" si="111"/>
        <v>Club Atlético Nueva Generación</v>
      </c>
      <c r="AR533" s="8">
        <f t="shared" si="111"/>
        <v>8</v>
      </c>
      <c r="AS533" s="12" t="str">
        <f t="shared" si="108"/>
        <v>219174969</v>
      </c>
    </row>
    <row r="534" spans="1:47" ht="16" x14ac:dyDescent="0.2">
      <c r="A534" s="8"/>
      <c r="B534" s="35" t="s">
        <v>1429</v>
      </c>
      <c r="C534" s="35" t="s">
        <v>1430</v>
      </c>
      <c r="D534" s="35" t="s">
        <v>1431</v>
      </c>
      <c r="E534" s="32" t="s">
        <v>1432</v>
      </c>
      <c r="F534" s="39" t="s">
        <v>95</v>
      </c>
      <c r="G534" s="9">
        <v>37749</v>
      </c>
      <c r="H534" s="36" t="str">
        <f t="shared" si="109"/>
        <v>u18</v>
      </c>
      <c r="I534" s="40" t="s">
        <v>1021</v>
      </c>
      <c r="J534" s="42">
        <v>8</v>
      </c>
      <c r="K534" s="8"/>
      <c r="L534" s="8"/>
      <c r="M534" s="40"/>
      <c r="N534" s="82"/>
      <c r="O534" s="89"/>
      <c r="P534" s="89"/>
      <c r="Q534" s="85"/>
      <c r="R534" s="12"/>
      <c r="S534" s="12" t="str">
        <f t="shared" si="103"/>
        <v>m</v>
      </c>
      <c r="T534" s="36" t="s">
        <v>1032</v>
      </c>
      <c r="U534" s="46">
        <v>5</v>
      </c>
      <c r="V534" s="8" t="s">
        <v>565</v>
      </c>
      <c r="W534" s="8"/>
      <c r="X534" s="8"/>
      <c r="Y534" s="8"/>
      <c r="Z534" s="45" t="s">
        <v>1442</v>
      </c>
      <c r="AA534" s="10">
        <v>43897</v>
      </c>
      <c r="AB534" s="44" t="s">
        <v>1446</v>
      </c>
      <c r="AC534" s="11" t="s">
        <v>1443</v>
      </c>
      <c r="AD534" s="11" t="s">
        <v>47</v>
      </c>
      <c r="AE534" s="7" t="s">
        <v>1444</v>
      </c>
      <c r="AF534" s="8"/>
      <c r="AG534" s="8" t="str">
        <f t="shared" si="104"/>
        <v>m</v>
      </c>
      <c r="AH534" s="8">
        <f t="shared" si="110"/>
        <v>0</v>
      </c>
      <c r="AI534" s="12">
        <f t="shared" si="110"/>
        <v>0</v>
      </c>
      <c r="AJ534" s="12">
        <f t="shared" si="110"/>
        <v>0</v>
      </c>
      <c r="AK534" s="12">
        <f t="shared" si="105"/>
        <v>0</v>
      </c>
      <c r="AL534" s="12">
        <f t="shared" si="102"/>
        <v>0</v>
      </c>
      <c r="AM534" s="12">
        <f t="shared" si="102"/>
        <v>0</v>
      </c>
      <c r="AN534" s="12">
        <f t="shared" si="102"/>
        <v>0</v>
      </c>
      <c r="AO534" s="8" t="str">
        <f t="shared" si="106"/>
        <v>GONZALO ALONSO ARROYO CHÁVEZ</v>
      </c>
      <c r="AP534" s="23">
        <f t="shared" si="107"/>
        <v>37749</v>
      </c>
      <c r="AQ534" s="8" t="str">
        <f t="shared" si="111"/>
        <v>Club Atlético Nueva Generación</v>
      </c>
      <c r="AR534" s="8">
        <f t="shared" si="111"/>
        <v>8</v>
      </c>
      <c r="AS534" s="12" t="str">
        <f t="shared" si="108"/>
        <v>20649493k</v>
      </c>
    </row>
    <row r="535" spans="1:47" ht="16" x14ac:dyDescent="0.2">
      <c r="A535" s="8"/>
      <c r="B535" s="35" t="s">
        <v>1410</v>
      </c>
      <c r="C535" s="35" t="s">
        <v>1411</v>
      </c>
      <c r="D535" s="35" t="s">
        <v>1412</v>
      </c>
      <c r="E535" s="32" t="s">
        <v>1413</v>
      </c>
      <c r="F535" s="39" t="s">
        <v>95</v>
      </c>
      <c r="G535" s="9">
        <v>37877</v>
      </c>
      <c r="H535" s="36" t="str">
        <f t="shared" si="109"/>
        <v>u18</v>
      </c>
      <c r="I535" s="40" t="s">
        <v>839</v>
      </c>
      <c r="J535" s="42">
        <v>16</v>
      </c>
      <c r="K535" s="8"/>
      <c r="L535" s="8"/>
      <c r="M535" s="40"/>
      <c r="N535" s="82"/>
      <c r="O535" s="89"/>
      <c r="P535" s="89"/>
      <c r="Q535" s="85"/>
      <c r="R535" s="12"/>
      <c r="S535" s="12" t="str">
        <f t="shared" si="103"/>
        <v>m</v>
      </c>
      <c r="T535" s="36" t="s">
        <v>1032</v>
      </c>
      <c r="U535" s="46">
        <v>5</v>
      </c>
      <c r="V535" s="8" t="s">
        <v>565</v>
      </c>
      <c r="W535" s="8"/>
      <c r="X535" s="8"/>
      <c r="Y535" s="8"/>
      <c r="Z535" s="45" t="s">
        <v>1442</v>
      </c>
      <c r="AA535" s="10">
        <v>43897</v>
      </c>
      <c r="AB535" s="44" t="s">
        <v>1446</v>
      </c>
      <c r="AC535" s="11" t="s">
        <v>1443</v>
      </c>
      <c r="AD535" s="11" t="s">
        <v>47</v>
      </c>
      <c r="AE535" s="7" t="s">
        <v>1444</v>
      </c>
      <c r="AF535" s="8"/>
      <c r="AG535" s="8" t="str">
        <f t="shared" si="104"/>
        <v>m</v>
      </c>
      <c r="AH535" s="8">
        <f t="shared" si="110"/>
        <v>0</v>
      </c>
      <c r="AI535" s="12">
        <f t="shared" si="110"/>
        <v>0</v>
      </c>
      <c r="AJ535" s="12">
        <f t="shared" si="110"/>
        <v>0</v>
      </c>
      <c r="AK535" s="12">
        <f t="shared" si="105"/>
        <v>0</v>
      </c>
      <c r="AL535" s="12">
        <f t="shared" si="102"/>
        <v>0</v>
      </c>
      <c r="AM535" s="12">
        <f t="shared" si="102"/>
        <v>0</v>
      </c>
      <c r="AN535" s="12">
        <f t="shared" si="102"/>
        <v>0</v>
      </c>
      <c r="AO535" s="8" t="str">
        <f t="shared" si="106"/>
        <v xml:space="preserve">SERGIO  BRAVO  AGUILERA </v>
      </c>
      <c r="AP535" s="23">
        <f t="shared" si="107"/>
        <v>37877</v>
      </c>
      <c r="AQ535" s="8" t="str">
        <f t="shared" si="111"/>
        <v>Club Deportivo Colegio Padre Hurtado de Chillan</v>
      </c>
      <c r="AR535" s="8">
        <f t="shared" si="111"/>
        <v>16</v>
      </c>
      <c r="AS535" s="12" t="str">
        <f t="shared" si="108"/>
        <v>213867318</v>
      </c>
    </row>
    <row r="536" spans="1:47" ht="16" x14ac:dyDescent="0.2">
      <c r="A536" s="8"/>
      <c r="B536" s="35" t="s">
        <v>180</v>
      </c>
      <c r="C536" s="35" t="s">
        <v>404</v>
      </c>
      <c r="D536" s="35" t="s">
        <v>405</v>
      </c>
      <c r="E536" s="32" t="s">
        <v>406</v>
      </c>
      <c r="F536" s="39" t="s">
        <v>95</v>
      </c>
      <c r="G536" s="9">
        <v>38767</v>
      </c>
      <c r="H536" s="36" t="str">
        <f t="shared" si="109"/>
        <v>u16</v>
      </c>
      <c r="I536" s="40" t="s">
        <v>166</v>
      </c>
      <c r="J536" s="42">
        <v>8</v>
      </c>
      <c r="K536" s="8"/>
      <c r="L536" s="8"/>
      <c r="M536" s="40"/>
      <c r="N536" s="82"/>
      <c r="O536" s="89"/>
      <c r="P536" s="89"/>
      <c r="Q536" s="85"/>
      <c r="R536" s="12"/>
      <c r="S536" s="12" t="str">
        <f t="shared" si="103"/>
        <v>m</v>
      </c>
      <c r="T536" s="36" t="s">
        <v>1032</v>
      </c>
      <c r="U536" s="46">
        <v>4</v>
      </c>
      <c r="V536" s="8" t="s">
        <v>565</v>
      </c>
      <c r="W536" s="8"/>
      <c r="X536" s="8"/>
      <c r="Y536" s="8"/>
      <c r="Z536" s="45" t="s">
        <v>1442</v>
      </c>
      <c r="AA536" s="10">
        <v>43897</v>
      </c>
      <c r="AB536" s="44" t="s">
        <v>1446</v>
      </c>
      <c r="AC536" s="11" t="s">
        <v>1443</v>
      </c>
      <c r="AD536" s="11" t="s">
        <v>47</v>
      </c>
      <c r="AE536" s="7" t="s">
        <v>1444</v>
      </c>
      <c r="AF536" s="8"/>
      <c r="AG536" s="8" t="str">
        <f t="shared" si="104"/>
        <v>m</v>
      </c>
      <c r="AH536" s="8">
        <f t="shared" si="110"/>
        <v>0</v>
      </c>
      <c r="AI536" s="12">
        <f t="shared" si="110"/>
        <v>0</v>
      </c>
      <c r="AJ536" s="12">
        <f t="shared" si="110"/>
        <v>0</v>
      </c>
      <c r="AK536" s="12">
        <f t="shared" si="105"/>
        <v>0</v>
      </c>
      <c r="AL536" s="12">
        <f t="shared" ref="AL536:AN544" si="112">N536</f>
        <v>0</v>
      </c>
      <c r="AM536" s="12">
        <f t="shared" si="112"/>
        <v>0</v>
      </c>
      <c r="AN536" s="12">
        <f t="shared" si="112"/>
        <v>0</v>
      </c>
      <c r="AO536" s="8" t="str">
        <f t="shared" si="106"/>
        <v>GEREMI RIQUELME  LARA</v>
      </c>
      <c r="AP536" s="23">
        <f t="shared" si="107"/>
        <v>38767</v>
      </c>
      <c r="AQ536" s="8" t="str">
        <f t="shared" si="111"/>
        <v>Club Atlético San Pedro</v>
      </c>
      <c r="AR536" s="8">
        <f t="shared" si="111"/>
        <v>8</v>
      </c>
      <c r="AS536" s="12" t="str">
        <f t="shared" si="108"/>
        <v>220589641</v>
      </c>
    </row>
    <row r="537" spans="1:47" ht="15.75" customHeight="1" x14ac:dyDescent="0.2">
      <c r="A537" s="8"/>
      <c r="B537" s="35" t="s">
        <v>1172</v>
      </c>
      <c r="C537" s="35" t="s">
        <v>1433</v>
      </c>
      <c r="D537" s="35" t="s">
        <v>1434</v>
      </c>
      <c r="E537" s="32" t="s">
        <v>1435</v>
      </c>
      <c r="F537" s="39" t="s">
        <v>95</v>
      </c>
      <c r="G537" s="9">
        <v>37812</v>
      </c>
      <c r="H537" s="36" t="str">
        <f t="shared" si="109"/>
        <v>u18</v>
      </c>
      <c r="I537" s="40" t="s">
        <v>823</v>
      </c>
      <c r="J537" s="42">
        <v>7</v>
      </c>
      <c r="K537" s="8"/>
      <c r="L537" s="8"/>
      <c r="M537" s="40"/>
      <c r="N537" s="82"/>
      <c r="O537" s="89"/>
      <c r="P537" s="89"/>
      <c r="Q537" s="85"/>
      <c r="R537" s="12"/>
      <c r="S537" s="12" t="str">
        <f t="shared" si="103"/>
        <v>m</v>
      </c>
      <c r="T537" s="36" t="s">
        <v>1032</v>
      </c>
      <c r="U537" s="46">
        <v>5</v>
      </c>
      <c r="V537" s="8" t="s">
        <v>565</v>
      </c>
      <c r="W537" s="8"/>
      <c r="X537" s="8"/>
      <c r="Y537" s="8"/>
      <c r="Z537" s="66" t="s">
        <v>1442</v>
      </c>
      <c r="AA537" s="10">
        <v>43897</v>
      </c>
      <c r="AB537" s="44" t="s">
        <v>1446</v>
      </c>
      <c r="AC537" s="11" t="s">
        <v>1443</v>
      </c>
      <c r="AD537" s="11" t="s">
        <v>47</v>
      </c>
      <c r="AE537" s="14" t="s">
        <v>1444</v>
      </c>
      <c r="AG537" s="8" t="str">
        <f t="shared" si="104"/>
        <v>m</v>
      </c>
      <c r="AH537" s="8">
        <f t="shared" si="110"/>
        <v>0</v>
      </c>
      <c r="AI537" s="12">
        <f t="shared" si="110"/>
        <v>0</v>
      </c>
      <c r="AJ537" s="12">
        <f t="shared" si="110"/>
        <v>0</v>
      </c>
      <c r="AK537" s="12">
        <f t="shared" si="105"/>
        <v>0</v>
      </c>
      <c r="AL537" s="12">
        <f t="shared" si="112"/>
        <v>0</v>
      </c>
      <c r="AM537" s="12">
        <f t="shared" si="112"/>
        <v>0</v>
      </c>
      <c r="AN537" s="12">
        <f t="shared" si="112"/>
        <v>0</v>
      </c>
      <c r="AO537" s="8" t="str">
        <f t="shared" si="106"/>
        <v>CRISTOFFER MAICOL COLOMBI  YAÑEZ</v>
      </c>
      <c r="AP537" s="23">
        <f t="shared" si="107"/>
        <v>37812</v>
      </c>
      <c r="AQ537" s="8" t="str">
        <f t="shared" si="111"/>
        <v>CLUB ATLETISMO CAUQUENES</v>
      </c>
      <c r="AR537" s="8">
        <f t="shared" si="111"/>
        <v>7</v>
      </c>
      <c r="AS537" s="12" t="str">
        <f t="shared" si="108"/>
        <v>213364995</v>
      </c>
    </row>
    <row r="538" spans="1:47" ht="15.75" customHeight="1" x14ac:dyDescent="0.2">
      <c r="A538" s="8"/>
      <c r="B538" s="35" t="s">
        <v>1439</v>
      </c>
      <c r="C538" s="35" t="s">
        <v>1440</v>
      </c>
      <c r="D538" s="35" t="s">
        <v>1376</v>
      </c>
      <c r="E538" s="32" t="s">
        <v>1441</v>
      </c>
      <c r="F538" s="39" t="s">
        <v>95</v>
      </c>
      <c r="G538" s="9">
        <v>37135</v>
      </c>
      <c r="H538" s="36" t="str">
        <f t="shared" si="109"/>
        <v>u20</v>
      </c>
      <c r="I538" s="40" t="s">
        <v>235</v>
      </c>
      <c r="J538" s="42">
        <v>8</v>
      </c>
      <c r="K538" s="8"/>
      <c r="L538" s="8"/>
      <c r="M538" s="40"/>
      <c r="N538" s="82"/>
      <c r="O538" s="89"/>
      <c r="P538" s="89"/>
      <c r="Q538" s="85"/>
      <c r="R538" s="12"/>
      <c r="S538" s="12" t="str">
        <f t="shared" si="103"/>
        <v>m</v>
      </c>
      <c r="T538" s="36" t="s">
        <v>1052</v>
      </c>
      <c r="U538" s="8"/>
      <c r="V538" s="8" t="s">
        <v>565</v>
      </c>
      <c r="W538" s="8">
        <v>1</v>
      </c>
      <c r="X538" s="8" t="s">
        <v>1651</v>
      </c>
      <c r="Y538" s="8" t="s">
        <v>1652</v>
      </c>
      <c r="Z538" s="66" t="s">
        <v>1442</v>
      </c>
      <c r="AA538" s="10">
        <v>43897</v>
      </c>
      <c r="AB538" s="44" t="s">
        <v>1446</v>
      </c>
      <c r="AC538" s="11" t="s">
        <v>1443</v>
      </c>
      <c r="AD538" s="11" t="s">
        <v>47</v>
      </c>
      <c r="AE538" s="14" t="s">
        <v>1444</v>
      </c>
      <c r="AG538" s="8" t="str">
        <f t="shared" si="104"/>
        <v>m</v>
      </c>
      <c r="AH538" s="8">
        <f t="shared" si="110"/>
        <v>0</v>
      </c>
      <c r="AI538" s="12">
        <f t="shared" si="110"/>
        <v>0</v>
      </c>
      <c r="AJ538" s="12">
        <f t="shared" si="110"/>
        <v>0</v>
      </c>
      <c r="AK538" s="12">
        <f t="shared" si="105"/>
        <v>0</v>
      </c>
      <c r="AL538" s="12">
        <f t="shared" si="112"/>
        <v>0</v>
      </c>
      <c r="AM538" s="12">
        <f t="shared" si="112"/>
        <v>0</v>
      </c>
      <c r="AN538" s="12">
        <f t="shared" si="112"/>
        <v>0</v>
      </c>
      <c r="AO538" s="8" t="str">
        <f t="shared" si="106"/>
        <v xml:space="preserve">FELIPE  PAVEZ  SEPULVEDA </v>
      </c>
      <c r="AP538" s="23">
        <f t="shared" si="107"/>
        <v>37135</v>
      </c>
      <c r="AQ538" s="8" t="str">
        <f t="shared" si="111"/>
        <v>Club Atlético Nahuen</v>
      </c>
      <c r="AR538" s="8">
        <f t="shared" si="111"/>
        <v>8</v>
      </c>
      <c r="AS538" s="12" t="str">
        <f t="shared" si="108"/>
        <v>208373722</v>
      </c>
    </row>
    <row r="539" spans="1:47" ht="15.75" customHeight="1" x14ac:dyDescent="0.2">
      <c r="A539" s="90" t="s">
        <v>1662</v>
      </c>
      <c r="B539" s="59" t="s">
        <v>1351</v>
      </c>
      <c r="C539" s="67"/>
      <c r="D539" s="59" t="s">
        <v>1475</v>
      </c>
      <c r="E539" s="60" t="s">
        <v>1476</v>
      </c>
      <c r="F539" s="61" t="s">
        <v>95</v>
      </c>
      <c r="G539" s="61">
        <v>38874</v>
      </c>
      <c r="H539" s="55" t="str">
        <f t="shared" si="109"/>
        <v>u16</v>
      </c>
      <c r="I539" s="56" t="s">
        <v>46</v>
      </c>
      <c r="J539" s="57">
        <v>8</v>
      </c>
      <c r="K539" s="90"/>
      <c r="L539" s="90"/>
      <c r="M539" s="90"/>
      <c r="N539" s="91"/>
      <c r="O539" s="92"/>
      <c r="P539" s="92"/>
      <c r="Q539" s="93"/>
      <c r="R539" s="58"/>
      <c r="S539" s="58" t="str">
        <f t="shared" si="103"/>
        <v>m</v>
      </c>
      <c r="T539" s="65" t="s">
        <v>1052</v>
      </c>
      <c r="U539" s="90"/>
      <c r="V539" s="90" t="s">
        <v>565</v>
      </c>
      <c r="W539" s="90">
        <v>2</v>
      </c>
      <c r="X539" s="90" t="s">
        <v>1653</v>
      </c>
      <c r="Y539" s="90" t="s">
        <v>1652</v>
      </c>
      <c r="Z539" s="115" t="s">
        <v>1442</v>
      </c>
      <c r="AA539" s="95">
        <v>43897</v>
      </c>
      <c r="AB539" s="96" t="s">
        <v>1445</v>
      </c>
      <c r="AC539" s="90" t="s">
        <v>1443</v>
      </c>
      <c r="AD539" s="90" t="s">
        <v>47</v>
      </c>
      <c r="AE539" s="97" t="s">
        <v>1444</v>
      </c>
      <c r="AF539" s="98"/>
      <c r="AG539" s="90" t="str">
        <f t="shared" si="104"/>
        <v>m</v>
      </c>
      <c r="AH539" s="90">
        <f t="shared" si="110"/>
        <v>0</v>
      </c>
      <c r="AI539" s="58">
        <f t="shared" si="110"/>
        <v>0</v>
      </c>
      <c r="AJ539" s="58">
        <f t="shared" si="110"/>
        <v>0</v>
      </c>
      <c r="AK539" s="58">
        <f t="shared" si="105"/>
        <v>0</v>
      </c>
      <c r="AL539" s="58">
        <f t="shared" si="112"/>
        <v>0</v>
      </c>
      <c r="AM539" s="58">
        <f t="shared" si="112"/>
        <v>0</v>
      </c>
      <c r="AN539" s="58">
        <f t="shared" si="112"/>
        <v>0</v>
      </c>
      <c r="AO539" s="90" t="str">
        <f t="shared" si="106"/>
        <v xml:space="preserve">CRISTÓBAL SAN MARTÍN </v>
      </c>
      <c r="AP539" s="99">
        <f t="shared" si="107"/>
        <v>38874</v>
      </c>
      <c r="AQ539" s="90" t="str">
        <f t="shared" si="111"/>
        <v>Club Deportivo Atlético Coronel</v>
      </c>
      <c r="AR539" s="90">
        <f t="shared" si="111"/>
        <v>8</v>
      </c>
      <c r="AS539" s="58" t="str">
        <f t="shared" si="108"/>
        <v>221314824</v>
      </c>
      <c r="AT539" s="98"/>
      <c r="AU539" s="98"/>
    </row>
    <row r="540" spans="1:47" ht="15.75" customHeight="1" x14ac:dyDescent="0.2">
      <c r="A540" s="8"/>
      <c r="B540" s="35" t="s">
        <v>1436</v>
      </c>
      <c r="C540" s="35" t="s">
        <v>1058</v>
      </c>
      <c r="D540" s="35" t="s">
        <v>1437</v>
      </c>
      <c r="E540" s="32" t="s">
        <v>1438</v>
      </c>
      <c r="F540" s="39" t="s">
        <v>95</v>
      </c>
      <c r="G540" s="9">
        <v>37804</v>
      </c>
      <c r="H540" s="36" t="str">
        <f t="shared" si="109"/>
        <v>u18</v>
      </c>
      <c r="I540" s="40" t="s">
        <v>1098</v>
      </c>
      <c r="J540" s="42">
        <v>8</v>
      </c>
      <c r="K540" s="8"/>
      <c r="L540" s="8"/>
      <c r="M540" s="40"/>
      <c r="N540" s="82"/>
      <c r="O540" s="89"/>
      <c r="P540" s="89"/>
      <c r="Q540" s="85"/>
      <c r="R540" s="12"/>
      <c r="S540" s="12" t="str">
        <f t="shared" si="103"/>
        <v>m</v>
      </c>
      <c r="T540" s="36" t="s">
        <v>1052</v>
      </c>
      <c r="U540" s="8"/>
      <c r="V540" s="8" t="s">
        <v>565</v>
      </c>
      <c r="W540" s="8"/>
      <c r="X540" s="8" t="s">
        <v>588</v>
      </c>
      <c r="Y540" s="8"/>
      <c r="Z540" s="66" t="s">
        <v>1442</v>
      </c>
      <c r="AA540" s="10">
        <v>43897</v>
      </c>
      <c r="AB540" s="44" t="s">
        <v>1446</v>
      </c>
      <c r="AC540" s="11" t="s">
        <v>1443</v>
      </c>
      <c r="AD540" s="11" t="s">
        <v>47</v>
      </c>
      <c r="AE540" s="14" t="s">
        <v>1444</v>
      </c>
      <c r="AG540" s="8" t="str">
        <f t="shared" si="104"/>
        <v>m</v>
      </c>
      <c r="AH540" s="8">
        <f t="shared" si="110"/>
        <v>0</v>
      </c>
      <c r="AI540" s="12">
        <f t="shared" si="110"/>
        <v>0</v>
      </c>
      <c r="AJ540" s="12">
        <f t="shared" si="110"/>
        <v>0</v>
      </c>
      <c r="AK540" s="12">
        <f t="shared" si="105"/>
        <v>0</v>
      </c>
      <c r="AL540" s="12">
        <f t="shared" si="112"/>
        <v>0</v>
      </c>
      <c r="AM540" s="12">
        <f t="shared" si="112"/>
        <v>0</v>
      </c>
      <c r="AN540" s="12">
        <f t="shared" si="112"/>
        <v>0</v>
      </c>
      <c r="AO540" s="8" t="str">
        <f t="shared" si="106"/>
        <v>DARIO ALONSO BARRA CANDIA</v>
      </c>
      <c r="AP540" s="23">
        <f t="shared" si="107"/>
        <v>37804</v>
      </c>
      <c r="AQ540" s="8" t="str">
        <f t="shared" si="111"/>
        <v>Club Sagrados Corazones SSCC</v>
      </c>
      <c r="AR540" s="8">
        <f t="shared" si="111"/>
        <v>8</v>
      </c>
      <c r="AS540" s="12" t="str">
        <f t="shared" si="108"/>
        <v>209781816</v>
      </c>
    </row>
    <row r="541" spans="1:47" ht="15.75" customHeight="1" x14ac:dyDescent="0.2">
      <c r="A541" s="8"/>
      <c r="B541" s="35" t="s">
        <v>1078</v>
      </c>
      <c r="C541" s="35" t="s">
        <v>1079</v>
      </c>
      <c r="D541" s="35" t="s">
        <v>1080</v>
      </c>
      <c r="E541" s="32" t="s">
        <v>1081</v>
      </c>
      <c r="F541" s="39" t="s">
        <v>95</v>
      </c>
      <c r="G541" s="9">
        <v>34269</v>
      </c>
      <c r="H541" s="36" t="str">
        <f t="shared" si="109"/>
        <v>adulto</v>
      </c>
      <c r="I541" s="40" t="s">
        <v>96</v>
      </c>
      <c r="J541" s="42">
        <v>8</v>
      </c>
      <c r="K541" s="8"/>
      <c r="L541" s="8"/>
      <c r="M541" s="40"/>
      <c r="N541" s="82"/>
      <c r="O541" s="89"/>
      <c r="P541" s="89"/>
      <c r="Q541" s="85"/>
      <c r="R541" s="12"/>
      <c r="S541" s="12" t="str">
        <f t="shared" si="103"/>
        <v>m</v>
      </c>
      <c r="T541" s="36" t="s">
        <v>1052</v>
      </c>
      <c r="U541" s="8"/>
      <c r="V541" s="8" t="s">
        <v>565</v>
      </c>
      <c r="W541" s="8"/>
      <c r="X541" s="8" t="s">
        <v>588</v>
      </c>
      <c r="Y541" s="8"/>
      <c r="Z541" s="66" t="s">
        <v>1442</v>
      </c>
      <c r="AA541" s="10">
        <v>43897</v>
      </c>
      <c r="AB541" s="44" t="s">
        <v>1446</v>
      </c>
      <c r="AC541" s="11" t="s">
        <v>1443</v>
      </c>
      <c r="AD541" s="11" t="s">
        <v>47</v>
      </c>
      <c r="AE541" s="14" t="s">
        <v>1444</v>
      </c>
      <c r="AG541" s="8" t="str">
        <f t="shared" si="104"/>
        <v>m</v>
      </c>
      <c r="AH541" s="8">
        <f t="shared" si="110"/>
        <v>0</v>
      </c>
      <c r="AI541" s="12">
        <f t="shared" si="110"/>
        <v>0</v>
      </c>
      <c r="AJ541" s="12">
        <f t="shared" si="110"/>
        <v>0</v>
      </c>
      <c r="AK541" s="12">
        <f t="shared" si="105"/>
        <v>0</v>
      </c>
      <c r="AL541" s="12">
        <f t="shared" si="112"/>
        <v>0</v>
      </c>
      <c r="AM541" s="12">
        <f t="shared" si="112"/>
        <v>0</v>
      </c>
      <c r="AN541" s="12">
        <f t="shared" si="112"/>
        <v>0</v>
      </c>
      <c r="AO541" s="8" t="str">
        <f t="shared" si="106"/>
        <v>CAMILO OLIVARES ROJAS</v>
      </c>
      <c r="AP541" s="23">
        <f t="shared" si="107"/>
        <v>34269</v>
      </c>
      <c r="AQ541" s="8" t="str">
        <f t="shared" si="111"/>
        <v>Club Deportivo Universidad del Bio-Bio</v>
      </c>
      <c r="AR541" s="8">
        <f t="shared" si="111"/>
        <v>8</v>
      </c>
      <c r="AS541" s="12" t="str">
        <f t="shared" si="108"/>
        <v>184183706</v>
      </c>
    </row>
    <row r="542" spans="1:47" ht="16" x14ac:dyDescent="0.2">
      <c r="A542" s="8"/>
      <c r="B542" s="35" t="s">
        <v>1071</v>
      </c>
      <c r="C542" s="35" t="s">
        <v>1072</v>
      </c>
      <c r="D542" s="35" t="s">
        <v>1073</v>
      </c>
      <c r="E542" s="32" t="s">
        <v>1074</v>
      </c>
      <c r="F542" s="39" t="s">
        <v>95</v>
      </c>
      <c r="G542" s="9">
        <v>35840</v>
      </c>
      <c r="H542" s="36" t="str">
        <f t="shared" si="109"/>
        <v>adulto</v>
      </c>
      <c r="I542" s="40" t="s">
        <v>928</v>
      </c>
      <c r="J542" s="42">
        <v>16</v>
      </c>
      <c r="K542" s="8"/>
      <c r="L542" s="8"/>
      <c r="M542" s="40"/>
      <c r="N542" s="82"/>
      <c r="O542" s="89"/>
      <c r="P542" s="89"/>
      <c r="Q542" s="85"/>
      <c r="R542" s="12"/>
      <c r="S542" s="12" t="str">
        <f t="shared" si="103"/>
        <v>m</v>
      </c>
      <c r="T542" s="36" t="s">
        <v>1052</v>
      </c>
      <c r="U542" s="8"/>
      <c r="V542" s="8" t="s">
        <v>565</v>
      </c>
      <c r="W542" s="8"/>
      <c r="X542" s="8" t="s">
        <v>588</v>
      </c>
      <c r="Y542" s="8"/>
      <c r="Z542" s="66" t="s">
        <v>1442</v>
      </c>
      <c r="AA542" s="10">
        <v>43897</v>
      </c>
      <c r="AB542" s="44" t="s">
        <v>1446</v>
      </c>
      <c r="AC542" s="11" t="s">
        <v>1443</v>
      </c>
      <c r="AD542" s="11" t="s">
        <v>47</v>
      </c>
      <c r="AE542" s="14" t="s">
        <v>1444</v>
      </c>
      <c r="AG542" s="8" t="str">
        <f t="shared" si="104"/>
        <v>m</v>
      </c>
      <c r="AH542" s="8">
        <f t="shared" si="110"/>
        <v>0</v>
      </c>
      <c r="AI542" s="12">
        <f t="shared" si="110"/>
        <v>0</v>
      </c>
      <c r="AJ542" s="12">
        <f t="shared" si="110"/>
        <v>0</v>
      </c>
      <c r="AK542" s="12">
        <f t="shared" si="105"/>
        <v>0</v>
      </c>
      <c r="AL542" s="12">
        <f t="shared" si="112"/>
        <v>0</v>
      </c>
      <c r="AM542" s="12">
        <f t="shared" si="112"/>
        <v>0</v>
      </c>
      <c r="AN542" s="12">
        <f t="shared" si="112"/>
        <v>0</v>
      </c>
      <c r="AO542" s="8" t="str">
        <f t="shared" si="106"/>
        <v>MARCELO ALEJANDRO BURGOS  VILLANUEVA</v>
      </c>
      <c r="AP542" s="23">
        <f t="shared" si="107"/>
        <v>35840</v>
      </c>
      <c r="AQ542" s="8" t="str">
        <f t="shared" si="111"/>
        <v>Club Atlético UBB Chillan</v>
      </c>
      <c r="AR542" s="8">
        <f t="shared" si="111"/>
        <v>16</v>
      </c>
      <c r="AS542" s="12" t="str">
        <f t="shared" si="108"/>
        <v>198236829</v>
      </c>
    </row>
    <row r="543" spans="1:47" ht="16" x14ac:dyDescent="0.2">
      <c r="A543" s="8"/>
      <c r="B543" s="35" t="s">
        <v>1187</v>
      </c>
      <c r="C543" s="35" t="s">
        <v>1188</v>
      </c>
      <c r="D543" s="35" t="s">
        <v>1189</v>
      </c>
      <c r="E543" s="32" t="s">
        <v>1190</v>
      </c>
      <c r="F543" s="39" t="s">
        <v>95</v>
      </c>
      <c r="G543" s="9">
        <v>38691</v>
      </c>
      <c r="H543" s="36" t="str">
        <f t="shared" si="109"/>
        <v>u16</v>
      </c>
      <c r="I543" s="40" t="s">
        <v>68</v>
      </c>
      <c r="J543" s="42">
        <v>8</v>
      </c>
      <c r="K543" s="8"/>
      <c r="L543" s="8"/>
      <c r="M543" s="50"/>
      <c r="N543" s="83"/>
      <c r="O543" s="89"/>
      <c r="P543" s="89"/>
      <c r="Q543" s="87"/>
      <c r="R543" s="19"/>
      <c r="S543" s="19" t="str">
        <f t="shared" si="103"/>
        <v>m</v>
      </c>
      <c r="T543" s="79" t="s">
        <v>1052</v>
      </c>
      <c r="U543" s="76"/>
      <c r="V543" s="76" t="s">
        <v>565</v>
      </c>
      <c r="W543" s="76"/>
      <c r="X543" s="8" t="s">
        <v>588</v>
      </c>
      <c r="Y543" s="76"/>
      <c r="Z543" s="66" t="s">
        <v>1442</v>
      </c>
      <c r="AA543" s="10">
        <v>43897</v>
      </c>
      <c r="AB543" s="44" t="s">
        <v>1446</v>
      </c>
      <c r="AC543" s="11" t="s">
        <v>1443</v>
      </c>
      <c r="AD543" s="11" t="s">
        <v>47</v>
      </c>
      <c r="AE543" s="14" t="s">
        <v>1444</v>
      </c>
      <c r="AG543" s="8" t="str">
        <f t="shared" si="104"/>
        <v>m</v>
      </c>
      <c r="AH543" s="8">
        <f t="shared" si="110"/>
        <v>0</v>
      </c>
      <c r="AI543" s="12">
        <f t="shared" si="110"/>
        <v>0</v>
      </c>
      <c r="AJ543" s="12">
        <f t="shared" si="110"/>
        <v>0</v>
      </c>
      <c r="AK543" s="12">
        <f t="shared" si="105"/>
        <v>0</v>
      </c>
      <c r="AL543" s="12">
        <f t="shared" si="112"/>
        <v>0</v>
      </c>
      <c r="AM543" s="12">
        <f t="shared" si="112"/>
        <v>0</v>
      </c>
      <c r="AN543" s="12">
        <f t="shared" si="112"/>
        <v>0</v>
      </c>
      <c r="AO543" s="8" t="str">
        <f t="shared" si="106"/>
        <v>VICENTE BORGOÑO MORAGA</v>
      </c>
      <c r="AP543" s="23">
        <f t="shared" si="107"/>
        <v>38691</v>
      </c>
      <c r="AQ543" s="8" t="str">
        <f t="shared" si="111"/>
        <v>Club Atlético de Los Angeles</v>
      </c>
      <c r="AR543" s="8">
        <f t="shared" si="111"/>
        <v>8</v>
      </c>
      <c r="AS543" s="12" t="str">
        <f t="shared" si="108"/>
        <v>219919522</v>
      </c>
    </row>
    <row r="544" spans="1:47" ht="16" x14ac:dyDescent="0.2">
      <c r="A544" s="8"/>
      <c r="B544" s="35" t="s">
        <v>1197</v>
      </c>
      <c r="C544" s="35" t="s">
        <v>1198</v>
      </c>
      <c r="D544" s="35" t="s">
        <v>1199</v>
      </c>
      <c r="E544" s="32" t="s">
        <v>1200</v>
      </c>
      <c r="F544" s="39" t="s">
        <v>95</v>
      </c>
      <c r="G544" s="9">
        <v>38617</v>
      </c>
      <c r="H544" s="36" t="str">
        <f t="shared" si="109"/>
        <v>u16</v>
      </c>
      <c r="I544" s="40" t="s">
        <v>68</v>
      </c>
      <c r="J544" s="42">
        <v>8</v>
      </c>
      <c r="K544" s="8"/>
      <c r="L544" s="8"/>
      <c r="M544" s="40"/>
      <c r="N544" s="82"/>
      <c r="O544" s="89"/>
      <c r="P544" s="89"/>
      <c r="Q544" s="85"/>
      <c r="R544" s="12"/>
      <c r="S544" s="12" t="str">
        <f t="shared" si="103"/>
        <v>m</v>
      </c>
      <c r="T544" s="36" t="s">
        <v>1052</v>
      </c>
      <c r="U544" s="8"/>
      <c r="V544" s="8" t="s">
        <v>565</v>
      </c>
      <c r="W544" s="8"/>
      <c r="X544" s="8" t="s">
        <v>588</v>
      </c>
      <c r="Y544" s="8"/>
      <c r="Z544" s="45" t="s">
        <v>1442</v>
      </c>
      <c r="AA544" s="10">
        <v>43897</v>
      </c>
      <c r="AB544" s="44" t="s">
        <v>1446</v>
      </c>
      <c r="AC544" s="11" t="s">
        <v>1443</v>
      </c>
      <c r="AD544" s="11" t="s">
        <v>47</v>
      </c>
      <c r="AE544" s="81" t="s">
        <v>1444</v>
      </c>
      <c r="AF544" s="76"/>
      <c r="AG544" s="8" t="str">
        <f t="shared" si="104"/>
        <v>m</v>
      </c>
      <c r="AH544" s="8">
        <f t="shared" si="110"/>
        <v>0</v>
      </c>
      <c r="AI544" s="12">
        <f t="shared" si="110"/>
        <v>0</v>
      </c>
      <c r="AJ544" s="12">
        <f t="shared" si="110"/>
        <v>0</v>
      </c>
      <c r="AK544" s="12">
        <f t="shared" si="105"/>
        <v>0</v>
      </c>
      <c r="AL544" s="12">
        <f t="shared" si="112"/>
        <v>0</v>
      </c>
      <c r="AM544" s="12">
        <f t="shared" si="112"/>
        <v>0</v>
      </c>
      <c r="AN544" s="12">
        <f t="shared" si="112"/>
        <v>0</v>
      </c>
      <c r="AO544" s="8" t="str">
        <f t="shared" si="106"/>
        <v>PEDRO TRUFFY NOVALES</v>
      </c>
      <c r="AP544" s="23">
        <f t="shared" si="107"/>
        <v>38617</v>
      </c>
      <c r="AQ544" s="8" t="str">
        <f t="shared" si="111"/>
        <v>Club Atlético de Los Angeles</v>
      </c>
      <c r="AR544" s="8">
        <f t="shared" si="111"/>
        <v>8</v>
      </c>
      <c r="AS544" s="12" t="str">
        <f t="shared" si="108"/>
        <v>219407033</v>
      </c>
    </row>
  </sheetData>
  <autoFilter ref="A1:AS544" xr:uid="{00000000-0009-0000-0000-000001000000}">
    <filterColumn colId="26">
      <filters blank="1">
        <dateGroupItem year="2020" month="3" day="7" dateTimeGrouping="day"/>
      </filters>
    </filterColumn>
    <sortState xmlns:xlrd2="http://schemas.microsoft.com/office/spreadsheetml/2017/richdata2" ref="A2:AS192">
      <sortCondition ref="K2:K192"/>
      <sortCondition ref="F2:F192"/>
      <sortCondition ref="O2:O192"/>
      <sortCondition ref="T2:T192"/>
      <sortCondition ref="U2:U192"/>
      <sortCondition ref="X2:X192"/>
    </sortState>
  </autoFilter>
  <hyperlinks>
    <hyperlink ref="AE73" r:id="rId1" xr:uid="{00000000-0004-0000-0100-000000000000}"/>
    <hyperlink ref="AE167" r:id="rId2" xr:uid="{00000000-0004-0000-0100-000001000000}"/>
    <hyperlink ref="AE168" r:id="rId3" xr:uid="{00000000-0004-0000-0100-000002000000}"/>
    <hyperlink ref="AE169" r:id="rId4" xr:uid="{00000000-0004-0000-0100-000003000000}"/>
    <hyperlink ref="AE170" r:id="rId5" xr:uid="{00000000-0004-0000-0100-000004000000}"/>
    <hyperlink ref="AE171" r:id="rId6" xr:uid="{00000000-0004-0000-0100-000005000000}"/>
    <hyperlink ref="AE172" r:id="rId7" xr:uid="{00000000-0004-0000-0100-000006000000}"/>
    <hyperlink ref="AE173" r:id="rId8" xr:uid="{00000000-0004-0000-0100-000007000000}"/>
    <hyperlink ref="AE174" r:id="rId9" xr:uid="{00000000-0004-0000-0100-000008000000}"/>
    <hyperlink ref="AE175" r:id="rId10" xr:uid="{00000000-0004-0000-0100-000009000000}"/>
    <hyperlink ref="AE176" r:id="rId11" xr:uid="{00000000-0004-0000-0100-00000A000000}"/>
    <hyperlink ref="AE177" r:id="rId12" xr:uid="{00000000-0004-0000-0100-00000B000000}"/>
    <hyperlink ref="AE178" r:id="rId13" xr:uid="{00000000-0004-0000-0100-00000C000000}"/>
    <hyperlink ref="AE179" r:id="rId14" xr:uid="{00000000-0004-0000-0100-00000D000000}"/>
    <hyperlink ref="AE180" r:id="rId15" xr:uid="{00000000-0004-0000-0100-00000E000000}"/>
    <hyperlink ref="AE181" r:id="rId16" xr:uid="{00000000-0004-0000-0100-00000F000000}"/>
    <hyperlink ref="AE182" r:id="rId17" xr:uid="{00000000-0004-0000-0100-000010000000}"/>
    <hyperlink ref="AE183" r:id="rId18" xr:uid="{00000000-0004-0000-0100-000011000000}"/>
    <hyperlink ref="AE184" r:id="rId19" xr:uid="{00000000-0004-0000-0100-000012000000}"/>
    <hyperlink ref="AE185" r:id="rId20" xr:uid="{00000000-0004-0000-0100-000013000000}"/>
    <hyperlink ref="AE186" r:id="rId21" xr:uid="{00000000-0004-0000-0100-000014000000}"/>
    <hyperlink ref="AE187" r:id="rId22" xr:uid="{00000000-0004-0000-0100-000015000000}"/>
    <hyperlink ref="AE188" r:id="rId23" xr:uid="{00000000-0004-0000-0100-000016000000}"/>
    <hyperlink ref="AE143" r:id="rId24" xr:uid="{00000000-0004-0000-0100-000017000000}"/>
    <hyperlink ref="AE144" r:id="rId25" xr:uid="{00000000-0004-0000-0100-000018000000}"/>
    <hyperlink ref="AE145" r:id="rId26" xr:uid="{00000000-0004-0000-0100-000019000000}"/>
    <hyperlink ref="AE146" r:id="rId27" xr:uid="{00000000-0004-0000-0100-00001A000000}"/>
    <hyperlink ref="AE147" r:id="rId28" xr:uid="{00000000-0004-0000-0100-00001B000000}"/>
    <hyperlink ref="AE148" r:id="rId29" xr:uid="{00000000-0004-0000-0100-00001C000000}"/>
    <hyperlink ref="AE149" r:id="rId30" xr:uid="{00000000-0004-0000-0100-00001D000000}"/>
    <hyperlink ref="AE150" r:id="rId31" xr:uid="{00000000-0004-0000-0100-00001E000000}"/>
    <hyperlink ref="AE151" r:id="rId32" xr:uid="{00000000-0004-0000-0100-00001F000000}"/>
    <hyperlink ref="AE152" r:id="rId33" xr:uid="{00000000-0004-0000-0100-000020000000}"/>
    <hyperlink ref="AE153" r:id="rId34" xr:uid="{00000000-0004-0000-0100-000021000000}"/>
    <hyperlink ref="AE154" r:id="rId35" xr:uid="{00000000-0004-0000-0100-000022000000}"/>
    <hyperlink ref="AE155" r:id="rId36" xr:uid="{00000000-0004-0000-0100-000023000000}"/>
    <hyperlink ref="AE156" r:id="rId37" xr:uid="{00000000-0004-0000-0100-000024000000}"/>
    <hyperlink ref="AE157" r:id="rId38" xr:uid="{00000000-0004-0000-0100-000025000000}"/>
    <hyperlink ref="AE158" r:id="rId39" xr:uid="{00000000-0004-0000-0100-000026000000}"/>
    <hyperlink ref="AE159" r:id="rId40" xr:uid="{00000000-0004-0000-0100-000027000000}"/>
    <hyperlink ref="AE160" r:id="rId41" xr:uid="{00000000-0004-0000-0100-000028000000}"/>
    <hyperlink ref="AE161" r:id="rId42" xr:uid="{00000000-0004-0000-0100-000029000000}"/>
    <hyperlink ref="AE189" r:id="rId43" xr:uid="{00000000-0004-0000-0100-00002A000000}"/>
    <hyperlink ref="AE190" r:id="rId44" xr:uid="{00000000-0004-0000-0100-00002B000000}"/>
    <hyperlink ref="AE191" r:id="rId45" xr:uid="{00000000-0004-0000-0100-00002C000000}"/>
    <hyperlink ref="AE192" r:id="rId46" xr:uid="{00000000-0004-0000-0100-00002D000000}"/>
    <hyperlink ref="AE5" r:id="rId47" xr:uid="{00000000-0004-0000-0100-00002E000000}"/>
    <hyperlink ref="AE9" r:id="rId48" xr:uid="{00000000-0004-0000-0100-00002F000000}"/>
    <hyperlink ref="AE11" r:id="rId49" xr:uid="{00000000-0004-0000-0100-000030000000}"/>
    <hyperlink ref="AE15" r:id="rId50" xr:uid="{00000000-0004-0000-0100-000031000000}"/>
    <hyperlink ref="AE33" r:id="rId51" xr:uid="{00000000-0004-0000-0100-000032000000}"/>
    <hyperlink ref="AE35" r:id="rId52" xr:uid="{00000000-0004-0000-0100-000033000000}"/>
    <hyperlink ref="AE64" r:id="rId53" xr:uid="{00000000-0004-0000-0100-000034000000}"/>
    <hyperlink ref="AE65" r:id="rId54" xr:uid="{00000000-0004-0000-0100-000035000000}"/>
    <hyperlink ref="AE66" r:id="rId55" xr:uid="{00000000-0004-0000-0100-000036000000}"/>
    <hyperlink ref="AE67" r:id="rId56" xr:uid="{00000000-0004-0000-0100-000037000000}"/>
    <hyperlink ref="AE68" r:id="rId57" xr:uid="{00000000-0004-0000-0100-000038000000}"/>
    <hyperlink ref="AE69" r:id="rId58" xr:uid="{00000000-0004-0000-0100-000039000000}"/>
    <hyperlink ref="AE22" r:id="rId59" xr:uid="{00000000-0004-0000-0100-00003A000000}"/>
    <hyperlink ref="AE23" r:id="rId60" xr:uid="{00000000-0004-0000-0100-00003B000000}"/>
    <hyperlink ref="AE24" r:id="rId61" xr:uid="{00000000-0004-0000-0100-00003C000000}"/>
    <hyperlink ref="AE25" r:id="rId62" xr:uid="{00000000-0004-0000-0100-00003D000000}"/>
    <hyperlink ref="AE91" r:id="rId63" xr:uid="{00000000-0004-0000-0100-00003E000000}"/>
    <hyperlink ref="AE96" r:id="rId64" xr:uid="{00000000-0004-0000-0100-00003F000000}"/>
    <hyperlink ref="AE105" r:id="rId65" xr:uid="{00000000-0004-0000-0100-000040000000}"/>
    <hyperlink ref="AE106" r:id="rId66" xr:uid="{00000000-0004-0000-0100-000041000000}"/>
    <hyperlink ref="AE77" r:id="rId67" xr:uid="{00000000-0004-0000-0100-000042000000}"/>
    <hyperlink ref="AE83" r:id="rId68" xr:uid="{00000000-0004-0000-0100-000043000000}"/>
    <hyperlink ref="AE88" r:id="rId69" xr:uid="{00000000-0004-0000-0100-000044000000}"/>
    <hyperlink ref="AE120" r:id="rId70" xr:uid="{00000000-0004-0000-0100-000045000000}"/>
    <hyperlink ref="AE125" r:id="rId71" xr:uid="{00000000-0004-0000-0100-000046000000}"/>
    <hyperlink ref="AE135" r:id="rId72" xr:uid="{00000000-0004-0000-0100-000047000000}"/>
    <hyperlink ref="AE75" r:id="rId73" xr:uid="{00000000-0004-0000-0100-000048000000}"/>
    <hyperlink ref="AE78" r:id="rId74" xr:uid="{00000000-0004-0000-0100-000049000000}"/>
    <hyperlink ref="AE84" r:id="rId75" xr:uid="{00000000-0004-0000-0100-00004A000000}"/>
    <hyperlink ref="AE80" r:id="rId76" xr:uid="{00000000-0004-0000-0100-00004B000000}"/>
    <hyperlink ref="AE81" r:id="rId77" xr:uid="{00000000-0004-0000-0100-00004C000000}"/>
    <hyperlink ref="AE82" r:id="rId78" xr:uid="{00000000-0004-0000-0100-00004D000000}"/>
    <hyperlink ref="AE85" r:id="rId79" xr:uid="{00000000-0004-0000-0100-00004E000000}"/>
    <hyperlink ref="AE118" r:id="rId80" xr:uid="{00000000-0004-0000-0100-00004F000000}"/>
    <hyperlink ref="AE119" r:id="rId81" xr:uid="{00000000-0004-0000-0100-000050000000}"/>
    <hyperlink ref="AE121" r:id="rId82" xr:uid="{00000000-0004-0000-0100-000051000000}"/>
    <hyperlink ref="AE122" r:id="rId83" xr:uid="{00000000-0004-0000-0100-000052000000}"/>
    <hyperlink ref="AE123" r:id="rId84" xr:uid="{00000000-0004-0000-0100-000053000000}"/>
    <hyperlink ref="AE124" r:id="rId85" xr:uid="{00000000-0004-0000-0100-000054000000}"/>
    <hyperlink ref="AE126" r:id="rId86" xr:uid="{00000000-0004-0000-0100-000055000000}"/>
    <hyperlink ref="AE127" r:id="rId87" xr:uid="{00000000-0004-0000-0100-000056000000}"/>
    <hyperlink ref="AE128" r:id="rId88" xr:uid="{00000000-0004-0000-0100-000057000000}"/>
    <hyperlink ref="AE129" r:id="rId89" xr:uid="{00000000-0004-0000-0100-000058000000}"/>
    <hyperlink ref="AE130" r:id="rId90" xr:uid="{00000000-0004-0000-0100-000059000000}"/>
    <hyperlink ref="AE131" r:id="rId91" xr:uid="{00000000-0004-0000-0100-00005A000000}"/>
    <hyperlink ref="AE132" r:id="rId92" xr:uid="{00000000-0004-0000-0100-00005B000000}"/>
    <hyperlink ref="AE133" r:id="rId93" xr:uid="{00000000-0004-0000-0100-00005C000000}"/>
    <hyperlink ref="AE134" r:id="rId94" xr:uid="{00000000-0004-0000-0100-00005D000000}"/>
    <hyperlink ref="AE136" r:id="rId95" xr:uid="{00000000-0004-0000-0100-00005E000000}"/>
    <hyperlink ref="AE137" r:id="rId96" xr:uid="{00000000-0004-0000-0100-00005F000000}"/>
    <hyperlink ref="AE138" r:id="rId97" xr:uid="{00000000-0004-0000-0100-000060000000}"/>
    <hyperlink ref="AE139" r:id="rId98" xr:uid="{00000000-0004-0000-0100-000061000000}"/>
    <hyperlink ref="AE140" r:id="rId99" xr:uid="{00000000-0004-0000-0100-000062000000}"/>
    <hyperlink ref="AE141" r:id="rId100" xr:uid="{00000000-0004-0000-0100-000063000000}"/>
    <hyperlink ref="AE142" r:id="rId101" xr:uid="{00000000-0004-0000-0100-000064000000}"/>
    <hyperlink ref="AE162" r:id="rId102" xr:uid="{00000000-0004-0000-0100-000065000000}"/>
    <hyperlink ref="AE163" r:id="rId103" xr:uid="{00000000-0004-0000-0100-000066000000}"/>
    <hyperlink ref="AE164" r:id="rId104" xr:uid="{00000000-0004-0000-0100-000067000000}"/>
    <hyperlink ref="AE165" r:id="rId105" xr:uid="{00000000-0004-0000-0100-000068000000}"/>
    <hyperlink ref="AE36" r:id="rId106" xr:uid="{00000000-0004-0000-0100-000069000000}"/>
    <hyperlink ref="AE37" r:id="rId107" xr:uid="{00000000-0004-0000-0100-00006A000000}"/>
    <hyperlink ref="AE38" r:id="rId108" xr:uid="{00000000-0004-0000-0100-00006B000000}"/>
    <hyperlink ref="AE39" r:id="rId109" xr:uid="{00000000-0004-0000-0100-00006C000000}"/>
    <hyperlink ref="AE40" r:id="rId110" xr:uid="{00000000-0004-0000-0100-00006D000000}"/>
    <hyperlink ref="AE41" r:id="rId111" xr:uid="{00000000-0004-0000-0100-00006E000000}"/>
    <hyperlink ref="AE42" r:id="rId112" xr:uid="{00000000-0004-0000-0100-00006F000000}"/>
    <hyperlink ref="AE43" r:id="rId113" xr:uid="{00000000-0004-0000-0100-000070000000}"/>
    <hyperlink ref="AE44" r:id="rId114" xr:uid="{00000000-0004-0000-0100-000071000000}"/>
    <hyperlink ref="AE45" r:id="rId115" xr:uid="{00000000-0004-0000-0100-000072000000}"/>
    <hyperlink ref="AE46" r:id="rId116" xr:uid="{00000000-0004-0000-0100-000073000000}"/>
    <hyperlink ref="AE47" r:id="rId117" xr:uid="{00000000-0004-0000-0100-000074000000}"/>
    <hyperlink ref="AE48" r:id="rId118" xr:uid="{00000000-0004-0000-0100-000075000000}"/>
    <hyperlink ref="AE49" r:id="rId119" xr:uid="{00000000-0004-0000-0100-000076000000}"/>
    <hyperlink ref="AE50" r:id="rId120" xr:uid="{00000000-0004-0000-0100-000077000000}"/>
    <hyperlink ref="AE51" r:id="rId121" xr:uid="{00000000-0004-0000-0100-000078000000}"/>
    <hyperlink ref="AE52" r:id="rId122" xr:uid="{00000000-0004-0000-0100-000079000000}"/>
    <hyperlink ref="AE53" r:id="rId123" xr:uid="{00000000-0004-0000-0100-00007A000000}"/>
    <hyperlink ref="AE54" r:id="rId124" xr:uid="{00000000-0004-0000-0100-00007B000000}"/>
    <hyperlink ref="AE55" r:id="rId125" xr:uid="{00000000-0004-0000-0100-00007C000000}"/>
    <hyperlink ref="AE56" r:id="rId126" xr:uid="{00000000-0004-0000-0100-00007D000000}"/>
    <hyperlink ref="AE57" r:id="rId127" xr:uid="{00000000-0004-0000-0100-00007E000000}"/>
    <hyperlink ref="AE58" r:id="rId128" xr:uid="{00000000-0004-0000-0100-00007F000000}"/>
    <hyperlink ref="AE2" r:id="rId129" xr:uid="{00000000-0004-0000-0100-000080000000}"/>
    <hyperlink ref="AE3" r:id="rId130" xr:uid="{00000000-0004-0000-0100-000081000000}"/>
    <hyperlink ref="AE4" r:id="rId131" xr:uid="{00000000-0004-0000-0100-000082000000}"/>
    <hyperlink ref="AE6" r:id="rId132" xr:uid="{00000000-0004-0000-0100-000083000000}"/>
    <hyperlink ref="AE7" r:id="rId133" xr:uid="{00000000-0004-0000-0100-000084000000}"/>
    <hyperlink ref="AE8" r:id="rId134" xr:uid="{00000000-0004-0000-0100-000085000000}"/>
    <hyperlink ref="AE10" r:id="rId135" xr:uid="{00000000-0004-0000-0100-000086000000}"/>
    <hyperlink ref="AE12" r:id="rId136" xr:uid="{00000000-0004-0000-0100-000087000000}"/>
    <hyperlink ref="AE13" r:id="rId137" xr:uid="{00000000-0004-0000-0100-000088000000}"/>
    <hyperlink ref="AE14" r:id="rId138" xr:uid="{00000000-0004-0000-0100-000089000000}"/>
    <hyperlink ref="AE26" r:id="rId139" xr:uid="{00000000-0004-0000-0100-00008A000000}"/>
    <hyperlink ref="AE27" r:id="rId140" xr:uid="{00000000-0004-0000-0100-00008B000000}"/>
    <hyperlink ref="AE28" r:id="rId141" xr:uid="{00000000-0004-0000-0100-00008C000000}"/>
    <hyperlink ref="AE29" r:id="rId142" xr:uid="{00000000-0004-0000-0100-00008D000000}"/>
    <hyperlink ref="AE30" r:id="rId143" xr:uid="{00000000-0004-0000-0100-00008E000000}"/>
    <hyperlink ref="AE31" r:id="rId144" xr:uid="{00000000-0004-0000-0100-00008F000000}"/>
    <hyperlink ref="AE32" r:id="rId145" xr:uid="{00000000-0004-0000-0100-000090000000}"/>
    <hyperlink ref="AE34" r:id="rId146" xr:uid="{00000000-0004-0000-0100-000091000000}"/>
    <hyperlink ref="AE59" r:id="rId147" xr:uid="{00000000-0004-0000-0100-000092000000}"/>
    <hyperlink ref="AE60" r:id="rId148" xr:uid="{00000000-0004-0000-0100-000093000000}"/>
    <hyperlink ref="AE61" r:id="rId149" xr:uid="{00000000-0004-0000-0100-000094000000}"/>
    <hyperlink ref="AE62" r:id="rId150" xr:uid="{00000000-0004-0000-0100-000095000000}"/>
    <hyperlink ref="AE63" r:id="rId151" xr:uid="{00000000-0004-0000-0100-000096000000}"/>
    <hyperlink ref="AE70" r:id="rId152" xr:uid="{00000000-0004-0000-0100-000097000000}"/>
    <hyperlink ref="AE71" r:id="rId153" xr:uid="{00000000-0004-0000-0100-000098000000}"/>
    <hyperlink ref="AE72" r:id="rId154" xr:uid="{00000000-0004-0000-0100-000099000000}"/>
    <hyperlink ref="AE16" r:id="rId155" xr:uid="{00000000-0004-0000-0100-00009A000000}"/>
    <hyperlink ref="AE17" r:id="rId156" xr:uid="{00000000-0004-0000-0100-00009B000000}"/>
    <hyperlink ref="AE18" r:id="rId157" xr:uid="{00000000-0004-0000-0100-00009C000000}"/>
    <hyperlink ref="AE19" r:id="rId158" xr:uid="{00000000-0004-0000-0100-00009D000000}"/>
    <hyperlink ref="AE20" r:id="rId159" xr:uid="{00000000-0004-0000-0100-00009E000000}"/>
    <hyperlink ref="AE21" r:id="rId160" xr:uid="{00000000-0004-0000-0100-00009F000000}"/>
    <hyperlink ref="AE89" r:id="rId161" xr:uid="{00000000-0004-0000-0100-0000A0000000}"/>
    <hyperlink ref="AE92" r:id="rId162" xr:uid="{00000000-0004-0000-0100-0000A1000000}"/>
    <hyperlink ref="AE94" r:id="rId163" xr:uid="{00000000-0004-0000-0100-0000A2000000}"/>
    <hyperlink ref="AE97" r:id="rId164" xr:uid="{00000000-0004-0000-0100-0000A3000000}"/>
    <hyperlink ref="AE98" r:id="rId165" xr:uid="{00000000-0004-0000-0100-0000A4000000}"/>
    <hyperlink ref="AE100" r:id="rId166" xr:uid="{00000000-0004-0000-0100-0000A5000000}"/>
    <hyperlink ref="AE102" r:id="rId167" xr:uid="{00000000-0004-0000-0100-0000A6000000}"/>
    <hyperlink ref="AE103" r:id="rId168" xr:uid="{00000000-0004-0000-0100-0000A7000000}"/>
    <hyperlink ref="AE104" r:id="rId169" xr:uid="{00000000-0004-0000-0100-0000A8000000}"/>
    <hyperlink ref="AE107" r:id="rId170" xr:uid="{00000000-0004-0000-0100-0000A9000000}"/>
    <hyperlink ref="AE108" r:id="rId171" xr:uid="{00000000-0004-0000-0100-0000AA000000}"/>
    <hyperlink ref="AE109" r:id="rId172" xr:uid="{00000000-0004-0000-0100-0000AB000000}"/>
    <hyperlink ref="AE110" r:id="rId173" xr:uid="{00000000-0004-0000-0100-0000AC000000}"/>
    <hyperlink ref="AE111" r:id="rId174" xr:uid="{00000000-0004-0000-0100-0000AD000000}"/>
    <hyperlink ref="AE112" r:id="rId175" xr:uid="{00000000-0004-0000-0100-0000AE000000}"/>
    <hyperlink ref="AE113" r:id="rId176" xr:uid="{00000000-0004-0000-0100-0000AF000000}"/>
    <hyperlink ref="AE114" r:id="rId177" xr:uid="{00000000-0004-0000-0100-0000B0000000}"/>
    <hyperlink ref="AE115" r:id="rId178" xr:uid="{00000000-0004-0000-0100-0000B1000000}"/>
    <hyperlink ref="AE116" r:id="rId179" xr:uid="{00000000-0004-0000-0100-0000B2000000}"/>
    <hyperlink ref="AE74" r:id="rId180" xr:uid="{00000000-0004-0000-0100-0000B3000000}"/>
    <hyperlink ref="AE76" r:id="rId181" xr:uid="{00000000-0004-0000-0100-0000B4000000}"/>
    <hyperlink ref="AE79" r:id="rId182" xr:uid="{00000000-0004-0000-0100-0000B5000000}"/>
    <hyperlink ref="AE86" r:id="rId183" xr:uid="{00000000-0004-0000-0100-0000B6000000}"/>
    <hyperlink ref="AE87" r:id="rId184" xr:uid="{00000000-0004-0000-0100-0000B7000000}"/>
    <hyperlink ref="AE90" r:id="rId185" xr:uid="{00000000-0004-0000-0100-0000B8000000}"/>
    <hyperlink ref="AE93" r:id="rId186" xr:uid="{00000000-0004-0000-0100-0000B9000000}"/>
    <hyperlink ref="AE95" r:id="rId187" xr:uid="{00000000-0004-0000-0100-0000BA000000}"/>
    <hyperlink ref="AE99" r:id="rId188" xr:uid="{00000000-0004-0000-0100-0000BB000000}"/>
    <hyperlink ref="AE101" r:id="rId189" xr:uid="{00000000-0004-0000-0100-0000BC000000}"/>
    <hyperlink ref="AE117" r:id="rId190" xr:uid="{00000000-0004-0000-0100-0000BD000000}"/>
    <hyperlink ref="AE166" r:id="rId191" xr:uid="{00000000-0004-0000-0100-0000BE000000}"/>
    <hyperlink ref="AE199" r:id="rId192" xr:uid="{00000000-0004-0000-0100-0000BF000000}"/>
    <hyperlink ref="AE197" r:id="rId193" xr:uid="{00000000-0004-0000-0100-0000C0000000}"/>
    <hyperlink ref="AE198" r:id="rId194" xr:uid="{00000000-0004-0000-0100-0000C1000000}"/>
    <hyperlink ref="AE194" r:id="rId195" xr:uid="{00000000-0004-0000-0100-0000C2000000}"/>
    <hyperlink ref="AE196" r:id="rId196" xr:uid="{00000000-0004-0000-0100-0000C3000000}"/>
    <hyperlink ref="AE193" r:id="rId197" xr:uid="{00000000-0004-0000-0100-0000C4000000}"/>
    <hyperlink ref="AE195" r:id="rId198" xr:uid="{00000000-0004-0000-0100-0000C5000000}"/>
    <hyperlink ref="AE200" r:id="rId199" xr:uid="{00000000-0004-0000-0100-0000C6000000}"/>
    <hyperlink ref="AE201" r:id="rId200" xr:uid="{00000000-0004-0000-0100-0000C7000000}"/>
    <hyperlink ref="AE202" r:id="rId201" xr:uid="{00000000-0004-0000-0100-0000C8000000}"/>
    <hyperlink ref="AE203" r:id="rId202" xr:uid="{00000000-0004-0000-0100-0000C9000000}"/>
    <hyperlink ref="AE204" r:id="rId203" xr:uid="{00000000-0004-0000-0100-0000CA000000}"/>
    <hyperlink ref="AE205" r:id="rId204" xr:uid="{00000000-0004-0000-0100-0000CB000000}"/>
    <hyperlink ref="I425" r:id="rId205" display="http://www.prossport.org/clubs/98" xr:uid="{00000000-0004-0000-0100-0000CC000000}"/>
    <hyperlink ref="AE208" r:id="rId206" xr:uid="{00000000-0004-0000-0100-0000CD000000}"/>
    <hyperlink ref="AE210" r:id="rId207" xr:uid="{00000000-0004-0000-0100-0000CE000000}"/>
    <hyperlink ref="AE212" r:id="rId208" xr:uid="{00000000-0004-0000-0100-0000CF000000}"/>
    <hyperlink ref="AE206" r:id="rId209" xr:uid="{00000000-0004-0000-0100-0000D0000000}"/>
    <hyperlink ref="AE211" r:id="rId210" xr:uid="{00000000-0004-0000-0100-0000D1000000}"/>
    <hyperlink ref="AE213" r:id="rId211" xr:uid="{00000000-0004-0000-0100-0000D2000000}"/>
    <hyperlink ref="AE209" r:id="rId212" xr:uid="{00000000-0004-0000-0100-0000D3000000}"/>
    <hyperlink ref="AE207" r:id="rId213" xr:uid="{00000000-0004-0000-0100-0000D4000000}"/>
    <hyperlink ref="AE214" r:id="rId214" xr:uid="{00000000-0004-0000-0100-0000D5000000}"/>
    <hyperlink ref="AE218" r:id="rId215" xr:uid="{00000000-0004-0000-0100-0000D6000000}"/>
    <hyperlink ref="AE215" r:id="rId216" xr:uid="{00000000-0004-0000-0100-0000D7000000}"/>
    <hyperlink ref="AE216" r:id="rId217" xr:uid="{00000000-0004-0000-0100-0000D8000000}"/>
    <hyperlink ref="AE219" r:id="rId218" xr:uid="{00000000-0004-0000-0100-0000D9000000}"/>
    <hyperlink ref="AE217" r:id="rId219" xr:uid="{00000000-0004-0000-0100-0000DA000000}"/>
    <hyperlink ref="AE221" r:id="rId220" xr:uid="{00000000-0004-0000-0100-0000DB000000}"/>
    <hyperlink ref="AE220" r:id="rId221" xr:uid="{00000000-0004-0000-0100-0000DC000000}"/>
    <hyperlink ref="AE229" r:id="rId222" xr:uid="{00000000-0004-0000-0100-0000DD000000}"/>
    <hyperlink ref="AE230" r:id="rId223" xr:uid="{00000000-0004-0000-0100-0000DE000000}"/>
    <hyperlink ref="AE231" r:id="rId224" xr:uid="{00000000-0004-0000-0100-0000DF000000}"/>
    <hyperlink ref="AE235" r:id="rId225" xr:uid="{00000000-0004-0000-0100-0000E0000000}"/>
    <hyperlink ref="AE232" r:id="rId226" xr:uid="{00000000-0004-0000-0100-0000E1000000}"/>
    <hyperlink ref="AE236" r:id="rId227" xr:uid="{00000000-0004-0000-0100-0000E2000000}"/>
    <hyperlink ref="AE234" r:id="rId228" xr:uid="{00000000-0004-0000-0100-0000E3000000}"/>
    <hyperlink ref="AE233" r:id="rId229" xr:uid="{00000000-0004-0000-0100-0000E4000000}"/>
    <hyperlink ref="AE228" r:id="rId230" xr:uid="{00000000-0004-0000-0100-0000E5000000}"/>
    <hyperlink ref="AE227" r:id="rId231" xr:uid="{00000000-0004-0000-0100-0000E6000000}"/>
    <hyperlink ref="AE225" r:id="rId232" xr:uid="{00000000-0004-0000-0100-0000E7000000}"/>
    <hyperlink ref="AE222" r:id="rId233" xr:uid="{00000000-0004-0000-0100-0000E8000000}"/>
    <hyperlink ref="AE223" r:id="rId234" xr:uid="{00000000-0004-0000-0100-0000E9000000}"/>
    <hyperlink ref="AE293" r:id="rId235" xr:uid="{00000000-0004-0000-0100-0000EA000000}"/>
    <hyperlink ref="AE291" r:id="rId236" xr:uid="{00000000-0004-0000-0100-0000EB000000}"/>
    <hyperlink ref="AE287" r:id="rId237" xr:uid="{00000000-0004-0000-0100-0000EC000000}"/>
    <hyperlink ref="AE289" r:id="rId238" xr:uid="{00000000-0004-0000-0100-0000ED000000}"/>
    <hyperlink ref="AE290" r:id="rId239" xr:uid="{00000000-0004-0000-0100-0000EE000000}"/>
    <hyperlink ref="AE292" r:id="rId240" xr:uid="{00000000-0004-0000-0100-0000EF000000}"/>
    <hyperlink ref="AE288" r:id="rId241" xr:uid="{00000000-0004-0000-0100-0000F0000000}"/>
    <hyperlink ref="AE294" r:id="rId242" xr:uid="{00000000-0004-0000-0100-0000F1000000}"/>
    <hyperlink ref="AE295" r:id="rId243" xr:uid="{00000000-0004-0000-0100-0000F2000000}"/>
    <hyperlink ref="AE296" r:id="rId244" xr:uid="{00000000-0004-0000-0100-0000F3000000}"/>
    <hyperlink ref="AE299" r:id="rId245" xr:uid="{00000000-0004-0000-0100-0000F4000000}"/>
    <hyperlink ref="AE300" r:id="rId246" xr:uid="{00000000-0004-0000-0100-0000F5000000}"/>
    <hyperlink ref="AE297" r:id="rId247" xr:uid="{00000000-0004-0000-0100-0000F6000000}"/>
    <hyperlink ref="AE298" r:id="rId248" xr:uid="{00000000-0004-0000-0100-0000F7000000}"/>
    <hyperlink ref="AE339" r:id="rId249" xr:uid="{00000000-0004-0000-0100-0000F8000000}"/>
    <hyperlink ref="AE335" r:id="rId250" xr:uid="{00000000-0004-0000-0100-0000F9000000}"/>
    <hyperlink ref="AE340" r:id="rId251" xr:uid="{00000000-0004-0000-0100-0000FA000000}"/>
    <hyperlink ref="AE336" r:id="rId252" xr:uid="{00000000-0004-0000-0100-0000FB000000}"/>
    <hyperlink ref="AE338" r:id="rId253" xr:uid="{00000000-0004-0000-0100-0000FC000000}"/>
    <hyperlink ref="AE337" r:id="rId254" xr:uid="{00000000-0004-0000-0100-0000FD000000}"/>
    <hyperlink ref="AE367" r:id="rId255" xr:uid="{00000000-0004-0000-0100-0000FE000000}"/>
    <hyperlink ref="AE358" r:id="rId256" xr:uid="{00000000-0004-0000-0100-0000FF000000}"/>
    <hyperlink ref="AE368" r:id="rId257" xr:uid="{00000000-0004-0000-0100-000000010000}"/>
    <hyperlink ref="AE360" r:id="rId258" xr:uid="{00000000-0004-0000-0100-000001010000}"/>
    <hyperlink ref="AE363" r:id="rId259" xr:uid="{00000000-0004-0000-0100-000002010000}"/>
    <hyperlink ref="AE369" r:id="rId260" xr:uid="{00000000-0004-0000-0100-000003010000}"/>
    <hyperlink ref="AE366" r:id="rId261" xr:uid="{00000000-0004-0000-0100-000004010000}"/>
    <hyperlink ref="AE365" r:id="rId262" xr:uid="{00000000-0004-0000-0100-000005010000}"/>
    <hyperlink ref="AE370" r:id="rId263" xr:uid="{00000000-0004-0000-0100-000006010000}"/>
    <hyperlink ref="AE364" r:id="rId264" xr:uid="{00000000-0004-0000-0100-000007010000}"/>
    <hyperlink ref="AE359" r:id="rId265" xr:uid="{00000000-0004-0000-0100-000008010000}"/>
    <hyperlink ref="AE401" r:id="rId266" xr:uid="{00000000-0004-0000-0100-000009010000}"/>
    <hyperlink ref="AE412" r:id="rId267" xr:uid="{00000000-0004-0000-0100-00000A010000}"/>
    <hyperlink ref="AE403" r:id="rId268" xr:uid="{00000000-0004-0000-0100-00000B010000}"/>
    <hyperlink ref="AE404" r:id="rId269" xr:uid="{00000000-0004-0000-0100-00000C010000}"/>
    <hyperlink ref="AE406" r:id="rId270" xr:uid="{00000000-0004-0000-0100-00000D010000}"/>
    <hyperlink ref="AE402" r:id="rId271" xr:uid="{00000000-0004-0000-0100-00000E010000}"/>
    <hyperlink ref="AE407" r:id="rId272" xr:uid="{00000000-0004-0000-0100-00000F010000}"/>
    <hyperlink ref="AE413" r:id="rId273" xr:uid="{00000000-0004-0000-0100-000010010000}"/>
    <hyperlink ref="AE408" r:id="rId274" xr:uid="{00000000-0004-0000-0100-000011010000}"/>
    <hyperlink ref="AE414" r:id="rId275" xr:uid="{00000000-0004-0000-0100-000012010000}"/>
    <hyperlink ref="AE415" r:id="rId276" xr:uid="{00000000-0004-0000-0100-000013010000}"/>
    <hyperlink ref="AE410" r:id="rId277" xr:uid="{00000000-0004-0000-0100-000014010000}"/>
    <hyperlink ref="AE411" r:id="rId278" xr:uid="{00000000-0004-0000-0100-000015010000}"/>
    <hyperlink ref="AE409" r:id="rId279" xr:uid="{00000000-0004-0000-0100-000016010000}"/>
    <hyperlink ref="AE441" r:id="rId280" xr:uid="{00000000-0004-0000-0100-000017010000}"/>
    <hyperlink ref="AE442" r:id="rId281" xr:uid="{00000000-0004-0000-0100-000018010000}"/>
    <hyperlink ref="AE443" r:id="rId282" xr:uid="{00000000-0004-0000-0100-000019010000}"/>
    <hyperlink ref="AE444" r:id="rId283" xr:uid="{00000000-0004-0000-0100-00001A010000}"/>
    <hyperlink ref="AE283" r:id="rId284" xr:uid="{00000000-0004-0000-0100-00001B010000}"/>
    <hyperlink ref="AE276" r:id="rId285" xr:uid="{00000000-0004-0000-0100-00001C010000}"/>
    <hyperlink ref="AE277" r:id="rId286" xr:uid="{00000000-0004-0000-0100-00001D010000}"/>
    <hyperlink ref="AE278" r:id="rId287" xr:uid="{00000000-0004-0000-0100-00001E010000}"/>
    <hyperlink ref="AE279" r:id="rId288" xr:uid="{00000000-0004-0000-0100-00001F010000}"/>
    <hyperlink ref="AE280" r:id="rId289" xr:uid="{00000000-0004-0000-0100-000020010000}"/>
    <hyperlink ref="AE281" r:id="rId290" xr:uid="{00000000-0004-0000-0100-000021010000}"/>
    <hyperlink ref="AE282" r:id="rId291" xr:uid="{00000000-0004-0000-0100-000022010000}"/>
    <hyperlink ref="AE242" r:id="rId292" xr:uid="{00000000-0004-0000-0100-000023010000}"/>
    <hyperlink ref="AE241" r:id="rId293" xr:uid="{00000000-0004-0000-0100-000024010000}"/>
    <hyperlink ref="AE239" r:id="rId294" xr:uid="{00000000-0004-0000-0100-000025010000}"/>
    <hyperlink ref="AE284" r:id="rId295" xr:uid="{00000000-0004-0000-0100-000026010000}"/>
    <hyperlink ref="AE285" r:id="rId296" xr:uid="{00000000-0004-0000-0100-000027010000}"/>
    <hyperlink ref="AE238" r:id="rId297" xr:uid="{00000000-0004-0000-0100-000028010000}"/>
    <hyperlink ref="AE240" r:id="rId298" xr:uid="{00000000-0004-0000-0100-000029010000}"/>
    <hyperlink ref="AE243" r:id="rId299" xr:uid="{00000000-0004-0000-0100-00002A010000}"/>
    <hyperlink ref="AE245" r:id="rId300" xr:uid="{00000000-0004-0000-0100-00002B010000}"/>
    <hyperlink ref="AE248" r:id="rId301" xr:uid="{00000000-0004-0000-0100-00002C010000}"/>
    <hyperlink ref="AE246" r:id="rId302" xr:uid="{00000000-0004-0000-0100-00002D010000}"/>
    <hyperlink ref="AE249" r:id="rId303" xr:uid="{00000000-0004-0000-0100-00002E010000}"/>
    <hyperlink ref="AE250" r:id="rId304" xr:uid="{00000000-0004-0000-0100-00002F010000}"/>
    <hyperlink ref="AE251" r:id="rId305" xr:uid="{00000000-0004-0000-0100-000030010000}"/>
    <hyperlink ref="AE252" r:id="rId306" xr:uid="{00000000-0004-0000-0100-000031010000}"/>
    <hyperlink ref="AE247" r:id="rId307" xr:uid="{00000000-0004-0000-0100-000032010000}"/>
    <hyperlink ref="AE258" r:id="rId308" xr:uid="{00000000-0004-0000-0100-000033010000}"/>
    <hyperlink ref="AE253" r:id="rId309" xr:uid="{00000000-0004-0000-0100-000034010000}"/>
    <hyperlink ref="AE271" r:id="rId310" xr:uid="{00000000-0004-0000-0100-000035010000}"/>
    <hyperlink ref="AE254" r:id="rId311" xr:uid="{00000000-0004-0000-0100-000036010000}"/>
    <hyperlink ref="AE259" r:id="rId312" xr:uid="{00000000-0004-0000-0100-000037010000}"/>
    <hyperlink ref="AE255" r:id="rId313" xr:uid="{00000000-0004-0000-0100-000038010000}"/>
    <hyperlink ref="AE256" r:id="rId314" xr:uid="{00000000-0004-0000-0100-000039010000}"/>
    <hyperlink ref="AE257" r:id="rId315" xr:uid="{00000000-0004-0000-0100-00003A010000}"/>
    <hyperlink ref="AE266" r:id="rId316" xr:uid="{00000000-0004-0000-0100-00003B010000}"/>
    <hyperlink ref="AE262" r:id="rId317" xr:uid="{00000000-0004-0000-0100-00003C010000}"/>
    <hyperlink ref="AE264" r:id="rId318" xr:uid="{00000000-0004-0000-0100-00003D010000}"/>
    <hyperlink ref="AE265" r:id="rId319" xr:uid="{00000000-0004-0000-0100-00003E010000}"/>
    <hyperlink ref="AE267" r:id="rId320" xr:uid="{00000000-0004-0000-0100-00003F010000}"/>
    <hyperlink ref="AE260" r:id="rId321" xr:uid="{00000000-0004-0000-0100-000040010000}"/>
    <hyperlink ref="AE261" r:id="rId322" xr:uid="{00000000-0004-0000-0100-000041010000}"/>
    <hyperlink ref="AE263" r:id="rId323" xr:uid="{00000000-0004-0000-0100-000042010000}"/>
    <hyperlink ref="AE269" r:id="rId324" xr:uid="{00000000-0004-0000-0100-000043010000}"/>
    <hyperlink ref="AE286" r:id="rId325" xr:uid="{00000000-0004-0000-0100-000044010000}"/>
    <hyperlink ref="AE270" r:id="rId326" xr:uid="{00000000-0004-0000-0100-000045010000}"/>
    <hyperlink ref="AE274" r:id="rId327" xr:uid="{00000000-0004-0000-0100-000046010000}"/>
    <hyperlink ref="AE275" r:id="rId328" xr:uid="{00000000-0004-0000-0100-000047010000}"/>
    <hyperlink ref="AE273" r:id="rId329" xr:uid="{00000000-0004-0000-0100-000048010000}"/>
    <hyperlink ref="AE268" r:id="rId330" xr:uid="{00000000-0004-0000-0100-000049010000}"/>
    <hyperlink ref="AE304" r:id="rId331" xr:uid="{00000000-0004-0000-0100-00004A010000}"/>
    <hyperlink ref="AE301" r:id="rId332" xr:uid="{00000000-0004-0000-0100-00004B010000}"/>
    <hyperlink ref="AE302" r:id="rId333" xr:uid="{00000000-0004-0000-0100-00004C010000}"/>
    <hyperlink ref="AE305" r:id="rId334" xr:uid="{00000000-0004-0000-0100-00004D010000}"/>
    <hyperlink ref="AE306" r:id="rId335" xr:uid="{00000000-0004-0000-0100-00004E010000}"/>
    <hyperlink ref="AE303" r:id="rId336" xr:uid="{00000000-0004-0000-0100-00004F010000}"/>
    <hyperlink ref="AE307" r:id="rId337" xr:uid="{00000000-0004-0000-0100-000050010000}"/>
    <hyperlink ref="AE312" r:id="rId338" xr:uid="{00000000-0004-0000-0100-000051010000}"/>
    <hyperlink ref="AE309" r:id="rId339" xr:uid="{00000000-0004-0000-0100-000052010000}"/>
    <hyperlink ref="AE311" r:id="rId340" xr:uid="{00000000-0004-0000-0100-000053010000}"/>
    <hyperlink ref="AE308" r:id="rId341" xr:uid="{00000000-0004-0000-0100-000054010000}"/>
    <hyperlink ref="AE313" r:id="rId342" xr:uid="{00000000-0004-0000-0100-000055010000}"/>
    <hyperlink ref="AE310" r:id="rId343" xr:uid="{00000000-0004-0000-0100-000056010000}"/>
    <hyperlink ref="AE314" r:id="rId344" xr:uid="{00000000-0004-0000-0100-000057010000}"/>
    <hyperlink ref="AE319" r:id="rId345" xr:uid="{00000000-0004-0000-0100-000058010000}"/>
    <hyperlink ref="AE318" r:id="rId346" xr:uid="{00000000-0004-0000-0100-000059010000}"/>
    <hyperlink ref="AE316" r:id="rId347" xr:uid="{00000000-0004-0000-0100-00005A010000}"/>
    <hyperlink ref="AE315" r:id="rId348" xr:uid="{00000000-0004-0000-0100-00005B010000}"/>
    <hyperlink ref="AE320" r:id="rId349" xr:uid="{00000000-0004-0000-0100-00005C010000}"/>
    <hyperlink ref="AE317" r:id="rId350" xr:uid="{00000000-0004-0000-0100-00005D010000}"/>
    <hyperlink ref="AE321" r:id="rId351" xr:uid="{00000000-0004-0000-0100-00005E010000}"/>
    <hyperlink ref="AE325" r:id="rId352" xr:uid="{00000000-0004-0000-0100-00005F010000}"/>
    <hyperlink ref="AE323" r:id="rId353" xr:uid="{00000000-0004-0000-0100-000060010000}"/>
    <hyperlink ref="AE326" r:id="rId354" xr:uid="{00000000-0004-0000-0100-000061010000}"/>
    <hyperlink ref="AE324" r:id="rId355" xr:uid="{00000000-0004-0000-0100-000062010000}"/>
    <hyperlink ref="AE327" r:id="rId356" xr:uid="{00000000-0004-0000-0100-000063010000}"/>
    <hyperlink ref="AE328" r:id="rId357" xr:uid="{00000000-0004-0000-0100-000064010000}"/>
    <hyperlink ref="AE322" r:id="rId358" xr:uid="{00000000-0004-0000-0100-000065010000}"/>
    <hyperlink ref="AE331" r:id="rId359" xr:uid="{00000000-0004-0000-0100-000066010000}"/>
    <hyperlink ref="AE329" r:id="rId360" xr:uid="{00000000-0004-0000-0100-000067010000}"/>
    <hyperlink ref="AE333" r:id="rId361" xr:uid="{00000000-0004-0000-0100-000068010000}"/>
    <hyperlink ref="AE330" r:id="rId362" xr:uid="{00000000-0004-0000-0100-000069010000}"/>
    <hyperlink ref="AE332" r:id="rId363" xr:uid="{00000000-0004-0000-0100-00006A010000}"/>
    <hyperlink ref="AE334" r:id="rId364" xr:uid="{00000000-0004-0000-0100-00006B010000}"/>
    <hyperlink ref="AE352" r:id="rId365" xr:uid="{00000000-0004-0000-0100-00006C010000}"/>
    <hyperlink ref="AE341" r:id="rId366" xr:uid="{00000000-0004-0000-0100-00006D010000}"/>
    <hyperlink ref="AE353" r:id="rId367" xr:uid="{00000000-0004-0000-0100-00006E010000}"/>
    <hyperlink ref="AE354" r:id="rId368" xr:uid="{00000000-0004-0000-0100-00006F010000}"/>
    <hyperlink ref="AE355" r:id="rId369" xr:uid="{00000000-0004-0000-0100-000070010000}"/>
    <hyperlink ref="AE342" r:id="rId370" xr:uid="{00000000-0004-0000-0100-000071010000}"/>
    <hyperlink ref="AE346" r:id="rId371" xr:uid="{00000000-0004-0000-0100-000072010000}"/>
    <hyperlink ref="AE344" r:id="rId372" xr:uid="{00000000-0004-0000-0100-000073010000}"/>
    <hyperlink ref="AE343" r:id="rId373" xr:uid="{00000000-0004-0000-0100-000074010000}"/>
    <hyperlink ref="AE345" r:id="rId374" xr:uid="{00000000-0004-0000-0100-000075010000}"/>
    <hyperlink ref="AE356" r:id="rId375" xr:uid="{00000000-0004-0000-0100-000076010000}"/>
    <hyperlink ref="AE357" r:id="rId376" xr:uid="{00000000-0004-0000-0100-000077010000}"/>
    <hyperlink ref="AE350" r:id="rId377" xr:uid="{00000000-0004-0000-0100-000078010000}"/>
    <hyperlink ref="AE351" r:id="rId378" xr:uid="{00000000-0004-0000-0100-000079010000}"/>
    <hyperlink ref="AE349" r:id="rId379" xr:uid="{00000000-0004-0000-0100-00007A010000}"/>
    <hyperlink ref="AE348" r:id="rId380" xr:uid="{00000000-0004-0000-0100-00007B010000}"/>
    <hyperlink ref="AE347" r:id="rId381" xr:uid="{00000000-0004-0000-0100-00007C010000}"/>
    <hyperlink ref="AE371" r:id="rId382" xr:uid="{00000000-0004-0000-0100-00007D010000}"/>
    <hyperlink ref="AE372" r:id="rId383" xr:uid="{00000000-0004-0000-0100-00007E010000}"/>
    <hyperlink ref="AE378" r:id="rId384" xr:uid="{00000000-0004-0000-0100-00007F010000}"/>
    <hyperlink ref="AE375" r:id="rId385" xr:uid="{00000000-0004-0000-0100-000080010000}"/>
    <hyperlink ref="AE379" r:id="rId386" xr:uid="{00000000-0004-0000-0100-000081010000}"/>
    <hyperlink ref="AE380" r:id="rId387" xr:uid="{00000000-0004-0000-0100-000082010000}"/>
    <hyperlink ref="AE376" r:id="rId388" xr:uid="{00000000-0004-0000-0100-000083010000}"/>
    <hyperlink ref="AE374" r:id="rId389" xr:uid="{00000000-0004-0000-0100-000084010000}"/>
    <hyperlink ref="AE377" r:id="rId390" xr:uid="{00000000-0004-0000-0100-000085010000}"/>
    <hyperlink ref="AE373" r:id="rId391" xr:uid="{00000000-0004-0000-0100-000086010000}"/>
    <hyperlink ref="AE381" r:id="rId392" xr:uid="{00000000-0004-0000-0100-000087010000}"/>
    <hyperlink ref="AE383" r:id="rId393" xr:uid="{00000000-0004-0000-0100-000088010000}"/>
    <hyperlink ref="AE382" r:id="rId394" xr:uid="{00000000-0004-0000-0100-000089010000}"/>
    <hyperlink ref="AE387" r:id="rId395" xr:uid="{00000000-0004-0000-0100-00008A010000}"/>
    <hyperlink ref="AE388" r:id="rId396" xr:uid="{00000000-0004-0000-0100-00008B010000}"/>
    <hyperlink ref="AE386" r:id="rId397" xr:uid="{00000000-0004-0000-0100-00008C010000}"/>
    <hyperlink ref="AE389" r:id="rId398" xr:uid="{00000000-0004-0000-0100-00008D010000}"/>
    <hyperlink ref="AE384" r:id="rId399" xr:uid="{00000000-0004-0000-0100-00008E010000}"/>
    <hyperlink ref="AE390" r:id="rId400" xr:uid="{00000000-0004-0000-0100-00008F010000}"/>
    <hyperlink ref="AE385" r:id="rId401" xr:uid="{00000000-0004-0000-0100-000090010000}"/>
    <hyperlink ref="AE400" r:id="rId402" xr:uid="{00000000-0004-0000-0100-000091010000}"/>
    <hyperlink ref="AE397" r:id="rId403" xr:uid="{00000000-0004-0000-0100-000092010000}"/>
    <hyperlink ref="AE398" r:id="rId404" xr:uid="{00000000-0004-0000-0100-000093010000}"/>
    <hyperlink ref="AE394" r:id="rId405" xr:uid="{00000000-0004-0000-0100-000094010000}"/>
    <hyperlink ref="AE395" r:id="rId406" xr:uid="{00000000-0004-0000-0100-000095010000}"/>
    <hyperlink ref="AE392" r:id="rId407" xr:uid="{00000000-0004-0000-0100-000096010000}"/>
    <hyperlink ref="AE393" r:id="rId408" xr:uid="{00000000-0004-0000-0100-000097010000}"/>
    <hyperlink ref="AE396" r:id="rId409" xr:uid="{00000000-0004-0000-0100-000098010000}"/>
    <hyperlink ref="AE391" r:id="rId410" xr:uid="{00000000-0004-0000-0100-000099010000}"/>
    <hyperlink ref="AE399" r:id="rId411" xr:uid="{00000000-0004-0000-0100-00009A010000}"/>
    <hyperlink ref="AE416" r:id="rId412" xr:uid="{00000000-0004-0000-0100-00009B010000}"/>
    <hyperlink ref="AE433" r:id="rId413" xr:uid="{00000000-0004-0000-0100-00009C010000}"/>
    <hyperlink ref="AE434" r:id="rId414" xr:uid="{00000000-0004-0000-0100-00009D010000}"/>
    <hyperlink ref="AE417" r:id="rId415" xr:uid="{00000000-0004-0000-0100-00009E010000}"/>
    <hyperlink ref="AE420" r:id="rId416" xr:uid="{00000000-0004-0000-0100-00009F010000}"/>
    <hyperlink ref="AE418" r:id="rId417" xr:uid="{00000000-0004-0000-0100-0000A0010000}"/>
    <hyperlink ref="AE419" r:id="rId418" xr:uid="{00000000-0004-0000-0100-0000A1010000}"/>
    <hyperlink ref="AE435" r:id="rId419" xr:uid="{00000000-0004-0000-0100-0000A2010000}"/>
    <hyperlink ref="AE436" r:id="rId420" xr:uid="{00000000-0004-0000-0100-0000A3010000}"/>
    <hyperlink ref="AE421" r:id="rId421" xr:uid="{00000000-0004-0000-0100-0000A4010000}"/>
    <hyperlink ref="AE437" r:id="rId422" xr:uid="{00000000-0004-0000-0100-0000A5010000}"/>
    <hyperlink ref="AE423" r:id="rId423" xr:uid="{00000000-0004-0000-0100-0000A6010000}"/>
    <hyperlink ref="AE422" r:id="rId424" xr:uid="{00000000-0004-0000-0100-0000A7010000}"/>
    <hyperlink ref="AE424" r:id="rId425" xr:uid="{00000000-0004-0000-0100-0000A8010000}"/>
    <hyperlink ref="AE427" r:id="rId426" xr:uid="{00000000-0004-0000-0100-0000A9010000}"/>
    <hyperlink ref="AE425" r:id="rId427" xr:uid="{00000000-0004-0000-0100-0000AA010000}"/>
    <hyperlink ref="AE430" r:id="rId428" xr:uid="{00000000-0004-0000-0100-0000AB010000}"/>
    <hyperlink ref="AE429" r:id="rId429" xr:uid="{00000000-0004-0000-0100-0000AC010000}"/>
    <hyperlink ref="AE431" r:id="rId430" xr:uid="{00000000-0004-0000-0100-0000AD010000}"/>
    <hyperlink ref="AE438" r:id="rId431" xr:uid="{00000000-0004-0000-0100-0000AE010000}"/>
    <hyperlink ref="AE439" r:id="rId432" xr:uid="{00000000-0004-0000-0100-0000AF010000}"/>
    <hyperlink ref="AE432" r:id="rId433" xr:uid="{00000000-0004-0000-0100-0000B0010000}"/>
    <hyperlink ref="AE426" r:id="rId434" xr:uid="{00000000-0004-0000-0100-0000B1010000}"/>
    <hyperlink ref="AE428" r:id="rId435" xr:uid="{00000000-0004-0000-0100-0000B2010000}"/>
    <hyperlink ref="AE455" r:id="rId436" xr:uid="{00000000-0004-0000-0100-0000B3010000}"/>
    <hyperlink ref="AE456" r:id="rId437" xr:uid="{00000000-0004-0000-0100-0000B4010000}"/>
    <hyperlink ref="AE445" r:id="rId438" xr:uid="{00000000-0004-0000-0100-0000B5010000}"/>
    <hyperlink ref="AE457" r:id="rId439" xr:uid="{00000000-0004-0000-0100-0000B6010000}"/>
    <hyperlink ref="AE446" r:id="rId440" xr:uid="{00000000-0004-0000-0100-0000B7010000}"/>
    <hyperlink ref="AE450" r:id="rId441" xr:uid="{00000000-0004-0000-0100-0000B8010000}"/>
    <hyperlink ref="AE448" r:id="rId442" xr:uid="{00000000-0004-0000-0100-0000B9010000}"/>
    <hyperlink ref="AE458" r:id="rId443" xr:uid="{00000000-0004-0000-0100-0000BA010000}"/>
    <hyperlink ref="AE459" r:id="rId444" xr:uid="{00000000-0004-0000-0100-0000BB010000}"/>
    <hyperlink ref="AE460" r:id="rId445" xr:uid="{00000000-0004-0000-0100-0000BC010000}"/>
    <hyperlink ref="AE461" r:id="rId446" xr:uid="{00000000-0004-0000-0100-0000BD010000}"/>
    <hyperlink ref="AE449" r:id="rId447" xr:uid="{00000000-0004-0000-0100-0000BE010000}"/>
    <hyperlink ref="AE453" r:id="rId448" xr:uid="{00000000-0004-0000-0100-0000BF010000}"/>
    <hyperlink ref="AE452" r:id="rId449" xr:uid="{00000000-0004-0000-0100-0000C0010000}"/>
    <hyperlink ref="AE462" r:id="rId450" xr:uid="{00000000-0004-0000-0100-0000C1010000}"/>
    <hyperlink ref="AE454" r:id="rId451" xr:uid="{00000000-0004-0000-0100-0000C2010000}"/>
    <hyperlink ref="AE463" r:id="rId452" xr:uid="{00000000-0004-0000-0100-0000C3010000}"/>
    <hyperlink ref="AE464" r:id="rId453" xr:uid="{00000000-0004-0000-0100-0000C4010000}"/>
    <hyperlink ref="AE451" r:id="rId454" xr:uid="{00000000-0004-0000-0100-0000C5010000}"/>
    <hyperlink ref="AE465" r:id="rId455" xr:uid="{00000000-0004-0000-0100-0000C6010000}"/>
    <hyperlink ref="AE466" r:id="rId456" xr:uid="{00000000-0004-0000-0100-0000C7010000}"/>
    <hyperlink ref="AE467" r:id="rId457" xr:uid="{00000000-0004-0000-0100-0000C8010000}"/>
    <hyperlink ref="AE468" r:id="rId458" xr:uid="{00000000-0004-0000-0100-0000C9010000}"/>
    <hyperlink ref="AE509" r:id="rId459" xr:uid="{00000000-0004-0000-0100-0000CA010000}"/>
    <hyperlink ref="AE510" r:id="rId460" xr:uid="{00000000-0004-0000-0100-0000CB010000}"/>
    <hyperlink ref="AE511" r:id="rId461" xr:uid="{00000000-0004-0000-0100-0000CC010000}"/>
    <hyperlink ref="AE512" r:id="rId462" xr:uid="{00000000-0004-0000-0100-0000CD010000}"/>
    <hyperlink ref="AE513" r:id="rId463" xr:uid="{00000000-0004-0000-0100-0000CE010000}"/>
    <hyperlink ref="AE514" r:id="rId464" xr:uid="{00000000-0004-0000-0100-0000CF010000}"/>
    <hyperlink ref="AE515" r:id="rId465" xr:uid="{00000000-0004-0000-0100-0000D0010000}"/>
    <hyperlink ref="AE516" r:id="rId466" xr:uid="{00000000-0004-0000-0100-0000D1010000}"/>
    <hyperlink ref="AE517" r:id="rId467" xr:uid="{00000000-0004-0000-0100-0000D2010000}"/>
    <hyperlink ref="AE518" r:id="rId468" xr:uid="{00000000-0004-0000-0100-0000D3010000}"/>
    <hyperlink ref="AE519" r:id="rId469" xr:uid="{00000000-0004-0000-0100-0000D4010000}"/>
    <hyperlink ref="AE520" r:id="rId470" xr:uid="{00000000-0004-0000-0100-0000D5010000}"/>
    <hyperlink ref="AE521" r:id="rId471" xr:uid="{00000000-0004-0000-0100-0000D6010000}"/>
    <hyperlink ref="AE522" r:id="rId472" xr:uid="{00000000-0004-0000-0100-0000D7010000}"/>
    <hyperlink ref="AE523" r:id="rId473" xr:uid="{00000000-0004-0000-0100-0000D8010000}"/>
    <hyperlink ref="AE524" r:id="rId474" xr:uid="{00000000-0004-0000-0100-0000D9010000}"/>
    <hyperlink ref="AE525" r:id="rId475" xr:uid="{00000000-0004-0000-0100-0000DA010000}"/>
    <hyperlink ref="AE526" r:id="rId476" xr:uid="{00000000-0004-0000-0100-0000DB010000}"/>
    <hyperlink ref="AE527" r:id="rId477" xr:uid="{00000000-0004-0000-0100-0000DC010000}"/>
    <hyperlink ref="AE528" r:id="rId478" xr:uid="{00000000-0004-0000-0100-0000DD010000}"/>
    <hyperlink ref="AE529" r:id="rId479" xr:uid="{00000000-0004-0000-0100-0000DE010000}"/>
    <hyperlink ref="AE530" r:id="rId480" xr:uid="{00000000-0004-0000-0100-0000DF010000}"/>
    <hyperlink ref="AE531" r:id="rId481" xr:uid="{00000000-0004-0000-0100-0000E0010000}"/>
    <hyperlink ref="AE532" r:id="rId482" xr:uid="{00000000-0004-0000-0100-0000E1010000}"/>
    <hyperlink ref="AE533" r:id="rId483" xr:uid="{00000000-0004-0000-0100-0000E2010000}"/>
    <hyperlink ref="AE534" r:id="rId484" xr:uid="{00000000-0004-0000-0100-0000E3010000}"/>
    <hyperlink ref="AE535" r:id="rId485" xr:uid="{00000000-0004-0000-0100-0000E4010000}"/>
    <hyperlink ref="AE536" r:id="rId486" xr:uid="{00000000-0004-0000-0100-0000E5010000}"/>
    <hyperlink ref="AE537" r:id="rId487" xr:uid="{00000000-0004-0000-0100-0000E6010000}"/>
    <hyperlink ref="AE540" r:id="rId488" xr:uid="{00000000-0004-0000-0100-0000E7010000}"/>
    <hyperlink ref="AE538" r:id="rId489" xr:uid="{00000000-0004-0000-0100-0000E8010000}"/>
    <hyperlink ref="AE541" r:id="rId490" xr:uid="{00000000-0004-0000-0100-0000E9010000}"/>
    <hyperlink ref="AE542" r:id="rId491" xr:uid="{00000000-0004-0000-0100-0000EA010000}"/>
    <hyperlink ref="AE543" r:id="rId492" xr:uid="{00000000-0004-0000-0100-0000EB010000}"/>
    <hyperlink ref="AE544" r:id="rId493" xr:uid="{00000000-0004-0000-0100-0000EC010000}"/>
    <hyperlink ref="AE469" r:id="rId494" xr:uid="{00000000-0004-0000-0100-0000ED010000}"/>
    <hyperlink ref="AE470" r:id="rId495" xr:uid="{00000000-0004-0000-0100-0000EE010000}"/>
    <hyperlink ref="AE471" r:id="rId496" xr:uid="{00000000-0004-0000-0100-0000EF010000}"/>
    <hyperlink ref="AE472" r:id="rId497" xr:uid="{00000000-0004-0000-0100-0000F0010000}"/>
    <hyperlink ref="AE473" r:id="rId498" xr:uid="{00000000-0004-0000-0100-0000F1010000}"/>
    <hyperlink ref="AE474" r:id="rId499" xr:uid="{00000000-0004-0000-0100-0000F2010000}"/>
    <hyperlink ref="AE475" r:id="rId500" xr:uid="{00000000-0004-0000-0100-0000F3010000}"/>
    <hyperlink ref="AE476" r:id="rId501" xr:uid="{00000000-0004-0000-0100-0000F4010000}"/>
    <hyperlink ref="AE477" r:id="rId502" xr:uid="{00000000-0004-0000-0100-0000F5010000}"/>
    <hyperlink ref="AE478" r:id="rId503" xr:uid="{00000000-0004-0000-0100-0000F6010000}"/>
    <hyperlink ref="AE479" r:id="rId504" xr:uid="{00000000-0004-0000-0100-0000F7010000}"/>
    <hyperlink ref="AE480" r:id="rId505" xr:uid="{00000000-0004-0000-0100-0000F8010000}"/>
    <hyperlink ref="AE481" r:id="rId506" xr:uid="{00000000-0004-0000-0100-0000F9010000}"/>
    <hyperlink ref="AE482" r:id="rId507" xr:uid="{00000000-0004-0000-0100-0000FA010000}"/>
    <hyperlink ref="AE483" r:id="rId508" xr:uid="{00000000-0004-0000-0100-0000FB010000}"/>
    <hyperlink ref="AE484" r:id="rId509" xr:uid="{00000000-0004-0000-0100-0000FC010000}"/>
    <hyperlink ref="AE485" r:id="rId510" xr:uid="{00000000-0004-0000-0100-0000FD010000}"/>
    <hyperlink ref="AE486" r:id="rId511" xr:uid="{00000000-0004-0000-0100-0000FE010000}"/>
    <hyperlink ref="AE487" r:id="rId512" xr:uid="{00000000-0004-0000-0100-0000FF010000}"/>
    <hyperlink ref="AE488" r:id="rId513" xr:uid="{00000000-0004-0000-0100-000000020000}"/>
    <hyperlink ref="AE489" r:id="rId514" xr:uid="{00000000-0004-0000-0100-000001020000}"/>
    <hyperlink ref="AE490" r:id="rId515" xr:uid="{00000000-0004-0000-0100-000002020000}"/>
    <hyperlink ref="AE491" r:id="rId516" xr:uid="{00000000-0004-0000-0100-000003020000}"/>
    <hyperlink ref="AE492" r:id="rId517" xr:uid="{00000000-0004-0000-0100-000004020000}"/>
    <hyperlink ref="AE493" r:id="rId518" xr:uid="{00000000-0004-0000-0100-000005020000}"/>
    <hyperlink ref="AE494" r:id="rId519" xr:uid="{00000000-0004-0000-0100-000006020000}"/>
    <hyperlink ref="AE495" r:id="rId520" xr:uid="{00000000-0004-0000-0100-000007020000}"/>
    <hyperlink ref="AE496" r:id="rId521" xr:uid="{00000000-0004-0000-0100-000008020000}"/>
    <hyperlink ref="AE497" r:id="rId522" xr:uid="{00000000-0004-0000-0100-000009020000}"/>
    <hyperlink ref="AE498" r:id="rId523" xr:uid="{00000000-0004-0000-0100-00000A020000}"/>
    <hyperlink ref="AE499" r:id="rId524" xr:uid="{00000000-0004-0000-0100-00000B020000}"/>
    <hyperlink ref="AE506" r:id="rId525" xr:uid="{00000000-0004-0000-0100-00000C020000}"/>
    <hyperlink ref="AE507" r:id="rId526" xr:uid="{00000000-0004-0000-0100-00000D020000}"/>
    <hyperlink ref="AE505" r:id="rId527" xr:uid="{00000000-0004-0000-0100-00000E020000}"/>
    <hyperlink ref="AE502" r:id="rId528" xr:uid="{00000000-0004-0000-0100-00000F020000}"/>
    <hyperlink ref="AE504" r:id="rId529" xr:uid="{00000000-0004-0000-0100-000010020000}"/>
    <hyperlink ref="AE508" r:id="rId530" xr:uid="{00000000-0004-0000-0100-000011020000}"/>
    <hyperlink ref="AE500" r:id="rId531" xr:uid="{00000000-0004-0000-0100-000012020000}"/>
    <hyperlink ref="AE501" r:id="rId532" xr:uid="{00000000-0004-0000-0100-000013020000}"/>
    <hyperlink ref="AE503" r:id="rId533" xr:uid="{00000000-0004-0000-0100-000014020000}"/>
    <hyperlink ref="AE447" r:id="rId534" xr:uid="{00000000-0004-0000-0100-000015020000}"/>
    <hyperlink ref="AE405" r:id="rId535" xr:uid="{00000000-0004-0000-0100-000016020000}"/>
    <hyperlink ref="AE440" r:id="rId536" xr:uid="{00000000-0004-0000-0100-000017020000}"/>
    <hyperlink ref="AE226" r:id="rId537" xr:uid="{00000000-0004-0000-0100-000018020000}"/>
    <hyperlink ref="AE224" r:id="rId538" xr:uid="{00000000-0004-0000-0100-000019020000}"/>
    <hyperlink ref="AE272" r:id="rId539" xr:uid="{00000000-0004-0000-0100-00001A020000}"/>
    <hyperlink ref="AE539" r:id="rId540" xr:uid="{00000000-0004-0000-0100-00001B020000}"/>
    <hyperlink ref="AE361" r:id="rId541" xr:uid="{00000000-0004-0000-0100-00001C020000}"/>
    <hyperlink ref="AE237" r:id="rId542" xr:uid="{00000000-0004-0000-0100-00001D020000}"/>
    <hyperlink ref="AE244" r:id="rId543" xr:uid="{00000000-0004-0000-0100-00001E020000}"/>
    <hyperlink ref="AE362" r:id="rId544" xr:uid="{00000000-0004-0000-0100-00001F020000}"/>
  </hyperlinks>
  <pageMargins left="0.70866141732283472" right="0.70866141732283472" top="0.74803149606299213" bottom="0.74803149606299213" header="0.31496062992125984" footer="0.31496062992125984"/>
  <pageSetup orientation="portrait" r:id="rId545"/>
  <legacyDrawing r:id="rId54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F7F3-F609-4BFB-99B8-16D3A53E050D}">
  <dimension ref="A1:P590"/>
  <sheetViews>
    <sheetView showGridLines="0" view="pageBreakPreview" topLeftCell="A96" zoomScale="80" zoomScaleNormal="55" zoomScaleSheetLayoutView="80" workbookViewId="0">
      <selection activeCell="D146" sqref="D146"/>
    </sheetView>
  </sheetViews>
  <sheetFormatPr baseColWidth="10" defaultColWidth="11.5" defaultRowHeight="16" x14ac:dyDescent="0.2"/>
  <cols>
    <col min="1" max="1" width="12.5" style="134" customWidth="1"/>
    <col min="2" max="2" width="8.6640625" style="134" customWidth="1"/>
    <col min="3" max="3" width="31.5" style="134" customWidth="1"/>
    <col min="4" max="4" width="52.5" style="134" customWidth="1"/>
    <col min="5" max="5" width="7.5" style="134" customWidth="1"/>
    <col min="6" max="6" width="8.6640625" style="134" customWidth="1"/>
    <col min="7" max="7" width="9.33203125" style="134" customWidth="1"/>
    <col min="8" max="8" width="9.5" style="134" customWidth="1"/>
    <col min="9" max="9" width="12.5" style="134" customWidth="1"/>
    <col min="10" max="10" width="8.6640625" style="134" customWidth="1"/>
    <col min="11" max="11" width="31.5" style="134" customWidth="1"/>
    <col min="12" max="12" width="52.5" style="134" customWidth="1"/>
    <col min="13" max="13" width="7.5" style="134" customWidth="1"/>
    <col min="14" max="14" width="8.6640625" style="134" customWidth="1"/>
    <col min="15" max="15" width="9.33203125" style="134" customWidth="1"/>
    <col min="16" max="16" width="9.5" style="134" customWidth="1"/>
    <col min="17" max="16384" width="11.5" style="134"/>
  </cols>
  <sheetData>
    <row r="1" spans="1:16" x14ac:dyDescent="0.2">
      <c r="D1" s="135" t="s">
        <v>1777</v>
      </c>
      <c r="L1" s="135" t="s">
        <v>1778</v>
      </c>
    </row>
    <row r="9" spans="1:16" ht="27.75" customHeight="1" x14ac:dyDescent="0.2">
      <c r="A9" s="1144" t="s">
        <v>1779</v>
      </c>
      <c r="B9" s="1144"/>
      <c r="C9" s="1144"/>
      <c r="D9" s="1144"/>
      <c r="E9" s="1144"/>
      <c r="F9" s="1144"/>
      <c r="G9" s="1144"/>
      <c r="H9" s="1144"/>
      <c r="I9" s="1144" t="s">
        <v>1779</v>
      </c>
      <c r="J9" s="1144"/>
      <c r="K9" s="1144"/>
      <c r="L9" s="1144"/>
      <c r="M9" s="1144"/>
      <c r="N9" s="1144"/>
      <c r="O9" s="1144"/>
      <c r="P9" s="1144"/>
    </row>
    <row r="10" spans="1:16" ht="30" customHeight="1" x14ac:dyDescent="0.2">
      <c r="A10" s="136" t="s">
        <v>1768</v>
      </c>
      <c r="B10" s="1148" t="s">
        <v>3910</v>
      </c>
      <c r="C10" s="1140"/>
      <c r="D10" s="1140"/>
      <c r="E10" s="1140"/>
      <c r="F10" s="1140"/>
      <c r="G10" s="1140"/>
      <c r="H10" s="1140"/>
      <c r="I10" s="136" t="s">
        <v>1768</v>
      </c>
      <c r="J10" s="1140" t="str">
        <f>B10</f>
        <v>CAMPEONATO NACIONAL DE ATLETISMO U20 - COPIAPÓ 2021</v>
      </c>
      <c r="K10" s="1140"/>
      <c r="L10" s="1140"/>
      <c r="M10" s="1140"/>
      <c r="N10" s="1140"/>
      <c r="O10" s="1140"/>
      <c r="P10" s="1140"/>
    </row>
    <row r="11" spans="1:16" ht="30" customHeight="1" x14ac:dyDescent="0.2">
      <c r="A11" s="136" t="s">
        <v>1769</v>
      </c>
      <c r="B11" s="1139" t="s">
        <v>3911</v>
      </c>
      <c r="C11" s="1141"/>
      <c r="D11" s="1141"/>
      <c r="E11" s="1141"/>
      <c r="F11" s="1141"/>
      <c r="G11" s="1141"/>
      <c r="H11" s="1138"/>
      <c r="I11" s="136" t="s">
        <v>1769</v>
      </c>
      <c r="J11" s="1137" t="str">
        <f>B11</f>
        <v>Estadio Atlético Ramon Tapia Chambilla</v>
      </c>
      <c r="K11" s="1141"/>
      <c r="L11" s="1141"/>
      <c r="M11" s="1141"/>
      <c r="N11" s="1141"/>
      <c r="O11" s="1141"/>
      <c r="P11" s="1138"/>
    </row>
    <row r="12" spans="1:16" ht="30" customHeight="1" x14ac:dyDescent="0.2">
      <c r="A12" s="136" t="s">
        <v>26</v>
      </c>
      <c r="B12" s="1146" t="s">
        <v>3912</v>
      </c>
      <c r="C12" s="1147"/>
      <c r="D12" s="137"/>
      <c r="E12" s="137"/>
      <c r="F12" s="138"/>
      <c r="G12" s="138"/>
      <c r="H12" s="138"/>
      <c r="I12" s="136" t="s">
        <v>26</v>
      </c>
      <c r="J12" s="1145" t="str">
        <f>B12</f>
        <v>Sabado 02-10-2021</v>
      </c>
      <c r="K12" s="1143"/>
      <c r="L12" s="137"/>
      <c r="M12" s="137"/>
      <c r="N12" s="138"/>
      <c r="O12" s="138"/>
      <c r="P12" s="138"/>
    </row>
    <row r="13" spans="1:16" ht="30" customHeight="1" x14ac:dyDescent="0.2">
      <c r="A13" s="136" t="s">
        <v>10</v>
      </c>
      <c r="B13" s="1139" t="s">
        <v>3977</v>
      </c>
      <c r="C13" s="1138"/>
      <c r="F13" s="138"/>
      <c r="H13" s="138"/>
      <c r="I13" s="136" t="s">
        <v>10</v>
      </c>
      <c r="J13" s="1139" t="s">
        <v>4007</v>
      </c>
      <c r="K13" s="1138"/>
      <c r="N13" s="138"/>
      <c r="P13" s="138"/>
    </row>
    <row r="14" spans="1:16" ht="30" customHeight="1" x14ac:dyDescent="0.2">
      <c r="A14" s="136" t="s">
        <v>32</v>
      </c>
      <c r="B14" s="1137" t="s">
        <v>1780</v>
      </c>
      <c r="C14" s="1138"/>
      <c r="D14" s="138"/>
      <c r="E14" s="138"/>
      <c r="F14" s="138"/>
      <c r="G14" s="138"/>
      <c r="H14" s="138"/>
      <c r="I14" s="136" t="s">
        <v>32</v>
      </c>
      <c r="J14" s="1137" t="s">
        <v>1781</v>
      </c>
      <c r="K14" s="1138"/>
      <c r="L14" s="138"/>
      <c r="M14" s="138"/>
      <c r="N14" s="138"/>
      <c r="O14" s="138"/>
      <c r="P14" s="138"/>
    </row>
    <row r="15" spans="1:16" ht="30" customHeight="1" x14ac:dyDescent="0.2">
      <c r="A15" s="136" t="s">
        <v>1782</v>
      </c>
      <c r="B15" s="1139" t="s">
        <v>3902</v>
      </c>
      <c r="C15" s="1138"/>
      <c r="D15" s="138"/>
      <c r="E15" s="138"/>
      <c r="F15" s="138"/>
      <c r="G15" s="138"/>
      <c r="H15" s="138"/>
      <c r="I15" s="136" t="s">
        <v>1782</v>
      </c>
      <c r="J15" s="1139" t="s">
        <v>3902</v>
      </c>
      <c r="K15" s="1138"/>
      <c r="L15" s="138"/>
      <c r="M15" s="138"/>
      <c r="N15" s="138"/>
      <c r="O15" s="138"/>
      <c r="P15" s="138"/>
    </row>
    <row r="16" spans="1:16" ht="30" customHeight="1" x14ac:dyDescent="0.2">
      <c r="A16" s="136" t="s">
        <v>1784</v>
      </c>
      <c r="B16" s="1137">
        <v>1</v>
      </c>
      <c r="C16" s="1138"/>
      <c r="D16" s="138"/>
      <c r="E16" s="138"/>
      <c r="F16" s="138"/>
      <c r="G16" s="138"/>
      <c r="H16" s="138"/>
      <c r="I16" s="136" t="s">
        <v>1784</v>
      </c>
      <c r="J16" s="1137">
        <v>1</v>
      </c>
      <c r="K16" s="1138"/>
      <c r="L16" s="138"/>
      <c r="M16" s="138"/>
      <c r="N16" s="138"/>
      <c r="O16" s="138"/>
      <c r="P16" s="138"/>
    </row>
    <row r="17" spans="1:16" ht="30" customHeight="1" x14ac:dyDescent="0.2">
      <c r="A17" s="136" t="s">
        <v>1785</v>
      </c>
      <c r="B17" s="139"/>
      <c r="C17" s="140"/>
      <c r="D17" s="138"/>
      <c r="E17" s="138"/>
      <c r="F17" s="138"/>
      <c r="G17" s="138"/>
      <c r="H17" s="138"/>
      <c r="I17" s="136" t="s">
        <v>1785</v>
      </c>
      <c r="J17" s="139"/>
      <c r="K17" s="140"/>
      <c r="L17" s="138"/>
      <c r="M17" s="138"/>
      <c r="N17" s="138"/>
      <c r="O17" s="138"/>
      <c r="P17" s="138"/>
    </row>
    <row r="18" spans="1:16" ht="30" customHeight="1" x14ac:dyDescent="0.2">
      <c r="A18" s="136" t="s">
        <v>36</v>
      </c>
      <c r="B18" s="1137"/>
      <c r="C18" s="1138"/>
      <c r="D18" s="138"/>
      <c r="E18" s="138"/>
      <c r="F18" s="138"/>
      <c r="G18" s="138"/>
      <c r="H18" s="138"/>
      <c r="I18" s="136" t="s">
        <v>36</v>
      </c>
      <c r="J18" s="1137"/>
      <c r="K18" s="1138"/>
      <c r="L18" s="138"/>
      <c r="M18" s="138"/>
      <c r="N18" s="138"/>
      <c r="O18" s="138"/>
      <c r="P18" s="138"/>
    </row>
    <row r="19" spans="1:16" ht="30" customHeight="1" x14ac:dyDescent="0.2">
      <c r="A19" s="136" t="s">
        <v>1786</v>
      </c>
      <c r="B19" s="1137" t="s">
        <v>1787</v>
      </c>
      <c r="C19" s="1138"/>
      <c r="D19" s="138"/>
      <c r="E19" s="138"/>
      <c r="F19" s="138"/>
      <c r="G19" s="138"/>
      <c r="H19" s="138"/>
      <c r="I19" s="136" t="s">
        <v>1786</v>
      </c>
      <c r="J19" s="1137" t="s">
        <v>1787</v>
      </c>
      <c r="K19" s="1138"/>
      <c r="L19" s="138"/>
      <c r="M19" s="138"/>
      <c r="N19" s="138"/>
      <c r="O19" s="138"/>
      <c r="P19" s="138"/>
    </row>
    <row r="20" spans="1:16" ht="25" customHeight="1" x14ac:dyDescent="0.2"/>
    <row r="21" spans="1:16" ht="25" customHeight="1" thickBot="1" x14ac:dyDescent="0.25">
      <c r="A21" s="141" t="s">
        <v>1788</v>
      </c>
      <c r="B21" s="141" t="s">
        <v>1789</v>
      </c>
      <c r="C21" s="141" t="s">
        <v>1790</v>
      </c>
      <c r="D21" s="141" t="s">
        <v>8</v>
      </c>
      <c r="E21" s="141" t="s">
        <v>1791</v>
      </c>
      <c r="F21" s="141" t="s">
        <v>1792</v>
      </c>
      <c r="G21" s="141" t="s">
        <v>1793</v>
      </c>
      <c r="H21" s="141" t="s">
        <v>14</v>
      </c>
      <c r="I21" s="141" t="s">
        <v>1788</v>
      </c>
      <c r="J21" s="141" t="s">
        <v>1789</v>
      </c>
      <c r="K21" s="141" t="s">
        <v>1790</v>
      </c>
      <c r="L21" s="141" t="s">
        <v>8</v>
      </c>
      <c r="M21" s="141" t="s">
        <v>1791</v>
      </c>
      <c r="N21" s="141" t="s">
        <v>1792</v>
      </c>
      <c r="O21" s="141" t="s">
        <v>1793</v>
      </c>
      <c r="P21" s="141" t="s">
        <v>14</v>
      </c>
    </row>
    <row r="22" spans="1:16" ht="30" customHeight="1" thickTop="1" x14ac:dyDescent="0.2">
      <c r="A22" s="312">
        <v>4</v>
      </c>
      <c r="B22" s="142"/>
      <c r="C22" s="314" t="s">
        <v>3970</v>
      </c>
      <c r="D22" s="342" t="s">
        <v>2762</v>
      </c>
      <c r="E22" s="1119">
        <v>13</v>
      </c>
      <c r="F22" s="1120">
        <v>37687</v>
      </c>
      <c r="G22" s="142"/>
      <c r="H22" s="142"/>
      <c r="I22" s="312">
        <v>4</v>
      </c>
      <c r="J22" s="142"/>
      <c r="K22" s="314" t="s">
        <v>4008</v>
      </c>
      <c r="L22" s="342" t="s">
        <v>2173</v>
      </c>
      <c r="M22" s="1119">
        <v>7</v>
      </c>
      <c r="N22" s="1120">
        <v>38583</v>
      </c>
      <c r="O22" s="142"/>
      <c r="P22" s="142"/>
    </row>
    <row r="23" spans="1:16" ht="30" customHeight="1" x14ac:dyDescent="0.2">
      <c r="A23" s="312">
        <v>5</v>
      </c>
      <c r="B23" s="144"/>
      <c r="C23" s="314" t="s">
        <v>3971</v>
      </c>
      <c r="D23" s="342" t="s">
        <v>2762</v>
      </c>
      <c r="E23" s="1119">
        <v>13</v>
      </c>
      <c r="F23" s="1120">
        <v>37640</v>
      </c>
      <c r="G23" s="144"/>
      <c r="H23" s="144"/>
      <c r="I23" s="312">
        <v>5</v>
      </c>
      <c r="J23" s="144"/>
      <c r="K23" s="314" t="s">
        <v>4009</v>
      </c>
      <c r="L23" s="342" t="s">
        <v>3689</v>
      </c>
      <c r="M23" s="1119">
        <v>8</v>
      </c>
      <c r="N23" s="1120">
        <v>37694</v>
      </c>
      <c r="O23" s="144"/>
      <c r="P23" s="144"/>
    </row>
    <row r="24" spans="1:16" ht="30" customHeight="1" x14ac:dyDescent="0.2">
      <c r="A24" s="1101">
        <v>3</v>
      </c>
      <c r="B24" s="144"/>
      <c r="C24" s="314" t="s">
        <v>3972</v>
      </c>
      <c r="D24" s="342" t="s">
        <v>2251</v>
      </c>
      <c r="E24" s="1119">
        <v>6</v>
      </c>
      <c r="F24" s="1120">
        <v>37563</v>
      </c>
      <c r="G24" s="144"/>
      <c r="H24" s="144"/>
      <c r="I24" s="312">
        <v>3</v>
      </c>
      <c r="J24" s="144"/>
      <c r="K24" s="314" t="s">
        <v>4010</v>
      </c>
      <c r="L24" s="342" t="s">
        <v>3197</v>
      </c>
      <c r="M24" s="1119">
        <v>3</v>
      </c>
      <c r="N24" s="1120">
        <v>37982</v>
      </c>
      <c r="O24" s="144"/>
      <c r="P24" s="144"/>
    </row>
    <row r="25" spans="1:16" ht="30" customHeight="1" x14ac:dyDescent="0.2">
      <c r="A25" s="1101">
        <v>6</v>
      </c>
      <c r="B25" s="144"/>
      <c r="C25" s="314" t="s">
        <v>3973</v>
      </c>
      <c r="D25" s="342" t="s">
        <v>3197</v>
      </c>
      <c r="E25" s="1119">
        <v>3</v>
      </c>
      <c r="F25" s="1120">
        <v>38546</v>
      </c>
      <c r="G25" s="144"/>
      <c r="H25" s="144"/>
      <c r="I25" s="1101">
        <v>6</v>
      </c>
      <c r="J25" s="144"/>
      <c r="K25" s="314" t="s">
        <v>4011</v>
      </c>
      <c r="L25" s="342" t="s">
        <v>3577</v>
      </c>
      <c r="M25" s="1119">
        <v>4</v>
      </c>
      <c r="N25" s="1120">
        <v>38638</v>
      </c>
      <c r="O25" s="144"/>
      <c r="P25" s="144"/>
    </row>
    <row r="26" spans="1:16" ht="30" customHeight="1" x14ac:dyDescent="0.2">
      <c r="A26" s="1101">
        <v>7</v>
      </c>
      <c r="B26" s="144"/>
      <c r="C26" s="314" t="s">
        <v>3974</v>
      </c>
      <c r="D26" s="342" t="s">
        <v>3045</v>
      </c>
      <c r="E26" s="1119">
        <v>10</v>
      </c>
      <c r="F26" s="1120">
        <v>37829</v>
      </c>
      <c r="G26" s="144"/>
      <c r="H26" s="144"/>
      <c r="I26" s="1101">
        <v>7</v>
      </c>
      <c r="J26" s="144"/>
      <c r="K26" s="314" t="s">
        <v>4012</v>
      </c>
      <c r="L26" s="342" t="s">
        <v>3550</v>
      </c>
      <c r="M26" s="1119">
        <v>4</v>
      </c>
      <c r="N26" s="1120">
        <v>37346</v>
      </c>
      <c r="O26" s="144"/>
      <c r="P26" s="144"/>
    </row>
    <row r="27" spans="1:16" ht="30" customHeight="1" x14ac:dyDescent="0.2">
      <c r="A27" s="1101">
        <v>8</v>
      </c>
      <c r="B27" s="144"/>
      <c r="C27" s="314" t="s">
        <v>3975</v>
      </c>
      <c r="D27" s="342" t="s">
        <v>3612</v>
      </c>
      <c r="E27" s="1119">
        <v>4</v>
      </c>
      <c r="F27" s="1120">
        <v>38224</v>
      </c>
      <c r="G27" s="144"/>
      <c r="H27" s="144"/>
      <c r="I27" s="1101">
        <v>8</v>
      </c>
      <c r="J27" s="144"/>
      <c r="K27" s="314" t="s">
        <v>4013</v>
      </c>
      <c r="L27" s="342" t="s">
        <v>2510</v>
      </c>
      <c r="M27" s="1119">
        <v>5</v>
      </c>
      <c r="N27" s="1120">
        <v>37459</v>
      </c>
      <c r="O27" s="144"/>
      <c r="P27" s="144"/>
    </row>
    <row r="28" spans="1:16" ht="30" customHeight="1" x14ac:dyDescent="0.2">
      <c r="A28" s="1101">
        <v>2</v>
      </c>
      <c r="B28" s="144"/>
      <c r="C28" s="314" t="s">
        <v>3976</v>
      </c>
      <c r="D28" s="342" t="s">
        <v>3577</v>
      </c>
      <c r="E28" s="1119">
        <v>4</v>
      </c>
      <c r="F28" s="1120">
        <v>38201</v>
      </c>
      <c r="G28" s="144"/>
      <c r="H28" s="144"/>
      <c r="I28" s="1101">
        <v>2</v>
      </c>
      <c r="J28" s="144"/>
      <c r="K28" s="314" t="s">
        <v>4014</v>
      </c>
      <c r="L28" s="342" t="s">
        <v>2510</v>
      </c>
      <c r="M28" s="1119">
        <v>5</v>
      </c>
      <c r="N28" s="1120">
        <v>37808</v>
      </c>
      <c r="O28" s="144"/>
      <c r="P28" s="144"/>
    </row>
    <row r="29" spans="1:16" ht="30" customHeight="1" x14ac:dyDescent="0.2">
      <c r="A29" s="144"/>
      <c r="B29" s="144"/>
      <c r="C29" s="144"/>
      <c r="D29" s="144"/>
      <c r="E29" s="144"/>
      <c r="F29" s="23"/>
      <c r="G29" s="144"/>
      <c r="H29" s="144"/>
      <c r="I29" s="144"/>
      <c r="J29" s="144"/>
      <c r="K29" s="144"/>
      <c r="L29" s="144"/>
      <c r="M29" s="144"/>
      <c r="N29" s="23"/>
      <c r="O29" s="144"/>
      <c r="P29" s="144"/>
    </row>
    <row r="37" spans="1:16" ht="27.75" customHeight="1" x14ac:dyDescent="0.2">
      <c r="A37" s="1144" t="s">
        <v>1779</v>
      </c>
      <c r="B37" s="1144"/>
      <c r="C37" s="1144"/>
      <c r="D37" s="1144"/>
      <c r="E37" s="1144"/>
      <c r="F37" s="1144"/>
      <c r="G37" s="1144"/>
      <c r="H37" s="1144"/>
      <c r="I37" s="1144" t="s">
        <v>1779</v>
      </c>
      <c r="J37" s="1144"/>
      <c r="K37" s="1144"/>
      <c r="L37" s="1144"/>
      <c r="M37" s="1144"/>
      <c r="N37" s="1144"/>
      <c r="O37" s="1144"/>
      <c r="P37" s="1144"/>
    </row>
    <row r="38" spans="1:16" ht="30" customHeight="1" x14ac:dyDescent="0.2">
      <c r="A38" s="136" t="s">
        <v>1768</v>
      </c>
      <c r="B38" s="1140" t="str">
        <f>$B$10</f>
        <v>CAMPEONATO NACIONAL DE ATLETISMO U20 - COPIAPÓ 2021</v>
      </c>
      <c r="C38" s="1140"/>
      <c r="D38" s="1140"/>
      <c r="E38" s="1140"/>
      <c r="F38" s="1140"/>
      <c r="G38" s="1140"/>
      <c r="H38" s="1140"/>
      <c r="I38" s="136" t="s">
        <v>1768</v>
      </c>
      <c r="J38" s="1140" t="str">
        <f>$B$10</f>
        <v>CAMPEONATO NACIONAL DE ATLETISMO U20 - COPIAPÓ 2021</v>
      </c>
      <c r="K38" s="1140"/>
      <c r="L38" s="1140"/>
      <c r="M38" s="1140"/>
      <c r="N38" s="1140"/>
      <c r="O38" s="1140"/>
      <c r="P38" s="1140"/>
    </row>
    <row r="39" spans="1:16" ht="30" customHeight="1" x14ac:dyDescent="0.2">
      <c r="A39" s="136" t="s">
        <v>1769</v>
      </c>
      <c r="B39" s="1137" t="str">
        <f>$B$11</f>
        <v>Estadio Atlético Ramon Tapia Chambilla</v>
      </c>
      <c r="C39" s="1141"/>
      <c r="D39" s="1141"/>
      <c r="E39" s="1141"/>
      <c r="F39" s="1141"/>
      <c r="G39" s="1141"/>
      <c r="H39" s="1138"/>
      <c r="I39" s="136" t="s">
        <v>1769</v>
      </c>
      <c r="J39" s="1137" t="str">
        <f>$B$11</f>
        <v>Estadio Atlético Ramon Tapia Chambilla</v>
      </c>
      <c r="K39" s="1141"/>
      <c r="L39" s="1141"/>
      <c r="M39" s="1141"/>
      <c r="N39" s="1141"/>
      <c r="O39" s="1141"/>
      <c r="P39" s="1138"/>
    </row>
    <row r="40" spans="1:16" ht="30" customHeight="1" x14ac:dyDescent="0.2">
      <c r="A40" s="136" t="s">
        <v>26</v>
      </c>
      <c r="B40" s="1145" t="str">
        <f>$B$12</f>
        <v>Sabado 02-10-2021</v>
      </c>
      <c r="C40" s="1143"/>
      <c r="D40" s="137"/>
      <c r="E40" s="137"/>
      <c r="F40" s="138"/>
      <c r="G40" s="138"/>
      <c r="H40" s="138"/>
      <c r="I40" s="136" t="s">
        <v>26</v>
      </c>
      <c r="J40" s="1145" t="str">
        <f>$B$12</f>
        <v>Sabado 02-10-2021</v>
      </c>
      <c r="K40" s="1143"/>
      <c r="L40" s="137"/>
      <c r="M40" s="137"/>
      <c r="N40" s="138"/>
      <c r="O40" s="138"/>
      <c r="P40" s="138"/>
    </row>
    <row r="41" spans="1:16" ht="30" customHeight="1" x14ac:dyDescent="0.2">
      <c r="A41" s="136" t="s">
        <v>10</v>
      </c>
      <c r="B41" s="1139" t="s">
        <v>3977</v>
      </c>
      <c r="C41" s="1138"/>
      <c r="F41" s="138"/>
      <c r="H41" s="138"/>
      <c r="I41" s="136" t="s">
        <v>10</v>
      </c>
      <c r="J41" s="1139" t="s">
        <v>4007</v>
      </c>
      <c r="K41" s="1138"/>
      <c r="N41" s="138"/>
      <c r="P41" s="138"/>
    </row>
    <row r="42" spans="1:16" ht="30" customHeight="1" x14ac:dyDescent="0.2">
      <c r="A42" s="136" t="s">
        <v>32</v>
      </c>
      <c r="B42" s="1137" t="s">
        <v>1780</v>
      </c>
      <c r="C42" s="1138"/>
      <c r="D42" s="138"/>
      <c r="E42" s="138"/>
      <c r="F42" s="138"/>
      <c r="G42" s="138"/>
      <c r="H42" s="138"/>
      <c r="I42" s="136" t="s">
        <v>32</v>
      </c>
      <c r="J42" s="1137" t="s">
        <v>1781</v>
      </c>
      <c r="K42" s="1138"/>
      <c r="L42" s="138"/>
      <c r="M42" s="138"/>
      <c r="N42" s="138"/>
      <c r="O42" s="138"/>
      <c r="P42" s="138"/>
    </row>
    <row r="43" spans="1:16" ht="30" customHeight="1" x14ac:dyDescent="0.2">
      <c r="A43" s="136" t="s">
        <v>1782</v>
      </c>
      <c r="B43" s="1139" t="s">
        <v>3902</v>
      </c>
      <c r="C43" s="1138"/>
      <c r="D43" s="138"/>
      <c r="E43" s="138"/>
      <c r="F43" s="138"/>
      <c r="G43" s="138"/>
      <c r="H43" s="138"/>
      <c r="I43" s="136" t="s">
        <v>1782</v>
      </c>
      <c r="J43" s="1137" t="str">
        <f>B43</f>
        <v>U20</v>
      </c>
      <c r="K43" s="1138"/>
      <c r="L43" s="138"/>
      <c r="M43" s="138"/>
      <c r="N43" s="138"/>
      <c r="O43" s="138"/>
      <c r="P43" s="138"/>
    </row>
    <row r="44" spans="1:16" ht="30" customHeight="1" x14ac:dyDescent="0.2">
      <c r="A44" s="136" t="s">
        <v>1784</v>
      </c>
      <c r="B44" s="1137">
        <v>2</v>
      </c>
      <c r="C44" s="1138"/>
      <c r="D44" s="138"/>
      <c r="E44" s="138"/>
      <c r="F44" s="138"/>
      <c r="G44" s="138"/>
      <c r="H44" s="138"/>
      <c r="I44" s="136" t="s">
        <v>1784</v>
      </c>
      <c r="J44" s="1137">
        <v>2</v>
      </c>
      <c r="K44" s="1138"/>
      <c r="L44" s="138"/>
      <c r="M44" s="138"/>
      <c r="N44" s="138"/>
      <c r="O44" s="138"/>
      <c r="P44" s="138"/>
    </row>
    <row r="45" spans="1:16" ht="30" customHeight="1" x14ac:dyDescent="0.2">
      <c r="A45" s="136" t="s">
        <v>1785</v>
      </c>
      <c r="B45" s="139"/>
      <c r="C45" s="140"/>
      <c r="D45" s="138"/>
      <c r="E45" s="138"/>
      <c r="F45" s="138"/>
      <c r="G45" s="138"/>
      <c r="H45" s="138"/>
      <c r="I45" s="136" t="s">
        <v>1785</v>
      </c>
      <c r="J45" s="139"/>
      <c r="K45" s="140"/>
      <c r="L45" s="138"/>
      <c r="M45" s="138"/>
      <c r="N45" s="138"/>
      <c r="O45" s="138"/>
      <c r="P45" s="138"/>
    </row>
    <row r="46" spans="1:16" ht="30" customHeight="1" x14ac:dyDescent="0.2">
      <c r="A46" s="136" t="s">
        <v>36</v>
      </c>
      <c r="B46" s="1137"/>
      <c r="C46" s="1138"/>
      <c r="D46" s="138"/>
      <c r="E46" s="138"/>
      <c r="F46" s="138"/>
      <c r="G46" s="138"/>
      <c r="H46" s="138"/>
      <c r="I46" s="136" t="s">
        <v>36</v>
      </c>
      <c r="J46" s="1137"/>
      <c r="K46" s="1138"/>
      <c r="L46" s="138"/>
      <c r="M46" s="138"/>
      <c r="N46" s="138"/>
      <c r="O46" s="138"/>
      <c r="P46" s="138"/>
    </row>
    <row r="47" spans="1:16" ht="30" customHeight="1" x14ac:dyDescent="0.2">
      <c r="A47" s="136" t="s">
        <v>1786</v>
      </c>
      <c r="B47" s="1137" t="s">
        <v>1787</v>
      </c>
      <c r="C47" s="1138"/>
      <c r="D47" s="138"/>
      <c r="E47" s="138"/>
      <c r="F47" s="138"/>
      <c r="G47" s="138"/>
      <c r="H47" s="138"/>
      <c r="I47" s="136" t="s">
        <v>1786</v>
      </c>
      <c r="J47" s="1137" t="s">
        <v>1787</v>
      </c>
      <c r="K47" s="1138"/>
      <c r="L47" s="138"/>
      <c r="M47" s="138"/>
      <c r="N47" s="138"/>
      <c r="O47" s="138"/>
      <c r="P47" s="138"/>
    </row>
    <row r="48" spans="1:16" ht="25" customHeight="1" x14ac:dyDescent="0.2"/>
    <row r="49" spans="1:16" ht="25" customHeight="1" thickBot="1" x14ac:dyDescent="0.25">
      <c r="A49" s="141" t="s">
        <v>1788</v>
      </c>
      <c r="B49" s="141" t="s">
        <v>1789</v>
      </c>
      <c r="C49" s="141" t="s">
        <v>1790</v>
      </c>
      <c r="D49" s="141" t="s">
        <v>8</v>
      </c>
      <c r="E49" s="141" t="s">
        <v>1791</v>
      </c>
      <c r="F49" s="141" t="s">
        <v>1792</v>
      </c>
      <c r="G49" s="141" t="s">
        <v>1793</v>
      </c>
      <c r="H49" s="141" t="s">
        <v>14</v>
      </c>
      <c r="I49" s="141" t="s">
        <v>1788</v>
      </c>
      <c r="J49" s="141" t="s">
        <v>1789</v>
      </c>
      <c r="K49" s="141" t="s">
        <v>1790</v>
      </c>
      <c r="L49" s="141" t="s">
        <v>8</v>
      </c>
      <c r="M49" s="141" t="s">
        <v>1791</v>
      </c>
      <c r="N49" s="141" t="s">
        <v>1792</v>
      </c>
      <c r="O49" s="141" t="s">
        <v>1793</v>
      </c>
      <c r="P49" s="141" t="s">
        <v>14</v>
      </c>
    </row>
    <row r="50" spans="1:16" ht="30" customHeight="1" thickTop="1" x14ac:dyDescent="0.2">
      <c r="A50" s="312">
        <v>4</v>
      </c>
      <c r="B50" s="142"/>
      <c r="C50" s="314" t="s">
        <v>3978</v>
      </c>
      <c r="D50" s="342" t="s">
        <v>2344</v>
      </c>
      <c r="E50" s="1119">
        <v>5</v>
      </c>
      <c r="F50" s="1120">
        <v>37804</v>
      </c>
      <c r="G50" s="142"/>
      <c r="H50" s="142"/>
      <c r="I50" s="312">
        <v>4</v>
      </c>
      <c r="J50" s="142"/>
      <c r="K50" s="314" t="s">
        <v>4015</v>
      </c>
      <c r="L50" s="342" t="s">
        <v>2412</v>
      </c>
      <c r="M50" s="1119">
        <v>5</v>
      </c>
      <c r="N50" s="1120">
        <v>37452</v>
      </c>
      <c r="O50" s="142"/>
      <c r="P50" s="142"/>
    </row>
    <row r="51" spans="1:16" ht="30" customHeight="1" x14ac:dyDescent="0.2">
      <c r="A51" s="312">
        <v>5</v>
      </c>
      <c r="B51" s="144"/>
      <c r="C51" s="314" t="s">
        <v>3979</v>
      </c>
      <c r="D51" s="342" t="s">
        <v>2742</v>
      </c>
      <c r="E51" s="1119">
        <v>13</v>
      </c>
      <c r="F51" s="1120">
        <v>38273</v>
      </c>
      <c r="G51" s="144"/>
      <c r="H51" s="144"/>
      <c r="I51" s="312">
        <v>5</v>
      </c>
      <c r="J51" s="144"/>
      <c r="K51" s="314" t="s">
        <v>4016</v>
      </c>
      <c r="L51" s="342" t="s">
        <v>3449</v>
      </c>
      <c r="M51" s="1119">
        <v>9</v>
      </c>
      <c r="N51" s="1120">
        <v>37370</v>
      </c>
      <c r="O51" s="144"/>
      <c r="P51" s="144"/>
    </row>
    <row r="52" spans="1:16" ht="30" customHeight="1" x14ac:dyDescent="0.2">
      <c r="A52" s="312">
        <v>3</v>
      </c>
      <c r="B52" s="144"/>
      <c r="C52" s="314" t="s">
        <v>3980</v>
      </c>
      <c r="D52" s="342" t="s">
        <v>823</v>
      </c>
      <c r="E52" s="1119">
        <v>7</v>
      </c>
      <c r="F52" s="1120">
        <v>38461</v>
      </c>
      <c r="G52" s="144"/>
      <c r="H52" s="144"/>
      <c r="I52" s="312">
        <v>3</v>
      </c>
      <c r="J52" s="144"/>
      <c r="K52" s="314" t="s">
        <v>4017</v>
      </c>
      <c r="L52" s="342" t="s">
        <v>2109</v>
      </c>
      <c r="M52" s="1119">
        <v>7</v>
      </c>
      <c r="N52" s="1120">
        <v>38044</v>
      </c>
      <c r="O52" s="144"/>
      <c r="P52" s="144"/>
    </row>
    <row r="53" spans="1:16" ht="30" customHeight="1" x14ac:dyDescent="0.2">
      <c r="A53" s="312">
        <v>6</v>
      </c>
      <c r="B53" s="144"/>
      <c r="C53" s="314" t="s">
        <v>3981</v>
      </c>
      <c r="D53" s="342" t="s">
        <v>3197</v>
      </c>
      <c r="E53" s="1119">
        <v>3</v>
      </c>
      <c r="F53" s="1120">
        <v>38360</v>
      </c>
      <c r="G53" s="144"/>
      <c r="H53" s="144"/>
      <c r="I53" s="1101">
        <v>6</v>
      </c>
      <c r="J53" s="144"/>
      <c r="K53" s="314" t="s">
        <v>4018</v>
      </c>
      <c r="L53" s="342" t="s">
        <v>3449</v>
      </c>
      <c r="M53" s="1119">
        <v>9</v>
      </c>
      <c r="N53" s="1120">
        <v>37961</v>
      </c>
      <c r="O53" s="144"/>
      <c r="P53" s="144"/>
    </row>
    <row r="54" spans="1:16" ht="30" customHeight="1" x14ac:dyDescent="0.2">
      <c r="A54" s="1101">
        <v>7</v>
      </c>
      <c r="B54" s="144"/>
      <c r="C54" s="314" t="s">
        <v>3982</v>
      </c>
      <c r="D54" s="342" t="s">
        <v>3409</v>
      </c>
      <c r="E54" s="1119">
        <v>9</v>
      </c>
      <c r="F54" s="1120">
        <v>38131</v>
      </c>
      <c r="G54" s="144"/>
      <c r="H54" s="144"/>
      <c r="I54" s="1101">
        <v>7</v>
      </c>
      <c r="J54" s="144"/>
      <c r="K54" s="314" t="s">
        <v>4019</v>
      </c>
      <c r="L54" s="342" t="s">
        <v>1911</v>
      </c>
      <c r="M54" s="1119">
        <v>6</v>
      </c>
      <c r="N54" s="1120">
        <v>37857</v>
      </c>
      <c r="O54" s="144"/>
      <c r="P54" s="144"/>
    </row>
    <row r="55" spans="1:16" ht="30" customHeight="1" x14ac:dyDescent="0.2">
      <c r="A55" s="1101">
        <v>8</v>
      </c>
      <c r="B55" s="144"/>
      <c r="C55" s="314" t="s">
        <v>3983</v>
      </c>
      <c r="D55" s="342" t="s">
        <v>3189</v>
      </c>
      <c r="E55" s="1119">
        <v>3</v>
      </c>
      <c r="F55" s="1120">
        <v>38011</v>
      </c>
      <c r="G55" s="144"/>
      <c r="H55" s="144"/>
      <c r="I55" s="1101">
        <v>8</v>
      </c>
      <c r="J55" s="144"/>
      <c r="K55" s="314" t="s">
        <v>4020</v>
      </c>
      <c r="L55" s="342" t="s">
        <v>2935</v>
      </c>
      <c r="M55" s="1119">
        <v>13</v>
      </c>
      <c r="N55" s="1120">
        <v>37969</v>
      </c>
      <c r="O55" s="144"/>
      <c r="P55" s="144"/>
    </row>
    <row r="56" spans="1:16" ht="30" customHeight="1" x14ac:dyDescent="0.2">
      <c r="A56" s="1101">
        <v>2</v>
      </c>
      <c r="B56" s="144"/>
      <c r="C56" s="314" t="s">
        <v>3984</v>
      </c>
      <c r="D56" s="342" t="s">
        <v>3612</v>
      </c>
      <c r="E56" s="1119">
        <v>4</v>
      </c>
      <c r="F56" s="1120">
        <v>37728</v>
      </c>
      <c r="G56" s="144"/>
      <c r="H56" s="144"/>
      <c r="I56" s="1101">
        <v>2</v>
      </c>
      <c r="J56" s="144"/>
      <c r="K56" s="314" t="s">
        <v>4021</v>
      </c>
      <c r="L56" s="342" t="s">
        <v>823</v>
      </c>
      <c r="M56" s="1119">
        <v>7</v>
      </c>
      <c r="N56" s="1120">
        <v>38303</v>
      </c>
      <c r="O56" s="144"/>
      <c r="P56" s="144"/>
    </row>
    <row r="57" spans="1:16" ht="30" customHeight="1" x14ac:dyDescent="0.2">
      <c r="A57" s="144"/>
      <c r="B57" s="144"/>
      <c r="C57" s="144"/>
      <c r="D57" s="144"/>
      <c r="E57" s="144"/>
      <c r="F57" s="23"/>
      <c r="G57" s="144"/>
      <c r="H57" s="144"/>
      <c r="I57" s="144"/>
      <c r="J57" s="144"/>
      <c r="K57" s="144"/>
      <c r="L57" s="144"/>
      <c r="M57" s="144"/>
      <c r="N57" s="23"/>
      <c r="O57" s="144"/>
      <c r="P57" s="144"/>
    </row>
    <row r="66" spans="1:16" ht="27.75" customHeight="1" x14ac:dyDescent="0.2">
      <c r="A66" s="1144" t="s">
        <v>1779</v>
      </c>
      <c r="B66" s="1144"/>
      <c r="C66" s="1144"/>
      <c r="D66" s="1144"/>
      <c r="E66" s="1144"/>
      <c r="F66" s="1144"/>
      <c r="G66" s="1144"/>
      <c r="H66" s="1144"/>
      <c r="I66" s="1144" t="s">
        <v>1779</v>
      </c>
      <c r="J66" s="1144"/>
      <c r="K66" s="1144"/>
      <c r="L66" s="1144"/>
      <c r="M66" s="1144"/>
      <c r="N66" s="1144"/>
      <c r="O66" s="1144"/>
      <c r="P66" s="1144"/>
    </row>
    <row r="67" spans="1:16" ht="30" customHeight="1" x14ac:dyDescent="0.2">
      <c r="A67" s="136" t="s">
        <v>1768</v>
      </c>
      <c r="B67" s="1140" t="str">
        <f>$B$10</f>
        <v>CAMPEONATO NACIONAL DE ATLETISMO U20 - COPIAPÓ 2021</v>
      </c>
      <c r="C67" s="1140"/>
      <c r="D67" s="1140"/>
      <c r="E67" s="1140"/>
      <c r="F67" s="1140"/>
      <c r="G67" s="1140"/>
      <c r="H67" s="1140"/>
      <c r="I67" s="136" t="s">
        <v>1768</v>
      </c>
      <c r="J67" s="1140" t="str">
        <f>$B$10</f>
        <v>CAMPEONATO NACIONAL DE ATLETISMO U20 - COPIAPÓ 2021</v>
      </c>
      <c r="K67" s="1140"/>
      <c r="L67" s="1140"/>
      <c r="M67" s="1140"/>
      <c r="N67" s="1140"/>
      <c r="O67" s="1140"/>
      <c r="P67" s="1140"/>
    </row>
    <row r="68" spans="1:16" ht="30" customHeight="1" x14ac:dyDescent="0.2">
      <c r="A68" s="136" t="s">
        <v>1769</v>
      </c>
      <c r="B68" s="1137" t="str">
        <f>$B$11</f>
        <v>Estadio Atlético Ramon Tapia Chambilla</v>
      </c>
      <c r="C68" s="1141"/>
      <c r="D68" s="1141"/>
      <c r="E68" s="1141"/>
      <c r="F68" s="1141"/>
      <c r="G68" s="1141"/>
      <c r="H68" s="1138"/>
      <c r="I68" s="136" t="s">
        <v>1769</v>
      </c>
      <c r="J68" s="1137" t="str">
        <f>$B$11</f>
        <v>Estadio Atlético Ramon Tapia Chambilla</v>
      </c>
      <c r="K68" s="1141"/>
      <c r="L68" s="1141"/>
      <c r="M68" s="1141"/>
      <c r="N68" s="1141"/>
      <c r="O68" s="1141"/>
      <c r="P68" s="1138"/>
    </row>
    <row r="69" spans="1:16" ht="30" customHeight="1" x14ac:dyDescent="0.2">
      <c r="A69" s="136" t="s">
        <v>26</v>
      </c>
      <c r="B69" s="1145" t="str">
        <f>$B$12</f>
        <v>Sabado 02-10-2021</v>
      </c>
      <c r="C69" s="1143"/>
      <c r="D69" s="137"/>
      <c r="E69" s="137"/>
      <c r="F69" s="138"/>
      <c r="G69" s="138"/>
      <c r="H69" s="138"/>
      <c r="I69" s="136" t="s">
        <v>26</v>
      </c>
      <c r="J69" s="1145" t="str">
        <f>$B$12</f>
        <v>Sabado 02-10-2021</v>
      </c>
      <c r="K69" s="1143"/>
      <c r="L69" s="137"/>
      <c r="M69" s="137"/>
      <c r="N69" s="138"/>
      <c r="O69" s="138"/>
      <c r="P69" s="138"/>
    </row>
    <row r="70" spans="1:16" ht="30" customHeight="1" x14ac:dyDescent="0.2">
      <c r="A70" s="136" t="s">
        <v>10</v>
      </c>
      <c r="B70" s="1139" t="s">
        <v>3977</v>
      </c>
      <c r="C70" s="1138"/>
      <c r="F70" s="138"/>
      <c r="H70" s="138"/>
      <c r="I70" s="136" t="s">
        <v>10</v>
      </c>
      <c r="J70" s="1139" t="s">
        <v>4007</v>
      </c>
      <c r="K70" s="1138"/>
      <c r="N70" s="138"/>
      <c r="P70" s="138"/>
    </row>
    <row r="71" spans="1:16" ht="30" customHeight="1" x14ac:dyDescent="0.2">
      <c r="A71" s="136" t="s">
        <v>32</v>
      </c>
      <c r="B71" s="1137" t="s">
        <v>1780</v>
      </c>
      <c r="C71" s="1138"/>
      <c r="D71" s="138"/>
      <c r="E71" s="138"/>
      <c r="F71" s="138"/>
      <c r="G71" s="138"/>
      <c r="H71" s="138"/>
      <c r="I71" s="136" t="s">
        <v>32</v>
      </c>
      <c r="J71" s="1137" t="s">
        <v>1781</v>
      </c>
      <c r="K71" s="1138"/>
      <c r="L71" s="138"/>
      <c r="M71" s="138"/>
      <c r="N71" s="138"/>
      <c r="O71" s="138"/>
      <c r="P71" s="138"/>
    </row>
    <row r="72" spans="1:16" ht="30" customHeight="1" x14ac:dyDescent="0.2">
      <c r="A72" s="136" t="s">
        <v>1782</v>
      </c>
      <c r="B72" s="1139" t="s">
        <v>3902</v>
      </c>
      <c r="C72" s="1138"/>
      <c r="D72" s="138"/>
      <c r="E72" s="138"/>
      <c r="F72" s="138"/>
      <c r="G72" s="138"/>
      <c r="H72" s="138"/>
      <c r="I72" s="136" t="s">
        <v>1782</v>
      </c>
      <c r="J72" s="1137" t="str">
        <f>B72</f>
        <v>U20</v>
      </c>
      <c r="K72" s="1138"/>
      <c r="L72" s="138"/>
      <c r="M72" s="138"/>
      <c r="N72" s="138"/>
      <c r="O72" s="138"/>
      <c r="P72" s="138"/>
    </row>
    <row r="73" spans="1:16" ht="30" customHeight="1" x14ac:dyDescent="0.2">
      <c r="A73" s="136" t="s">
        <v>1784</v>
      </c>
      <c r="B73" s="1137">
        <v>3</v>
      </c>
      <c r="C73" s="1138"/>
      <c r="D73" s="138"/>
      <c r="E73" s="138"/>
      <c r="F73" s="138"/>
      <c r="G73" s="138"/>
      <c r="H73" s="138"/>
      <c r="I73" s="136" t="s">
        <v>1784</v>
      </c>
      <c r="J73" s="1137">
        <v>3</v>
      </c>
      <c r="K73" s="1138"/>
      <c r="L73" s="138"/>
      <c r="M73" s="138"/>
      <c r="N73" s="138"/>
      <c r="O73" s="138"/>
      <c r="P73" s="138"/>
    </row>
    <row r="74" spans="1:16" ht="30" customHeight="1" x14ac:dyDescent="0.2">
      <c r="A74" s="136" t="s">
        <v>1785</v>
      </c>
      <c r="B74" s="139"/>
      <c r="C74" s="140"/>
      <c r="D74" s="138"/>
      <c r="E74" s="138"/>
      <c r="F74" s="138"/>
      <c r="G74" s="138"/>
      <c r="H74" s="138"/>
      <c r="I74" s="136" t="s">
        <v>1785</v>
      </c>
      <c r="J74" s="139"/>
      <c r="K74" s="140"/>
      <c r="L74" s="138"/>
      <c r="M74" s="138"/>
      <c r="N74" s="138"/>
      <c r="O74" s="138"/>
      <c r="P74" s="138"/>
    </row>
    <row r="75" spans="1:16" ht="30" customHeight="1" x14ac:dyDescent="0.2">
      <c r="A75" s="136" t="s">
        <v>36</v>
      </c>
      <c r="B75" s="1137"/>
      <c r="C75" s="1138"/>
      <c r="D75" s="138"/>
      <c r="E75" s="138"/>
      <c r="F75" s="138"/>
      <c r="G75" s="138"/>
      <c r="H75" s="138"/>
      <c r="I75" s="136" t="s">
        <v>36</v>
      </c>
      <c r="J75" s="1137"/>
      <c r="K75" s="1138"/>
      <c r="L75" s="138"/>
      <c r="M75" s="138"/>
      <c r="N75" s="138"/>
      <c r="O75" s="138"/>
      <c r="P75" s="138"/>
    </row>
    <row r="76" spans="1:16" ht="30" customHeight="1" x14ac:dyDescent="0.2">
      <c r="A76" s="136" t="s">
        <v>1786</v>
      </c>
      <c r="B76" s="1137" t="s">
        <v>1787</v>
      </c>
      <c r="C76" s="1138"/>
      <c r="D76" s="138"/>
      <c r="E76" s="138"/>
      <c r="F76" s="138"/>
      <c r="G76" s="138"/>
      <c r="H76" s="138"/>
      <c r="I76" s="136" t="s">
        <v>1786</v>
      </c>
      <c r="J76" s="1137" t="s">
        <v>1787</v>
      </c>
      <c r="K76" s="1138"/>
      <c r="L76" s="138"/>
      <c r="M76" s="138"/>
      <c r="N76" s="138"/>
      <c r="O76" s="138"/>
      <c r="P76" s="138"/>
    </row>
    <row r="77" spans="1:16" ht="25" customHeight="1" x14ac:dyDescent="0.2"/>
    <row r="78" spans="1:16" ht="25" customHeight="1" thickBot="1" x14ac:dyDescent="0.25">
      <c r="A78" s="141" t="s">
        <v>1788</v>
      </c>
      <c r="B78" s="141" t="s">
        <v>1789</v>
      </c>
      <c r="C78" s="141" t="s">
        <v>1790</v>
      </c>
      <c r="D78" s="141" t="s">
        <v>8</v>
      </c>
      <c r="E78" s="141" t="s">
        <v>1791</v>
      </c>
      <c r="F78" s="141" t="s">
        <v>1792</v>
      </c>
      <c r="G78" s="141" t="s">
        <v>1793</v>
      </c>
      <c r="H78" s="141" t="s">
        <v>14</v>
      </c>
      <c r="I78" s="141" t="s">
        <v>1788</v>
      </c>
      <c r="J78" s="141" t="s">
        <v>1789</v>
      </c>
      <c r="K78" s="141" t="s">
        <v>1790</v>
      </c>
      <c r="L78" s="141" t="s">
        <v>8</v>
      </c>
      <c r="M78" s="141" t="s">
        <v>1791</v>
      </c>
      <c r="N78" s="141" t="s">
        <v>1792</v>
      </c>
      <c r="O78" s="141" t="s">
        <v>1793</v>
      </c>
      <c r="P78" s="141" t="s">
        <v>14</v>
      </c>
    </row>
    <row r="79" spans="1:16" ht="30" customHeight="1" thickTop="1" x14ac:dyDescent="0.2">
      <c r="A79" s="312">
        <v>4</v>
      </c>
      <c r="B79" s="142"/>
      <c r="C79" s="314" t="s">
        <v>3985</v>
      </c>
      <c r="D79" s="342" t="s">
        <v>2163</v>
      </c>
      <c r="E79" s="1119">
        <v>7</v>
      </c>
      <c r="F79" s="1120">
        <v>37433</v>
      </c>
      <c r="G79" s="142"/>
      <c r="H79" s="142"/>
      <c r="I79" s="312">
        <v>4</v>
      </c>
      <c r="J79" s="142"/>
      <c r="K79" s="314" t="s">
        <v>4022</v>
      </c>
      <c r="L79" s="342" t="s">
        <v>2007</v>
      </c>
      <c r="M79" s="1119">
        <v>13</v>
      </c>
      <c r="N79" s="1120">
        <v>37635</v>
      </c>
      <c r="O79" s="142"/>
      <c r="P79" s="142"/>
    </row>
    <row r="80" spans="1:16" ht="30" customHeight="1" x14ac:dyDescent="0.2">
      <c r="A80" s="312">
        <v>5</v>
      </c>
      <c r="B80" s="144"/>
      <c r="C80" s="314" t="s">
        <v>3986</v>
      </c>
      <c r="D80" s="342" t="s">
        <v>3389</v>
      </c>
      <c r="E80" s="1119">
        <v>2</v>
      </c>
      <c r="F80" s="1120">
        <v>37807</v>
      </c>
      <c r="G80" s="144"/>
      <c r="H80" s="144"/>
      <c r="I80" s="312">
        <v>5</v>
      </c>
      <c r="J80" s="144"/>
      <c r="K80" s="314" t="s">
        <v>4023</v>
      </c>
      <c r="L80" s="342" t="s">
        <v>3197</v>
      </c>
      <c r="M80" s="1119">
        <v>3</v>
      </c>
      <c r="N80" s="1120">
        <v>37997</v>
      </c>
      <c r="O80" s="144"/>
      <c r="P80" s="144"/>
    </row>
    <row r="81" spans="1:16" ht="30" customHeight="1" x14ac:dyDescent="0.2">
      <c r="A81" s="312">
        <v>3</v>
      </c>
      <c r="B81" s="144"/>
      <c r="C81" s="314" t="s">
        <v>3987</v>
      </c>
      <c r="D81" s="342" t="s">
        <v>2472</v>
      </c>
      <c r="E81" s="1119">
        <v>5</v>
      </c>
      <c r="F81" s="1120">
        <v>37760</v>
      </c>
      <c r="G81" s="144"/>
      <c r="H81" s="144"/>
      <c r="I81" s="312">
        <v>3</v>
      </c>
      <c r="J81" s="144"/>
      <c r="K81" s="314" t="s">
        <v>4024</v>
      </c>
      <c r="L81" s="342" t="s">
        <v>2472</v>
      </c>
      <c r="M81" s="1119">
        <v>5</v>
      </c>
      <c r="N81" s="1120">
        <v>38394</v>
      </c>
      <c r="O81" s="144"/>
      <c r="P81" s="144"/>
    </row>
    <row r="82" spans="1:16" ht="30" customHeight="1" x14ac:dyDescent="0.2">
      <c r="A82" s="312">
        <v>6</v>
      </c>
      <c r="B82" s="144"/>
      <c r="C82" s="314" t="s">
        <v>3988</v>
      </c>
      <c r="D82" s="342" t="s">
        <v>823</v>
      </c>
      <c r="E82" s="1119">
        <v>7</v>
      </c>
      <c r="F82" s="1120">
        <v>37930</v>
      </c>
      <c r="G82" s="144"/>
      <c r="H82" s="144"/>
      <c r="I82" s="1101">
        <v>6</v>
      </c>
      <c r="J82" s="144"/>
      <c r="K82" s="314" t="s">
        <v>4025</v>
      </c>
      <c r="L82" s="342" t="s">
        <v>2007</v>
      </c>
      <c r="M82" s="1119">
        <v>13</v>
      </c>
      <c r="N82" s="1120">
        <v>37736</v>
      </c>
      <c r="O82" s="144"/>
      <c r="P82" s="144"/>
    </row>
    <row r="83" spans="1:16" ht="30" customHeight="1" x14ac:dyDescent="0.2">
      <c r="A83" s="1101">
        <v>7</v>
      </c>
      <c r="B83" s="144"/>
      <c r="C83" s="314" t="s">
        <v>3989</v>
      </c>
      <c r="D83" s="342" t="s">
        <v>2742</v>
      </c>
      <c r="E83" s="1119">
        <v>13</v>
      </c>
      <c r="F83" s="1120">
        <v>37907</v>
      </c>
      <c r="G83" s="144"/>
      <c r="H83" s="144"/>
      <c r="I83" s="1101">
        <v>7</v>
      </c>
      <c r="J83" s="144"/>
      <c r="K83" s="314" t="s">
        <v>4019</v>
      </c>
      <c r="L83" s="342" t="s">
        <v>1911</v>
      </c>
      <c r="M83" s="1119">
        <v>6</v>
      </c>
      <c r="N83" s="1120">
        <v>37857</v>
      </c>
      <c r="O83" s="144"/>
      <c r="P83" s="144"/>
    </row>
    <row r="84" spans="1:16" ht="30" customHeight="1" x14ac:dyDescent="0.2">
      <c r="A84" s="1095">
        <v>8</v>
      </c>
      <c r="B84" s="144"/>
      <c r="C84" s="314" t="s">
        <v>3990</v>
      </c>
      <c r="D84" s="342" t="s">
        <v>2935</v>
      </c>
      <c r="E84" s="1119">
        <v>13</v>
      </c>
      <c r="F84" s="1120">
        <v>37490</v>
      </c>
      <c r="G84" s="144"/>
      <c r="H84" s="144"/>
      <c r="I84" s="1101">
        <v>8</v>
      </c>
      <c r="J84" s="144"/>
      <c r="K84" s="314" t="s">
        <v>4026</v>
      </c>
      <c r="L84" s="342" t="s">
        <v>2362</v>
      </c>
      <c r="M84" s="1119">
        <v>5</v>
      </c>
      <c r="N84" s="1120">
        <v>37440</v>
      </c>
      <c r="O84" s="144"/>
      <c r="P84" s="144"/>
    </row>
    <row r="85" spans="1:16" ht="30" customHeight="1" x14ac:dyDescent="0.2">
      <c r="A85" s="144">
        <v>2</v>
      </c>
      <c r="B85" s="144"/>
      <c r="C85" s="144" t="s">
        <v>4037</v>
      </c>
      <c r="D85" s="144" t="s">
        <v>3093</v>
      </c>
      <c r="E85" s="144">
        <v>10</v>
      </c>
      <c r="F85" s="23">
        <v>37897</v>
      </c>
      <c r="G85" s="144"/>
      <c r="H85" s="144"/>
      <c r="I85" s="1101">
        <v>2</v>
      </c>
      <c r="J85" s="144"/>
      <c r="K85" s="314" t="s">
        <v>4027</v>
      </c>
      <c r="L85" s="342" t="s">
        <v>3577</v>
      </c>
      <c r="M85" s="1119">
        <v>4</v>
      </c>
      <c r="N85" s="1120">
        <v>38054</v>
      </c>
      <c r="O85" s="144"/>
      <c r="P85" s="144"/>
    </row>
    <row r="86" spans="1:16" ht="30" customHeight="1" x14ac:dyDescent="0.2">
      <c r="A86" s="144"/>
      <c r="B86" s="144"/>
      <c r="C86" s="144"/>
      <c r="D86" s="144"/>
      <c r="E86" s="144"/>
      <c r="F86" s="23"/>
      <c r="G86" s="144"/>
      <c r="H86" s="144"/>
      <c r="I86" s="1101">
        <v>1</v>
      </c>
      <c r="J86" s="144"/>
      <c r="K86" s="314" t="s">
        <v>4028</v>
      </c>
      <c r="L86" s="342" t="s">
        <v>3577</v>
      </c>
      <c r="M86" s="1119">
        <v>4</v>
      </c>
      <c r="N86" s="1120">
        <v>38654</v>
      </c>
      <c r="O86" s="144"/>
      <c r="P86" s="144"/>
    </row>
    <row r="94" spans="1:16" ht="27.75" customHeight="1" x14ac:dyDescent="0.2">
      <c r="A94" s="1144" t="s">
        <v>1779</v>
      </c>
      <c r="B94" s="1144"/>
      <c r="C94" s="1144"/>
      <c r="D94" s="1144"/>
      <c r="E94" s="1144"/>
      <c r="F94" s="1144"/>
      <c r="G94" s="1144"/>
      <c r="H94" s="1144"/>
      <c r="I94" s="1144" t="s">
        <v>1779</v>
      </c>
      <c r="J94" s="1144"/>
      <c r="K94" s="1144"/>
      <c r="L94" s="1144"/>
      <c r="M94" s="1144"/>
      <c r="N94" s="1144"/>
      <c r="O94" s="1144"/>
      <c r="P94" s="1144"/>
    </row>
    <row r="95" spans="1:16" ht="30" customHeight="1" x14ac:dyDescent="0.2">
      <c r="A95" s="136" t="str">
        <f t="shared" ref="A95:I97" si="0">A67</f>
        <v>Torneo</v>
      </c>
      <c r="B95" s="1140" t="str">
        <f>$B$10</f>
        <v>CAMPEONATO NACIONAL DE ATLETISMO U20 - COPIAPÓ 2021</v>
      </c>
      <c r="C95" s="1140"/>
      <c r="D95" s="1140"/>
      <c r="E95" s="1140"/>
      <c r="F95" s="1140"/>
      <c r="G95" s="1140"/>
      <c r="H95" s="1140"/>
      <c r="I95" s="136" t="str">
        <f t="shared" si="0"/>
        <v>Torneo</v>
      </c>
      <c r="J95" s="1140" t="str">
        <f>$B$10</f>
        <v>CAMPEONATO NACIONAL DE ATLETISMO U20 - COPIAPÓ 2021</v>
      </c>
      <c r="K95" s="1140"/>
      <c r="L95" s="1140"/>
      <c r="M95" s="1140"/>
      <c r="N95" s="1140"/>
      <c r="O95" s="1140"/>
      <c r="P95" s="1140"/>
    </row>
    <row r="96" spans="1:16" ht="30" customHeight="1" x14ac:dyDescent="0.2">
      <c r="A96" s="136" t="str">
        <f t="shared" si="0"/>
        <v>Lugar</v>
      </c>
      <c r="B96" s="1137" t="str">
        <f>$B$11</f>
        <v>Estadio Atlético Ramon Tapia Chambilla</v>
      </c>
      <c r="C96" s="1141"/>
      <c r="D96" s="1141"/>
      <c r="E96" s="1141"/>
      <c r="F96" s="1141"/>
      <c r="G96" s="1141"/>
      <c r="H96" s="1138"/>
      <c r="I96" s="136" t="str">
        <f t="shared" si="0"/>
        <v>Lugar</v>
      </c>
      <c r="J96" s="1137" t="str">
        <f>$B$11</f>
        <v>Estadio Atlético Ramon Tapia Chambilla</v>
      </c>
      <c r="K96" s="1141"/>
      <c r="L96" s="1141"/>
      <c r="M96" s="1141"/>
      <c r="N96" s="1141"/>
      <c r="O96" s="1141"/>
      <c r="P96" s="1138"/>
    </row>
    <row r="97" spans="1:16" ht="30" customHeight="1" x14ac:dyDescent="0.2">
      <c r="A97" s="136" t="str">
        <f t="shared" si="0"/>
        <v>fecha</v>
      </c>
      <c r="B97" s="1145" t="str">
        <f>$B$12</f>
        <v>Sabado 02-10-2021</v>
      </c>
      <c r="C97" s="1143"/>
      <c r="D97" s="137"/>
      <c r="E97" s="137"/>
      <c r="F97" s="138"/>
      <c r="G97" s="138"/>
      <c r="H97" s="138"/>
      <c r="I97" s="136" t="str">
        <f t="shared" si="0"/>
        <v>fecha</v>
      </c>
      <c r="J97" s="1145" t="str">
        <f>$B$12</f>
        <v>Sabado 02-10-2021</v>
      </c>
      <c r="K97" s="1143"/>
      <c r="L97" s="137"/>
      <c r="M97" s="137"/>
      <c r="N97" s="138"/>
      <c r="O97" s="138"/>
      <c r="P97" s="138"/>
    </row>
    <row r="98" spans="1:16" ht="30" customHeight="1" x14ac:dyDescent="0.2">
      <c r="A98" s="136" t="s">
        <v>10</v>
      </c>
      <c r="B98" s="1139" t="s">
        <v>3977</v>
      </c>
      <c r="C98" s="1138"/>
      <c r="F98" s="138"/>
      <c r="H98" s="138"/>
      <c r="I98" s="136" t="s">
        <v>10</v>
      </c>
      <c r="J98" s="1139" t="s">
        <v>4007</v>
      </c>
      <c r="K98" s="1138"/>
      <c r="N98" s="138"/>
      <c r="P98" s="138"/>
    </row>
    <row r="99" spans="1:16" ht="30" customHeight="1" x14ac:dyDescent="0.2">
      <c r="A99" s="136" t="s">
        <v>32</v>
      </c>
      <c r="B99" s="1137" t="s">
        <v>1780</v>
      </c>
      <c r="C99" s="1138"/>
      <c r="D99" s="138"/>
      <c r="E99" s="138"/>
      <c r="F99" s="138"/>
      <c r="G99" s="138"/>
      <c r="H99" s="138"/>
      <c r="I99" s="136" t="s">
        <v>32</v>
      </c>
      <c r="J99" s="1137" t="s">
        <v>1781</v>
      </c>
      <c r="K99" s="1138"/>
      <c r="L99" s="138"/>
      <c r="M99" s="138"/>
      <c r="N99" s="138"/>
      <c r="O99" s="138"/>
      <c r="P99" s="138"/>
    </row>
    <row r="100" spans="1:16" ht="30" customHeight="1" x14ac:dyDescent="0.2">
      <c r="A100" s="136" t="s">
        <v>1782</v>
      </c>
      <c r="B100" s="1139" t="s">
        <v>3902</v>
      </c>
      <c r="C100" s="1138"/>
      <c r="D100" s="138"/>
      <c r="E100" s="138"/>
      <c r="F100" s="138"/>
      <c r="G100" s="138"/>
      <c r="H100" s="138"/>
      <c r="I100" s="136" t="s">
        <v>1782</v>
      </c>
      <c r="J100" s="1137" t="str">
        <f>B100</f>
        <v>U20</v>
      </c>
      <c r="K100" s="1138"/>
      <c r="L100" s="138"/>
      <c r="M100" s="138"/>
      <c r="N100" s="138"/>
      <c r="O100" s="138"/>
      <c r="P100" s="138"/>
    </row>
    <row r="101" spans="1:16" ht="30" customHeight="1" x14ac:dyDescent="0.2">
      <c r="A101" s="136" t="s">
        <v>1784</v>
      </c>
      <c r="B101" s="1137">
        <v>4</v>
      </c>
      <c r="C101" s="1138"/>
      <c r="D101" s="138"/>
      <c r="E101" s="138"/>
      <c r="F101" s="138"/>
      <c r="G101" s="138"/>
      <c r="H101" s="138"/>
      <c r="I101" s="136" t="s">
        <v>1784</v>
      </c>
      <c r="J101" s="1137">
        <v>4</v>
      </c>
      <c r="K101" s="1138"/>
      <c r="L101" s="138"/>
      <c r="M101" s="138"/>
      <c r="N101" s="138"/>
      <c r="O101" s="138"/>
      <c r="P101" s="138"/>
    </row>
    <row r="102" spans="1:16" ht="30" customHeight="1" x14ac:dyDescent="0.2">
      <c r="A102" s="136" t="s">
        <v>1785</v>
      </c>
      <c r="B102" s="139"/>
      <c r="C102" s="140"/>
      <c r="D102" s="138"/>
      <c r="E102" s="138"/>
      <c r="F102" s="138"/>
      <c r="G102" s="138"/>
      <c r="H102" s="138"/>
      <c r="I102" s="136" t="s">
        <v>1785</v>
      </c>
      <c r="J102" s="139"/>
      <c r="K102" s="140"/>
      <c r="L102" s="138"/>
      <c r="M102" s="138"/>
      <c r="N102" s="138"/>
      <c r="O102" s="138"/>
      <c r="P102" s="138"/>
    </row>
    <row r="103" spans="1:16" ht="30" customHeight="1" x14ac:dyDescent="0.2">
      <c r="A103" s="136" t="s">
        <v>36</v>
      </c>
      <c r="B103" s="1137"/>
      <c r="C103" s="1138"/>
      <c r="D103" s="138"/>
      <c r="E103" s="138"/>
      <c r="F103" s="138"/>
      <c r="G103" s="138"/>
      <c r="H103" s="138"/>
      <c r="I103" s="136" t="s">
        <v>36</v>
      </c>
      <c r="J103" s="1137"/>
      <c r="K103" s="1138"/>
      <c r="L103" s="138"/>
      <c r="M103" s="138"/>
      <c r="N103" s="138"/>
      <c r="O103" s="138"/>
      <c r="P103" s="138"/>
    </row>
    <row r="104" spans="1:16" ht="30" customHeight="1" x14ac:dyDescent="0.2">
      <c r="A104" s="136" t="s">
        <v>1786</v>
      </c>
      <c r="B104" s="1137" t="s">
        <v>1787</v>
      </c>
      <c r="C104" s="1138"/>
      <c r="D104" s="138"/>
      <c r="E104" s="138"/>
      <c r="F104" s="138"/>
      <c r="G104" s="138"/>
      <c r="H104" s="138"/>
      <c r="I104" s="136" t="s">
        <v>1786</v>
      </c>
      <c r="J104" s="1137" t="s">
        <v>1787</v>
      </c>
      <c r="K104" s="1138"/>
      <c r="L104" s="138"/>
      <c r="M104" s="138"/>
      <c r="N104" s="138"/>
      <c r="O104" s="138"/>
      <c r="P104" s="138"/>
    </row>
    <row r="105" spans="1:16" ht="25" customHeight="1" x14ac:dyDescent="0.2"/>
    <row r="106" spans="1:16" ht="25" customHeight="1" thickBot="1" x14ac:dyDescent="0.25">
      <c r="A106" s="141" t="s">
        <v>1788</v>
      </c>
      <c r="B106" s="141" t="s">
        <v>1789</v>
      </c>
      <c r="C106" s="141" t="s">
        <v>1790</v>
      </c>
      <c r="D106" s="141" t="s">
        <v>8</v>
      </c>
      <c r="E106" s="141" t="s">
        <v>1791</v>
      </c>
      <c r="F106" s="141" t="s">
        <v>1792</v>
      </c>
      <c r="G106" s="141" t="s">
        <v>1793</v>
      </c>
      <c r="H106" s="141" t="s">
        <v>14</v>
      </c>
      <c r="I106" s="141" t="s">
        <v>1788</v>
      </c>
      <c r="J106" s="141" t="s">
        <v>1789</v>
      </c>
      <c r="K106" s="141" t="s">
        <v>1790</v>
      </c>
      <c r="L106" s="141" t="s">
        <v>8</v>
      </c>
      <c r="M106" s="141" t="s">
        <v>1791</v>
      </c>
      <c r="N106" s="141" t="s">
        <v>1792</v>
      </c>
      <c r="O106" s="141" t="s">
        <v>1793</v>
      </c>
      <c r="P106" s="141" t="s">
        <v>14</v>
      </c>
    </row>
    <row r="107" spans="1:16" ht="30" customHeight="1" thickTop="1" x14ac:dyDescent="0.2">
      <c r="A107" s="312">
        <v>4</v>
      </c>
      <c r="B107" s="142"/>
      <c r="C107" s="314" t="s">
        <v>3991</v>
      </c>
      <c r="D107" s="342" t="s">
        <v>823</v>
      </c>
      <c r="E107" s="1119">
        <v>7</v>
      </c>
      <c r="F107" s="1120">
        <v>37957</v>
      </c>
      <c r="G107" s="142"/>
      <c r="H107" s="142"/>
      <c r="I107" s="312">
        <v>4</v>
      </c>
      <c r="J107" s="142"/>
      <c r="K107" s="314" t="s">
        <v>4029</v>
      </c>
      <c r="L107" s="342" t="s">
        <v>2604</v>
      </c>
      <c r="M107" s="1119">
        <v>13</v>
      </c>
      <c r="N107" s="1120">
        <v>37601</v>
      </c>
      <c r="O107" s="142"/>
      <c r="P107" s="142"/>
    </row>
    <row r="108" spans="1:16" ht="30" customHeight="1" x14ac:dyDescent="0.2">
      <c r="A108" s="312">
        <v>5</v>
      </c>
      <c r="B108" s="144"/>
      <c r="C108" s="314" t="s">
        <v>3992</v>
      </c>
      <c r="D108" s="342" t="s">
        <v>3409</v>
      </c>
      <c r="E108" s="1119">
        <v>9</v>
      </c>
      <c r="F108" s="1120">
        <v>38669</v>
      </c>
      <c r="G108" s="144"/>
      <c r="H108" s="144"/>
      <c r="I108" s="312">
        <v>5</v>
      </c>
      <c r="J108" s="144"/>
      <c r="K108" s="314" t="s">
        <v>4030</v>
      </c>
      <c r="L108" s="342" t="s">
        <v>3681</v>
      </c>
      <c r="M108" s="1119">
        <v>8</v>
      </c>
      <c r="N108" s="1120">
        <v>37838</v>
      </c>
      <c r="O108" s="144"/>
      <c r="P108" s="144"/>
    </row>
    <row r="109" spans="1:16" ht="30" customHeight="1" x14ac:dyDescent="0.2">
      <c r="A109" s="312">
        <v>3</v>
      </c>
      <c r="B109" s="144"/>
      <c r="C109" s="314" t="s">
        <v>3993</v>
      </c>
      <c r="D109" s="342" t="s">
        <v>3577</v>
      </c>
      <c r="E109" s="1119">
        <v>4</v>
      </c>
      <c r="F109" s="1120">
        <v>38466</v>
      </c>
      <c r="G109" s="144"/>
      <c r="H109" s="144"/>
      <c r="I109" s="312">
        <v>3</v>
      </c>
      <c r="J109" s="144"/>
      <c r="K109" s="314" t="s">
        <v>4031</v>
      </c>
      <c r="L109" s="342" t="s">
        <v>2251</v>
      </c>
      <c r="M109" s="1119">
        <v>6</v>
      </c>
      <c r="N109" s="1120">
        <v>37379</v>
      </c>
      <c r="O109" s="144"/>
      <c r="P109" s="144"/>
    </row>
    <row r="110" spans="1:16" ht="30" customHeight="1" x14ac:dyDescent="0.2">
      <c r="A110" s="312">
        <v>6</v>
      </c>
      <c r="B110" s="144"/>
      <c r="C110" s="314" t="s">
        <v>3994</v>
      </c>
      <c r="D110" s="342" t="s">
        <v>3045</v>
      </c>
      <c r="E110" s="1119">
        <v>10</v>
      </c>
      <c r="F110" s="1120">
        <v>38029</v>
      </c>
      <c r="G110" s="144"/>
      <c r="H110" s="144"/>
      <c r="I110" s="312">
        <v>6</v>
      </c>
      <c r="J110" s="144"/>
      <c r="K110" s="314" t="s">
        <v>4032</v>
      </c>
      <c r="L110" s="342" t="s">
        <v>2472</v>
      </c>
      <c r="M110" s="1119">
        <v>5</v>
      </c>
      <c r="N110" s="1120">
        <v>38029</v>
      </c>
      <c r="O110" s="144"/>
      <c r="P110" s="144"/>
    </row>
    <row r="111" spans="1:16" ht="30" customHeight="1" x14ac:dyDescent="0.2">
      <c r="A111" s="1101">
        <v>7</v>
      </c>
      <c r="B111" s="144"/>
      <c r="C111" s="314" t="s">
        <v>3995</v>
      </c>
      <c r="D111" s="342" t="s">
        <v>2251</v>
      </c>
      <c r="E111" s="1119">
        <v>6</v>
      </c>
      <c r="F111" s="1120">
        <v>37857</v>
      </c>
      <c r="G111" s="144"/>
      <c r="H111" s="144"/>
      <c r="I111" s="1101">
        <v>7</v>
      </c>
      <c r="J111" s="144"/>
      <c r="K111" s="314" t="s">
        <v>4033</v>
      </c>
      <c r="L111" s="342" t="s">
        <v>3371</v>
      </c>
      <c r="M111" s="1119">
        <v>2</v>
      </c>
      <c r="N111" s="1120">
        <v>37404</v>
      </c>
      <c r="O111" s="144"/>
      <c r="P111" s="144"/>
    </row>
    <row r="112" spans="1:16" ht="30" customHeight="1" x14ac:dyDescent="0.2">
      <c r="A112" s="1101">
        <v>8</v>
      </c>
      <c r="B112" s="144"/>
      <c r="C112" s="314" t="s">
        <v>3996</v>
      </c>
      <c r="D112" s="342" t="s">
        <v>3710</v>
      </c>
      <c r="E112" s="1119">
        <v>8</v>
      </c>
      <c r="F112" s="1120">
        <v>38632</v>
      </c>
      <c r="G112" s="144"/>
      <c r="H112" s="144"/>
      <c r="I112" s="1101">
        <v>8</v>
      </c>
      <c r="J112" s="144"/>
      <c r="K112" s="314" t="s">
        <v>4034</v>
      </c>
      <c r="L112" s="342" t="s">
        <v>2935</v>
      </c>
      <c r="M112" s="1119">
        <v>13</v>
      </c>
      <c r="N112" s="1120">
        <v>38579</v>
      </c>
      <c r="O112" s="144"/>
      <c r="P112" s="144"/>
    </row>
    <row r="113" spans="1:16" ht="30" customHeight="1" x14ac:dyDescent="0.2">
      <c r="A113" s="144">
        <v>2</v>
      </c>
      <c r="B113" s="144"/>
      <c r="C113" s="144" t="s">
        <v>4055</v>
      </c>
      <c r="D113" s="144" t="s">
        <v>2742</v>
      </c>
      <c r="E113" s="144">
        <v>13</v>
      </c>
      <c r="F113" s="23">
        <v>37484</v>
      </c>
      <c r="G113" s="144"/>
      <c r="H113" s="144"/>
      <c r="I113" s="1101">
        <v>3</v>
      </c>
      <c r="J113" s="144"/>
      <c r="K113" s="314" t="s">
        <v>4035</v>
      </c>
      <c r="L113" s="342" t="s">
        <v>3577</v>
      </c>
      <c r="M113" s="1119">
        <v>4</v>
      </c>
      <c r="N113" s="1120">
        <v>38345</v>
      </c>
      <c r="O113" s="144"/>
      <c r="P113" s="144"/>
    </row>
    <row r="114" spans="1:16" ht="30" customHeight="1" x14ac:dyDescent="0.2">
      <c r="A114" s="144"/>
      <c r="B114" s="144"/>
      <c r="C114" s="144"/>
      <c r="D114" s="144"/>
      <c r="E114" s="144"/>
      <c r="F114" s="23"/>
      <c r="G114" s="144"/>
      <c r="H114" s="144"/>
      <c r="I114" s="1101">
        <v>2</v>
      </c>
      <c r="J114" s="144"/>
      <c r="K114" s="314" t="s">
        <v>4036</v>
      </c>
      <c r="L114" s="342" t="s">
        <v>3550</v>
      </c>
      <c r="M114" s="1119">
        <v>4</v>
      </c>
      <c r="N114" s="1120">
        <v>38219</v>
      </c>
      <c r="O114" s="144"/>
      <c r="P114" s="144"/>
    </row>
    <row r="122" spans="1:16" ht="27.75" customHeight="1" x14ac:dyDescent="0.2">
      <c r="A122" s="1144" t="s">
        <v>1779</v>
      </c>
      <c r="B122" s="1144"/>
      <c r="C122" s="1144"/>
      <c r="D122" s="1144"/>
      <c r="E122" s="1144"/>
      <c r="F122" s="1144"/>
      <c r="G122" s="1144"/>
      <c r="H122" s="1144"/>
      <c r="I122" s="1144" t="s">
        <v>1779</v>
      </c>
      <c r="J122" s="1144"/>
      <c r="K122" s="1144"/>
      <c r="L122" s="1144"/>
      <c r="M122" s="1144"/>
      <c r="N122" s="1144"/>
      <c r="O122" s="1144"/>
      <c r="P122" s="1144"/>
    </row>
    <row r="123" spans="1:16" ht="30" customHeight="1" x14ac:dyDescent="0.2">
      <c r="A123" s="136" t="s">
        <v>1768</v>
      </c>
      <c r="B123" s="1140" t="str">
        <f>$B$10</f>
        <v>CAMPEONATO NACIONAL DE ATLETISMO U20 - COPIAPÓ 2021</v>
      </c>
      <c r="C123" s="1140"/>
      <c r="D123" s="1140"/>
      <c r="E123" s="1140"/>
      <c r="F123" s="1140"/>
      <c r="G123" s="1140"/>
      <c r="H123" s="1140"/>
      <c r="I123" s="136" t="s">
        <v>1768</v>
      </c>
      <c r="J123" s="1140" t="str">
        <f>$B$10</f>
        <v>CAMPEONATO NACIONAL DE ATLETISMO U20 - COPIAPÓ 2021</v>
      </c>
      <c r="K123" s="1140"/>
      <c r="L123" s="1140"/>
      <c r="M123" s="1140"/>
      <c r="N123" s="1140"/>
      <c r="O123" s="1140"/>
      <c r="P123" s="1140"/>
    </row>
    <row r="124" spans="1:16" ht="30" customHeight="1" x14ac:dyDescent="0.2">
      <c r="A124" s="136" t="s">
        <v>1769</v>
      </c>
      <c r="B124" s="1137" t="str">
        <f>$B$11</f>
        <v>Estadio Atlético Ramon Tapia Chambilla</v>
      </c>
      <c r="C124" s="1141"/>
      <c r="D124" s="1141"/>
      <c r="E124" s="1141"/>
      <c r="F124" s="1141"/>
      <c r="G124" s="1141"/>
      <c r="H124" s="1138"/>
      <c r="I124" s="136" t="s">
        <v>1769</v>
      </c>
      <c r="J124" s="1137" t="str">
        <f>$B$11</f>
        <v>Estadio Atlético Ramon Tapia Chambilla</v>
      </c>
      <c r="K124" s="1141"/>
      <c r="L124" s="1141"/>
      <c r="M124" s="1141"/>
      <c r="N124" s="1141"/>
      <c r="O124" s="1141"/>
      <c r="P124" s="1138"/>
    </row>
    <row r="125" spans="1:16" ht="30" customHeight="1" x14ac:dyDescent="0.2">
      <c r="A125" s="136" t="s">
        <v>26</v>
      </c>
      <c r="B125" s="1142" t="s">
        <v>3913</v>
      </c>
      <c r="C125" s="1143"/>
      <c r="D125" s="137"/>
      <c r="E125" s="137"/>
      <c r="F125" s="138"/>
      <c r="G125" s="138"/>
      <c r="H125" s="138"/>
      <c r="I125" s="136" t="s">
        <v>26</v>
      </c>
      <c r="J125" s="1142" t="s">
        <v>3913</v>
      </c>
      <c r="K125" s="1143"/>
      <c r="L125" s="137"/>
      <c r="M125" s="137"/>
      <c r="N125" s="138"/>
      <c r="O125" s="138"/>
      <c r="P125" s="138"/>
    </row>
    <row r="126" spans="1:16" ht="30" customHeight="1" x14ac:dyDescent="0.2">
      <c r="A126" s="136" t="s">
        <v>10</v>
      </c>
      <c r="B126" s="1139" t="s">
        <v>4181</v>
      </c>
      <c r="C126" s="1138"/>
      <c r="F126" s="138"/>
      <c r="H126" s="138"/>
      <c r="I126" s="136" t="s">
        <v>10</v>
      </c>
      <c r="J126" s="1139" t="s">
        <v>4184</v>
      </c>
      <c r="K126" s="1138"/>
      <c r="N126" s="138"/>
      <c r="P126" s="138"/>
    </row>
    <row r="127" spans="1:16" ht="30" customHeight="1" x14ac:dyDescent="0.2">
      <c r="A127" s="136" t="s">
        <v>32</v>
      </c>
      <c r="B127" s="1137" t="s">
        <v>1780</v>
      </c>
      <c r="C127" s="1138"/>
      <c r="D127" s="138"/>
      <c r="E127" s="138"/>
      <c r="F127" s="138"/>
      <c r="G127" s="138"/>
      <c r="H127" s="138"/>
      <c r="I127" s="136" t="s">
        <v>32</v>
      </c>
      <c r="J127" s="1137" t="s">
        <v>1781</v>
      </c>
      <c r="K127" s="1138"/>
      <c r="L127" s="138"/>
      <c r="M127" s="138"/>
      <c r="N127" s="138"/>
      <c r="O127" s="138"/>
      <c r="P127" s="138"/>
    </row>
    <row r="128" spans="1:16" ht="30" customHeight="1" x14ac:dyDescent="0.2">
      <c r="A128" s="136" t="s">
        <v>1782</v>
      </c>
      <c r="B128" s="1139" t="s">
        <v>3902</v>
      </c>
      <c r="C128" s="1138"/>
      <c r="D128" s="138"/>
      <c r="E128" s="138"/>
      <c r="F128" s="138"/>
      <c r="G128" s="138"/>
      <c r="H128" s="138"/>
      <c r="I128" s="136" t="s">
        <v>1782</v>
      </c>
      <c r="J128" s="1137" t="str">
        <f>B128</f>
        <v>U20</v>
      </c>
      <c r="K128" s="1138"/>
      <c r="L128" s="138"/>
      <c r="M128" s="138"/>
      <c r="N128" s="138"/>
      <c r="O128" s="138"/>
      <c r="P128" s="138"/>
    </row>
    <row r="129" spans="1:16" ht="30" customHeight="1" x14ac:dyDescent="0.2">
      <c r="A129" s="136" t="s">
        <v>1784</v>
      </c>
      <c r="B129" s="1137">
        <v>1</v>
      </c>
      <c r="C129" s="1138"/>
      <c r="D129" s="138"/>
      <c r="E129" s="138"/>
      <c r="F129" s="138"/>
      <c r="G129" s="138"/>
      <c r="H129" s="138"/>
      <c r="I129" s="136" t="s">
        <v>1784</v>
      </c>
      <c r="J129" s="1137">
        <v>1</v>
      </c>
      <c r="K129" s="1138"/>
      <c r="L129" s="138"/>
      <c r="M129" s="138"/>
      <c r="N129" s="138"/>
      <c r="O129" s="138"/>
      <c r="P129" s="138"/>
    </row>
    <row r="130" spans="1:16" ht="30" customHeight="1" x14ac:dyDescent="0.2">
      <c r="A130" s="136" t="s">
        <v>1785</v>
      </c>
      <c r="B130" s="139"/>
      <c r="C130" s="140"/>
      <c r="D130" s="138"/>
      <c r="E130" s="138"/>
      <c r="F130" s="138"/>
      <c r="G130" s="138"/>
      <c r="H130" s="138"/>
      <c r="I130" s="136" t="s">
        <v>1785</v>
      </c>
      <c r="J130" s="139"/>
      <c r="K130" s="140"/>
      <c r="L130" s="138"/>
      <c r="M130" s="138"/>
      <c r="N130" s="138"/>
      <c r="O130" s="138"/>
      <c r="P130" s="138"/>
    </row>
    <row r="131" spans="1:16" ht="30" customHeight="1" x14ac:dyDescent="0.2">
      <c r="A131" s="136" t="s">
        <v>36</v>
      </c>
      <c r="B131" s="1137"/>
      <c r="C131" s="1138"/>
      <c r="D131" s="138"/>
      <c r="E131" s="138"/>
      <c r="F131" s="138"/>
      <c r="G131" s="138"/>
      <c r="H131" s="138"/>
      <c r="I131" s="136" t="s">
        <v>36</v>
      </c>
      <c r="J131" s="1137"/>
      <c r="K131" s="1138"/>
      <c r="L131" s="138"/>
      <c r="M131" s="138"/>
      <c r="N131" s="138"/>
      <c r="O131" s="138"/>
      <c r="P131" s="138"/>
    </row>
    <row r="132" spans="1:16" ht="30" customHeight="1" x14ac:dyDescent="0.2">
      <c r="A132" s="136" t="s">
        <v>1786</v>
      </c>
      <c r="B132" s="1137" t="s">
        <v>1787</v>
      </c>
      <c r="C132" s="1138"/>
      <c r="D132" s="138"/>
      <c r="E132" s="138"/>
      <c r="F132" s="138"/>
      <c r="G132" s="138"/>
      <c r="H132" s="138"/>
      <c r="I132" s="136" t="s">
        <v>1786</v>
      </c>
      <c r="J132" s="1137" t="s">
        <v>1787</v>
      </c>
      <c r="K132" s="1138"/>
      <c r="L132" s="138"/>
      <c r="M132" s="138"/>
      <c r="N132" s="138"/>
      <c r="O132" s="138"/>
      <c r="P132" s="138"/>
    </row>
    <row r="133" spans="1:16" ht="25" customHeight="1" x14ac:dyDescent="0.2"/>
    <row r="134" spans="1:16" ht="25" customHeight="1" thickBot="1" x14ac:dyDescent="0.25">
      <c r="A134" s="146" t="s">
        <v>1788</v>
      </c>
      <c r="B134" s="141" t="s">
        <v>1789</v>
      </c>
      <c r="C134" s="141" t="s">
        <v>1790</v>
      </c>
      <c r="D134" s="141" t="s">
        <v>8</v>
      </c>
      <c r="E134" s="141" t="s">
        <v>1791</v>
      </c>
      <c r="F134" s="141" t="s">
        <v>1792</v>
      </c>
      <c r="G134" s="141" t="s">
        <v>1793</v>
      </c>
      <c r="H134" s="141" t="s">
        <v>14</v>
      </c>
      <c r="I134" s="146" t="s">
        <v>1788</v>
      </c>
      <c r="J134" s="141" t="s">
        <v>1789</v>
      </c>
      <c r="K134" s="141" t="s">
        <v>1790</v>
      </c>
      <c r="L134" s="141" t="s">
        <v>8</v>
      </c>
      <c r="M134" s="141" t="s">
        <v>1791</v>
      </c>
      <c r="N134" s="141" t="s">
        <v>1792</v>
      </c>
      <c r="O134" s="141" t="s">
        <v>1793</v>
      </c>
      <c r="P134" s="141" t="s">
        <v>14</v>
      </c>
    </row>
    <row r="135" spans="1:16" ht="30" customHeight="1" thickTop="1" x14ac:dyDescent="0.2">
      <c r="A135" s="1101">
        <v>4</v>
      </c>
      <c r="B135" s="142"/>
      <c r="C135" s="314" t="s">
        <v>3970</v>
      </c>
      <c r="D135" s="342" t="s">
        <v>2762</v>
      </c>
      <c r="E135" s="1119">
        <v>13</v>
      </c>
      <c r="F135" s="1120">
        <v>37687</v>
      </c>
      <c r="G135" s="142"/>
      <c r="H135" s="142"/>
      <c r="I135" s="1101">
        <v>4</v>
      </c>
      <c r="J135" s="142"/>
      <c r="K135" s="314" t="s">
        <v>4008</v>
      </c>
      <c r="L135" s="342" t="s">
        <v>2173</v>
      </c>
      <c r="M135" s="1119">
        <v>7</v>
      </c>
      <c r="N135" s="1120">
        <v>38583</v>
      </c>
      <c r="O135" s="142"/>
      <c r="P135" s="142"/>
    </row>
    <row r="136" spans="1:16" ht="30" customHeight="1" x14ac:dyDescent="0.2">
      <c r="A136" s="1101">
        <v>5</v>
      </c>
      <c r="B136" s="144"/>
      <c r="C136" s="314" t="s">
        <v>3986</v>
      </c>
      <c r="D136" s="342" t="s">
        <v>3389</v>
      </c>
      <c r="E136" s="1119">
        <v>2</v>
      </c>
      <c r="F136" s="1120">
        <v>37807</v>
      </c>
      <c r="G136" s="144"/>
      <c r="H136" s="144"/>
      <c r="I136" s="1101">
        <v>5</v>
      </c>
      <c r="J136" s="144"/>
      <c r="K136" s="314" t="s">
        <v>4101</v>
      </c>
      <c r="L136" s="342" t="s">
        <v>2412</v>
      </c>
      <c r="M136" s="1119">
        <v>5</v>
      </c>
      <c r="N136" s="1120">
        <v>37723</v>
      </c>
      <c r="O136" s="144"/>
      <c r="P136" s="144"/>
    </row>
    <row r="137" spans="1:16" ht="30" customHeight="1" x14ac:dyDescent="0.2">
      <c r="A137" s="1101">
        <v>3</v>
      </c>
      <c r="B137" s="144"/>
      <c r="C137" s="314" t="s">
        <v>3971</v>
      </c>
      <c r="D137" s="342" t="s">
        <v>2762</v>
      </c>
      <c r="E137" s="1119">
        <v>13</v>
      </c>
      <c r="F137" s="1120">
        <v>37640</v>
      </c>
      <c r="G137" s="144"/>
      <c r="H137" s="144"/>
      <c r="I137" s="1101">
        <v>3</v>
      </c>
      <c r="J137" s="144"/>
      <c r="K137" s="314" t="s">
        <v>4114</v>
      </c>
      <c r="L137" s="342" t="s">
        <v>2762</v>
      </c>
      <c r="M137" s="1119">
        <v>13</v>
      </c>
      <c r="N137" s="1120">
        <v>37702</v>
      </c>
      <c r="O137" s="144"/>
      <c r="P137" s="144"/>
    </row>
    <row r="138" spans="1:16" ht="30" customHeight="1" x14ac:dyDescent="0.2">
      <c r="A138" s="1101">
        <v>6</v>
      </c>
      <c r="B138" s="144"/>
      <c r="C138" s="314" t="s">
        <v>4078</v>
      </c>
      <c r="D138" s="342" t="s">
        <v>3710</v>
      </c>
      <c r="E138" s="1119">
        <v>8</v>
      </c>
      <c r="F138" s="1120">
        <v>37501</v>
      </c>
      <c r="G138" s="144"/>
      <c r="H138" s="144"/>
      <c r="I138" s="1101">
        <v>6</v>
      </c>
      <c r="J138" s="144"/>
      <c r="K138" s="314" t="s">
        <v>4094</v>
      </c>
      <c r="L138" s="342" t="s">
        <v>1911</v>
      </c>
      <c r="M138" s="1119">
        <v>6</v>
      </c>
      <c r="N138" s="1120">
        <v>37811</v>
      </c>
      <c r="O138" s="144"/>
      <c r="P138" s="144"/>
    </row>
    <row r="139" spans="1:16" ht="30" customHeight="1" x14ac:dyDescent="0.2">
      <c r="A139" s="1101">
        <v>7</v>
      </c>
      <c r="B139" s="144"/>
      <c r="C139" s="314" t="s">
        <v>3981</v>
      </c>
      <c r="D139" s="342" t="s">
        <v>3197</v>
      </c>
      <c r="E139" s="1119">
        <v>3</v>
      </c>
      <c r="F139" s="1120">
        <v>38360</v>
      </c>
      <c r="G139" s="144"/>
      <c r="H139" s="144"/>
      <c r="I139" s="1101">
        <v>7</v>
      </c>
      <c r="J139" s="144"/>
      <c r="K139" s="314" t="s">
        <v>4094</v>
      </c>
      <c r="L139" s="342" t="s">
        <v>1911</v>
      </c>
      <c r="M139" s="1119">
        <v>6</v>
      </c>
      <c r="N139" s="1120">
        <v>37811</v>
      </c>
      <c r="O139" s="144"/>
      <c r="P139" s="144"/>
    </row>
    <row r="140" spans="1:16" ht="30" customHeight="1" x14ac:dyDescent="0.2">
      <c r="A140" s="1101">
        <v>8</v>
      </c>
      <c r="B140" s="144"/>
      <c r="C140" s="314" t="s">
        <v>4075</v>
      </c>
      <c r="D140" s="342" t="s">
        <v>3832</v>
      </c>
      <c r="E140" s="1119">
        <v>13</v>
      </c>
      <c r="F140" s="1120">
        <v>38315</v>
      </c>
      <c r="G140" s="144"/>
      <c r="H140" s="144"/>
      <c r="I140" s="1101">
        <v>8</v>
      </c>
      <c r="J140" s="144"/>
      <c r="K140" s="314" t="s">
        <v>4011</v>
      </c>
      <c r="L140" s="342" t="s">
        <v>3577</v>
      </c>
      <c r="M140" s="1119">
        <v>4</v>
      </c>
      <c r="N140" s="1120">
        <v>38638</v>
      </c>
      <c r="O140" s="144"/>
      <c r="P140" s="144"/>
    </row>
    <row r="141" spans="1:16" ht="30" customHeight="1" x14ac:dyDescent="0.2">
      <c r="A141" s="1101">
        <v>2</v>
      </c>
      <c r="B141" s="144"/>
      <c r="C141" s="314" t="s">
        <v>4180</v>
      </c>
      <c r="D141" s="342" t="s">
        <v>3612</v>
      </c>
      <c r="E141" s="1119">
        <v>4</v>
      </c>
      <c r="F141" s="1120">
        <v>37888</v>
      </c>
      <c r="G141" s="144"/>
      <c r="H141" s="144"/>
      <c r="I141" s="1101">
        <v>2</v>
      </c>
      <c r="J141" s="144"/>
      <c r="K141" s="314" t="s">
        <v>4017</v>
      </c>
      <c r="L141" s="342" t="s">
        <v>2109</v>
      </c>
      <c r="M141" s="1119">
        <v>7</v>
      </c>
      <c r="N141" s="1120">
        <v>38044</v>
      </c>
      <c r="O141" s="144"/>
      <c r="P141" s="144"/>
    </row>
    <row r="142" spans="1:16" ht="30" customHeight="1" x14ac:dyDescent="0.2">
      <c r="A142" s="1101"/>
      <c r="B142" s="144"/>
      <c r="C142" s="314"/>
      <c r="D142" s="342"/>
      <c r="E142" s="1119"/>
      <c r="F142" s="1120"/>
      <c r="G142" s="144"/>
      <c r="H142" s="144"/>
      <c r="I142" s="1101">
        <v>1</v>
      </c>
      <c r="J142" s="144"/>
      <c r="K142" s="314" t="s">
        <v>3958</v>
      </c>
      <c r="L142" s="342" t="s">
        <v>2440</v>
      </c>
      <c r="M142" s="1119">
        <v>5</v>
      </c>
      <c r="N142" s="1120">
        <v>37452</v>
      </c>
      <c r="O142" s="144"/>
      <c r="P142" s="144"/>
    </row>
    <row r="150" spans="1:16" ht="27.75" customHeight="1" x14ac:dyDescent="0.2">
      <c r="A150" s="1144" t="s">
        <v>1779</v>
      </c>
      <c r="B150" s="1144"/>
      <c r="C150" s="1144"/>
      <c r="D150" s="1144"/>
      <c r="E150" s="1144"/>
      <c r="F150" s="1144"/>
      <c r="G150" s="1144"/>
      <c r="H150" s="1144"/>
      <c r="I150" s="1144" t="s">
        <v>1779</v>
      </c>
      <c r="J150" s="1144"/>
      <c r="K150" s="1144"/>
      <c r="L150" s="1144"/>
      <c r="M150" s="1144"/>
      <c r="N150" s="1144"/>
      <c r="O150" s="1144"/>
      <c r="P150" s="1144"/>
    </row>
    <row r="151" spans="1:16" ht="30" customHeight="1" x14ac:dyDescent="0.2">
      <c r="A151" s="136" t="s">
        <v>1768</v>
      </c>
      <c r="B151" s="1140" t="str">
        <f>$B$10</f>
        <v>CAMPEONATO NACIONAL DE ATLETISMO U20 - COPIAPÓ 2021</v>
      </c>
      <c r="C151" s="1140"/>
      <c r="D151" s="1140"/>
      <c r="E151" s="1140"/>
      <c r="F151" s="1140"/>
      <c r="G151" s="1140"/>
      <c r="H151" s="1140"/>
      <c r="I151" s="136" t="s">
        <v>1768</v>
      </c>
      <c r="J151" s="1140" t="str">
        <f>$B$10</f>
        <v>CAMPEONATO NACIONAL DE ATLETISMO U20 - COPIAPÓ 2021</v>
      </c>
      <c r="K151" s="1140"/>
      <c r="L151" s="1140"/>
      <c r="M151" s="1140"/>
      <c r="N151" s="1140"/>
      <c r="O151" s="1140"/>
      <c r="P151" s="1140"/>
    </row>
    <row r="152" spans="1:16" ht="30" customHeight="1" x14ac:dyDescent="0.2">
      <c r="A152" s="136" t="s">
        <v>1769</v>
      </c>
      <c r="B152" s="1137" t="str">
        <f>$B$11</f>
        <v>Estadio Atlético Ramon Tapia Chambilla</v>
      </c>
      <c r="C152" s="1141"/>
      <c r="D152" s="1141"/>
      <c r="E152" s="1141"/>
      <c r="F152" s="1141"/>
      <c r="G152" s="1141"/>
      <c r="H152" s="1138"/>
      <c r="I152" s="136" t="s">
        <v>1769</v>
      </c>
      <c r="J152" s="1137" t="str">
        <f>$B$11</f>
        <v>Estadio Atlético Ramon Tapia Chambilla</v>
      </c>
      <c r="K152" s="1141"/>
      <c r="L152" s="1141"/>
      <c r="M152" s="1141"/>
      <c r="N152" s="1141"/>
      <c r="O152" s="1141"/>
      <c r="P152" s="1138"/>
    </row>
    <row r="153" spans="1:16" ht="30" customHeight="1" x14ac:dyDescent="0.2">
      <c r="A153" s="136" t="s">
        <v>26</v>
      </c>
      <c r="B153" s="1142" t="s">
        <v>3913</v>
      </c>
      <c r="C153" s="1143"/>
      <c r="D153" s="137"/>
      <c r="E153" s="137"/>
      <c r="F153" s="138"/>
      <c r="G153" s="138"/>
      <c r="H153" s="138"/>
      <c r="I153" s="136" t="s">
        <v>26</v>
      </c>
      <c r="J153" s="1142" t="s">
        <v>3913</v>
      </c>
      <c r="K153" s="1143"/>
      <c r="L153" s="137"/>
      <c r="M153" s="137"/>
      <c r="N153" s="138"/>
      <c r="O153" s="138"/>
      <c r="P153" s="138"/>
    </row>
    <row r="154" spans="1:16" ht="30" customHeight="1" x14ac:dyDescent="0.2">
      <c r="A154" s="136" t="s">
        <v>10</v>
      </c>
      <c r="B154" s="1139" t="s">
        <v>4181</v>
      </c>
      <c r="C154" s="1138"/>
      <c r="F154" s="138"/>
      <c r="H154" s="138"/>
      <c r="I154" s="136" t="s">
        <v>10</v>
      </c>
      <c r="J154" s="1139" t="s">
        <v>4184</v>
      </c>
      <c r="K154" s="1138"/>
      <c r="N154" s="138"/>
      <c r="P154" s="138"/>
    </row>
    <row r="155" spans="1:16" ht="30" customHeight="1" x14ac:dyDescent="0.2">
      <c r="A155" s="136" t="s">
        <v>32</v>
      </c>
      <c r="B155" s="1137" t="s">
        <v>1780</v>
      </c>
      <c r="C155" s="1138"/>
      <c r="D155" s="138"/>
      <c r="E155" s="138"/>
      <c r="F155" s="138"/>
      <c r="G155" s="138"/>
      <c r="H155" s="138"/>
      <c r="I155" s="136" t="s">
        <v>32</v>
      </c>
      <c r="J155" s="1137" t="s">
        <v>1781</v>
      </c>
      <c r="K155" s="1138"/>
      <c r="L155" s="138"/>
      <c r="M155" s="138"/>
      <c r="N155" s="138"/>
      <c r="O155" s="138"/>
      <c r="P155" s="138"/>
    </row>
    <row r="156" spans="1:16" ht="30" customHeight="1" x14ac:dyDescent="0.2">
      <c r="A156" s="136" t="s">
        <v>1782</v>
      </c>
      <c r="B156" s="1139" t="s">
        <v>3902</v>
      </c>
      <c r="C156" s="1138"/>
      <c r="D156" s="138"/>
      <c r="E156" s="138"/>
      <c r="F156" s="138"/>
      <c r="G156" s="138"/>
      <c r="H156" s="138"/>
      <c r="I156" s="136" t="s">
        <v>1782</v>
      </c>
      <c r="J156" s="1137" t="str">
        <f>B156</f>
        <v>U20</v>
      </c>
      <c r="K156" s="1138"/>
      <c r="L156" s="138"/>
      <c r="M156" s="138"/>
      <c r="N156" s="138"/>
      <c r="O156" s="138"/>
      <c r="P156" s="138"/>
    </row>
    <row r="157" spans="1:16" ht="30" customHeight="1" x14ac:dyDescent="0.2">
      <c r="A157" s="136" t="s">
        <v>1784</v>
      </c>
      <c r="B157" s="1137">
        <v>2</v>
      </c>
      <c r="C157" s="1138"/>
      <c r="D157" s="138"/>
      <c r="E157" s="138"/>
      <c r="F157" s="138"/>
      <c r="G157" s="138"/>
      <c r="H157" s="138"/>
      <c r="I157" s="136" t="s">
        <v>1784</v>
      </c>
      <c r="J157" s="1137">
        <v>2</v>
      </c>
      <c r="K157" s="1138"/>
      <c r="L157" s="138"/>
      <c r="M157" s="138"/>
      <c r="N157" s="138"/>
      <c r="O157" s="138"/>
      <c r="P157" s="138"/>
    </row>
    <row r="158" spans="1:16" ht="30" customHeight="1" x14ac:dyDescent="0.2">
      <c r="A158" s="136" t="s">
        <v>1785</v>
      </c>
      <c r="B158" s="139"/>
      <c r="C158" s="140"/>
      <c r="D158" s="138"/>
      <c r="E158" s="138"/>
      <c r="F158" s="138"/>
      <c r="G158" s="138"/>
      <c r="H158" s="138"/>
      <c r="I158" s="136" t="s">
        <v>1785</v>
      </c>
      <c r="J158" s="139"/>
      <c r="K158" s="140"/>
      <c r="L158" s="138"/>
      <c r="M158" s="138"/>
      <c r="N158" s="138"/>
      <c r="O158" s="138"/>
      <c r="P158" s="138"/>
    </row>
    <row r="159" spans="1:16" ht="30" customHeight="1" x14ac:dyDescent="0.2">
      <c r="A159" s="136" t="s">
        <v>36</v>
      </c>
      <c r="B159" s="1137"/>
      <c r="C159" s="1138"/>
      <c r="D159" s="138"/>
      <c r="E159" s="138"/>
      <c r="F159" s="138"/>
      <c r="G159" s="138"/>
      <c r="H159" s="138"/>
      <c r="I159" s="136" t="s">
        <v>36</v>
      </c>
      <c r="J159" s="1137"/>
      <c r="K159" s="1138"/>
      <c r="L159" s="138"/>
      <c r="M159" s="138"/>
      <c r="N159" s="138"/>
      <c r="O159" s="138"/>
      <c r="P159" s="138"/>
    </row>
    <row r="160" spans="1:16" ht="30" customHeight="1" x14ac:dyDescent="0.2">
      <c r="A160" s="136" t="s">
        <v>1786</v>
      </c>
      <c r="B160" s="1137" t="s">
        <v>1787</v>
      </c>
      <c r="C160" s="1138"/>
      <c r="D160" s="138"/>
      <c r="E160" s="138"/>
      <c r="F160" s="138"/>
      <c r="G160" s="138"/>
      <c r="H160" s="138"/>
      <c r="I160" s="136" t="s">
        <v>1786</v>
      </c>
      <c r="J160" s="1137" t="s">
        <v>1787</v>
      </c>
      <c r="K160" s="1138"/>
      <c r="L160" s="138"/>
      <c r="M160" s="138"/>
      <c r="N160" s="138"/>
      <c r="O160" s="138"/>
      <c r="P160" s="138"/>
    </row>
    <row r="161" spans="1:16" ht="25" customHeight="1" x14ac:dyDescent="0.2"/>
    <row r="162" spans="1:16" ht="25" customHeight="1" thickBot="1" x14ac:dyDescent="0.25">
      <c r="A162" s="141" t="s">
        <v>1788</v>
      </c>
      <c r="B162" s="141" t="s">
        <v>1789</v>
      </c>
      <c r="C162" s="141" t="s">
        <v>1790</v>
      </c>
      <c r="D162" s="141" t="s">
        <v>8</v>
      </c>
      <c r="E162" s="141" t="s">
        <v>1791</v>
      </c>
      <c r="F162" s="141" t="s">
        <v>1792</v>
      </c>
      <c r="G162" s="141" t="s">
        <v>1793</v>
      </c>
      <c r="H162" s="141" t="s">
        <v>14</v>
      </c>
      <c r="I162" s="141" t="s">
        <v>1788</v>
      </c>
      <c r="J162" s="141" t="s">
        <v>1789</v>
      </c>
      <c r="K162" s="141" t="s">
        <v>1790</v>
      </c>
      <c r="L162" s="141" t="s">
        <v>8</v>
      </c>
      <c r="M162" s="141" t="s">
        <v>1791</v>
      </c>
      <c r="N162" s="141" t="s">
        <v>1792</v>
      </c>
      <c r="O162" s="141" t="s">
        <v>1793</v>
      </c>
      <c r="P162" s="141" t="s">
        <v>14</v>
      </c>
    </row>
    <row r="163" spans="1:16" ht="30" customHeight="1" thickTop="1" x14ac:dyDescent="0.2">
      <c r="A163" s="312">
        <v>4</v>
      </c>
      <c r="B163" s="142"/>
      <c r="C163" s="314" t="s">
        <v>3985</v>
      </c>
      <c r="D163" s="342" t="s">
        <v>2163</v>
      </c>
      <c r="E163" s="1119">
        <v>7</v>
      </c>
      <c r="F163" s="1120">
        <v>37433</v>
      </c>
      <c r="G163" s="142"/>
      <c r="H163" s="142"/>
      <c r="I163" s="1101">
        <v>4</v>
      </c>
      <c r="J163" s="142"/>
      <c r="K163" s="314" t="s">
        <v>4113</v>
      </c>
      <c r="L163" s="342" t="s">
        <v>2007</v>
      </c>
      <c r="M163" s="1119">
        <v>13</v>
      </c>
      <c r="N163" s="1120">
        <v>37559</v>
      </c>
      <c r="O163" s="142"/>
      <c r="P163" s="142"/>
    </row>
    <row r="164" spans="1:16" ht="30" customHeight="1" x14ac:dyDescent="0.2">
      <c r="A164" s="312">
        <v>5</v>
      </c>
      <c r="B164" s="144"/>
      <c r="C164" s="314" t="s">
        <v>3988</v>
      </c>
      <c r="D164" s="342" t="s">
        <v>823</v>
      </c>
      <c r="E164" s="1119">
        <v>7</v>
      </c>
      <c r="F164" s="1120">
        <v>37930</v>
      </c>
      <c r="G164" s="144"/>
      <c r="H164" s="144"/>
      <c r="I164" s="1101">
        <v>5</v>
      </c>
      <c r="J164" s="144"/>
      <c r="K164" s="314" t="s">
        <v>4016</v>
      </c>
      <c r="L164" s="342" t="s">
        <v>3449</v>
      </c>
      <c r="M164" s="1119">
        <v>9</v>
      </c>
      <c r="N164" s="1120">
        <v>37370</v>
      </c>
      <c r="O164" s="144"/>
      <c r="P164" s="144"/>
    </row>
    <row r="165" spans="1:16" ht="30" customHeight="1" x14ac:dyDescent="0.2">
      <c r="A165" s="312">
        <v>3</v>
      </c>
      <c r="B165" s="144"/>
      <c r="C165" s="314" t="s">
        <v>3993</v>
      </c>
      <c r="D165" s="342" t="s">
        <v>3577</v>
      </c>
      <c r="E165" s="1119">
        <v>4</v>
      </c>
      <c r="F165" s="1120">
        <v>38466</v>
      </c>
      <c r="G165" s="144"/>
      <c r="H165" s="144"/>
      <c r="I165" s="1101">
        <v>3</v>
      </c>
      <c r="J165" s="144"/>
      <c r="K165" s="314" t="s">
        <v>4108</v>
      </c>
      <c r="L165" s="342" t="s">
        <v>3681</v>
      </c>
      <c r="M165" s="1119">
        <v>8</v>
      </c>
      <c r="N165" s="1120">
        <v>37568</v>
      </c>
      <c r="O165" s="144"/>
      <c r="P165" s="144"/>
    </row>
    <row r="166" spans="1:16" ht="30" customHeight="1" x14ac:dyDescent="0.2">
      <c r="A166" s="312">
        <v>6</v>
      </c>
      <c r="B166" s="144"/>
      <c r="C166" s="314" t="s">
        <v>3987</v>
      </c>
      <c r="D166" s="342" t="s">
        <v>2472</v>
      </c>
      <c r="E166" s="1119">
        <v>5</v>
      </c>
      <c r="F166" s="1120">
        <v>37760</v>
      </c>
      <c r="G166" s="144"/>
      <c r="H166" s="144"/>
      <c r="I166" s="1101">
        <v>6</v>
      </c>
      <c r="J166" s="144"/>
      <c r="K166" s="314" t="s">
        <v>4185</v>
      </c>
      <c r="L166" s="342" t="s">
        <v>3177</v>
      </c>
      <c r="M166" s="1119">
        <v>3</v>
      </c>
      <c r="N166" s="1120">
        <v>38263</v>
      </c>
      <c r="O166" s="144"/>
      <c r="P166" s="144"/>
    </row>
    <row r="167" spans="1:16" ht="30" customHeight="1" x14ac:dyDescent="0.2">
      <c r="A167" s="312">
        <v>7</v>
      </c>
      <c r="B167" s="144"/>
      <c r="C167" s="314" t="s">
        <v>4087</v>
      </c>
      <c r="D167" s="342" t="s">
        <v>2173</v>
      </c>
      <c r="E167" s="1119">
        <v>7</v>
      </c>
      <c r="F167" s="1120">
        <v>38463</v>
      </c>
      <c r="G167" s="144"/>
      <c r="H167" s="144"/>
      <c r="I167" s="1101">
        <v>7</v>
      </c>
      <c r="J167" s="144"/>
      <c r="K167" s="314" t="s">
        <v>4019</v>
      </c>
      <c r="L167" s="342" t="s">
        <v>1911</v>
      </c>
      <c r="M167" s="1119">
        <v>6</v>
      </c>
      <c r="N167" s="1120">
        <v>37857</v>
      </c>
      <c r="O167" s="144"/>
      <c r="P167" s="144"/>
    </row>
    <row r="168" spans="1:16" ht="30" customHeight="1" x14ac:dyDescent="0.2">
      <c r="A168" s="1095">
        <v>8</v>
      </c>
      <c r="B168" s="144"/>
      <c r="C168" s="314" t="s">
        <v>3982</v>
      </c>
      <c r="D168" s="342" t="s">
        <v>3409</v>
      </c>
      <c r="E168" s="1119">
        <v>9</v>
      </c>
      <c r="F168" s="1120">
        <v>38131</v>
      </c>
      <c r="G168" s="144"/>
      <c r="H168" s="144"/>
      <c r="I168" s="1101">
        <v>8</v>
      </c>
      <c r="J168" s="144"/>
      <c r="K168" s="314" t="s">
        <v>4097</v>
      </c>
      <c r="L168" s="342" t="s">
        <v>3654</v>
      </c>
      <c r="M168" s="1119">
        <v>8</v>
      </c>
      <c r="N168" s="1120">
        <v>37291</v>
      </c>
      <c r="O168" s="144"/>
      <c r="P168" s="144"/>
    </row>
    <row r="169" spans="1:16" ht="30" customHeight="1" x14ac:dyDescent="0.2">
      <c r="A169" s="1095">
        <v>2</v>
      </c>
      <c r="B169" s="144"/>
      <c r="C169" s="314" t="s">
        <v>3973</v>
      </c>
      <c r="D169" s="342" t="s">
        <v>3197</v>
      </c>
      <c r="E169" s="1119">
        <v>3</v>
      </c>
      <c r="F169" s="1120">
        <v>38546</v>
      </c>
      <c r="G169" s="144"/>
      <c r="H169" s="144"/>
      <c r="I169" s="1101">
        <v>2</v>
      </c>
      <c r="J169" s="144"/>
      <c r="K169" s="314" t="s">
        <v>4034</v>
      </c>
      <c r="L169" s="342" t="s">
        <v>2935</v>
      </c>
      <c r="M169" s="1119">
        <v>13</v>
      </c>
      <c r="N169" s="1120">
        <v>38579</v>
      </c>
      <c r="O169" s="144"/>
      <c r="P169" s="144"/>
    </row>
    <row r="170" spans="1:16" ht="30" customHeight="1" x14ac:dyDescent="0.2">
      <c r="A170" s="1095">
        <v>1</v>
      </c>
      <c r="B170" s="144"/>
      <c r="C170" s="314" t="s">
        <v>4182</v>
      </c>
      <c r="D170" s="342" t="s">
        <v>3710</v>
      </c>
      <c r="E170" s="1119">
        <v>8</v>
      </c>
      <c r="F170" s="1120">
        <v>38632</v>
      </c>
      <c r="G170" s="144"/>
      <c r="H170" s="144"/>
      <c r="I170" s="1101">
        <v>1</v>
      </c>
      <c r="J170" s="144"/>
      <c r="K170" s="314" t="s">
        <v>4112</v>
      </c>
      <c r="L170" s="342" t="s">
        <v>3612</v>
      </c>
      <c r="M170" s="1119">
        <v>4</v>
      </c>
      <c r="N170" s="1120">
        <v>37539</v>
      </c>
      <c r="O170" s="144"/>
      <c r="P170" s="144"/>
    </row>
    <row r="178" spans="1:16" ht="27.75" customHeight="1" x14ac:dyDescent="0.2">
      <c r="A178" s="1144" t="s">
        <v>1779</v>
      </c>
      <c r="B178" s="1144"/>
      <c r="C178" s="1144"/>
      <c r="D178" s="1144"/>
      <c r="E178" s="1144"/>
      <c r="F178" s="1144"/>
      <c r="G178" s="1144"/>
      <c r="H178" s="1144"/>
      <c r="I178" s="1144" t="s">
        <v>1779</v>
      </c>
      <c r="J178" s="1144"/>
      <c r="K178" s="1144"/>
      <c r="L178" s="1144"/>
      <c r="M178" s="1144"/>
      <c r="N178" s="1144"/>
      <c r="O178" s="1144"/>
      <c r="P178" s="1144"/>
    </row>
    <row r="179" spans="1:16" ht="30" customHeight="1" x14ac:dyDescent="0.2">
      <c r="A179" s="136" t="s">
        <v>1768</v>
      </c>
      <c r="B179" s="1140" t="str">
        <f>$B$10</f>
        <v>CAMPEONATO NACIONAL DE ATLETISMO U20 - COPIAPÓ 2021</v>
      </c>
      <c r="C179" s="1140"/>
      <c r="D179" s="1140"/>
      <c r="E179" s="1140"/>
      <c r="F179" s="1140"/>
      <c r="G179" s="1140"/>
      <c r="H179" s="1140"/>
      <c r="I179" s="136" t="s">
        <v>1768</v>
      </c>
      <c r="J179" s="1140" t="str">
        <f>$B$10</f>
        <v>CAMPEONATO NACIONAL DE ATLETISMO U20 - COPIAPÓ 2021</v>
      </c>
      <c r="K179" s="1140"/>
      <c r="L179" s="1140"/>
      <c r="M179" s="1140"/>
      <c r="N179" s="1140"/>
      <c r="O179" s="1140"/>
      <c r="P179" s="1140"/>
    </row>
    <row r="180" spans="1:16" ht="30" customHeight="1" x14ac:dyDescent="0.2">
      <c r="A180" s="136" t="s">
        <v>1769</v>
      </c>
      <c r="B180" s="1137" t="str">
        <f>$B$11</f>
        <v>Estadio Atlético Ramon Tapia Chambilla</v>
      </c>
      <c r="C180" s="1141"/>
      <c r="D180" s="1141"/>
      <c r="E180" s="1141"/>
      <c r="F180" s="1141"/>
      <c r="G180" s="1141"/>
      <c r="H180" s="1138"/>
      <c r="I180" s="136" t="s">
        <v>1769</v>
      </c>
      <c r="J180" s="1137" t="str">
        <f>$B$11</f>
        <v>Estadio Atlético Ramon Tapia Chambilla</v>
      </c>
      <c r="K180" s="1141"/>
      <c r="L180" s="1141"/>
      <c r="M180" s="1141"/>
      <c r="N180" s="1141"/>
      <c r="O180" s="1141"/>
      <c r="P180" s="1138"/>
    </row>
    <row r="181" spans="1:16" ht="30" customHeight="1" x14ac:dyDescent="0.2">
      <c r="A181" s="136" t="s">
        <v>26</v>
      </c>
      <c r="B181" s="1142" t="s">
        <v>3913</v>
      </c>
      <c r="C181" s="1143"/>
      <c r="D181" s="137"/>
      <c r="E181" s="137"/>
      <c r="F181" s="359"/>
      <c r="G181" s="359"/>
      <c r="H181" s="359"/>
      <c r="I181" s="136" t="s">
        <v>26</v>
      </c>
      <c r="J181" s="1142" t="s">
        <v>3913</v>
      </c>
      <c r="K181" s="1143"/>
      <c r="L181" s="137"/>
      <c r="M181" s="137"/>
      <c r="N181" s="359"/>
      <c r="O181" s="359"/>
      <c r="P181" s="359"/>
    </row>
    <row r="182" spans="1:16" ht="30" customHeight="1" x14ac:dyDescent="0.2">
      <c r="A182" s="136" t="s">
        <v>10</v>
      </c>
      <c r="B182" s="1139" t="s">
        <v>4181</v>
      </c>
      <c r="C182" s="1138"/>
      <c r="F182" s="359"/>
      <c r="H182" s="359"/>
      <c r="I182" s="136" t="s">
        <v>10</v>
      </c>
      <c r="J182" s="1139" t="s">
        <v>4184</v>
      </c>
      <c r="K182" s="1138"/>
      <c r="N182" s="359"/>
      <c r="P182" s="359"/>
    </row>
    <row r="183" spans="1:16" ht="30" customHeight="1" x14ac:dyDescent="0.2">
      <c r="A183" s="136" t="s">
        <v>32</v>
      </c>
      <c r="B183" s="1137" t="s">
        <v>1780</v>
      </c>
      <c r="C183" s="1138"/>
      <c r="D183" s="359"/>
      <c r="E183" s="359"/>
      <c r="F183" s="359"/>
      <c r="G183" s="359"/>
      <c r="H183" s="359"/>
      <c r="I183" s="136" t="s">
        <v>32</v>
      </c>
      <c r="J183" s="1137" t="s">
        <v>1781</v>
      </c>
      <c r="K183" s="1138"/>
      <c r="L183" s="359"/>
      <c r="M183" s="359"/>
      <c r="N183" s="359"/>
      <c r="O183" s="359"/>
      <c r="P183" s="359"/>
    </row>
    <row r="184" spans="1:16" ht="30" customHeight="1" x14ac:dyDescent="0.2">
      <c r="A184" s="136" t="s">
        <v>1782</v>
      </c>
      <c r="B184" s="1139" t="s">
        <v>3902</v>
      </c>
      <c r="C184" s="1138"/>
      <c r="D184" s="359"/>
      <c r="E184" s="359"/>
      <c r="F184" s="359"/>
      <c r="G184" s="359"/>
      <c r="H184" s="359"/>
      <c r="I184" s="136" t="s">
        <v>1782</v>
      </c>
      <c r="J184" s="1137" t="str">
        <f>B184</f>
        <v>U20</v>
      </c>
      <c r="K184" s="1138"/>
      <c r="L184" s="359"/>
      <c r="M184" s="359"/>
      <c r="N184" s="359"/>
      <c r="O184" s="359"/>
      <c r="P184" s="359"/>
    </row>
    <row r="185" spans="1:16" ht="30" customHeight="1" x14ac:dyDescent="0.2">
      <c r="A185" s="136" t="s">
        <v>1784</v>
      </c>
      <c r="B185" s="1137">
        <v>3</v>
      </c>
      <c r="C185" s="1138"/>
      <c r="D185" s="359"/>
      <c r="E185" s="359"/>
      <c r="F185" s="359"/>
      <c r="G185" s="359"/>
      <c r="H185" s="359"/>
      <c r="I185" s="136" t="s">
        <v>1784</v>
      </c>
      <c r="J185" s="1137">
        <v>3</v>
      </c>
      <c r="K185" s="1138"/>
      <c r="L185" s="359"/>
      <c r="M185" s="359"/>
      <c r="N185" s="359"/>
      <c r="O185" s="359"/>
      <c r="P185" s="359"/>
    </row>
    <row r="186" spans="1:16" ht="30" customHeight="1" x14ac:dyDescent="0.2">
      <c r="A186" s="136" t="s">
        <v>1785</v>
      </c>
      <c r="B186" s="355"/>
      <c r="C186" s="356"/>
      <c r="D186" s="359"/>
      <c r="E186" s="359"/>
      <c r="F186" s="359"/>
      <c r="G186" s="359"/>
      <c r="H186" s="359"/>
      <c r="I186" s="136" t="s">
        <v>1785</v>
      </c>
      <c r="J186" s="355"/>
      <c r="K186" s="356"/>
      <c r="L186" s="359"/>
      <c r="M186" s="359"/>
      <c r="N186" s="359"/>
      <c r="O186" s="359"/>
      <c r="P186" s="359"/>
    </row>
    <row r="187" spans="1:16" ht="30" customHeight="1" x14ac:dyDescent="0.2">
      <c r="A187" s="136" t="s">
        <v>36</v>
      </c>
      <c r="B187" s="1137"/>
      <c r="C187" s="1138"/>
      <c r="D187" s="359"/>
      <c r="E187" s="359"/>
      <c r="F187" s="359"/>
      <c r="G187" s="359"/>
      <c r="H187" s="359"/>
      <c r="I187" s="136" t="s">
        <v>36</v>
      </c>
      <c r="J187" s="1137"/>
      <c r="K187" s="1138"/>
      <c r="L187" s="359"/>
      <c r="M187" s="359"/>
      <c r="N187" s="359"/>
      <c r="O187" s="359"/>
      <c r="P187" s="359"/>
    </row>
    <row r="188" spans="1:16" ht="30" customHeight="1" x14ac:dyDescent="0.2">
      <c r="A188" s="136" t="s">
        <v>1786</v>
      </c>
      <c r="B188" s="1137" t="s">
        <v>1787</v>
      </c>
      <c r="C188" s="1138"/>
      <c r="D188" s="359"/>
      <c r="E188" s="359"/>
      <c r="F188" s="359"/>
      <c r="G188" s="359"/>
      <c r="H188" s="359"/>
      <c r="I188" s="136" t="s">
        <v>1786</v>
      </c>
      <c r="J188" s="1137" t="s">
        <v>1787</v>
      </c>
      <c r="K188" s="1138"/>
      <c r="L188" s="359"/>
      <c r="M188" s="359"/>
      <c r="N188" s="359"/>
      <c r="O188" s="359"/>
      <c r="P188" s="359"/>
    </row>
    <row r="189" spans="1:16" ht="25" customHeight="1" x14ac:dyDescent="0.2"/>
    <row r="190" spans="1:16" ht="25" customHeight="1" thickBot="1" x14ac:dyDescent="0.25">
      <c r="A190" s="141" t="s">
        <v>1788</v>
      </c>
      <c r="B190" s="141" t="s">
        <v>1789</v>
      </c>
      <c r="C190" s="141" t="s">
        <v>1790</v>
      </c>
      <c r="D190" s="141" t="s">
        <v>8</v>
      </c>
      <c r="E190" s="141" t="s">
        <v>1791</v>
      </c>
      <c r="F190" s="141" t="s">
        <v>1792</v>
      </c>
      <c r="G190" s="141" t="s">
        <v>1793</v>
      </c>
      <c r="H190" s="141" t="s">
        <v>14</v>
      </c>
      <c r="I190" s="141" t="s">
        <v>1788</v>
      </c>
      <c r="J190" s="141" t="s">
        <v>1789</v>
      </c>
      <c r="K190" s="141" t="s">
        <v>1790</v>
      </c>
      <c r="L190" s="141" t="s">
        <v>8</v>
      </c>
      <c r="M190" s="141" t="s">
        <v>1791</v>
      </c>
      <c r="N190" s="141" t="s">
        <v>1792</v>
      </c>
      <c r="O190" s="141" t="s">
        <v>1793</v>
      </c>
      <c r="P190" s="141" t="s">
        <v>14</v>
      </c>
    </row>
    <row r="191" spans="1:16" ht="30" customHeight="1" thickTop="1" x14ac:dyDescent="0.2">
      <c r="A191" s="312">
        <v>4</v>
      </c>
      <c r="B191" s="142"/>
      <c r="C191" s="314" t="s">
        <v>3991</v>
      </c>
      <c r="D191" s="342" t="s">
        <v>823</v>
      </c>
      <c r="E191" s="1119">
        <v>7</v>
      </c>
      <c r="F191" s="1120">
        <v>37957</v>
      </c>
      <c r="G191" s="142"/>
      <c r="H191" s="142"/>
      <c r="I191" s="1101">
        <v>4</v>
      </c>
      <c r="J191" s="142"/>
      <c r="K191" s="314" t="s">
        <v>4015</v>
      </c>
      <c r="L191" s="342" t="s">
        <v>2412</v>
      </c>
      <c r="M191" s="1119">
        <v>5</v>
      </c>
      <c r="N191" s="1120">
        <v>37452</v>
      </c>
      <c r="O191" s="142"/>
      <c r="P191" s="142"/>
    </row>
    <row r="192" spans="1:16" ht="30" customHeight="1" x14ac:dyDescent="0.2">
      <c r="A192" s="312">
        <v>5</v>
      </c>
      <c r="B192" s="144"/>
      <c r="C192" s="314" t="s">
        <v>3992</v>
      </c>
      <c r="D192" s="342" t="s">
        <v>3409</v>
      </c>
      <c r="E192" s="1119">
        <v>9</v>
      </c>
      <c r="F192" s="1120">
        <v>38669</v>
      </c>
      <c r="G192" s="144"/>
      <c r="H192" s="144"/>
      <c r="I192" s="1101">
        <v>5</v>
      </c>
      <c r="J192" s="144"/>
      <c r="K192" s="314" t="s">
        <v>4102</v>
      </c>
      <c r="L192" s="342" t="s">
        <v>2007</v>
      </c>
      <c r="M192" s="1119">
        <v>13</v>
      </c>
      <c r="N192" s="1120">
        <v>38168</v>
      </c>
      <c r="O192" s="144"/>
      <c r="P192" s="144"/>
    </row>
    <row r="193" spans="1:16" ht="30" customHeight="1" x14ac:dyDescent="0.2">
      <c r="A193" s="312">
        <v>3</v>
      </c>
      <c r="B193" s="144"/>
      <c r="C193" s="314" t="s">
        <v>4081</v>
      </c>
      <c r="D193" s="342" t="s">
        <v>3905</v>
      </c>
      <c r="E193" s="1119">
        <v>3</v>
      </c>
      <c r="F193" s="1120">
        <v>38272</v>
      </c>
      <c r="G193" s="144"/>
      <c r="H193" s="144"/>
      <c r="I193" s="1101">
        <v>3</v>
      </c>
      <c r="J193" s="144"/>
      <c r="K193" s="314" t="s">
        <v>4023</v>
      </c>
      <c r="L193" s="342" t="s">
        <v>3197</v>
      </c>
      <c r="M193" s="1119">
        <v>3</v>
      </c>
      <c r="N193" s="1120">
        <v>37997</v>
      </c>
      <c r="O193" s="144"/>
      <c r="P193" s="144"/>
    </row>
    <row r="194" spans="1:16" ht="30" customHeight="1" x14ac:dyDescent="0.2">
      <c r="A194" s="312">
        <v>6</v>
      </c>
      <c r="B194" s="144"/>
      <c r="C194" s="314" t="s">
        <v>3972</v>
      </c>
      <c r="D194" s="342" t="s">
        <v>2251</v>
      </c>
      <c r="E194" s="1119">
        <v>6</v>
      </c>
      <c r="F194" s="1120">
        <v>37563</v>
      </c>
      <c r="G194" s="144"/>
      <c r="H194" s="144"/>
      <c r="I194" s="1101">
        <v>6</v>
      </c>
      <c r="J194" s="144"/>
      <c r="K194" s="314" t="s">
        <v>4115</v>
      </c>
      <c r="L194" s="342" t="s">
        <v>2935</v>
      </c>
      <c r="M194" s="1119">
        <v>13</v>
      </c>
      <c r="N194" s="1120">
        <v>37682</v>
      </c>
      <c r="O194" s="144"/>
      <c r="P194" s="144"/>
    </row>
    <row r="195" spans="1:16" ht="30" customHeight="1" x14ac:dyDescent="0.2">
      <c r="A195" s="312">
        <v>7</v>
      </c>
      <c r="B195" s="144"/>
      <c r="C195" s="314" t="s">
        <v>3989</v>
      </c>
      <c r="D195" s="342" t="s">
        <v>2742</v>
      </c>
      <c r="E195" s="1119">
        <v>13</v>
      </c>
      <c r="F195" s="1120">
        <v>37907</v>
      </c>
      <c r="G195" s="144"/>
      <c r="H195" s="144"/>
      <c r="I195" s="1101">
        <v>7</v>
      </c>
      <c r="J195" s="144"/>
      <c r="K195" s="314" t="s">
        <v>4111</v>
      </c>
      <c r="L195" s="342" t="s">
        <v>3762</v>
      </c>
      <c r="M195" s="1119">
        <v>8</v>
      </c>
      <c r="N195" s="1120">
        <v>37337</v>
      </c>
      <c r="O195" s="144"/>
      <c r="P195" s="144"/>
    </row>
    <row r="196" spans="1:16" ht="30" customHeight="1" x14ac:dyDescent="0.2">
      <c r="A196" s="1095">
        <v>8</v>
      </c>
      <c r="B196" s="144"/>
      <c r="C196" s="314" t="s">
        <v>3974</v>
      </c>
      <c r="D196" s="342" t="s">
        <v>3045</v>
      </c>
      <c r="E196" s="1119">
        <v>10</v>
      </c>
      <c r="F196" s="1120">
        <v>37829</v>
      </c>
      <c r="G196" s="144"/>
      <c r="H196" s="144"/>
      <c r="I196" s="1101">
        <v>8</v>
      </c>
      <c r="J196" s="144"/>
      <c r="K196" s="314" t="s">
        <v>4020</v>
      </c>
      <c r="L196" s="342" t="s">
        <v>2935</v>
      </c>
      <c r="M196" s="1119">
        <v>13</v>
      </c>
      <c r="N196" s="1120">
        <v>37969</v>
      </c>
      <c r="O196" s="144"/>
      <c r="P196" s="144"/>
    </row>
    <row r="197" spans="1:16" ht="30" customHeight="1" x14ac:dyDescent="0.2">
      <c r="A197" s="1095">
        <v>2</v>
      </c>
      <c r="B197" s="144"/>
      <c r="C197" s="314" t="s">
        <v>3990</v>
      </c>
      <c r="D197" s="342" t="s">
        <v>2935</v>
      </c>
      <c r="E197" s="1119">
        <v>13</v>
      </c>
      <c r="F197" s="1120">
        <v>37490</v>
      </c>
      <c r="G197" s="144"/>
      <c r="H197" s="144"/>
      <c r="I197" s="1101">
        <v>2</v>
      </c>
      <c r="J197" s="144"/>
      <c r="K197" s="314" t="s">
        <v>4035</v>
      </c>
      <c r="L197" s="342" t="s">
        <v>3577</v>
      </c>
      <c r="M197" s="1119">
        <v>4</v>
      </c>
      <c r="N197" s="1120">
        <v>38345</v>
      </c>
      <c r="O197" s="144"/>
      <c r="P197" s="144"/>
    </row>
    <row r="198" spans="1:16" ht="30" customHeight="1" x14ac:dyDescent="0.2">
      <c r="A198" s="144">
        <v>1</v>
      </c>
      <c r="B198" s="144"/>
      <c r="C198" s="144" t="s">
        <v>4083</v>
      </c>
      <c r="D198" s="144" t="s">
        <v>3041</v>
      </c>
      <c r="E198" s="144">
        <v>1</v>
      </c>
      <c r="F198" s="1126">
        <v>37267</v>
      </c>
      <c r="G198" s="144"/>
      <c r="H198" s="144"/>
      <c r="I198" s="1101">
        <v>1</v>
      </c>
      <c r="J198" s="144"/>
      <c r="K198" s="314" t="s">
        <v>4036</v>
      </c>
      <c r="L198" s="342" t="s">
        <v>3550</v>
      </c>
      <c r="M198" s="1119">
        <v>4</v>
      </c>
      <c r="N198" s="1120">
        <v>38219</v>
      </c>
      <c r="O198" s="144"/>
      <c r="P198" s="144"/>
    </row>
    <row r="206" spans="1:16" ht="27.75" customHeight="1" x14ac:dyDescent="0.2">
      <c r="A206" s="1144" t="s">
        <v>1779</v>
      </c>
      <c r="B206" s="1144"/>
      <c r="C206" s="1144"/>
      <c r="D206" s="1144"/>
      <c r="E206" s="1144"/>
      <c r="F206" s="1144"/>
      <c r="G206" s="1144"/>
      <c r="H206" s="1144"/>
      <c r="I206" s="1144" t="s">
        <v>1779</v>
      </c>
      <c r="J206" s="1144"/>
      <c r="K206" s="1144"/>
      <c r="L206" s="1144"/>
      <c r="M206" s="1144"/>
      <c r="N206" s="1144"/>
      <c r="O206" s="1144"/>
      <c r="P206" s="1144"/>
    </row>
    <row r="207" spans="1:16" ht="30" customHeight="1" x14ac:dyDescent="0.2">
      <c r="A207" s="136" t="s">
        <v>1768</v>
      </c>
      <c r="B207" s="1140" t="str">
        <f>$B$10</f>
        <v>CAMPEONATO NACIONAL DE ATLETISMO U20 - COPIAPÓ 2021</v>
      </c>
      <c r="C207" s="1140"/>
      <c r="D207" s="1140"/>
      <c r="E207" s="1140"/>
      <c r="F207" s="1140"/>
      <c r="G207" s="1140"/>
      <c r="H207" s="1140"/>
      <c r="I207" s="136" t="s">
        <v>1768</v>
      </c>
      <c r="J207" s="1140" t="str">
        <f>$B$10</f>
        <v>CAMPEONATO NACIONAL DE ATLETISMO U20 - COPIAPÓ 2021</v>
      </c>
      <c r="K207" s="1140"/>
      <c r="L207" s="1140"/>
      <c r="M207" s="1140"/>
      <c r="N207" s="1140"/>
      <c r="O207" s="1140"/>
      <c r="P207" s="1140"/>
    </row>
    <row r="208" spans="1:16" ht="30" customHeight="1" x14ac:dyDescent="0.2">
      <c r="A208" s="136" t="s">
        <v>1769</v>
      </c>
      <c r="B208" s="1137" t="str">
        <f>$B$11</f>
        <v>Estadio Atlético Ramon Tapia Chambilla</v>
      </c>
      <c r="C208" s="1141"/>
      <c r="D208" s="1141"/>
      <c r="E208" s="1141"/>
      <c r="F208" s="1141"/>
      <c r="G208" s="1141"/>
      <c r="H208" s="1138"/>
      <c r="I208" s="136" t="s">
        <v>1769</v>
      </c>
      <c r="J208" s="1137" t="str">
        <f>$B$11</f>
        <v>Estadio Atlético Ramon Tapia Chambilla</v>
      </c>
      <c r="K208" s="1141"/>
      <c r="L208" s="1141"/>
      <c r="M208" s="1141"/>
      <c r="N208" s="1141"/>
      <c r="O208" s="1141"/>
      <c r="P208" s="1138"/>
    </row>
    <row r="209" spans="1:16" ht="30" customHeight="1" x14ac:dyDescent="0.2">
      <c r="A209" s="136" t="s">
        <v>26</v>
      </c>
      <c r="B209" s="1142" t="s">
        <v>3913</v>
      </c>
      <c r="C209" s="1143"/>
      <c r="D209" s="137"/>
      <c r="E209" s="137"/>
      <c r="F209" s="359"/>
      <c r="G209" s="359"/>
      <c r="H209" s="359"/>
      <c r="I209" s="136" t="s">
        <v>26</v>
      </c>
      <c r="J209" s="1142" t="s">
        <v>3913</v>
      </c>
      <c r="K209" s="1143"/>
      <c r="L209" s="137"/>
      <c r="M209" s="137"/>
      <c r="N209" s="359"/>
      <c r="O209" s="359"/>
      <c r="P209" s="359"/>
    </row>
    <row r="210" spans="1:16" ht="30" customHeight="1" x14ac:dyDescent="0.2">
      <c r="A210" s="136" t="s">
        <v>10</v>
      </c>
      <c r="B210" s="1139" t="s">
        <v>4181</v>
      </c>
      <c r="C210" s="1138"/>
      <c r="F210" s="359"/>
      <c r="H210" s="359"/>
      <c r="I210" s="136" t="s">
        <v>10</v>
      </c>
      <c r="J210" s="1139" t="s">
        <v>4184</v>
      </c>
      <c r="K210" s="1138"/>
      <c r="N210" s="359"/>
      <c r="P210" s="359"/>
    </row>
    <row r="211" spans="1:16" ht="30" customHeight="1" x14ac:dyDescent="0.2">
      <c r="A211" s="136" t="s">
        <v>32</v>
      </c>
      <c r="B211" s="1137" t="s">
        <v>1780</v>
      </c>
      <c r="C211" s="1138"/>
      <c r="D211" s="359"/>
      <c r="E211" s="359"/>
      <c r="F211" s="359"/>
      <c r="G211" s="359"/>
      <c r="H211" s="359"/>
      <c r="I211" s="136" t="s">
        <v>32</v>
      </c>
      <c r="J211" s="1137" t="s">
        <v>1781</v>
      </c>
      <c r="K211" s="1138"/>
      <c r="L211" s="359"/>
      <c r="M211" s="359"/>
      <c r="N211" s="359"/>
      <c r="O211" s="359"/>
      <c r="P211" s="359"/>
    </row>
    <row r="212" spans="1:16" ht="30" customHeight="1" x14ac:dyDescent="0.2">
      <c r="A212" s="136" t="s">
        <v>1782</v>
      </c>
      <c r="B212" s="1139" t="s">
        <v>3902</v>
      </c>
      <c r="C212" s="1138"/>
      <c r="D212" s="359"/>
      <c r="E212" s="359"/>
      <c r="F212" s="359"/>
      <c r="G212" s="359"/>
      <c r="H212" s="359"/>
      <c r="I212" s="136" t="s">
        <v>1782</v>
      </c>
      <c r="J212" s="1137" t="str">
        <f>B212</f>
        <v>U20</v>
      </c>
      <c r="K212" s="1138"/>
      <c r="L212" s="359"/>
      <c r="M212" s="359"/>
      <c r="N212" s="359"/>
      <c r="O212" s="359"/>
      <c r="P212" s="359"/>
    </row>
    <row r="213" spans="1:16" ht="30" customHeight="1" x14ac:dyDescent="0.2">
      <c r="A213" s="136" t="s">
        <v>1784</v>
      </c>
      <c r="B213" s="1137"/>
      <c r="C213" s="1138"/>
      <c r="D213" s="359"/>
      <c r="E213" s="359"/>
      <c r="F213" s="359"/>
      <c r="G213" s="359"/>
      <c r="H213" s="359"/>
      <c r="I213" s="136" t="s">
        <v>1784</v>
      </c>
      <c r="J213" s="1137">
        <v>4</v>
      </c>
      <c r="K213" s="1138"/>
      <c r="L213" s="359"/>
      <c r="M213" s="359"/>
      <c r="N213" s="359"/>
      <c r="O213" s="359"/>
      <c r="P213" s="359"/>
    </row>
    <row r="214" spans="1:16" ht="30" customHeight="1" x14ac:dyDescent="0.2">
      <c r="A214" s="136" t="s">
        <v>1785</v>
      </c>
      <c r="B214" s="355"/>
      <c r="C214" s="356"/>
      <c r="D214" s="359"/>
      <c r="E214" s="359"/>
      <c r="F214" s="359"/>
      <c r="G214" s="359"/>
      <c r="H214" s="359"/>
      <c r="I214" s="136" t="s">
        <v>1785</v>
      </c>
      <c r="J214" s="355"/>
      <c r="K214" s="356"/>
      <c r="L214" s="359"/>
      <c r="M214" s="359"/>
      <c r="N214" s="359"/>
      <c r="O214" s="359"/>
      <c r="P214" s="359"/>
    </row>
    <row r="215" spans="1:16" ht="30" customHeight="1" x14ac:dyDescent="0.2">
      <c r="A215" s="136" t="s">
        <v>36</v>
      </c>
      <c r="B215" s="1137"/>
      <c r="C215" s="1138"/>
      <c r="D215" s="359"/>
      <c r="E215" s="359"/>
      <c r="F215" s="359"/>
      <c r="G215" s="359"/>
      <c r="H215" s="359"/>
      <c r="I215" s="136" t="s">
        <v>36</v>
      </c>
      <c r="J215" s="1137"/>
      <c r="K215" s="1138"/>
      <c r="L215" s="359"/>
      <c r="M215" s="359"/>
      <c r="N215" s="359"/>
      <c r="O215" s="359"/>
      <c r="P215" s="359"/>
    </row>
    <row r="216" spans="1:16" ht="30" customHeight="1" x14ac:dyDescent="0.2">
      <c r="A216" s="136" t="s">
        <v>1786</v>
      </c>
      <c r="B216" s="1137" t="s">
        <v>1787</v>
      </c>
      <c r="C216" s="1138"/>
      <c r="D216" s="359"/>
      <c r="E216" s="359"/>
      <c r="F216" s="359"/>
      <c r="G216" s="359"/>
      <c r="H216" s="359"/>
      <c r="I216" s="136" t="s">
        <v>1786</v>
      </c>
      <c r="J216" s="1137" t="s">
        <v>1787</v>
      </c>
      <c r="K216" s="1138"/>
      <c r="L216" s="359"/>
      <c r="M216" s="359"/>
      <c r="N216" s="359"/>
      <c r="O216" s="359"/>
      <c r="P216" s="359"/>
    </row>
    <row r="217" spans="1:16" ht="25" customHeight="1" x14ac:dyDescent="0.2"/>
    <row r="218" spans="1:16" ht="25" customHeight="1" thickBot="1" x14ac:dyDescent="0.25">
      <c r="A218" s="141" t="s">
        <v>1788</v>
      </c>
      <c r="B218" s="141" t="s">
        <v>1789</v>
      </c>
      <c r="C218" s="141" t="s">
        <v>1790</v>
      </c>
      <c r="D218" s="141" t="s">
        <v>8</v>
      </c>
      <c r="E218" s="141" t="s">
        <v>1791</v>
      </c>
      <c r="F218" s="141" t="s">
        <v>1792</v>
      </c>
      <c r="G218" s="141" t="s">
        <v>1793</v>
      </c>
      <c r="H218" s="141" t="s">
        <v>14</v>
      </c>
      <c r="I218" s="141" t="s">
        <v>1788</v>
      </c>
      <c r="J218" s="141" t="s">
        <v>1789</v>
      </c>
      <c r="K218" s="141" t="s">
        <v>1790</v>
      </c>
      <c r="L218" s="141" t="s">
        <v>8</v>
      </c>
      <c r="M218" s="141" t="s">
        <v>1791</v>
      </c>
      <c r="N218" s="141" t="s">
        <v>1792</v>
      </c>
      <c r="O218" s="141" t="s">
        <v>1793</v>
      </c>
      <c r="P218" s="141" t="s">
        <v>14</v>
      </c>
    </row>
    <row r="219" spans="1:16" ht="30" customHeight="1" thickTop="1" x14ac:dyDescent="0.2">
      <c r="A219" s="142"/>
      <c r="B219" s="142"/>
      <c r="C219" s="142"/>
      <c r="D219" s="143"/>
      <c r="E219" s="145"/>
      <c r="F219" s="142"/>
      <c r="G219" s="142"/>
      <c r="H219" s="142"/>
      <c r="I219" s="1101">
        <v>4</v>
      </c>
      <c r="J219" s="142"/>
      <c r="K219" s="314" t="s">
        <v>4010</v>
      </c>
      <c r="L219" s="342" t="s">
        <v>3197</v>
      </c>
      <c r="M219" s="1119">
        <v>3</v>
      </c>
      <c r="N219" s="1120">
        <v>37982</v>
      </c>
      <c r="O219" s="142"/>
      <c r="P219" s="142"/>
    </row>
    <row r="220" spans="1:16" ht="30" customHeight="1" x14ac:dyDescent="0.2">
      <c r="A220" s="144"/>
      <c r="B220" s="144"/>
      <c r="C220" s="144"/>
      <c r="D220" s="144"/>
      <c r="E220" s="144"/>
      <c r="F220" s="144"/>
      <c r="G220" s="144"/>
      <c r="H220" s="144"/>
      <c r="I220" s="1101">
        <v>5</v>
      </c>
      <c r="J220" s="144"/>
      <c r="K220" s="314" t="s">
        <v>4186</v>
      </c>
      <c r="L220" s="342" t="s">
        <v>1911</v>
      </c>
      <c r="M220" s="1119">
        <v>6</v>
      </c>
      <c r="N220" s="1120">
        <v>37360</v>
      </c>
      <c r="O220" s="144"/>
      <c r="P220" s="144"/>
    </row>
    <row r="221" spans="1:16" ht="30" customHeight="1" x14ac:dyDescent="0.2">
      <c r="A221" s="144"/>
      <c r="B221" s="144"/>
      <c r="C221" s="144"/>
      <c r="D221" s="144"/>
      <c r="E221" s="144"/>
      <c r="F221" s="144"/>
      <c r="G221" s="144"/>
      <c r="H221" s="144"/>
      <c r="I221" s="1101">
        <v>3</v>
      </c>
      <c r="J221" s="144"/>
      <c r="K221" s="314" t="s">
        <v>4014</v>
      </c>
      <c r="L221" s="342" t="s">
        <v>2510</v>
      </c>
      <c r="M221" s="1119">
        <v>5</v>
      </c>
      <c r="N221" s="1120">
        <v>37808</v>
      </c>
      <c r="O221" s="144"/>
      <c r="P221" s="144"/>
    </row>
    <row r="222" spans="1:16" ht="30" customHeight="1" x14ac:dyDescent="0.2">
      <c r="A222" s="144"/>
      <c r="B222" s="144"/>
      <c r="C222" s="144"/>
      <c r="D222" s="144"/>
      <c r="E222" s="144"/>
      <c r="F222" s="144"/>
      <c r="G222" s="144"/>
      <c r="H222" s="144"/>
      <c r="I222" s="1101">
        <v>6</v>
      </c>
      <c r="J222" s="144"/>
      <c r="K222" s="314" t="s">
        <v>4025</v>
      </c>
      <c r="L222" s="342" t="s">
        <v>2007</v>
      </c>
      <c r="M222" s="1119">
        <v>13</v>
      </c>
      <c r="N222" s="1120">
        <v>37737</v>
      </c>
      <c r="O222" s="144"/>
      <c r="P222" s="144"/>
    </row>
    <row r="223" spans="1:16" ht="30" customHeight="1" x14ac:dyDescent="0.2">
      <c r="A223" s="144"/>
      <c r="B223" s="144"/>
      <c r="C223" s="144"/>
      <c r="D223" s="144"/>
      <c r="E223" s="144"/>
      <c r="F223" s="144"/>
      <c r="G223" s="144"/>
      <c r="H223" s="144"/>
      <c r="I223" s="1101">
        <v>7</v>
      </c>
      <c r="J223" s="144"/>
      <c r="K223" s="314" t="s">
        <v>4187</v>
      </c>
      <c r="L223" s="342" t="s">
        <v>3409</v>
      </c>
      <c r="M223" s="1119">
        <v>9</v>
      </c>
      <c r="N223" s="1120">
        <v>38467</v>
      </c>
      <c r="O223" s="144"/>
      <c r="P223" s="144"/>
    </row>
    <row r="224" spans="1:16" ht="30" customHeight="1" x14ac:dyDescent="0.2">
      <c r="A224" s="144"/>
      <c r="B224" s="144"/>
      <c r="C224" s="144"/>
      <c r="D224" s="144"/>
      <c r="E224" s="144"/>
      <c r="F224" s="144"/>
      <c r="G224" s="144"/>
      <c r="H224" s="144"/>
      <c r="I224" s="1101">
        <v>8</v>
      </c>
      <c r="J224" s="144"/>
      <c r="K224" s="314" t="s">
        <v>4118</v>
      </c>
      <c r="L224" s="342" t="s">
        <v>2935</v>
      </c>
      <c r="M224" s="1119">
        <v>13</v>
      </c>
      <c r="N224" s="1120">
        <v>37319</v>
      </c>
      <c r="O224" s="144"/>
      <c r="P224" s="144"/>
    </row>
    <row r="225" spans="1:16" ht="30" customHeight="1" x14ac:dyDescent="0.2">
      <c r="A225" s="144"/>
      <c r="B225" s="144"/>
      <c r="C225" s="144"/>
      <c r="D225" s="144"/>
      <c r="E225" s="144"/>
      <c r="F225" s="144"/>
      <c r="G225" s="144"/>
      <c r="H225" s="144"/>
      <c r="I225" s="1101">
        <v>2</v>
      </c>
      <c r="J225" s="144"/>
      <c r="K225" s="314" t="s">
        <v>4127</v>
      </c>
      <c r="L225" s="342" t="s">
        <v>3577</v>
      </c>
      <c r="M225" s="1119">
        <v>4</v>
      </c>
      <c r="N225" s="1120">
        <v>38654</v>
      </c>
      <c r="O225" s="144"/>
      <c r="P225" s="144"/>
    </row>
    <row r="226" spans="1:16" ht="30" customHeight="1" x14ac:dyDescent="0.2">
      <c r="A226" s="144"/>
      <c r="B226" s="144"/>
      <c r="C226" s="144"/>
      <c r="D226" s="144"/>
      <c r="E226" s="144"/>
      <c r="F226" s="144"/>
      <c r="G226" s="144"/>
      <c r="H226" s="144"/>
      <c r="I226" s="1101">
        <v>1</v>
      </c>
      <c r="J226" s="144"/>
      <c r="K226" s="144"/>
      <c r="L226" s="144"/>
      <c r="M226" s="144"/>
      <c r="N226" s="23"/>
      <c r="O226" s="144"/>
      <c r="P226" s="144"/>
    </row>
    <row r="234" spans="1:16" ht="27.75" customHeight="1" x14ac:dyDescent="0.2">
      <c r="A234" s="1144" t="s">
        <v>1779</v>
      </c>
      <c r="B234" s="1144"/>
      <c r="C234" s="1144"/>
      <c r="D234" s="1144"/>
      <c r="E234" s="1144"/>
      <c r="F234" s="1144"/>
      <c r="G234" s="1144"/>
      <c r="H234" s="1144"/>
      <c r="I234" s="1144" t="s">
        <v>1779</v>
      </c>
      <c r="J234" s="1144"/>
      <c r="K234" s="1144"/>
      <c r="L234" s="1144"/>
      <c r="M234" s="1144"/>
      <c r="N234" s="1144"/>
      <c r="O234" s="1144"/>
      <c r="P234" s="1144"/>
    </row>
    <row r="235" spans="1:16" ht="30" customHeight="1" x14ac:dyDescent="0.2">
      <c r="A235" s="136" t="s">
        <v>1768</v>
      </c>
      <c r="B235" s="1140" t="str">
        <f>$B$10</f>
        <v>CAMPEONATO NACIONAL DE ATLETISMO U20 - COPIAPÓ 2021</v>
      </c>
      <c r="C235" s="1140"/>
      <c r="D235" s="1140"/>
      <c r="E235" s="1140"/>
      <c r="F235" s="1140"/>
      <c r="G235" s="1140"/>
      <c r="H235" s="1140"/>
      <c r="I235" s="136" t="s">
        <v>1768</v>
      </c>
      <c r="J235" s="1140" t="str">
        <f>$B$10</f>
        <v>CAMPEONATO NACIONAL DE ATLETISMO U20 - COPIAPÓ 2021</v>
      </c>
      <c r="K235" s="1140"/>
      <c r="L235" s="1140"/>
      <c r="M235" s="1140"/>
      <c r="N235" s="1140"/>
      <c r="O235" s="1140"/>
      <c r="P235" s="1140"/>
    </row>
    <row r="236" spans="1:16" ht="30" customHeight="1" x14ac:dyDescent="0.2">
      <c r="A236" s="136" t="s">
        <v>1769</v>
      </c>
      <c r="B236" s="1137" t="str">
        <f>$B$11</f>
        <v>Estadio Atlético Ramon Tapia Chambilla</v>
      </c>
      <c r="C236" s="1141"/>
      <c r="D236" s="1141"/>
      <c r="E236" s="1141"/>
      <c r="F236" s="1141"/>
      <c r="G236" s="1141"/>
      <c r="H236" s="1138"/>
      <c r="I236" s="136" t="s">
        <v>1769</v>
      </c>
      <c r="J236" s="1137" t="str">
        <f>$B$11</f>
        <v>Estadio Atlético Ramon Tapia Chambilla</v>
      </c>
      <c r="K236" s="1141"/>
      <c r="L236" s="1141"/>
      <c r="M236" s="1141"/>
      <c r="N236" s="1141"/>
      <c r="O236" s="1141"/>
      <c r="P236" s="1138"/>
    </row>
    <row r="237" spans="1:16" ht="30" customHeight="1" x14ac:dyDescent="0.2">
      <c r="A237" s="136" t="s">
        <v>26</v>
      </c>
      <c r="B237" s="1145" t="str">
        <f>$B$12</f>
        <v>Sabado 02-10-2021</v>
      </c>
      <c r="C237" s="1143"/>
      <c r="D237" s="137"/>
      <c r="E237" s="137"/>
      <c r="F237" s="359"/>
      <c r="G237" s="359"/>
      <c r="H237" s="359"/>
      <c r="I237" s="136" t="s">
        <v>26</v>
      </c>
      <c r="J237" s="1142" t="s">
        <v>3913</v>
      </c>
      <c r="K237" s="1143"/>
      <c r="L237" s="137"/>
      <c r="M237" s="137"/>
      <c r="N237" s="359"/>
      <c r="O237" s="359"/>
      <c r="P237" s="359"/>
    </row>
    <row r="238" spans="1:16" ht="30" customHeight="1" x14ac:dyDescent="0.2">
      <c r="A238" s="136" t="s">
        <v>10</v>
      </c>
      <c r="B238" s="1137">
        <v>200</v>
      </c>
      <c r="C238" s="1138"/>
      <c r="F238" s="359"/>
      <c r="H238" s="359"/>
      <c r="I238" s="136" t="s">
        <v>10</v>
      </c>
      <c r="J238" s="1139" t="s">
        <v>4184</v>
      </c>
      <c r="K238" s="1138"/>
      <c r="N238" s="359"/>
      <c r="P238" s="359"/>
    </row>
    <row r="239" spans="1:16" ht="30" customHeight="1" x14ac:dyDescent="0.2">
      <c r="A239" s="136" t="s">
        <v>32</v>
      </c>
      <c r="B239" s="1137" t="s">
        <v>1780</v>
      </c>
      <c r="C239" s="1138"/>
      <c r="D239" s="359"/>
      <c r="E239" s="359"/>
      <c r="F239" s="359"/>
      <c r="G239" s="359"/>
      <c r="H239" s="359"/>
      <c r="I239" s="136" t="s">
        <v>32</v>
      </c>
      <c r="J239" s="1137" t="s">
        <v>1781</v>
      </c>
      <c r="K239" s="1138"/>
      <c r="L239" s="359"/>
      <c r="M239" s="359"/>
      <c r="N239" s="359"/>
      <c r="O239" s="359"/>
      <c r="P239" s="359"/>
    </row>
    <row r="240" spans="1:16" ht="30" customHeight="1" x14ac:dyDescent="0.2">
      <c r="A240" s="136" t="s">
        <v>1782</v>
      </c>
      <c r="B240" s="1139" t="s">
        <v>3902</v>
      </c>
      <c r="C240" s="1138"/>
      <c r="D240" s="359"/>
      <c r="E240" s="359"/>
      <c r="F240" s="359"/>
      <c r="G240" s="359"/>
      <c r="H240" s="359"/>
      <c r="I240" s="136" t="s">
        <v>1782</v>
      </c>
      <c r="J240" s="1137" t="str">
        <f>B240</f>
        <v>U20</v>
      </c>
      <c r="K240" s="1138"/>
      <c r="L240" s="359"/>
      <c r="M240" s="359"/>
      <c r="N240" s="359"/>
      <c r="O240" s="359"/>
      <c r="P240" s="359"/>
    </row>
    <row r="241" spans="1:16" ht="30" customHeight="1" x14ac:dyDescent="0.2">
      <c r="A241" s="136" t="s">
        <v>1784</v>
      </c>
      <c r="B241" s="1137"/>
      <c r="C241" s="1138"/>
      <c r="D241" s="359"/>
      <c r="E241" s="359"/>
      <c r="F241" s="359"/>
      <c r="G241" s="359"/>
      <c r="H241" s="359"/>
      <c r="I241" s="136" t="s">
        <v>1784</v>
      </c>
      <c r="J241" s="1137">
        <v>5</v>
      </c>
      <c r="K241" s="1138"/>
      <c r="L241" s="359"/>
      <c r="M241" s="359"/>
      <c r="N241" s="359"/>
      <c r="O241" s="359"/>
      <c r="P241" s="359"/>
    </row>
    <row r="242" spans="1:16" ht="30" customHeight="1" x14ac:dyDescent="0.2">
      <c r="A242" s="136" t="s">
        <v>1785</v>
      </c>
      <c r="B242" s="355"/>
      <c r="C242" s="356"/>
      <c r="D242" s="359"/>
      <c r="E242" s="359"/>
      <c r="F242" s="359"/>
      <c r="G242" s="359"/>
      <c r="H242" s="359"/>
      <c r="I242" s="136" t="s">
        <v>1785</v>
      </c>
      <c r="J242" s="355"/>
      <c r="K242" s="356"/>
      <c r="L242" s="359"/>
      <c r="M242" s="359"/>
      <c r="N242" s="359"/>
      <c r="O242" s="359"/>
      <c r="P242" s="359"/>
    </row>
    <row r="243" spans="1:16" ht="30" customHeight="1" x14ac:dyDescent="0.2">
      <c r="A243" s="136" t="s">
        <v>36</v>
      </c>
      <c r="B243" s="1137"/>
      <c r="C243" s="1138"/>
      <c r="D243" s="359"/>
      <c r="E243" s="359"/>
      <c r="F243" s="359"/>
      <c r="G243" s="359"/>
      <c r="H243" s="359"/>
      <c r="I243" s="136" t="s">
        <v>36</v>
      </c>
      <c r="J243" s="1137"/>
      <c r="K243" s="1138"/>
      <c r="L243" s="359"/>
      <c r="M243" s="359"/>
      <c r="N243" s="359"/>
      <c r="O243" s="359"/>
      <c r="P243" s="359"/>
    </row>
    <row r="244" spans="1:16" ht="30" customHeight="1" x14ac:dyDescent="0.2">
      <c r="A244" s="136" t="s">
        <v>1786</v>
      </c>
      <c r="B244" s="1137" t="s">
        <v>1787</v>
      </c>
      <c r="C244" s="1138"/>
      <c r="D244" s="359"/>
      <c r="E244" s="359"/>
      <c r="F244" s="359"/>
      <c r="G244" s="359"/>
      <c r="H244" s="359"/>
      <c r="I244" s="136" t="s">
        <v>1786</v>
      </c>
      <c r="J244" s="1137" t="s">
        <v>1787</v>
      </c>
      <c r="K244" s="1138"/>
      <c r="L244" s="359"/>
      <c r="M244" s="359"/>
      <c r="N244" s="359"/>
      <c r="O244" s="359"/>
      <c r="P244" s="359"/>
    </row>
    <row r="245" spans="1:16" ht="25" customHeight="1" x14ac:dyDescent="0.2"/>
    <row r="246" spans="1:16" ht="25" customHeight="1" thickBot="1" x14ac:dyDescent="0.25">
      <c r="A246" s="141" t="s">
        <v>1788</v>
      </c>
      <c r="B246" s="141" t="s">
        <v>1789</v>
      </c>
      <c r="C246" s="141" t="s">
        <v>1790</v>
      </c>
      <c r="D246" s="141" t="s">
        <v>8</v>
      </c>
      <c r="E246" s="141" t="s">
        <v>1791</v>
      </c>
      <c r="F246" s="141" t="s">
        <v>1792</v>
      </c>
      <c r="G246" s="141" t="s">
        <v>1793</v>
      </c>
      <c r="H246" s="141" t="s">
        <v>14</v>
      </c>
      <c r="I246" s="141" t="s">
        <v>1788</v>
      </c>
      <c r="J246" s="141" t="s">
        <v>1789</v>
      </c>
      <c r="K246" s="141" t="s">
        <v>1790</v>
      </c>
      <c r="L246" s="141" t="s">
        <v>8</v>
      </c>
      <c r="M246" s="141" t="s">
        <v>1791</v>
      </c>
      <c r="N246" s="141" t="s">
        <v>1792</v>
      </c>
      <c r="O246" s="141" t="s">
        <v>1793</v>
      </c>
      <c r="P246" s="141" t="s">
        <v>14</v>
      </c>
    </row>
    <row r="247" spans="1:16" ht="30" customHeight="1" thickTop="1" x14ac:dyDescent="0.2">
      <c r="A247" s="142"/>
      <c r="B247" s="142"/>
      <c r="C247" s="142"/>
      <c r="D247" s="143"/>
      <c r="E247" s="145"/>
      <c r="F247" s="142"/>
      <c r="G247" s="142"/>
      <c r="H247" s="142"/>
      <c r="I247" s="1101">
        <v>4</v>
      </c>
      <c r="J247" s="142"/>
      <c r="K247" s="314" t="s">
        <v>4022</v>
      </c>
      <c r="L247" s="342" t="s">
        <v>2007</v>
      </c>
      <c r="M247" s="1119">
        <v>13</v>
      </c>
      <c r="N247" s="1120">
        <v>37635</v>
      </c>
      <c r="O247" s="142"/>
      <c r="P247" s="142"/>
    </row>
    <row r="248" spans="1:16" ht="30" customHeight="1" x14ac:dyDescent="0.2">
      <c r="A248" s="144"/>
      <c r="B248" s="144"/>
      <c r="C248" s="144"/>
      <c r="D248" s="144"/>
      <c r="E248" s="144"/>
      <c r="F248" s="144"/>
      <c r="G248" s="144"/>
      <c r="H248" s="144"/>
      <c r="I248" s="1101">
        <v>5</v>
      </c>
      <c r="J248" s="144"/>
      <c r="K248" s="314" t="s">
        <v>4188</v>
      </c>
      <c r="L248" s="342" t="s">
        <v>1911</v>
      </c>
      <c r="M248" s="1119">
        <v>6</v>
      </c>
      <c r="N248" s="1120">
        <v>37360</v>
      </c>
      <c r="O248" s="144"/>
      <c r="P248" s="144"/>
    </row>
    <row r="249" spans="1:16" ht="30" customHeight="1" x14ac:dyDescent="0.2">
      <c r="A249" s="144"/>
      <c r="B249" s="144"/>
      <c r="C249" s="144"/>
      <c r="D249" s="144"/>
      <c r="E249" s="144"/>
      <c r="F249" s="144"/>
      <c r="G249" s="144"/>
      <c r="H249" s="144"/>
      <c r="I249" s="1101">
        <v>3</v>
      </c>
      <c r="J249" s="144"/>
      <c r="K249" s="314" t="s">
        <v>4024</v>
      </c>
      <c r="L249" s="342" t="s">
        <v>2472</v>
      </c>
      <c r="M249" s="1119">
        <v>5</v>
      </c>
      <c r="N249" s="1120">
        <v>38394</v>
      </c>
      <c r="O249" s="144"/>
      <c r="P249" s="144"/>
    </row>
    <row r="250" spans="1:16" ht="30" customHeight="1" x14ac:dyDescent="0.2">
      <c r="A250" s="144"/>
      <c r="B250" s="144"/>
      <c r="C250" s="144"/>
      <c r="D250" s="144"/>
      <c r="E250" s="144"/>
      <c r="F250" s="144"/>
      <c r="G250" s="144"/>
      <c r="H250" s="144"/>
      <c r="I250" s="1101">
        <v>6</v>
      </c>
      <c r="J250" s="144"/>
      <c r="K250" s="314" t="s">
        <v>4032</v>
      </c>
      <c r="L250" s="342" t="s">
        <v>2472</v>
      </c>
      <c r="M250" s="1119">
        <v>5</v>
      </c>
      <c r="N250" s="1120">
        <v>38029</v>
      </c>
      <c r="O250" s="144"/>
      <c r="P250" s="144"/>
    </row>
    <row r="251" spans="1:16" ht="30" customHeight="1" x14ac:dyDescent="0.2">
      <c r="A251" s="144"/>
      <c r="B251" s="144"/>
      <c r="C251" s="144"/>
      <c r="D251" s="144"/>
      <c r="E251" s="144"/>
      <c r="F251" s="144"/>
      <c r="G251" s="144"/>
      <c r="H251" s="144"/>
      <c r="I251" s="1101">
        <v>7</v>
      </c>
      <c r="J251" s="144"/>
      <c r="K251" s="314" t="s">
        <v>4018</v>
      </c>
      <c r="L251" s="342" t="s">
        <v>3449</v>
      </c>
      <c r="M251" s="1119">
        <v>9</v>
      </c>
      <c r="N251" s="1120">
        <v>37961</v>
      </c>
      <c r="O251" s="144"/>
      <c r="P251" s="144"/>
    </row>
    <row r="252" spans="1:16" ht="30" customHeight="1" x14ac:dyDescent="0.2">
      <c r="A252" s="144"/>
      <c r="B252" s="144"/>
      <c r="C252" s="144"/>
      <c r="D252" s="144"/>
      <c r="E252" s="144"/>
      <c r="F252" s="144"/>
      <c r="G252" s="144"/>
      <c r="H252" s="144"/>
      <c r="I252" s="1101">
        <v>8</v>
      </c>
      <c r="J252" s="144"/>
      <c r="K252" s="314" t="s">
        <v>4013</v>
      </c>
      <c r="L252" s="342" t="s">
        <v>2510</v>
      </c>
      <c r="M252" s="1119">
        <v>5</v>
      </c>
      <c r="N252" s="1120">
        <v>37459</v>
      </c>
      <c r="O252" s="144"/>
      <c r="P252" s="144"/>
    </row>
    <row r="253" spans="1:16" ht="30" customHeight="1" x14ac:dyDescent="0.2">
      <c r="A253" s="144"/>
      <c r="B253" s="144"/>
      <c r="C253" s="144"/>
      <c r="D253" s="144"/>
      <c r="E253" s="144"/>
      <c r="F253" s="144"/>
      <c r="G253" s="144"/>
      <c r="H253" s="144"/>
      <c r="I253" s="1101">
        <v>2</v>
      </c>
      <c r="J253" s="144"/>
      <c r="K253" s="314" t="s">
        <v>4037</v>
      </c>
      <c r="L253" s="342" t="s">
        <v>3093</v>
      </c>
      <c r="M253" s="1119">
        <v>10</v>
      </c>
      <c r="N253" s="1120">
        <v>37897</v>
      </c>
      <c r="O253" s="144"/>
      <c r="P253" s="144"/>
    </row>
    <row r="254" spans="1:16" ht="30" customHeight="1" x14ac:dyDescent="0.2">
      <c r="A254" s="144"/>
      <c r="B254" s="144"/>
      <c r="C254" s="144"/>
      <c r="D254" s="144"/>
      <c r="E254" s="144"/>
      <c r="F254" s="144"/>
      <c r="G254" s="144"/>
      <c r="H254" s="144"/>
      <c r="I254" s="1101">
        <v>1</v>
      </c>
      <c r="J254" s="144"/>
      <c r="K254" s="144"/>
      <c r="L254" s="144"/>
      <c r="M254" s="144"/>
      <c r="N254" s="23"/>
      <c r="O254" s="144"/>
      <c r="P254" s="144"/>
    </row>
    <row r="262" spans="1:16" ht="27.75" customHeight="1" x14ac:dyDescent="0.2">
      <c r="A262" s="1144" t="s">
        <v>1779</v>
      </c>
      <c r="B262" s="1144"/>
      <c r="C262" s="1144"/>
      <c r="D262" s="1144"/>
      <c r="E262" s="1144"/>
      <c r="F262" s="1144"/>
      <c r="G262" s="1144"/>
      <c r="H262" s="1144"/>
      <c r="I262" s="1144" t="s">
        <v>1779</v>
      </c>
      <c r="J262" s="1144"/>
      <c r="K262" s="1144"/>
      <c r="L262" s="1144"/>
      <c r="M262" s="1144"/>
      <c r="N262" s="1144"/>
      <c r="O262" s="1144"/>
      <c r="P262" s="1144"/>
    </row>
    <row r="263" spans="1:16" ht="30" customHeight="1" x14ac:dyDescent="0.2">
      <c r="A263" s="136" t="s">
        <v>1768</v>
      </c>
      <c r="B263" s="1140" t="str">
        <f>$B$10</f>
        <v>CAMPEONATO NACIONAL DE ATLETISMO U20 - COPIAPÓ 2021</v>
      </c>
      <c r="C263" s="1140"/>
      <c r="D263" s="1140"/>
      <c r="E263" s="1140"/>
      <c r="F263" s="1140"/>
      <c r="G263" s="1140"/>
      <c r="H263" s="1140"/>
      <c r="I263" s="136" t="s">
        <v>1768</v>
      </c>
      <c r="J263" s="1140" t="str">
        <f>$B$10</f>
        <v>CAMPEONATO NACIONAL DE ATLETISMO U20 - COPIAPÓ 2021</v>
      </c>
      <c r="K263" s="1140"/>
      <c r="L263" s="1140"/>
      <c r="M263" s="1140"/>
      <c r="N263" s="1140"/>
      <c r="O263" s="1140"/>
      <c r="P263" s="1140"/>
    </row>
    <row r="264" spans="1:16" ht="30" customHeight="1" x14ac:dyDescent="0.2">
      <c r="A264" s="136" t="s">
        <v>1769</v>
      </c>
      <c r="B264" s="1137" t="str">
        <f>$B$11</f>
        <v>Estadio Atlético Ramon Tapia Chambilla</v>
      </c>
      <c r="C264" s="1141"/>
      <c r="D264" s="1141"/>
      <c r="E264" s="1141"/>
      <c r="F264" s="1141"/>
      <c r="G264" s="1141"/>
      <c r="H264" s="1138"/>
      <c r="I264" s="136" t="s">
        <v>1769</v>
      </c>
      <c r="J264" s="1137" t="str">
        <f>$B$11</f>
        <v>Estadio Atlético Ramon Tapia Chambilla</v>
      </c>
      <c r="K264" s="1141"/>
      <c r="L264" s="1141"/>
      <c r="M264" s="1141"/>
      <c r="N264" s="1141"/>
      <c r="O264" s="1141"/>
      <c r="P264" s="1138"/>
    </row>
    <row r="265" spans="1:16" ht="30" customHeight="1" x14ac:dyDescent="0.2">
      <c r="A265" s="136" t="s">
        <v>26</v>
      </c>
      <c r="B265" s="1145" t="str">
        <f>$B$12</f>
        <v>Sabado 02-10-2021</v>
      </c>
      <c r="C265" s="1143"/>
      <c r="D265" s="137"/>
      <c r="E265" s="137"/>
      <c r="F265" s="359"/>
      <c r="G265" s="359"/>
      <c r="H265" s="359"/>
      <c r="I265" s="136" t="s">
        <v>26</v>
      </c>
      <c r="J265" s="1142" t="s">
        <v>3913</v>
      </c>
      <c r="K265" s="1143"/>
      <c r="L265" s="137"/>
      <c r="M265" s="137"/>
      <c r="N265" s="359"/>
      <c r="O265" s="359"/>
      <c r="P265" s="359"/>
    </row>
    <row r="266" spans="1:16" ht="30" customHeight="1" x14ac:dyDescent="0.2">
      <c r="A266" s="136" t="s">
        <v>10</v>
      </c>
      <c r="B266" s="1137">
        <v>200</v>
      </c>
      <c r="C266" s="1138"/>
      <c r="F266" s="359"/>
      <c r="H266" s="359"/>
      <c r="I266" s="136" t="s">
        <v>10</v>
      </c>
      <c r="J266" s="1139" t="s">
        <v>4184</v>
      </c>
      <c r="K266" s="1138"/>
      <c r="N266" s="359"/>
      <c r="P266" s="359"/>
    </row>
    <row r="267" spans="1:16" ht="30" customHeight="1" x14ac:dyDescent="0.2">
      <c r="A267" s="136" t="s">
        <v>32</v>
      </c>
      <c r="B267" s="1137" t="s">
        <v>1780</v>
      </c>
      <c r="C267" s="1138"/>
      <c r="D267" s="359"/>
      <c r="E267" s="359"/>
      <c r="F267" s="359"/>
      <c r="G267" s="359"/>
      <c r="H267" s="359"/>
      <c r="I267" s="136" t="s">
        <v>32</v>
      </c>
      <c r="J267" s="1137" t="s">
        <v>1781</v>
      </c>
      <c r="K267" s="1138"/>
      <c r="L267" s="359"/>
      <c r="M267" s="359"/>
      <c r="N267" s="359"/>
      <c r="O267" s="359"/>
      <c r="P267" s="359"/>
    </row>
    <row r="268" spans="1:16" ht="30" customHeight="1" x14ac:dyDescent="0.2">
      <c r="A268" s="136" t="s">
        <v>1782</v>
      </c>
      <c r="B268" s="1139" t="s">
        <v>3902</v>
      </c>
      <c r="C268" s="1138"/>
      <c r="D268" s="359"/>
      <c r="E268" s="359"/>
      <c r="F268" s="359"/>
      <c r="G268" s="359"/>
      <c r="H268" s="359"/>
      <c r="I268" s="136" t="s">
        <v>1782</v>
      </c>
      <c r="J268" s="1137" t="str">
        <f>B268</f>
        <v>U20</v>
      </c>
      <c r="K268" s="1138"/>
      <c r="L268" s="359"/>
      <c r="M268" s="359"/>
      <c r="N268" s="359"/>
      <c r="O268" s="359"/>
      <c r="P268" s="359"/>
    </row>
    <row r="269" spans="1:16" ht="30" customHeight="1" x14ac:dyDescent="0.2">
      <c r="A269" s="136" t="s">
        <v>1784</v>
      </c>
      <c r="B269" s="1137"/>
      <c r="C269" s="1138"/>
      <c r="D269" s="359"/>
      <c r="E269" s="359"/>
      <c r="F269" s="359"/>
      <c r="G269" s="359"/>
      <c r="H269" s="359"/>
      <c r="I269" s="136" t="s">
        <v>1784</v>
      </c>
      <c r="J269" s="1137">
        <v>6</v>
      </c>
      <c r="K269" s="1138"/>
      <c r="L269" s="359"/>
      <c r="M269" s="359"/>
      <c r="N269" s="359"/>
      <c r="O269" s="359"/>
      <c r="P269" s="359"/>
    </row>
    <row r="270" spans="1:16" ht="30" customHeight="1" x14ac:dyDescent="0.2">
      <c r="A270" s="136" t="s">
        <v>1785</v>
      </c>
      <c r="B270" s="355"/>
      <c r="C270" s="356"/>
      <c r="D270" s="359"/>
      <c r="E270" s="359"/>
      <c r="F270" s="359"/>
      <c r="G270" s="359"/>
      <c r="H270" s="359"/>
      <c r="I270" s="136" t="s">
        <v>1785</v>
      </c>
      <c r="J270" s="355"/>
      <c r="K270" s="356"/>
      <c r="L270" s="359"/>
      <c r="M270" s="359"/>
      <c r="N270" s="359"/>
      <c r="O270" s="359"/>
      <c r="P270" s="359"/>
    </row>
    <row r="271" spans="1:16" ht="30" customHeight="1" x14ac:dyDescent="0.2">
      <c r="A271" s="136" t="s">
        <v>36</v>
      </c>
      <c r="B271" s="1137"/>
      <c r="C271" s="1138"/>
      <c r="D271" s="359"/>
      <c r="E271" s="359"/>
      <c r="F271" s="359"/>
      <c r="G271" s="359"/>
      <c r="H271" s="359"/>
      <c r="I271" s="136" t="s">
        <v>36</v>
      </c>
      <c r="J271" s="1137"/>
      <c r="K271" s="1138"/>
      <c r="L271" s="359"/>
      <c r="M271" s="359"/>
      <c r="N271" s="359"/>
      <c r="O271" s="359"/>
      <c r="P271" s="359"/>
    </row>
    <row r="272" spans="1:16" ht="30" customHeight="1" x14ac:dyDescent="0.2">
      <c r="A272" s="136" t="s">
        <v>1786</v>
      </c>
      <c r="B272" s="1137" t="s">
        <v>1787</v>
      </c>
      <c r="C272" s="1138"/>
      <c r="D272" s="359"/>
      <c r="E272" s="359"/>
      <c r="F272" s="359"/>
      <c r="G272" s="359"/>
      <c r="H272" s="359"/>
      <c r="I272" s="136" t="s">
        <v>1786</v>
      </c>
      <c r="J272" s="1137" t="s">
        <v>1787</v>
      </c>
      <c r="K272" s="1138"/>
      <c r="L272" s="359"/>
      <c r="M272" s="359"/>
      <c r="N272" s="359"/>
      <c r="O272" s="359"/>
      <c r="P272" s="359"/>
    </row>
    <row r="273" spans="1:16" ht="25" customHeight="1" x14ac:dyDescent="0.2"/>
    <row r="274" spans="1:16" ht="25" customHeight="1" thickBot="1" x14ac:dyDescent="0.25">
      <c r="A274" s="141" t="s">
        <v>1788</v>
      </c>
      <c r="B274" s="141" t="s">
        <v>1789</v>
      </c>
      <c r="C274" s="141" t="s">
        <v>1790</v>
      </c>
      <c r="D274" s="141" t="s">
        <v>8</v>
      </c>
      <c r="E274" s="141" t="s">
        <v>1791</v>
      </c>
      <c r="F274" s="141" t="s">
        <v>1792</v>
      </c>
      <c r="G274" s="141" t="s">
        <v>1793</v>
      </c>
      <c r="H274" s="141" t="s">
        <v>14</v>
      </c>
      <c r="I274" s="141" t="s">
        <v>1788</v>
      </c>
      <c r="J274" s="141" t="s">
        <v>1789</v>
      </c>
      <c r="K274" s="141" t="s">
        <v>1790</v>
      </c>
      <c r="L274" s="141" t="s">
        <v>8</v>
      </c>
      <c r="M274" s="141" t="s">
        <v>1791</v>
      </c>
      <c r="N274" s="141" t="s">
        <v>1792</v>
      </c>
      <c r="O274" s="141" t="s">
        <v>1793</v>
      </c>
      <c r="P274" s="141" t="s">
        <v>14</v>
      </c>
    </row>
    <row r="275" spans="1:16" ht="30" customHeight="1" thickTop="1" x14ac:dyDescent="0.2">
      <c r="A275" s="142"/>
      <c r="B275" s="142"/>
      <c r="C275" s="142"/>
      <c r="D275" s="143"/>
      <c r="E275" s="145"/>
      <c r="F275" s="142"/>
      <c r="G275" s="142"/>
      <c r="H275" s="142"/>
      <c r="I275" s="1101">
        <v>4</v>
      </c>
      <c r="J275" s="142"/>
      <c r="K275" s="314" t="s">
        <v>4030</v>
      </c>
      <c r="L275" s="342" t="s">
        <v>3689</v>
      </c>
      <c r="M275" s="1119">
        <v>8</v>
      </c>
      <c r="N275" s="1120">
        <v>37838</v>
      </c>
      <c r="O275" s="142"/>
      <c r="P275" s="142"/>
    </row>
    <row r="276" spans="1:16" ht="30" customHeight="1" x14ac:dyDescent="0.2">
      <c r="A276" s="144"/>
      <c r="B276" s="144"/>
      <c r="C276" s="144"/>
      <c r="D276" s="144"/>
      <c r="E276" s="144"/>
      <c r="F276" s="144"/>
      <c r="G276" s="144"/>
      <c r="H276" s="144"/>
      <c r="I276" s="1101">
        <v>5</v>
      </c>
      <c r="J276" s="144"/>
      <c r="K276" s="314" t="s">
        <v>4029</v>
      </c>
      <c r="L276" s="342" t="s">
        <v>2604</v>
      </c>
      <c r="M276" s="1119">
        <v>13</v>
      </c>
      <c r="N276" s="1120">
        <v>37601</v>
      </c>
      <c r="O276" s="144"/>
      <c r="P276" s="144"/>
    </row>
    <row r="277" spans="1:16" ht="30" customHeight="1" x14ac:dyDescent="0.2">
      <c r="A277" s="144"/>
      <c r="B277" s="144"/>
      <c r="C277" s="144"/>
      <c r="D277" s="144"/>
      <c r="E277" s="144"/>
      <c r="F277" s="144"/>
      <c r="G277" s="144"/>
      <c r="H277" s="144"/>
      <c r="I277" s="1101">
        <v>3</v>
      </c>
      <c r="J277" s="144"/>
      <c r="K277" s="314" t="s">
        <v>4026</v>
      </c>
      <c r="L277" s="342" t="s">
        <v>2362</v>
      </c>
      <c r="M277" s="1119">
        <v>5</v>
      </c>
      <c r="N277" s="1120">
        <v>37440</v>
      </c>
      <c r="O277" s="144"/>
      <c r="P277" s="144"/>
    </row>
    <row r="278" spans="1:16" ht="30" customHeight="1" x14ac:dyDescent="0.2">
      <c r="A278" s="144"/>
      <c r="B278" s="144"/>
      <c r="C278" s="144"/>
      <c r="D278" s="144"/>
      <c r="E278" s="144"/>
      <c r="F278" s="144"/>
      <c r="G278" s="144"/>
      <c r="H278" s="144"/>
      <c r="I278" s="1101">
        <v>6</v>
      </c>
      <c r="J278" s="144"/>
      <c r="K278" s="314" t="s">
        <v>4009</v>
      </c>
      <c r="L278" s="342" t="s">
        <v>3681</v>
      </c>
      <c r="M278" s="1119">
        <v>8</v>
      </c>
      <c r="N278" s="1120">
        <v>37694</v>
      </c>
      <c r="O278" s="144"/>
      <c r="P278" s="144"/>
    </row>
    <row r="279" spans="1:16" ht="30" customHeight="1" x14ac:dyDescent="0.2">
      <c r="A279" s="144"/>
      <c r="B279" s="144"/>
      <c r="C279" s="144"/>
      <c r="D279" s="144"/>
      <c r="E279" s="144"/>
      <c r="F279" s="144"/>
      <c r="G279" s="144"/>
      <c r="H279" s="144"/>
      <c r="I279" s="1101">
        <v>7</v>
      </c>
      <c r="J279" s="144"/>
      <c r="K279" s="314" t="s">
        <v>4103</v>
      </c>
      <c r="L279" s="342" t="s">
        <v>2935</v>
      </c>
      <c r="M279" s="1119">
        <v>13</v>
      </c>
      <c r="N279" s="1120">
        <v>37798</v>
      </c>
      <c r="O279" s="144"/>
      <c r="P279" s="144"/>
    </row>
    <row r="280" spans="1:16" ht="30" customHeight="1" x14ac:dyDescent="0.2">
      <c r="A280" s="144"/>
      <c r="B280" s="144"/>
      <c r="C280" s="144"/>
      <c r="D280" s="144"/>
      <c r="E280" s="144"/>
      <c r="F280" s="144"/>
      <c r="G280" s="144"/>
      <c r="H280" s="144"/>
      <c r="I280" s="1101">
        <v>8</v>
      </c>
      <c r="J280" s="144"/>
      <c r="K280" s="314" t="s">
        <v>4012</v>
      </c>
      <c r="L280" s="342" t="s">
        <v>3550</v>
      </c>
      <c r="M280" s="1119">
        <v>4</v>
      </c>
      <c r="N280" s="1120">
        <v>37346</v>
      </c>
      <c r="O280" s="144"/>
      <c r="P280" s="144"/>
    </row>
    <row r="281" spans="1:16" ht="30" customHeight="1" x14ac:dyDescent="0.2">
      <c r="A281" s="144"/>
      <c r="B281" s="144"/>
      <c r="C281" s="144"/>
      <c r="D281" s="144"/>
      <c r="E281" s="144"/>
      <c r="F281" s="144"/>
      <c r="G281" s="144"/>
      <c r="H281" s="144"/>
      <c r="I281" s="1101">
        <v>2</v>
      </c>
      <c r="J281" s="144"/>
      <c r="K281" s="314" t="s">
        <v>4027</v>
      </c>
      <c r="L281" s="342" t="s">
        <v>3577</v>
      </c>
      <c r="M281" s="1119">
        <v>4</v>
      </c>
      <c r="N281" s="1120">
        <v>38054</v>
      </c>
      <c r="O281" s="144"/>
      <c r="P281" s="144"/>
    </row>
    <row r="282" spans="1:16" ht="30" customHeight="1" x14ac:dyDescent="0.2">
      <c r="A282" s="144"/>
      <c r="B282" s="144"/>
      <c r="C282" s="144"/>
      <c r="D282" s="144"/>
      <c r="E282" s="144"/>
      <c r="F282" s="144"/>
      <c r="G282" s="144"/>
      <c r="H282" s="144"/>
      <c r="I282" s="1101">
        <v>1</v>
      </c>
      <c r="J282" s="144"/>
      <c r="K282" s="144"/>
      <c r="L282" s="144"/>
      <c r="M282" s="144"/>
      <c r="N282" s="23"/>
      <c r="O282" s="144"/>
      <c r="P282" s="144"/>
    </row>
    <row r="290" spans="1:16" ht="27.75" customHeight="1" x14ac:dyDescent="0.2">
      <c r="A290" s="1144" t="s">
        <v>1779</v>
      </c>
      <c r="B290" s="1144"/>
      <c r="C290" s="1144"/>
      <c r="D290" s="1144"/>
      <c r="E290" s="1144"/>
      <c r="F290" s="1144"/>
      <c r="G290" s="1144"/>
      <c r="H290" s="1144"/>
      <c r="I290" s="1144" t="s">
        <v>1779</v>
      </c>
      <c r="J290" s="1144"/>
      <c r="K290" s="1144"/>
      <c r="L290" s="1144"/>
      <c r="M290" s="1144"/>
      <c r="N290" s="1144"/>
      <c r="O290" s="1144"/>
      <c r="P290" s="1144"/>
    </row>
    <row r="291" spans="1:16" ht="30" customHeight="1" x14ac:dyDescent="0.2">
      <c r="A291" s="136" t="s">
        <v>1768</v>
      </c>
      <c r="B291" s="1140" t="str">
        <f>$B$10</f>
        <v>CAMPEONATO NACIONAL DE ATLETISMO U20 - COPIAPÓ 2021</v>
      </c>
      <c r="C291" s="1140"/>
      <c r="D291" s="1140"/>
      <c r="E291" s="1140"/>
      <c r="F291" s="1140"/>
      <c r="G291" s="1140"/>
      <c r="H291" s="1140"/>
      <c r="I291" s="136" t="s">
        <v>1768</v>
      </c>
      <c r="J291" s="1140" t="str">
        <f>$B$10</f>
        <v>CAMPEONATO NACIONAL DE ATLETISMO U20 - COPIAPÓ 2021</v>
      </c>
      <c r="K291" s="1140"/>
      <c r="L291" s="1140"/>
      <c r="M291" s="1140"/>
      <c r="N291" s="1140"/>
      <c r="O291" s="1140"/>
      <c r="P291" s="1140"/>
    </row>
    <row r="292" spans="1:16" ht="30" customHeight="1" x14ac:dyDescent="0.2">
      <c r="A292" s="136" t="s">
        <v>1769</v>
      </c>
      <c r="B292" s="1137" t="str">
        <f>$B$11</f>
        <v>Estadio Atlético Ramon Tapia Chambilla</v>
      </c>
      <c r="C292" s="1141"/>
      <c r="D292" s="1141"/>
      <c r="E292" s="1141"/>
      <c r="F292" s="1141"/>
      <c r="G292" s="1141"/>
      <c r="H292" s="1138"/>
      <c r="I292" s="136" t="s">
        <v>1769</v>
      </c>
      <c r="J292" s="1137" t="str">
        <f>$B$11</f>
        <v>Estadio Atlético Ramon Tapia Chambilla</v>
      </c>
      <c r="K292" s="1141"/>
      <c r="L292" s="1141"/>
      <c r="M292" s="1141"/>
      <c r="N292" s="1141"/>
      <c r="O292" s="1141"/>
      <c r="P292" s="1138"/>
    </row>
    <row r="293" spans="1:16" ht="30" customHeight="1" x14ac:dyDescent="0.2">
      <c r="A293" s="136" t="s">
        <v>26</v>
      </c>
      <c r="B293" s="1145" t="str">
        <f>$B$12</f>
        <v>Sabado 02-10-2021</v>
      </c>
      <c r="C293" s="1143"/>
      <c r="D293" s="137"/>
      <c r="E293" s="137"/>
      <c r="F293" s="359"/>
      <c r="G293" s="359"/>
      <c r="H293" s="359"/>
      <c r="I293" s="136" t="s">
        <v>26</v>
      </c>
      <c r="J293" s="1145" t="str">
        <f>$B$12</f>
        <v>Sabado 02-10-2021</v>
      </c>
      <c r="K293" s="1143"/>
      <c r="L293" s="137"/>
      <c r="M293" s="137"/>
      <c r="N293" s="359"/>
      <c r="O293" s="359"/>
      <c r="P293" s="359"/>
    </row>
    <row r="294" spans="1:16" ht="30" customHeight="1" x14ac:dyDescent="0.2">
      <c r="A294" s="136" t="s">
        <v>10</v>
      </c>
      <c r="B294" s="1139" t="s">
        <v>4084</v>
      </c>
      <c r="C294" s="1138"/>
      <c r="F294" s="359"/>
      <c r="H294" s="359"/>
      <c r="I294" s="136" t="s">
        <v>10</v>
      </c>
      <c r="J294" s="1139" t="s">
        <v>4099</v>
      </c>
      <c r="K294" s="1138"/>
      <c r="N294" s="359"/>
      <c r="P294" s="359"/>
    </row>
    <row r="295" spans="1:16" ht="30" customHeight="1" x14ac:dyDescent="0.2">
      <c r="A295" s="136" t="s">
        <v>32</v>
      </c>
      <c r="B295" s="1137" t="s">
        <v>1780</v>
      </c>
      <c r="C295" s="1138"/>
      <c r="D295" s="359"/>
      <c r="E295" s="359"/>
      <c r="F295" s="359"/>
      <c r="G295" s="359"/>
      <c r="H295" s="359"/>
      <c r="I295" s="136" t="s">
        <v>32</v>
      </c>
      <c r="J295" s="1137" t="s">
        <v>1781</v>
      </c>
      <c r="K295" s="1138"/>
      <c r="L295" s="359"/>
      <c r="M295" s="359"/>
      <c r="N295" s="359"/>
      <c r="O295" s="359"/>
      <c r="P295" s="359"/>
    </row>
    <row r="296" spans="1:16" ht="30" customHeight="1" x14ac:dyDescent="0.2">
      <c r="A296" s="136" t="s">
        <v>1782</v>
      </c>
      <c r="B296" s="1139" t="s">
        <v>3902</v>
      </c>
      <c r="C296" s="1138"/>
      <c r="D296" s="359"/>
      <c r="E296" s="359"/>
      <c r="F296" s="359"/>
      <c r="G296" s="359"/>
      <c r="H296" s="359"/>
      <c r="I296" s="136" t="s">
        <v>1782</v>
      </c>
      <c r="J296" s="1137" t="str">
        <f>B296</f>
        <v>U20</v>
      </c>
      <c r="K296" s="1138"/>
      <c r="L296" s="359"/>
      <c r="M296" s="359"/>
      <c r="N296" s="359"/>
      <c r="O296" s="359"/>
      <c r="P296" s="359"/>
    </row>
    <row r="297" spans="1:16" ht="30" customHeight="1" x14ac:dyDescent="0.2">
      <c r="A297" s="136" t="s">
        <v>1784</v>
      </c>
      <c r="B297" s="1137">
        <v>1</v>
      </c>
      <c r="C297" s="1138"/>
      <c r="D297" s="359"/>
      <c r="E297" s="359"/>
      <c r="F297" s="359"/>
      <c r="G297" s="359"/>
      <c r="H297" s="359"/>
      <c r="I297" s="136" t="s">
        <v>1784</v>
      </c>
      <c r="J297" s="1137">
        <v>1</v>
      </c>
      <c r="K297" s="1138"/>
      <c r="L297" s="359"/>
      <c r="M297" s="359"/>
      <c r="N297" s="359"/>
      <c r="O297" s="359"/>
      <c r="P297" s="359"/>
    </row>
    <row r="298" spans="1:16" ht="30" customHeight="1" x14ac:dyDescent="0.2">
      <c r="A298" s="136" t="s">
        <v>1785</v>
      </c>
      <c r="B298" s="355"/>
      <c r="C298" s="356"/>
      <c r="D298" s="359"/>
      <c r="E298" s="359"/>
      <c r="F298" s="359"/>
      <c r="G298" s="359"/>
      <c r="H298" s="359"/>
      <c r="I298" s="136" t="s">
        <v>1785</v>
      </c>
      <c r="J298" s="355"/>
      <c r="K298" s="356"/>
      <c r="L298" s="359"/>
      <c r="M298" s="359"/>
      <c r="N298" s="359"/>
      <c r="O298" s="359"/>
      <c r="P298" s="359"/>
    </row>
    <row r="299" spans="1:16" ht="30" customHeight="1" x14ac:dyDescent="0.2">
      <c r="A299" s="136" t="s">
        <v>36</v>
      </c>
      <c r="B299" s="1137"/>
      <c r="C299" s="1138"/>
      <c r="D299" s="359"/>
      <c r="E299" s="359"/>
      <c r="F299" s="359"/>
      <c r="G299" s="359"/>
      <c r="H299" s="359"/>
      <c r="I299" s="136" t="s">
        <v>36</v>
      </c>
      <c r="J299" s="1137"/>
      <c r="K299" s="1138"/>
      <c r="L299" s="359"/>
      <c r="M299" s="359"/>
      <c r="N299" s="359"/>
      <c r="O299" s="359"/>
      <c r="P299" s="359"/>
    </row>
    <row r="300" spans="1:16" ht="30" customHeight="1" x14ac:dyDescent="0.2">
      <c r="A300" s="136" t="s">
        <v>1786</v>
      </c>
      <c r="B300" s="1137" t="s">
        <v>1787</v>
      </c>
      <c r="C300" s="1138"/>
      <c r="D300" s="359"/>
      <c r="E300" s="359"/>
      <c r="F300" s="359"/>
      <c r="G300" s="359"/>
      <c r="H300" s="359"/>
      <c r="I300" s="136" t="s">
        <v>1786</v>
      </c>
      <c r="J300" s="1137" t="s">
        <v>1787</v>
      </c>
      <c r="K300" s="1138"/>
      <c r="L300" s="359"/>
      <c r="M300" s="359"/>
      <c r="N300" s="359"/>
      <c r="O300" s="359"/>
      <c r="P300" s="359"/>
    </row>
    <row r="301" spans="1:16" ht="25" customHeight="1" x14ac:dyDescent="0.2"/>
    <row r="302" spans="1:16" ht="25" customHeight="1" thickBot="1" x14ac:dyDescent="0.25">
      <c r="A302" s="146" t="s">
        <v>1788</v>
      </c>
      <c r="B302" s="141" t="s">
        <v>1789</v>
      </c>
      <c r="C302" s="141" t="s">
        <v>1790</v>
      </c>
      <c r="D302" s="141" t="s">
        <v>8</v>
      </c>
      <c r="E302" s="141" t="s">
        <v>1791</v>
      </c>
      <c r="F302" s="141" t="s">
        <v>1792</v>
      </c>
      <c r="G302" s="141" t="s">
        <v>1793</v>
      </c>
      <c r="H302" s="141" t="s">
        <v>14</v>
      </c>
      <c r="I302" s="141" t="s">
        <v>1788</v>
      </c>
      <c r="J302" s="141" t="s">
        <v>1789</v>
      </c>
      <c r="K302" s="141" t="s">
        <v>1790</v>
      </c>
      <c r="L302" s="141" t="s">
        <v>8</v>
      </c>
      <c r="M302" s="141" t="s">
        <v>1791</v>
      </c>
      <c r="N302" s="141" t="s">
        <v>1792</v>
      </c>
      <c r="O302" s="141" t="s">
        <v>1793</v>
      </c>
      <c r="P302" s="141" t="s">
        <v>14</v>
      </c>
    </row>
    <row r="303" spans="1:16" ht="30" customHeight="1" thickTop="1" x14ac:dyDescent="0.2">
      <c r="A303" s="1101">
        <v>4</v>
      </c>
      <c r="B303" s="142"/>
      <c r="C303" s="314" t="s">
        <v>3985</v>
      </c>
      <c r="D303" s="342" t="s">
        <v>2163</v>
      </c>
      <c r="E303" s="1119">
        <v>7</v>
      </c>
      <c r="F303" s="1120">
        <v>37433</v>
      </c>
      <c r="G303" s="142"/>
      <c r="H303" s="142"/>
      <c r="I303" s="312">
        <v>4</v>
      </c>
      <c r="J303" s="142"/>
      <c r="K303" s="314" t="s">
        <v>4092</v>
      </c>
      <c r="L303" s="342" t="s">
        <v>2762</v>
      </c>
      <c r="M303" s="1119">
        <v>13</v>
      </c>
      <c r="N303" s="1120">
        <v>37805</v>
      </c>
      <c r="O303" s="142"/>
      <c r="P303" s="142"/>
    </row>
    <row r="304" spans="1:16" ht="30" customHeight="1" x14ac:dyDescent="0.2">
      <c r="A304" s="1101">
        <v>5</v>
      </c>
      <c r="B304" s="144"/>
      <c r="C304" s="314" t="s">
        <v>3986</v>
      </c>
      <c r="D304" s="342" t="s">
        <v>3389</v>
      </c>
      <c r="E304" s="1119">
        <v>2</v>
      </c>
      <c r="F304" s="1120">
        <v>37807</v>
      </c>
      <c r="G304" s="144"/>
      <c r="H304" s="144"/>
      <c r="I304" s="312">
        <v>5</v>
      </c>
      <c r="J304" s="144"/>
      <c r="K304" s="314" t="s">
        <v>4100</v>
      </c>
      <c r="L304" s="342" t="s">
        <v>2742</v>
      </c>
      <c r="M304" s="1119">
        <v>13</v>
      </c>
      <c r="N304" s="1120">
        <v>37710</v>
      </c>
      <c r="O304" s="144"/>
      <c r="P304" s="144"/>
    </row>
    <row r="305" spans="1:16" ht="30" customHeight="1" x14ac:dyDescent="0.2">
      <c r="A305" s="1101">
        <v>3</v>
      </c>
      <c r="B305" s="144"/>
      <c r="C305" s="314" t="s">
        <v>4085</v>
      </c>
      <c r="D305" s="342" t="s">
        <v>2134</v>
      </c>
      <c r="E305" s="1119">
        <v>7</v>
      </c>
      <c r="F305" s="1120">
        <v>37328</v>
      </c>
      <c r="G305" s="144"/>
      <c r="H305" s="144"/>
      <c r="I305" s="312">
        <v>3</v>
      </c>
      <c r="J305" s="144"/>
      <c r="K305" s="314" t="s">
        <v>4107</v>
      </c>
      <c r="L305" s="342" t="s">
        <v>1985</v>
      </c>
      <c r="M305" s="1119">
        <v>14</v>
      </c>
      <c r="N305" s="1120">
        <v>38176</v>
      </c>
      <c r="O305" s="144"/>
      <c r="P305" s="144"/>
    </row>
    <row r="306" spans="1:16" ht="30" customHeight="1" x14ac:dyDescent="0.2">
      <c r="A306" s="1101">
        <v>6</v>
      </c>
      <c r="B306" s="144"/>
      <c r="C306" s="314" t="s">
        <v>4086</v>
      </c>
      <c r="D306" s="342" t="s">
        <v>3832</v>
      </c>
      <c r="E306" s="1119">
        <v>13</v>
      </c>
      <c r="F306" s="1120">
        <v>37997</v>
      </c>
      <c r="G306" s="144"/>
      <c r="H306" s="144"/>
      <c r="I306" s="1101">
        <v>6</v>
      </c>
      <c r="J306" s="144"/>
      <c r="K306" s="314" t="s">
        <v>4113</v>
      </c>
      <c r="L306" s="342" t="s">
        <v>2007</v>
      </c>
      <c r="M306" s="1119">
        <v>13</v>
      </c>
      <c r="N306" s="1120">
        <v>37559</v>
      </c>
      <c r="O306" s="144"/>
      <c r="P306" s="144"/>
    </row>
    <row r="307" spans="1:16" ht="30" customHeight="1" x14ac:dyDescent="0.2">
      <c r="A307" s="1101">
        <v>7</v>
      </c>
      <c r="B307" s="144"/>
      <c r="C307" s="314" t="s">
        <v>4079</v>
      </c>
      <c r="D307" s="342" t="s">
        <v>3371</v>
      </c>
      <c r="E307" s="1119">
        <v>2</v>
      </c>
      <c r="F307" s="1120">
        <v>37300</v>
      </c>
      <c r="G307" s="144"/>
      <c r="H307" s="144"/>
      <c r="I307" s="1101">
        <v>7</v>
      </c>
      <c r="J307" s="144"/>
      <c r="K307" s="314" t="s">
        <v>4114</v>
      </c>
      <c r="L307" s="342" t="s">
        <v>2762</v>
      </c>
      <c r="M307" s="1119">
        <v>13</v>
      </c>
      <c r="N307" s="1120">
        <v>37702</v>
      </c>
      <c r="O307" s="144"/>
      <c r="P307" s="144"/>
    </row>
    <row r="308" spans="1:16" ht="30" customHeight="1" x14ac:dyDescent="0.2">
      <c r="A308" s="1101">
        <v>8</v>
      </c>
      <c r="B308" s="144"/>
      <c r="C308" s="314" t="s">
        <v>4074</v>
      </c>
      <c r="D308" s="342" t="s">
        <v>3389</v>
      </c>
      <c r="E308" s="1119">
        <v>2</v>
      </c>
      <c r="F308" s="1120">
        <v>37890</v>
      </c>
      <c r="G308" s="144"/>
      <c r="H308" s="144"/>
      <c r="I308" s="1101">
        <v>8</v>
      </c>
      <c r="J308" s="144"/>
      <c r="K308" s="314" t="s">
        <v>4108</v>
      </c>
      <c r="L308" s="342" t="s">
        <v>3681</v>
      </c>
      <c r="M308" s="1119">
        <v>8</v>
      </c>
      <c r="N308" s="1120">
        <v>37568</v>
      </c>
      <c r="O308" s="144"/>
      <c r="P308" s="144"/>
    </row>
    <row r="309" spans="1:16" ht="30" customHeight="1" x14ac:dyDescent="0.2">
      <c r="A309" s="1101">
        <v>2</v>
      </c>
      <c r="B309" s="144"/>
      <c r="C309" s="314" t="s">
        <v>4075</v>
      </c>
      <c r="D309" s="342" t="s">
        <v>3832</v>
      </c>
      <c r="E309" s="1119">
        <v>13</v>
      </c>
      <c r="F309" s="1120">
        <v>38315</v>
      </c>
      <c r="G309" s="144"/>
      <c r="H309" s="144"/>
      <c r="I309" s="1101">
        <v>2</v>
      </c>
      <c r="J309" s="144"/>
      <c r="K309" s="314" t="s">
        <v>4101</v>
      </c>
      <c r="L309" s="342" t="s">
        <v>2412</v>
      </c>
      <c r="M309" s="1119">
        <v>5</v>
      </c>
      <c r="N309" s="1120">
        <v>37723</v>
      </c>
      <c r="O309" s="144"/>
      <c r="P309" s="144"/>
    </row>
    <row r="310" spans="1:16" ht="30" customHeight="1" x14ac:dyDescent="0.2">
      <c r="A310" s="144"/>
      <c r="B310" s="144"/>
      <c r="C310" s="144"/>
      <c r="D310" s="144"/>
      <c r="E310" s="144"/>
      <c r="F310" s="144"/>
      <c r="G310" s="144"/>
      <c r="H310" s="144"/>
      <c r="I310" s="144">
        <v>1</v>
      </c>
      <c r="J310" s="144"/>
      <c r="K310" s="314" t="s">
        <v>4093</v>
      </c>
      <c r="L310" s="342" t="s">
        <v>2362</v>
      </c>
      <c r="M310" s="1119">
        <v>5</v>
      </c>
      <c r="N310" s="1120">
        <v>37639</v>
      </c>
      <c r="O310" s="144"/>
      <c r="P310" s="144"/>
    </row>
    <row r="318" spans="1:16" ht="27.75" customHeight="1" x14ac:dyDescent="0.2">
      <c r="A318" s="1144" t="s">
        <v>1779</v>
      </c>
      <c r="B318" s="1144"/>
      <c r="C318" s="1144"/>
      <c r="D318" s="1144"/>
      <c r="E318" s="1144"/>
      <c r="F318" s="1144"/>
      <c r="G318" s="1144"/>
      <c r="H318" s="1144"/>
      <c r="I318" s="1144" t="s">
        <v>1779</v>
      </c>
      <c r="J318" s="1144"/>
      <c r="K318" s="1144"/>
      <c r="L318" s="1144"/>
      <c r="M318" s="1144"/>
      <c r="N318" s="1144"/>
      <c r="O318" s="1144"/>
      <c r="P318" s="1144"/>
    </row>
    <row r="319" spans="1:16" ht="30" customHeight="1" x14ac:dyDescent="0.2">
      <c r="A319" s="136" t="s">
        <v>1768</v>
      </c>
      <c r="B319" s="1140" t="str">
        <f>$B$10</f>
        <v>CAMPEONATO NACIONAL DE ATLETISMO U20 - COPIAPÓ 2021</v>
      </c>
      <c r="C319" s="1140"/>
      <c r="D319" s="1140"/>
      <c r="E319" s="1140"/>
      <c r="F319" s="1140"/>
      <c r="G319" s="1140"/>
      <c r="H319" s="1140"/>
      <c r="I319" s="136" t="s">
        <v>1768</v>
      </c>
      <c r="J319" s="1140" t="str">
        <f>$B$10</f>
        <v>CAMPEONATO NACIONAL DE ATLETISMO U20 - COPIAPÓ 2021</v>
      </c>
      <c r="K319" s="1140"/>
      <c r="L319" s="1140"/>
      <c r="M319" s="1140"/>
      <c r="N319" s="1140"/>
      <c r="O319" s="1140"/>
      <c r="P319" s="1140"/>
    </row>
    <row r="320" spans="1:16" ht="30" customHeight="1" x14ac:dyDescent="0.2">
      <c r="A320" s="136" t="s">
        <v>1769</v>
      </c>
      <c r="B320" s="1137" t="str">
        <f>$B$11</f>
        <v>Estadio Atlético Ramon Tapia Chambilla</v>
      </c>
      <c r="C320" s="1141"/>
      <c r="D320" s="1141"/>
      <c r="E320" s="1141"/>
      <c r="F320" s="1141"/>
      <c r="G320" s="1141"/>
      <c r="H320" s="1138"/>
      <c r="I320" s="136" t="s">
        <v>1769</v>
      </c>
      <c r="J320" s="1137" t="str">
        <f>$B$11</f>
        <v>Estadio Atlético Ramon Tapia Chambilla</v>
      </c>
      <c r="K320" s="1141"/>
      <c r="L320" s="1141"/>
      <c r="M320" s="1141"/>
      <c r="N320" s="1141"/>
      <c r="O320" s="1141"/>
      <c r="P320" s="1138"/>
    </row>
    <row r="321" spans="1:16" ht="30" customHeight="1" x14ac:dyDescent="0.2">
      <c r="A321" s="136" t="s">
        <v>26</v>
      </c>
      <c r="B321" s="1145" t="str">
        <f>$B$12</f>
        <v>Sabado 02-10-2021</v>
      </c>
      <c r="C321" s="1143"/>
      <c r="D321" s="137"/>
      <c r="E321" s="137"/>
      <c r="F321" s="359"/>
      <c r="G321" s="359"/>
      <c r="H321" s="359"/>
      <c r="I321" s="136" t="s">
        <v>26</v>
      </c>
      <c r="J321" s="1145" t="str">
        <f>$B$12</f>
        <v>Sabado 02-10-2021</v>
      </c>
      <c r="K321" s="1143"/>
      <c r="L321" s="137"/>
      <c r="M321" s="137"/>
      <c r="N321" s="359"/>
      <c r="O321" s="359"/>
      <c r="P321" s="359"/>
    </row>
    <row r="322" spans="1:16" ht="30" customHeight="1" x14ac:dyDescent="0.2">
      <c r="A322" s="136" t="s">
        <v>10</v>
      </c>
      <c r="B322" s="1139" t="s">
        <v>4084</v>
      </c>
      <c r="C322" s="1138"/>
      <c r="F322" s="359"/>
      <c r="H322" s="359"/>
      <c r="I322" s="136" t="s">
        <v>10</v>
      </c>
      <c r="J322" s="1139" t="s">
        <v>4099</v>
      </c>
      <c r="K322" s="1138"/>
      <c r="N322" s="359"/>
      <c r="P322" s="359"/>
    </row>
    <row r="323" spans="1:16" ht="30" customHeight="1" x14ac:dyDescent="0.2">
      <c r="A323" s="136" t="s">
        <v>32</v>
      </c>
      <c r="B323" s="1137" t="s">
        <v>1780</v>
      </c>
      <c r="C323" s="1138"/>
      <c r="D323" s="359"/>
      <c r="E323" s="359"/>
      <c r="F323" s="359"/>
      <c r="G323" s="359"/>
      <c r="H323" s="359"/>
      <c r="I323" s="136" t="s">
        <v>32</v>
      </c>
      <c r="J323" s="1137" t="s">
        <v>1781</v>
      </c>
      <c r="K323" s="1138"/>
      <c r="L323" s="359"/>
      <c r="M323" s="359"/>
      <c r="N323" s="359"/>
      <c r="O323" s="359"/>
      <c r="P323" s="359"/>
    </row>
    <row r="324" spans="1:16" ht="30" customHeight="1" x14ac:dyDescent="0.2">
      <c r="A324" s="136" t="s">
        <v>1782</v>
      </c>
      <c r="B324" s="1139" t="s">
        <v>3902</v>
      </c>
      <c r="C324" s="1138"/>
      <c r="D324" s="359"/>
      <c r="E324" s="359"/>
      <c r="F324" s="359"/>
      <c r="G324" s="359"/>
      <c r="H324" s="359"/>
      <c r="I324" s="136" t="s">
        <v>1782</v>
      </c>
      <c r="J324" s="1137" t="str">
        <f>B324</f>
        <v>U20</v>
      </c>
      <c r="K324" s="1138"/>
      <c r="L324" s="359"/>
      <c r="M324" s="359"/>
      <c r="N324" s="359"/>
      <c r="O324" s="359"/>
      <c r="P324" s="359"/>
    </row>
    <row r="325" spans="1:16" ht="30" customHeight="1" x14ac:dyDescent="0.2">
      <c r="A325" s="136" t="s">
        <v>1784</v>
      </c>
      <c r="B325" s="1137">
        <v>2</v>
      </c>
      <c r="C325" s="1138"/>
      <c r="D325" s="359"/>
      <c r="E325" s="359"/>
      <c r="F325" s="359"/>
      <c r="G325" s="359"/>
      <c r="H325" s="359"/>
      <c r="I325" s="136" t="s">
        <v>1784</v>
      </c>
      <c r="J325" s="1137">
        <v>2</v>
      </c>
      <c r="K325" s="1138"/>
      <c r="L325" s="359"/>
      <c r="M325" s="359"/>
      <c r="N325" s="359"/>
      <c r="O325" s="359"/>
      <c r="P325" s="359"/>
    </row>
    <row r="326" spans="1:16" ht="30" customHeight="1" x14ac:dyDescent="0.2">
      <c r="A326" s="136" t="s">
        <v>1785</v>
      </c>
      <c r="B326" s="355"/>
      <c r="C326" s="356"/>
      <c r="D326" s="359"/>
      <c r="E326" s="359"/>
      <c r="F326" s="359"/>
      <c r="G326" s="359"/>
      <c r="H326" s="359"/>
      <c r="I326" s="136" t="s">
        <v>1785</v>
      </c>
      <c r="J326" s="355"/>
      <c r="K326" s="356"/>
      <c r="L326" s="359"/>
      <c r="M326" s="359"/>
      <c r="N326" s="359"/>
      <c r="O326" s="359"/>
      <c r="P326" s="359"/>
    </row>
    <row r="327" spans="1:16" ht="30" customHeight="1" x14ac:dyDescent="0.2">
      <c r="A327" s="136" t="s">
        <v>36</v>
      </c>
      <c r="B327" s="1137"/>
      <c r="C327" s="1138"/>
      <c r="D327" s="359"/>
      <c r="E327" s="359"/>
      <c r="F327" s="359"/>
      <c r="G327" s="359"/>
      <c r="H327" s="359"/>
      <c r="I327" s="136" t="s">
        <v>36</v>
      </c>
      <c r="J327" s="1137"/>
      <c r="K327" s="1138"/>
      <c r="L327" s="359"/>
      <c r="M327" s="359"/>
      <c r="N327" s="359"/>
      <c r="O327" s="359"/>
      <c r="P327" s="359"/>
    </row>
    <row r="328" spans="1:16" ht="30" customHeight="1" x14ac:dyDescent="0.2">
      <c r="A328" s="136" t="s">
        <v>1786</v>
      </c>
      <c r="B328" s="1137" t="s">
        <v>1787</v>
      </c>
      <c r="C328" s="1138"/>
      <c r="D328" s="359"/>
      <c r="E328" s="359"/>
      <c r="F328" s="359"/>
      <c r="G328" s="359"/>
      <c r="H328" s="359"/>
      <c r="I328" s="136" t="s">
        <v>1786</v>
      </c>
      <c r="J328" s="1137" t="s">
        <v>1787</v>
      </c>
      <c r="K328" s="1138"/>
      <c r="L328" s="359"/>
      <c r="M328" s="359"/>
      <c r="N328" s="359"/>
      <c r="O328" s="359"/>
      <c r="P328" s="359"/>
    </row>
    <row r="329" spans="1:16" ht="25" customHeight="1" x14ac:dyDescent="0.2"/>
    <row r="330" spans="1:16" ht="25" customHeight="1" thickBot="1" x14ac:dyDescent="0.25">
      <c r="A330" s="141" t="s">
        <v>1788</v>
      </c>
      <c r="B330" s="141" t="s">
        <v>1789</v>
      </c>
      <c r="C330" s="141" t="s">
        <v>1790</v>
      </c>
      <c r="D330" s="141" t="s">
        <v>8</v>
      </c>
      <c r="E330" s="141" t="s">
        <v>1791</v>
      </c>
      <c r="F330" s="141" t="s">
        <v>1792</v>
      </c>
      <c r="G330" s="141" t="s">
        <v>1793</v>
      </c>
      <c r="H330" s="141" t="s">
        <v>14</v>
      </c>
      <c r="I330" s="141" t="s">
        <v>1788</v>
      </c>
      <c r="J330" s="141" t="s">
        <v>1789</v>
      </c>
      <c r="K330" s="141" t="s">
        <v>1790</v>
      </c>
      <c r="L330" s="141" t="s">
        <v>8</v>
      </c>
      <c r="M330" s="141" t="s">
        <v>1791</v>
      </c>
      <c r="N330" s="141" t="s">
        <v>1792</v>
      </c>
      <c r="O330" s="141" t="s">
        <v>1793</v>
      </c>
      <c r="P330" s="141" t="s">
        <v>14</v>
      </c>
    </row>
    <row r="331" spans="1:16" ht="30" customHeight="1" thickTop="1" x14ac:dyDescent="0.2">
      <c r="A331" s="312">
        <v>4</v>
      </c>
      <c r="B331" s="142"/>
      <c r="C331" s="314"/>
      <c r="D331" s="342"/>
      <c r="E331" s="1119"/>
      <c r="F331" s="1120"/>
      <c r="G331" s="142"/>
      <c r="H331" s="142"/>
      <c r="I331" s="312">
        <v>4</v>
      </c>
      <c r="J331" s="142"/>
      <c r="K331" s="314" t="s">
        <v>4094</v>
      </c>
      <c r="L331" s="342" t="s">
        <v>1911</v>
      </c>
      <c r="M331" s="1119">
        <v>6</v>
      </c>
      <c r="N331" s="1120">
        <v>37811</v>
      </c>
      <c r="O331" s="142"/>
      <c r="P331" s="142"/>
    </row>
    <row r="332" spans="1:16" ht="30" customHeight="1" x14ac:dyDescent="0.2">
      <c r="A332" s="312">
        <v>5</v>
      </c>
      <c r="B332" s="144"/>
      <c r="C332" s="314"/>
      <c r="D332" s="342"/>
      <c r="E332" s="1119"/>
      <c r="F332" s="1120"/>
      <c r="G332" s="144"/>
      <c r="H332" s="144"/>
      <c r="I332" s="312">
        <v>5</v>
      </c>
      <c r="J332" s="144"/>
      <c r="K332" s="314" t="s">
        <v>4102</v>
      </c>
      <c r="L332" s="342" t="s">
        <v>2007</v>
      </c>
      <c r="M332" s="1119">
        <v>13</v>
      </c>
      <c r="N332" s="1120">
        <v>38168</v>
      </c>
      <c r="O332" s="144"/>
      <c r="P332" s="144"/>
    </row>
    <row r="333" spans="1:16" ht="30" customHeight="1" x14ac:dyDescent="0.2">
      <c r="A333" s="312">
        <v>3</v>
      </c>
      <c r="B333" s="144"/>
      <c r="C333" s="314"/>
      <c r="D333" s="342"/>
      <c r="E333" s="1119"/>
      <c r="F333" s="1120"/>
      <c r="G333" s="144"/>
      <c r="H333" s="144"/>
      <c r="I333" s="312">
        <v>3</v>
      </c>
      <c r="J333" s="144"/>
      <c r="K333" s="314" t="s">
        <v>4109</v>
      </c>
      <c r="L333" s="342" t="s">
        <v>2935</v>
      </c>
      <c r="M333" s="1119">
        <v>13</v>
      </c>
      <c r="N333" s="1120">
        <v>38091</v>
      </c>
      <c r="O333" s="144"/>
      <c r="P333" s="144"/>
    </row>
    <row r="334" spans="1:16" ht="30" customHeight="1" x14ac:dyDescent="0.2">
      <c r="A334" s="1101">
        <v>6</v>
      </c>
      <c r="B334" s="144"/>
      <c r="C334" s="314"/>
      <c r="D334" s="342"/>
      <c r="E334" s="1119"/>
      <c r="F334" s="1120"/>
      <c r="G334" s="144"/>
      <c r="H334" s="144"/>
      <c r="I334" s="1101">
        <v>6</v>
      </c>
      <c r="J334" s="144"/>
      <c r="K334" s="314" t="s">
        <v>4115</v>
      </c>
      <c r="L334" s="342" t="s">
        <v>2935</v>
      </c>
      <c r="M334" s="1119">
        <v>13</v>
      </c>
      <c r="N334" s="1120">
        <v>37682</v>
      </c>
      <c r="O334" s="144"/>
      <c r="P334" s="144"/>
    </row>
    <row r="335" spans="1:16" ht="30" customHeight="1" x14ac:dyDescent="0.2">
      <c r="A335" s="1101">
        <v>7</v>
      </c>
      <c r="B335" s="144"/>
      <c r="C335" s="314"/>
      <c r="D335" s="342"/>
      <c r="E335" s="1119"/>
      <c r="F335" s="1120"/>
      <c r="G335" s="144"/>
      <c r="H335" s="144"/>
      <c r="I335" s="1101">
        <v>7</v>
      </c>
      <c r="J335" s="144"/>
      <c r="K335" s="314" t="s">
        <v>4116</v>
      </c>
      <c r="L335" s="342" t="s">
        <v>3104</v>
      </c>
      <c r="M335" s="1119">
        <v>13</v>
      </c>
      <c r="N335" s="1120">
        <v>38000</v>
      </c>
      <c r="O335" s="144"/>
      <c r="P335" s="144"/>
    </row>
    <row r="336" spans="1:16" ht="30" customHeight="1" x14ac:dyDescent="0.2">
      <c r="A336" s="1101">
        <v>8</v>
      </c>
      <c r="B336" s="144"/>
      <c r="C336" s="314"/>
      <c r="D336" s="342"/>
      <c r="E336" s="1119"/>
      <c r="F336" s="1120"/>
      <c r="G336" s="144"/>
      <c r="H336" s="144"/>
      <c r="I336" s="1101">
        <v>8</v>
      </c>
      <c r="J336" s="144"/>
      <c r="K336" s="314" t="s">
        <v>4110</v>
      </c>
      <c r="L336" s="342" t="s">
        <v>2510</v>
      </c>
      <c r="M336" s="1119">
        <v>5</v>
      </c>
      <c r="N336" s="1120">
        <v>37935</v>
      </c>
      <c r="O336" s="144"/>
      <c r="P336" s="144"/>
    </row>
    <row r="337" spans="1:16" ht="30" customHeight="1" x14ac:dyDescent="0.2">
      <c r="A337" s="1101">
        <v>2</v>
      </c>
      <c r="B337" s="144"/>
      <c r="C337" s="314"/>
      <c r="D337" s="342"/>
      <c r="E337" s="1119"/>
      <c r="F337" s="1120"/>
      <c r="G337" s="144"/>
      <c r="H337" s="144"/>
      <c r="I337" s="1101">
        <v>2</v>
      </c>
      <c r="J337" s="144"/>
      <c r="K337" s="314" t="s">
        <v>4103</v>
      </c>
      <c r="L337" s="342" t="s">
        <v>2935</v>
      </c>
      <c r="M337" s="1119">
        <v>13</v>
      </c>
      <c r="N337" s="1120">
        <v>37798</v>
      </c>
      <c r="O337" s="144"/>
      <c r="P337" s="144"/>
    </row>
    <row r="338" spans="1:16" ht="30" customHeight="1" x14ac:dyDescent="0.2">
      <c r="A338" s="144"/>
      <c r="B338" s="144"/>
      <c r="C338" s="144"/>
      <c r="D338" s="144"/>
      <c r="E338" s="144"/>
      <c r="F338" s="144"/>
      <c r="G338" s="144"/>
      <c r="H338" s="144"/>
      <c r="I338" s="144">
        <v>1</v>
      </c>
      <c r="J338" s="144"/>
      <c r="K338" s="314" t="s">
        <v>4095</v>
      </c>
      <c r="L338" s="342" t="s">
        <v>1911</v>
      </c>
      <c r="M338" s="1119">
        <v>6</v>
      </c>
      <c r="N338" s="1120">
        <v>37360</v>
      </c>
      <c r="O338" s="144"/>
      <c r="P338" s="144"/>
    </row>
    <row r="346" spans="1:16" ht="27.75" customHeight="1" x14ac:dyDescent="0.2">
      <c r="A346" s="1144" t="s">
        <v>1779</v>
      </c>
      <c r="B346" s="1144"/>
      <c r="C346" s="1144"/>
      <c r="D346" s="1144"/>
      <c r="E346" s="1144"/>
      <c r="F346" s="1144"/>
      <c r="G346" s="1144"/>
      <c r="H346" s="1144"/>
      <c r="I346" s="1144" t="s">
        <v>1779</v>
      </c>
      <c r="J346" s="1144"/>
      <c r="K346" s="1144"/>
      <c r="L346" s="1144"/>
      <c r="M346" s="1144"/>
      <c r="N346" s="1144"/>
      <c r="O346" s="1144"/>
      <c r="P346" s="1144"/>
    </row>
    <row r="347" spans="1:16" ht="30" customHeight="1" x14ac:dyDescent="0.2">
      <c r="A347" s="136" t="s">
        <v>1768</v>
      </c>
      <c r="B347" s="1140" t="str">
        <f>$B$10</f>
        <v>CAMPEONATO NACIONAL DE ATLETISMO U20 - COPIAPÓ 2021</v>
      </c>
      <c r="C347" s="1140"/>
      <c r="D347" s="1140"/>
      <c r="E347" s="1140"/>
      <c r="F347" s="1140"/>
      <c r="G347" s="1140"/>
      <c r="H347" s="1140"/>
      <c r="I347" s="136" t="s">
        <v>1768</v>
      </c>
      <c r="J347" s="1140" t="str">
        <f>$B$10</f>
        <v>CAMPEONATO NACIONAL DE ATLETISMO U20 - COPIAPÓ 2021</v>
      </c>
      <c r="K347" s="1140"/>
      <c r="L347" s="1140"/>
      <c r="M347" s="1140"/>
      <c r="N347" s="1140"/>
      <c r="O347" s="1140"/>
      <c r="P347" s="1140"/>
    </row>
    <row r="348" spans="1:16" ht="30" customHeight="1" x14ac:dyDescent="0.2">
      <c r="A348" s="136" t="s">
        <v>1769</v>
      </c>
      <c r="B348" s="1137" t="str">
        <f>$B$11</f>
        <v>Estadio Atlético Ramon Tapia Chambilla</v>
      </c>
      <c r="C348" s="1141"/>
      <c r="D348" s="1141"/>
      <c r="E348" s="1141"/>
      <c r="F348" s="1141"/>
      <c r="G348" s="1141"/>
      <c r="H348" s="1138"/>
      <c r="I348" s="136" t="s">
        <v>1769</v>
      </c>
      <c r="J348" s="1137" t="str">
        <f>$B$11</f>
        <v>Estadio Atlético Ramon Tapia Chambilla</v>
      </c>
      <c r="K348" s="1141"/>
      <c r="L348" s="1141"/>
      <c r="M348" s="1141"/>
      <c r="N348" s="1141"/>
      <c r="O348" s="1141"/>
      <c r="P348" s="1138"/>
    </row>
    <row r="349" spans="1:16" ht="30" customHeight="1" x14ac:dyDescent="0.2">
      <c r="A349" s="136" t="s">
        <v>26</v>
      </c>
      <c r="B349" s="1145" t="str">
        <f>$B$12</f>
        <v>Sabado 02-10-2021</v>
      </c>
      <c r="C349" s="1143"/>
      <c r="D349" s="137"/>
      <c r="E349" s="137"/>
      <c r="F349" s="359"/>
      <c r="G349" s="359"/>
      <c r="H349" s="359"/>
      <c r="I349" s="136" t="s">
        <v>26</v>
      </c>
      <c r="J349" s="1145" t="str">
        <f>$B$12</f>
        <v>Sabado 02-10-2021</v>
      </c>
      <c r="K349" s="1143"/>
      <c r="L349" s="137"/>
      <c r="M349" s="137"/>
      <c r="N349" s="359"/>
      <c r="O349" s="359"/>
      <c r="P349" s="359"/>
    </row>
    <row r="350" spans="1:16" ht="30" customHeight="1" x14ac:dyDescent="0.2">
      <c r="A350" s="136" t="s">
        <v>10</v>
      </c>
      <c r="B350" s="1139" t="s">
        <v>4084</v>
      </c>
      <c r="C350" s="1138"/>
      <c r="F350" s="359"/>
      <c r="H350" s="359"/>
      <c r="I350" s="136" t="s">
        <v>10</v>
      </c>
      <c r="J350" s="1139" t="s">
        <v>4099</v>
      </c>
      <c r="K350" s="1138"/>
      <c r="N350" s="359"/>
      <c r="P350" s="359"/>
    </row>
    <row r="351" spans="1:16" ht="30" customHeight="1" x14ac:dyDescent="0.2">
      <c r="A351" s="136" t="s">
        <v>32</v>
      </c>
      <c r="B351" s="1137" t="s">
        <v>1780</v>
      </c>
      <c r="C351" s="1138"/>
      <c r="D351" s="359"/>
      <c r="E351" s="359"/>
      <c r="F351" s="359"/>
      <c r="G351" s="359"/>
      <c r="H351" s="359"/>
      <c r="I351" s="136" t="s">
        <v>32</v>
      </c>
      <c r="J351" s="1137" t="s">
        <v>1781</v>
      </c>
      <c r="K351" s="1138"/>
      <c r="L351" s="359"/>
      <c r="M351" s="359"/>
      <c r="N351" s="359"/>
      <c r="O351" s="359"/>
      <c r="P351" s="359"/>
    </row>
    <row r="352" spans="1:16" ht="30" customHeight="1" x14ac:dyDescent="0.2">
      <c r="A352" s="136" t="s">
        <v>1782</v>
      </c>
      <c r="B352" s="1139" t="s">
        <v>3902</v>
      </c>
      <c r="C352" s="1138"/>
      <c r="D352" s="359"/>
      <c r="E352" s="359"/>
      <c r="F352" s="359"/>
      <c r="G352" s="359"/>
      <c r="H352" s="359"/>
      <c r="I352" s="136" t="s">
        <v>1782</v>
      </c>
      <c r="J352" s="1137" t="str">
        <f>B352</f>
        <v>U20</v>
      </c>
      <c r="K352" s="1138"/>
      <c r="L352" s="359"/>
      <c r="M352" s="359"/>
      <c r="N352" s="359"/>
      <c r="O352" s="359"/>
      <c r="P352" s="359"/>
    </row>
    <row r="353" spans="1:16" ht="30" customHeight="1" x14ac:dyDescent="0.2">
      <c r="A353" s="136" t="s">
        <v>1784</v>
      </c>
      <c r="B353" s="1137">
        <v>3</v>
      </c>
      <c r="C353" s="1138"/>
      <c r="D353" s="359"/>
      <c r="E353" s="359"/>
      <c r="F353" s="359"/>
      <c r="G353" s="359"/>
      <c r="H353" s="359"/>
      <c r="I353" s="136" t="s">
        <v>1784</v>
      </c>
      <c r="J353" s="1137">
        <v>3</v>
      </c>
      <c r="K353" s="1138"/>
      <c r="L353" s="359"/>
      <c r="M353" s="359"/>
      <c r="N353" s="359"/>
      <c r="O353" s="359"/>
      <c r="P353" s="359"/>
    </row>
    <row r="354" spans="1:16" ht="30" customHeight="1" x14ac:dyDescent="0.2">
      <c r="A354" s="136" t="s">
        <v>1785</v>
      </c>
      <c r="B354" s="355"/>
      <c r="C354" s="356"/>
      <c r="D354" s="359"/>
      <c r="E354" s="359"/>
      <c r="F354" s="359"/>
      <c r="G354" s="359"/>
      <c r="H354" s="359"/>
      <c r="I354" s="136" t="s">
        <v>1785</v>
      </c>
      <c r="J354" s="355"/>
      <c r="K354" s="356"/>
      <c r="L354" s="359"/>
      <c r="M354" s="359"/>
      <c r="N354" s="359"/>
      <c r="O354" s="359"/>
      <c r="P354" s="359"/>
    </row>
    <row r="355" spans="1:16" ht="30" customHeight="1" x14ac:dyDescent="0.2">
      <c r="A355" s="136" t="s">
        <v>36</v>
      </c>
      <c r="B355" s="1137"/>
      <c r="C355" s="1138"/>
      <c r="D355" s="359"/>
      <c r="E355" s="359"/>
      <c r="F355" s="359"/>
      <c r="G355" s="359"/>
      <c r="H355" s="359"/>
      <c r="I355" s="136" t="s">
        <v>36</v>
      </c>
      <c r="J355" s="1137"/>
      <c r="K355" s="1138"/>
      <c r="L355" s="359"/>
      <c r="M355" s="359"/>
      <c r="N355" s="359"/>
      <c r="O355" s="359"/>
      <c r="P355" s="359"/>
    </row>
    <row r="356" spans="1:16" ht="30" customHeight="1" x14ac:dyDescent="0.2">
      <c r="A356" s="136" t="s">
        <v>1786</v>
      </c>
      <c r="B356" s="1137" t="s">
        <v>1787</v>
      </c>
      <c r="C356" s="1138"/>
      <c r="D356" s="359"/>
      <c r="E356" s="359"/>
      <c r="F356" s="359"/>
      <c r="G356" s="359"/>
      <c r="H356" s="359"/>
      <c r="I356" s="136" t="s">
        <v>1786</v>
      </c>
      <c r="J356" s="1137" t="s">
        <v>1787</v>
      </c>
      <c r="K356" s="1138"/>
      <c r="L356" s="359"/>
      <c r="M356" s="359"/>
      <c r="N356" s="359"/>
      <c r="O356" s="359"/>
      <c r="P356" s="359"/>
    </row>
    <row r="357" spans="1:16" ht="25" customHeight="1" x14ac:dyDescent="0.2"/>
    <row r="358" spans="1:16" ht="25" customHeight="1" thickBot="1" x14ac:dyDescent="0.25">
      <c r="A358" s="141" t="s">
        <v>1788</v>
      </c>
      <c r="B358" s="141" t="s">
        <v>1789</v>
      </c>
      <c r="C358" s="141" t="s">
        <v>1790</v>
      </c>
      <c r="D358" s="141" t="s">
        <v>8</v>
      </c>
      <c r="E358" s="141" t="s">
        <v>1791</v>
      </c>
      <c r="F358" s="141" t="s">
        <v>1792</v>
      </c>
      <c r="G358" s="141" t="s">
        <v>1793</v>
      </c>
      <c r="H358" s="141" t="s">
        <v>14</v>
      </c>
      <c r="I358" s="146" t="s">
        <v>1788</v>
      </c>
      <c r="J358" s="141" t="s">
        <v>1789</v>
      </c>
      <c r="K358" s="141" t="s">
        <v>1790</v>
      </c>
      <c r="L358" s="141" t="s">
        <v>8</v>
      </c>
      <c r="M358" s="141" t="s">
        <v>1791</v>
      </c>
      <c r="N358" s="141" t="s">
        <v>1792</v>
      </c>
      <c r="O358" s="141" t="s">
        <v>1793</v>
      </c>
      <c r="P358" s="141" t="s">
        <v>14</v>
      </c>
    </row>
    <row r="359" spans="1:16" ht="30" customHeight="1" thickTop="1" x14ac:dyDescent="0.2">
      <c r="A359" s="312">
        <v>4</v>
      </c>
      <c r="B359" s="142"/>
      <c r="C359" s="314" t="s">
        <v>4080</v>
      </c>
      <c r="D359" s="342" t="s">
        <v>2604</v>
      </c>
      <c r="E359" s="1119">
        <v>13</v>
      </c>
      <c r="F359" s="1120">
        <v>37260</v>
      </c>
      <c r="G359" s="142"/>
      <c r="H359" s="142"/>
      <c r="I359" s="1101">
        <v>4</v>
      </c>
      <c r="J359" s="142"/>
      <c r="K359" s="314" t="s">
        <v>4096</v>
      </c>
      <c r="L359" s="342" t="s">
        <v>3762</v>
      </c>
      <c r="M359" s="1119">
        <v>8</v>
      </c>
      <c r="N359" s="1120">
        <v>37713</v>
      </c>
      <c r="O359" s="142"/>
      <c r="P359" s="142"/>
    </row>
    <row r="360" spans="1:16" ht="30" customHeight="1" x14ac:dyDescent="0.2">
      <c r="A360" s="312">
        <v>5</v>
      </c>
      <c r="B360" s="144"/>
      <c r="C360" s="314" t="s">
        <v>4087</v>
      </c>
      <c r="D360" s="342" t="s">
        <v>2173</v>
      </c>
      <c r="E360" s="1119">
        <v>7</v>
      </c>
      <c r="F360" s="1120">
        <v>38463</v>
      </c>
      <c r="G360" s="144"/>
      <c r="H360" s="144"/>
      <c r="I360" s="1101">
        <v>5</v>
      </c>
      <c r="J360" s="144"/>
      <c r="K360" s="314" t="s">
        <v>4104</v>
      </c>
      <c r="L360" s="342" t="s">
        <v>2762</v>
      </c>
      <c r="M360" s="1119">
        <v>13</v>
      </c>
      <c r="N360" s="1120">
        <v>37834</v>
      </c>
      <c r="O360" s="144"/>
      <c r="P360" s="144"/>
    </row>
    <row r="361" spans="1:16" ht="30" customHeight="1" x14ac:dyDescent="0.2">
      <c r="A361" s="312">
        <v>3</v>
      </c>
      <c r="B361" s="144"/>
      <c r="C361" s="314" t="s">
        <v>4088</v>
      </c>
      <c r="D361" s="342" t="s">
        <v>3045</v>
      </c>
      <c r="E361" s="1119">
        <v>10</v>
      </c>
      <c r="F361" s="1120">
        <v>38254</v>
      </c>
      <c r="G361" s="144"/>
      <c r="H361" s="144"/>
      <c r="I361" s="1101">
        <v>3</v>
      </c>
      <c r="J361" s="144"/>
      <c r="K361" s="314" t="s">
        <v>4111</v>
      </c>
      <c r="L361" s="342" t="s">
        <v>3762</v>
      </c>
      <c r="M361" s="1119">
        <v>8</v>
      </c>
      <c r="N361" s="1120">
        <v>37368</v>
      </c>
      <c r="O361" s="144"/>
      <c r="P361" s="144"/>
    </row>
    <row r="362" spans="1:16" ht="30" customHeight="1" x14ac:dyDescent="0.2">
      <c r="A362" s="312">
        <v>6</v>
      </c>
      <c r="B362" s="144"/>
      <c r="C362" s="314" t="s">
        <v>4081</v>
      </c>
      <c r="D362" s="342" t="s">
        <v>3905</v>
      </c>
      <c r="E362" s="1119">
        <v>3</v>
      </c>
      <c r="F362" s="1120">
        <v>38272</v>
      </c>
      <c r="G362" s="144"/>
      <c r="H362" s="144"/>
      <c r="I362" s="1101">
        <v>6</v>
      </c>
      <c r="J362" s="144"/>
      <c r="K362" s="314" t="s">
        <v>4117</v>
      </c>
      <c r="L362" s="342" t="s">
        <v>3256</v>
      </c>
      <c r="M362" s="1119">
        <v>3</v>
      </c>
      <c r="N362" s="1120">
        <v>37955</v>
      </c>
      <c r="O362" s="144"/>
      <c r="P362" s="144"/>
    </row>
    <row r="363" spans="1:16" ht="30" customHeight="1" x14ac:dyDescent="0.2">
      <c r="A363" s="1101">
        <v>7</v>
      </c>
      <c r="B363" s="144"/>
      <c r="C363" s="314" t="s">
        <v>4076</v>
      </c>
      <c r="D363" s="342" t="s">
        <v>2344</v>
      </c>
      <c r="E363" s="1119">
        <v>5</v>
      </c>
      <c r="F363" s="1120">
        <v>37952</v>
      </c>
      <c r="G363" s="144"/>
      <c r="H363" s="144"/>
      <c r="I363" s="1101">
        <v>7</v>
      </c>
      <c r="J363" s="144"/>
      <c r="K363" s="314" t="s">
        <v>4118</v>
      </c>
      <c r="L363" s="342" t="s">
        <v>2935</v>
      </c>
      <c r="M363" s="1119">
        <v>13</v>
      </c>
      <c r="N363" s="1120">
        <v>37319</v>
      </c>
      <c r="O363" s="144"/>
      <c r="P363" s="144"/>
    </row>
    <row r="364" spans="1:16" ht="30" customHeight="1" x14ac:dyDescent="0.2">
      <c r="A364" s="1101">
        <v>8</v>
      </c>
      <c r="B364" s="144"/>
      <c r="C364" s="314" t="s">
        <v>3980</v>
      </c>
      <c r="D364" s="342" t="s">
        <v>823</v>
      </c>
      <c r="E364" s="1119">
        <v>7</v>
      </c>
      <c r="F364" s="1120">
        <v>38461</v>
      </c>
      <c r="G364" s="144"/>
      <c r="H364" s="144"/>
      <c r="I364" s="1101">
        <v>8</v>
      </c>
      <c r="J364" s="144"/>
      <c r="K364" s="314" t="s">
        <v>4105</v>
      </c>
      <c r="L364" s="342" t="s">
        <v>1968</v>
      </c>
      <c r="M364" s="1119">
        <v>7</v>
      </c>
      <c r="N364" s="1120">
        <v>38411</v>
      </c>
      <c r="O364" s="144"/>
      <c r="P364" s="144"/>
    </row>
    <row r="365" spans="1:16" ht="30" customHeight="1" x14ac:dyDescent="0.2">
      <c r="A365" s="1101">
        <v>2</v>
      </c>
      <c r="B365" s="144"/>
      <c r="C365" s="314" t="s">
        <v>3994</v>
      </c>
      <c r="D365" s="342" t="s">
        <v>3045</v>
      </c>
      <c r="E365" s="1119">
        <v>10</v>
      </c>
      <c r="F365" s="1120">
        <v>38029</v>
      </c>
      <c r="G365" s="144"/>
      <c r="H365" s="144"/>
      <c r="I365" s="1101">
        <v>2</v>
      </c>
      <c r="J365" s="144"/>
      <c r="K365" s="314" t="s">
        <v>4105</v>
      </c>
      <c r="L365" s="342" t="s">
        <v>2094</v>
      </c>
      <c r="M365" s="1119">
        <v>7</v>
      </c>
      <c r="N365" s="1120">
        <v>38411</v>
      </c>
      <c r="O365" s="144"/>
      <c r="P365" s="144"/>
    </row>
    <row r="366" spans="1:16" ht="30" customHeight="1" x14ac:dyDescent="0.2">
      <c r="A366" s="144"/>
      <c r="B366" s="144"/>
      <c r="C366" s="144"/>
      <c r="D366" s="144"/>
      <c r="E366" s="144"/>
      <c r="F366" s="144"/>
      <c r="G366" s="144"/>
      <c r="H366" s="144"/>
      <c r="I366" s="1101">
        <v>1</v>
      </c>
      <c r="J366" s="144"/>
      <c r="K366" s="314"/>
      <c r="L366" s="342"/>
      <c r="M366" s="1119"/>
      <c r="N366" s="1120"/>
      <c r="O366" s="144"/>
      <c r="P366" s="144"/>
    </row>
    <row r="374" spans="1:16" ht="27.75" customHeight="1" x14ac:dyDescent="0.2">
      <c r="A374" s="1144" t="s">
        <v>1779</v>
      </c>
      <c r="B374" s="1144"/>
      <c r="C374" s="1144"/>
      <c r="D374" s="1144"/>
      <c r="E374" s="1144"/>
      <c r="F374" s="1144"/>
      <c r="G374" s="1144"/>
      <c r="H374" s="1144"/>
      <c r="I374" s="1144" t="s">
        <v>1779</v>
      </c>
      <c r="J374" s="1144"/>
      <c r="K374" s="1144"/>
      <c r="L374" s="1144"/>
      <c r="M374" s="1144"/>
      <c r="N374" s="1144"/>
      <c r="O374" s="1144"/>
      <c r="P374" s="1144"/>
    </row>
    <row r="375" spans="1:16" ht="30" customHeight="1" x14ac:dyDescent="0.2">
      <c r="A375" s="136" t="s">
        <v>1768</v>
      </c>
      <c r="B375" s="1140" t="str">
        <f>$B$10</f>
        <v>CAMPEONATO NACIONAL DE ATLETISMO U20 - COPIAPÓ 2021</v>
      </c>
      <c r="C375" s="1140"/>
      <c r="D375" s="1140"/>
      <c r="E375" s="1140"/>
      <c r="F375" s="1140"/>
      <c r="G375" s="1140"/>
      <c r="H375" s="1140"/>
      <c r="I375" s="136" t="s">
        <v>1768</v>
      </c>
      <c r="J375" s="1140" t="str">
        <f>$B$10</f>
        <v>CAMPEONATO NACIONAL DE ATLETISMO U20 - COPIAPÓ 2021</v>
      </c>
      <c r="K375" s="1140"/>
      <c r="L375" s="1140"/>
      <c r="M375" s="1140"/>
      <c r="N375" s="1140"/>
      <c r="O375" s="1140"/>
      <c r="P375" s="1140"/>
    </row>
    <row r="376" spans="1:16" ht="30" customHeight="1" x14ac:dyDescent="0.2">
      <c r="A376" s="136" t="s">
        <v>1769</v>
      </c>
      <c r="B376" s="1137" t="str">
        <f>$B$11</f>
        <v>Estadio Atlético Ramon Tapia Chambilla</v>
      </c>
      <c r="C376" s="1141"/>
      <c r="D376" s="1141"/>
      <c r="E376" s="1141"/>
      <c r="F376" s="1141"/>
      <c r="G376" s="1141"/>
      <c r="H376" s="1138"/>
      <c r="I376" s="136" t="s">
        <v>1769</v>
      </c>
      <c r="J376" s="1137" t="str">
        <f>$B$11</f>
        <v>Estadio Atlético Ramon Tapia Chambilla</v>
      </c>
      <c r="K376" s="1141"/>
      <c r="L376" s="1141"/>
      <c r="M376" s="1141"/>
      <c r="N376" s="1141"/>
      <c r="O376" s="1141"/>
      <c r="P376" s="1138"/>
    </row>
    <row r="377" spans="1:16" ht="30" customHeight="1" x14ac:dyDescent="0.2">
      <c r="A377" s="136" t="s">
        <v>26</v>
      </c>
      <c r="B377" s="1145" t="str">
        <f>$B$12</f>
        <v>Sabado 02-10-2021</v>
      </c>
      <c r="C377" s="1143"/>
      <c r="D377" s="137"/>
      <c r="E377" s="137"/>
      <c r="F377" s="359"/>
      <c r="G377" s="359"/>
      <c r="H377" s="359"/>
      <c r="I377" s="136" t="s">
        <v>26</v>
      </c>
      <c r="J377" s="1145" t="str">
        <f>$B$12</f>
        <v>Sabado 02-10-2021</v>
      </c>
      <c r="K377" s="1143"/>
      <c r="L377" s="137"/>
      <c r="M377" s="137"/>
      <c r="N377" s="359"/>
      <c r="O377" s="359"/>
      <c r="P377" s="359"/>
    </row>
    <row r="378" spans="1:16" ht="30" customHeight="1" x14ac:dyDescent="0.2">
      <c r="A378" s="136" t="s">
        <v>10</v>
      </c>
      <c r="B378" s="1137">
        <v>400</v>
      </c>
      <c r="C378" s="1138"/>
      <c r="F378" s="359"/>
      <c r="H378" s="359"/>
      <c r="I378" s="136" t="s">
        <v>10</v>
      </c>
      <c r="J378" s="1139" t="s">
        <v>4099</v>
      </c>
      <c r="K378" s="1138"/>
      <c r="N378" s="359"/>
      <c r="P378" s="359"/>
    </row>
    <row r="379" spans="1:16" ht="30" customHeight="1" x14ac:dyDescent="0.2">
      <c r="A379" s="136" t="s">
        <v>32</v>
      </c>
      <c r="B379" s="1137" t="s">
        <v>1780</v>
      </c>
      <c r="C379" s="1138"/>
      <c r="D379" s="359"/>
      <c r="E379" s="359"/>
      <c r="F379" s="359"/>
      <c r="G379" s="359"/>
      <c r="H379" s="359"/>
      <c r="I379" s="136" t="s">
        <v>32</v>
      </c>
      <c r="J379" s="1137" t="s">
        <v>1781</v>
      </c>
      <c r="K379" s="1138"/>
      <c r="L379" s="359"/>
      <c r="M379" s="359"/>
      <c r="N379" s="359"/>
      <c r="O379" s="359"/>
      <c r="P379" s="359"/>
    </row>
    <row r="380" spans="1:16" ht="30" customHeight="1" x14ac:dyDescent="0.2">
      <c r="A380" s="136" t="s">
        <v>1782</v>
      </c>
      <c r="B380" s="1139" t="s">
        <v>3902</v>
      </c>
      <c r="C380" s="1138"/>
      <c r="D380" s="359"/>
      <c r="E380" s="359"/>
      <c r="F380" s="359"/>
      <c r="G380" s="359"/>
      <c r="H380" s="359"/>
      <c r="I380" s="136" t="s">
        <v>1782</v>
      </c>
      <c r="J380" s="1137" t="str">
        <f>B380</f>
        <v>U20</v>
      </c>
      <c r="K380" s="1138"/>
      <c r="L380" s="359"/>
      <c r="M380" s="359"/>
      <c r="N380" s="359"/>
      <c r="O380" s="359"/>
      <c r="P380" s="359"/>
    </row>
    <row r="381" spans="1:16" ht="30" customHeight="1" x14ac:dyDescent="0.2">
      <c r="A381" s="136" t="s">
        <v>1784</v>
      </c>
      <c r="B381" s="1137"/>
      <c r="C381" s="1138"/>
      <c r="D381" s="359"/>
      <c r="E381" s="359"/>
      <c r="F381" s="359"/>
      <c r="G381" s="359"/>
      <c r="H381" s="359"/>
      <c r="I381" s="136" t="s">
        <v>1784</v>
      </c>
      <c r="J381" s="1137">
        <v>4</v>
      </c>
      <c r="K381" s="1138"/>
      <c r="L381" s="359"/>
      <c r="M381" s="359"/>
      <c r="N381" s="359"/>
      <c r="O381" s="359"/>
      <c r="P381" s="359"/>
    </row>
    <row r="382" spans="1:16" ht="30" customHeight="1" x14ac:dyDescent="0.2">
      <c r="A382" s="136" t="s">
        <v>1785</v>
      </c>
      <c r="B382" s="355"/>
      <c r="C382" s="356"/>
      <c r="D382" s="359"/>
      <c r="E382" s="359"/>
      <c r="F382" s="359"/>
      <c r="G382" s="359"/>
      <c r="H382" s="359"/>
      <c r="I382" s="136" t="s">
        <v>1785</v>
      </c>
      <c r="J382" s="355"/>
      <c r="K382" s="356"/>
      <c r="L382" s="359"/>
      <c r="M382" s="359"/>
      <c r="N382" s="359"/>
      <c r="O382" s="359"/>
      <c r="P382" s="359"/>
    </row>
    <row r="383" spans="1:16" ht="30" customHeight="1" x14ac:dyDescent="0.2">
      <c r="A383" s="136" t="s">
        <v>36</v>
      </c>
      <c r="B383" s="1137"/>
      <c r="C383" s="1138"/>
      <c r="D383" s="359"/>
      <c r="E383" s="359"/>
      <c r="F383" s="359"/>
      <c r="G383" s="359"/>
      <c r="H383" s="359"/>
      <c r="I383" s="136" t="s">
        <v>36</v>
      </c>
      <c r="J383" s="1137"/>
      <c r="K383" s="1138"/>
      <c r="L383" s="359"/>
      <c r="M383" s="359"/>
      <c r="N383" s="359"/>
      <c r="O383" s="359"/>
      <c r="P383" s="359"/>
    </row>
    <row r="384" spans="1:16" ht="30" customHeight="1" x14ac:dyDescent="0.2">
      <c r="A384" s="136" t="s">
        <v>1786</v>
      </c>
      <c r="B384" s="1137" t="s">
        <v>1787</v>
      </c>
      <c r="C384" s="1138"/>
      <c r="D384" s="359"/>
      <c r="E384" s="359"/>
      <c r="F384" s="359"/>
      <c r="G384" s="359"/>
      <c r="H384" s="359"/>
      <c r="I384" s="136" t="s">
        <v>1786</v>
      </c>
      <c r="J384" s="1137" t="s">
        <v>1787</v>
      </c>
      <c r="K384" s="1138"/>
      <c r="L384" s="359"/>
      <c r="M384" s="359"/>
      <c r="N384" s="359"/>
      <c r="O384" s="359"/>
      <c r="P384" s="359"/>
    </row>
    <row r="385" spans="1:16" ht="25" customHeight="1" x14ac:dyDescent="0.2"/>
    <row r="386" spans="1:16" ht="25" customHeight="1" thickBot="1" x14ac:dyDescent="0.25">
      <c r="A386" s="141" t="s">
        <v>1788</v>
      </c>
      <c r="B386" s="141" t="s">
        <v>1789</v>
      </c>
      <c r="C386" s="141" t="s">
        <v>1790</v>
      </c>
      <c r="D386" s="141" t="s">
        <v>8</v>
      </c>
      <c r="E386" s="141" t="s">
        <v>1791</v>
      </c>
      <c r="F386" s="141" t="s">
        <v>1792</v>
      </c>
      <c r="G386" s="141" t="s">
        <v>1793</v>
      </c>
      <c r="H386" s="141" t="s">
        <v>14</v>
      </c>
      <c r="I386" s="146" t="s">
        <v>1788</v>
      </c>
      <c r="J386" s="141" t="s">
        <v>1789</v>
      </c>
      <c r="K386" s="141" t="s">
        <v>1790</v>
      </c>
      <c r="L386" s="141" t="s">
        <v>8</v>
      </c>
      <c r="M386" s="141" t="s">
        <v>1791</v>
      </c>
      <c r="N386" s="141" t="s">
        <v>1792</v>
      </c>
      <c r="O386" s="141" t="s">
        <v>1793</v>
      </c>
      <c r="P386" s="141" t="s">
        <v>14</v>
      </c>
    </row>
    <row r="387" spans="1:16" ht="30" customHeight="1" thickTop="1" x14ac:dyDescent="0.2">
      <c r="A387" s="312">
        <v>4</v>
      </c>
      <c r="B387" s="142"/>
      <c r="C387" s="314" t="s">
        <v>4089</v>
      </c>
      <c r="D387" s="342" t="s">
        <v>2362</v>
      </c>
      <c r="E387" s="1119">
        <v>5</v>
      </c>
      <c r="F387" s="1120">
        <v>37847</v>
      </c>
      <c r="G387" s="142"/>
      <c r="H387" s="142"/>
      <c r="I387" s="1101">
        <v>4</v>
      </c>
      <c r="J387" s="142"/>
      <c r="K387" s="314" t="s">
        <v>4097</v>
      </c>
      <c r="L387" s="342" t="s">
        <v>3654</v>
      </c>
      <c r="M387" s="1119">
        <v>8</v>
      </c>
      <c r="N387" s="1120">
        <v>37291</v>
      </c>
      <c r="O387" s="142"/>
      <c r="P387" s="142"/>
    </row>
    <row r="388" spans="1:16" ht="30" customHeight="1" x14ac:dyDescent="0.2">
      <c r="A388" s="312">
        <v>5</v>
      </c>
      <c r="B388" s="144"/>
      <c r="C388" s="314" t="s">
        <v>4090</v>
      </c>
      <c r="D388" s="342" t="s">
        <v>3449</v>
      </c>
      <c r="E388" s="1119">
        <v>9</v>
      </c>
      <c r="F388" s="1120">
        <v>37583</v>
      </c>
      <c r="G388" s="144"/>
      <c r="H388" s="144"/>
      <c r="I388" s="1101">
        <v>5</v>
      </c>
      <c r="J388" s="144"/>
      <c r="K388" s="314" t="s">
        <v>4098</v>
      </c>
      <c r="L388" s="342" t="s">
        <v>3033</v>
      </c>
      <c r="M388" s="1119">
        <v>13</v>
      </c>
      <c r="N388" s="1120">
        <v>37894</v>
      </c>
      <c r="O388" s="144"/>
      <c r="P388" s="144"/>
    </row>
    <row r="389" spans="1:16" ht="30" customHeight="1" x14ac:dyDescent="0.2">
      <c r="A389" s="312">
        <v>3</v>
      </c>
      <c r="B389" s="144"/>
      <c r="C389" s="314" t="s">
        <v>4082</v>
      </c>
      <c r="D389" s="342" t="s">
        <v>3612</v>
      </c>
      <c r="E389" s="1119">
        <v>4</v>
      </c>
      <c r="F389" s="1120">
        <v>37888</v>
      </c>
      <c r="G389" s="144"/>
      <c r="H389" s="144"/>
      <c r="I389" s="1101">
        <v>3</v>
      </c>
      <c r="J389" s="144"/>
      <c r="K389" s="314" t="s">
        <v>4106</v>
      </c>
      <c r="L389" s="342" t="s">
        <v>2935</v>
      </c>
      <c r="M389" s="1119">
        <v>13</v>
      </c>
      <c r="N389" s="1120">
        <v>37590</v>
      </c>
      <c r="O389" s="144"/>
      <c r="P389" s="144"/>
    </row>
    <row r="390" spans="1:16" ht="30" customHeight="1" x14ac:dyDescent="0.2">
      <c r="A390" s="312">
        <v>6</v>
      </c>
      <c r="B390" s="144"/>
      <c r="C390" s="314" t="s">
        <v>4077</v>
      </c>
      <c r="D390" s="342" t="s">
        <v>3762</v>
      </c>
      <c r="E390" s="1119">
        <v>8</v>
      </c>
      <c r="F390" s="1120">
        <v>37523</v>
      </c>
      <c r="G390" s="144"/>
      <c r="H390" s="144"/>
      <c r="I390" s="1101">
        <v>6</v>
      </c>
      <c r="J390" s="144"/>
      <c r="K390" s="314" t="s">
        <v>4021</v>
      </c>
      <c r="L390" s="342" t="s">
        <v>823</v>
      </c>
      <c r="M390" s="1119">
        <v>7</v>
      </c>
      <c r="N390" s="1120">
        <v>38303</v>
      </c>
      <c r="O390" s="144"/>
      <c r="P390" s="144"/>
    </row>
    <row r="391" spans="1:16" ht="30" customHeight="1" x14ac:dyDescent="0.2">
      <c r="A391" s="1101">
        <v>7</v>
      </c>
      <c r="B391" s="144"/>
      <c r="C391" s="314" t="s">
        <v>4078</v>
      </c>
      <c r="D391" s="342" t="s">
        <v>3710</v>
      </c>
      <c r="E391" s="1119">
        <v>8</v>
      </c>
      <c r="F391" s="1120">
        <v>37501</v>
      </c>
      <c r="G391" s="144"/>
      <c r="H391" s="144"/>
      <c r="I391" s="1101">
        <v>7</v>
      </c>
      <c r="J391" s="144"/>
      <c r="K391" s="314" t="s">
        <v>4033</v>
      </c>
      <c r="L391" s="342" t="s">
        <v>3371</v>
      </c>
      <c r="M391" s="1119">
        <v>2</v>
      </c>
      <c r="N391" s="1120">
        <v>37404</v>
      </c>
      <c r="O391" s="144"/>
      <c r="P391" s="144"/>
    </row>
    <row r="392" spans="1:16" ht="30" customHeight="1" x14ac:dyDescent="0.2">
      <c r="A392" s="1101">
        <v>8</v>
      </c>
      <c r="B392" s="144"/>
      <c r="C392" s="314" t="s">
        <v>4083</v>
      </c>
      <c r="D392" s="342" t="s">
        <v>3041</v>
      </c>
      <c r="E392" s="1119">
        <v>1</v>
      </c>
      <c r="F392" s="1120">
        <v>37267</v>
      </c>
      <c r="G392" s="144"/>
      <c r="H392" s="144"/>
      <c r="I392" s="1101">
        <v>8</v>
      </c>
      <c r="J392" s="144"/>
      <c r="K392" s="314" t="s">
        <v>4119</v>
      </c>
      <c r="L392" s="342" t="s">
        <v>3710</v>
      </c>
      <c r="M392" s="1119">
        <v>8</v>
      </c>
      <c r="N392" s="1120">
        <v>38187</v>
      </c>
      <c r="O392" s="144"/>
      <c r="P392" s="144"/>
    </row>
    <row r="393" spans="1:16" ht="30" customHeight="1" x14ac:dyDescent="0.2">
      <c r="A393" s="1101">
        <v>2</v>
      </c>
      <c r="B393" s="144"/>
      <c r="C393" s="314" t="s">
        <v>3993</v>
      </c>
      <c r="D393" s="342" t="s">
        <v>3577</v>
      </c>
      <c r="E393" s="1119">
        <v>4</v>
      </c>
      <c r="F393" s="1120">
        <v>38466</v>
      </c>
      <c r="G393" s="144"/>
      <c r="H393" s="144"/>
      <c r="I393" s="1101">
        <v>2</v>
      </c>
      <c r="J393" s="144"/>
      <c r="K393" s="314" t="s">
        <v>4112</v>
      </c>
      <c r="L393" s="342" t="s">
        <v>3612</v>
      </c>
      <c r="M393" s="1119">
        <v>4</v>
      </c>
      <c r="N393" s="1120">
        <v>37539</v>
      </c>
      <c r="O393" s="144"/>
      <c r="P393" s="144"/>
    </row>
    <row r="394" spans="1:16" ht="30" customHeight="1" x14ac:dyDescent="0.2">
      <c r="A394" s="144"/>
      <c r="B394" s="144"/>
      <c r="C394" s="144"/>
      <c r="D394" s="144"/>
      <c r="E394" s="144"/>
      <c r="F394" s="144"/>
      <c r="G394" s="144"/>
      <c r="H394" s="144"/>
      <c r="I394" s="1101">
        <v>1</v>
      </c>
      <c r="J394" s="144"/>
      <c r="K394" s="314"/>
      <c r="L394" s="342"/>
      <c r="M394" s="1119"/>
      <c r="N394" s="1120"/>
      <c r="O394" s="144"/>
      <c r="P394" s="144"/>
    </row>
    <row r="402" spans="1:16" ht="27.75" customHeight="1" x14ac:dyDescent="0.2">
      <c r="A402" s="1144" t="s">
        <v>1779</v>
      </c>
      <c r="B402" s="1144"/>
      <c r="C402" s="1144"/>
      <c r="D402" s="1144"/>
      <c r="E402" s="1144"/>
      <c r="F402" s="1144"/>
      <c r="G402" s="1144"/>
      <c r="H402" s="1144"/>
      <c r="I402" s="1144" t="s">
        <v>1779</v>
      </c>
      <c r="J402" s="1144"/>
      <c r="K402" s="1144"/>
      <c r="L402" s="1144"/>
      <c r="M402" s="1144"/>
      <c r="N402" s="1144"/>
      <c r="O402" s="1144"/>
      <c r="P402" s="1144"/>
    </row>
    <row r="403" spans="1:16" ht="30" customHeight="1" x14ac:dyDescent="0.2">
      <c r="A403" s="136" t="s">
        <v>1768</v>
      </c>
      <c r="B403" s="1140" t="str">
        <f>$B$10</f>
        <v>CAMPEONATO NACIONAL DE ATLETISMO U20 - COPIAPÓ 2021</v>
      </c>
      <c r="C403" s="1140"/>
      <c r="D403" s="1140"/>
      <c r="E403" s="1140"/>
      <c r="F403" s="1140"/>
      <c r="G403" s="1140"/>
      <c r="H403" s="1140"/>
      <c r="I403" s="136" t="s">
        <v>1768</v>
      </c>
      <c r="J403" s="1140" t="str">
        <f>$B$10</f>
        <v>CAMPEONATO NACIONAL DE ATLETISMO U20 - COPIAPÓ 2021</v>
      </c>
      <c r="K403" s="1140"/>
      <c r="L403" s="1140"/>
      <c r="M403" s="1140"/>
      <c r="N403" s="1140"/>
      <c r="O403" s="1140"/>
      <c r="P403" s="1140"/>
    </row>
    <row r="404" spans="1:16" ht="30" customHeight="1" x14ac:dyDescent="0.2">
      <c r="A404" s="136" t="s">
        <v>1769</v>
      </c>
      <c r="B404" s="1137" t="str">
        <f>$B$11</f>
        <v>Estadio Atlético Ramon Tapia Chambilla</v>
      </c>
      <c r="C404" s="1141"/>
      <c r="D404" s="1141"/>
      <c r="E404" s="1141"/>
      <c r="F404" s="1141"/>
      <c r="G404" s="1141"/>
      <c r="H404" s="1138"/>
      <c r="I404" s="136" t="s">
        <v>1769</v>
      </c>
      <c r="J404" s="1137" t="str">
        <f>$B$11</f>
        <v>Estadio Atlético Ramon Tapia Chambilla</v>
      </c>
      <c r="K404" s="1141"/>
      <c r="L404" s="1141"/>
      <c r="M404" s="1141"/>
      <c r="N404" s="1141"/>
      <c r="O404" s="1141"/>
      <c r="P404" s="1138"/>
    </row>
    <row r="405" spans="1:16" ht="30" customHeight="1" x14ac:dyDescent="0.2">
      <c r="A405" s="136" t="s">
        <v>26</v>
      </c>
      <c r="B405" s="1145" t="str">
        <f>$B$12</f>
        <v>Sabado 02-10-2021</v>
      </c>
      <c r="C405" s="1143"/>
      <c r="D405" s="137"/>
      <c r="E405" s="137"/>
      <c r="F405" s="359"/>
      <c r="G405" s="359"/>
      <c r="H405" s="359"/>
      <c r="I405" s="136" t="s">
        <v>26</v>
      </c>
      <c r="J405" s="1145" t="str">
        <f>$B$12</f>
        <v>Sabado 02-10-2021</v>
      </c>
      <c r="K405" s="1143"/>
      <c r="L405" s="137"/>
      <c r="M405" s="137"/>
      <c r="N405" s="359"/>
      <c r="O405" s="359"/>
      <c r="P405" s="359"/>
    </row>
    <row r="406" spans="1:16" ht="30" customHeight="1" x14ac:dyDescent="0.2">
      <c r="A406" s="136" t="s">
        <v>10</v>
      </c>
      <c r="B406" s="1149" t="s">
        <v>4230</v>
      </c>
      <c r="C406" s="1138"/>
      <c r="F406" s="359"/>
      <c r="H406" s="359"/>
      <c r="I406" s="136" t="s">
        <v>10</v>
      </c>
      <c r="J406" s="1139" t="s">
        <v>3959</v>
      </c>
      <c r="K406" s="1138"/>
      <c r="N406" s="359"/>
      <c r="P406" s="359"/>
    </row>
    <row r="407" spans="1:16" ht="30" customHeight="1" x14ac:dyDescent="0.2">
      <c r="A407" s="136" t="s">
        <v>32</v>
      </c>
      <c r="B407" s="1137" t="s">
        <v>1780</v>
      </c>
      <c r="C407" s="1138"/>
      <c r="D407" s="359"/>
      <c r="E407" s="359"/>
      <c r="F407" s="359"/>
      <c r="G407" s="359"/>
      <c r="H407" s="359"/>
      <c r="I407" s="136" t="s">
        <v>32</v>
      </c>
      <c r="J407" s="1137" t="s">
        <v>1781</v>
      </c>
      <c r="K407" s="1138"/>
      <c r="L407" s="359"/>
      <c r="M407" s="359"/>
      <c r="N407" s="359"/>
      <c r="O407" s="359"/>
      <c r="P407" s="359"/>
    </row>
    <row r="408" spans="1:16" ht="30" customHeight="1" x14ac:dyDescent="0.2">
      <c r="A408" s="136" t="s">
        <v>1782</v>
      </c>
      <c r="B408" s="1139" t="s">
        <v>3902</v>
      </c>
      <c r="C408" s="1138"/>
      <c r="D408" s="359"/>
      <c r="E408" s="359"/>
      <c r="F408" s="359"/>
      <c r="G408" s="359"/>
      <c r="H408" s="359"/>
      <c r="I408" s="136" t="s">
        <v>1782</v>
      </c>
      <c r="J408" s="1137" t="str">
        <f>B408</f>
        <v>U20</v>
      </c>
      <c r="K408" s="1138"/>
      <c r="L408" s="359"/>
      <c r="M408" s="359"/>
      <c r="N408" s="359"/>
      <c r="O408" s="359"/>
      <c r="P408" s="359"/>
    </row>
    <row r="409" spans="1:16" ht="30" customHeight="1" x14ac:dyDescent="0.2">
      <c r="A409" s="136" t="s">
        <v>1784</v>
      </c>
      <c r="B409" s="1137">
        <v>1</v>
      </c>
      <c r="C409" s="1138"/>
      <c r="D409" s="359"/>
      <c r="E409" s="359"/>
      <c r="F409" s="359"/>
      <c r="G409" s="359"/>
      <c r="H409" s="359"/>
      <c r="I409" s="136" t="s">
        <v>1784</v>
      </c>
      <c r="J409" s="1137">
        <v>1</v>
      </c>
      <c r="K409" s="1138"/>
      <c r="L409" s="359"/>
      <c r="M409" s="359"/>
      <c r="N409" s="359"/>
      <c r="O409" s="359"/>
      <c r="P409" s="359"/>
    </row>
    <row r="410" spans="1:16" ht="30" customHeight="1" x14ac:dyDescent="0.2">
      <c r="A410" s="136" t="s">
        <v>1785</v>
      </c>
      <c r="B410" s="355"/>
      <c r="C410" s="356"/>
      <c r="D410" s="359"/>
      <c r="E410" s="359"/>
      <c r="F410" s="359"/>
      <c r="G410" s="359"/>
      <c r="H410" s="359"/>
      <c r="I410" s="136" t="s">
        <v>1785</v>
      </c>
      <c r="J410" s="355"/>
      <c r="K410" s="356"/>
      <c r="L410" s="359"/>
      <c r="M410" s="359"/>
      <c r="N410" s="359"/>
      <c r="O410" s="359"/>
      <c r="P410" s="359"/>
    </row>
    <row r="411" spans="1:16" ht="30" customHeight="1" x14ac:dyDescent="0.2">
      <c r="A411" s="136" t="s">
        <v>36</v>
      </c>
      <c r="B411" s="1137"/>
      <c r="C411" s="1138"/>
      <c r="D411" s="359"/>
      <c r="E411" s="359"/>
      <c r="F411" s="359"/>
      <c r="G411" s="359"/>
      <c r="H411" s="359"/>
      <c r="I411" s="136" t="s">
        <v>36</v>
      </c>
      <c r="J411" s="1137"/>
      <c r="K411" s="1138"/>
      <c r="L411" s="359"/>
      <c r="M411" s="359"/>
      <c r="N411" s="359"/>
      <c r="O411" s="359"/>
      <c r="P411" s="359"/>
    </row>
    <row r="412" spans="1:16" ht="30" customHeight="1" x14ac:dyDescent="0.2">
      <c r="A412" s="136" t="s">
        <v>1786</v>
      </c>
      <c r="B412" s="1137" t="s">
        <v>1787</v>
      </c>
      <c r="C412" s="1138"/>
      <c r="D412" s="359"/>
      <c r="E412" s="359"/>
      <c r="F412" s="359"/>
      <c r="G412" s="359"/>
      <c r="H412" s="359"/>
      <c r="I412" s="136" t="s">
        <v>1786</v>
      </c>
      <c r="J412" s="1137" t="s">
        <v>1787</v>
      </c>
      <c r="K412" s="1138"/>
      <c r="L412" s="359"/>
      <c r="M412" s="359"/>
      <c r="N412" s="359"/>
      <c r="O412" s="359"/>
      <c r="P412" s="359"/>
    </row>
    <row r="413" spans="1:16" ht="25" customHeight="1" x14ac:dyDescent="0.2"/>
    <row r="414" spans="1:16" ht="25" customHeight="1" thickBot="1" x14ac:dyDescent="0.25">
      <c r="A414" s="141" t="s">
        <v>1788</v>
      </c>
      <c r="B414" s="141" t="s">
        <v>1789</v>
      </c>
      <c r="C414" s="141" t="s">
        <v>1790</v>
      </c>
      <c r="D414" s="141" t="s">
        <v>8</v>
      </c>
      <c r="E414" s="141" t="s">
        <v>1791</v>
      </c>
      <c r="F414" s="141" t="s">
        <v>1792</v>
      </c>
      <c r="G414" s="141" t="s">
        <v>1793</v>
      </c>
      <c r="H414" s="141" t="s">
        <v>14</v>
      </c>
      <c r="I414" s="141" t="s">
        <v>1788</v>
      </c>
      <c r="J414" s="141" t="s">
        <v>1789</v>
      </c>
      <c r="K414" s="141" t="s">
        <v>1790</v>
      </c>
      <c r="L414" s="141" t="s">
        <v>8</v>
      </c>
      <c r="M414" s="141" t="s">
        <v>1791</v>
      </c>
      <c r="N414" s="141" t="s">
        <v>1792</v>
      </c>
      <c r="O414" s="141" t="s">
        <v>1793</v>
      </c>
      <c r="P414" s="141" t="s">
        <v>14</v>
      </c>
    </row>
    <row r="415" spans="1:16" ht="30" customHeight="1" thickTop="1" x14ac:dyDescent="0.2">
      <c r="A415" s="142">
        <v>4</v>
      </c>
      <c r="B415" s="142"/>
      <c r="C415" s="314" t="s">
        <v>4228</v>
      </c>
      <c r="D415" s="342" t="s">
        <v>2742</v>
      </c>
      <c r="E415" s="1119">
        <v>13</v>
      </c>
      <c r="F415" s="1120">
        <v>38180</v>
      </c>
      <c r="G415" s="142"/>
      <c r="H415" s="142"/>
      <c r="I415" s="1122">
        <v>4</v>
      </c>
      <c r="J415" s="142"/>
      <c r="K415" s="314" t="s">
        <v>3957</v>
      </c>
      <c r="L415" s="342" t="s">
        <v>3612</v>
      </c>
      <c r="M415" s="1119">
        <v>4</v>
      </c>
      <c r="N415" s="1002">
        <v>37292</v>
      </c>
      <c r="O415" s="142"/>
      <c r="P415" s="142"/>
    </row>
    <row r="416" spans="1:16" ht="30" customHeight="1" x14ac:dyDescent="0.2">
      <c r="A416" s="144">
        <v>5</v>
      </c>
      <c r="B416" s="144"/>
      <c r="C416" s="314" t="s">
        <v>4229</v>
      </c>
      <c r="D416" s="342" t="s">
        <v>2742</v>
      </c>
      <c r="E416" s="1119">
        <v>13</v>
      </c>
      <c r="F416" s="1120">
        <v>38054</v>
      </c>
      <c r="G416" s="144"/>
      <c r="H416" s="144"/>
      <c r="I416" s="1123">
        <v>5</v>
      </c>
      <c r="J416" s="144"/>
      <c r="K416" s="314" t="s">
        <v>3958</v>
      </c>
      <c r="L416" s="342" t="s">
        <v>2440</v>
      </c>
      <c r="M416" s="1119">
        <v>5</v>
      </c>
      <c r="N416" s="1002">
        <v>37452</v>
      </c>
      <c r="O416" s="144"/>
      <c r="P416" s="144"/>
    </row>
    <row r="417" spans="1:16" ht="30" customHeight="1" x14ac:dyDescent="0.2">
      <c r="A417" s="144">
        <v>3</v>
      </c>
      <c r="B417" s="144"/>
      <c r="C417" s="314" t="s">
        <v>4065</v>
      </c>
      <c r="D417" s="342" t="s">
        <v>2362</v>
      </c>
      <c r="E417" s="1119">
        <v>5</v>
      </c>
      <c r="F417" s="1120">
        <v>38254</v>
      </c>
      <c r="G417" s="144"/>
      <c r="H417" s="144"/>
      <c r="I417" s="144"/>
      <c r="J417" s="144"/>
      <c r="K417" s="314"/>
      <c r="L417" s="342"/>
      <c r="M417" s="1119"/>
      <c r="N417" s="1002"/>
      <c r="O417" s="144"/>
      <c r="P417" s="144"/>
    </row>
    <row r="418" spans="1:16" ht="30" customHeight="1" x14ac:dyDescent="0.2">
      <c r="A418" s="144">
        <v>6</v>
      </c>
      <c r="B418" s="144"/>
      <c r="C418" s="314" t="s">
        <v>3987</v>
      </c>
      <c r="D418" s="342" t="s">
        <v>2472</v>
      </c>
      <c r="E418" s="1119">
        <v>5</v>
      </c>
      <c r="F418" s="1120">
        <v>37760</v>
      </c>
      <c r="G418" s="144"/>
      <c r="H418" s="144"/>
      <c r="I418" s="144"/>
      <c r="J418" s="144"/>
      <c r="K418" s="314"/>
      <c r="L418" s="342"/>
      <c r="M418" s="1119"/>
      <c r="N418" s="1002"/>
      <c r="O418" s="144"/>
      <c r="P418" s="144"/>
    </row>
    <row r="419" spans="1:16" ht="30" customHeight="1" x14ac:dyDescent="0.2">
      <c r="A419" s="144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23"/>
      <c r="O419" s="144"/>
      <c r="P419" s="144"/>
    </row>
    <row r="420" spans="1:16" ht="30" customHeight="1" x14ac:dyDescent="0.2">
      <c r="A420" s="144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23"/>
      <c r="O420" s="144"/>
      <c r="P420" s="144"/>
    </row>
    <row r="421" spans="1:16" ht="30" customHeight="1" x14ac:dyDescent="0.2">
      <c r="A421" s="144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23"/>
      <c r="O421" s="144"/>
      <c r="P421" s="144"/>
    </row>
    <row r="422" spans="1:16" ht="30" customHeight="1" x14ac:dyDescent="0.2">
      <c r="A422" s="144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23"/>
      <c r="O422" s="144"/>
      <c r="P422" s="144"/>
    </row>
    <row r="430" spans="1:16" ht="27.75" customHeight="1" x14ac:dyDescent="0.2">
      <c r="A430" s="1144" t="s">
        <v>1779</v>
      </c>
      <c r="B430" s="1144"/>
      <c r="C430" s="1144"/>
      <c r="D430" s="1144"/>
      <c r="E430" s="1144"/>
      <c r="F430" s="1144"/>
      <c r="G430" s="1144"/>
      <c r="H430" s="1144"/>
      <c r="I430" s="1144" t="s">
        <v>1779</v>
      </c>
      <c r="J430" s="1144"/>
      <c r="K430" s="1144"/>
      <c r="L430" s="1144"/>
      <c r="M430" s="1144"/>
      <c r="N430" s="1144"/>
      <c r="O430" s="1144"/>
      <c r="P430" s="1144"/>
    </row>
    <row r="431" spans="1:16" ht="30" customHeight="1" x14ac:dyDescent="0.2">
      <c r="A431" s="136" t="s">
        <v>1768</v>
      </c>
      <c r="B431" s="1140" t="str">
        <f>$B$10</f>
        <v>CAMPEONATO NACIONAL DE ATLETISMO U20 - COPIAPÓ 2021</v>
      </c>
      <c r="C431" s="1140"/>
      <c r="D431" s="1140"/>
      <c r="E431" s="1140"/>
      <c r="F431" s="1140"/>
      <c r="G431" s="1140"/>
      <c r="H431" s="1140"/>
      <c r="I431" s="136" t="s">
        <v>1768</v>
      </c>
      <c r="J431" s="1140" t="str">
        <f>$B$10</f>
        <v>CAMPEONATO NACIONAL DE ATLETISMO U20 - COPIAPÓ 2021</v>
      </c>
      <c r="K431" s="1140"/>
      <c r="L431" s="1140"/>
      <c r="M431" s="1140"/>
      <c r="N431" s="1140"/>
      <c r="O431" s="1140"/>
      <c r="P431" s="1140"/>
    </row>
    <row r="432" spans="1:16" ht="30" customHeight="1" x14ac:dyDescent="0.2">
      <c r="A432" s="136" t="s">
        <v>1769</v>
      </c>
      <c r="B432" s="1137" t="str">
        <f>$B$11</f>
        <v>Estadio Atlético Ramon Tapia Chambilla</v>
      </c>
      <c r="C432" s="1141"/>
      <c r="D432" s="1141"/>
      <c r="E432" s="1141"/>
      <c r="F432" s="1141"/>
      <c r="G432" s="1141"/>
      <c r="H432" s="1138"/>
      <c r="I432" s="136" t="s">
        <v>1769</v>
      </c>
      <c r="J432" s="1137" t="str">
        <f>$B$11</f>
        <v>Estadio Atlético Ramon Tapia Chambilla</v>
      </c>
      <c r="K432" s="1141"/>
      <c r="L432" s="1141"/>
      <c r="M432" s="1141"/>
      <c r="N432" s="1141"/>
      <c r="O432" s="1141"/>
      <c r="P432" s="1138"/>
    </row>
    <row r="433" spans="1:16" ht="30" customHeight="1" x14ac:dyDescent="0.2">
      <c r="A433" s="136" t="s">
        <v>26</v>
      </c>
      <c r="B433" s="1142" t="s">
        <v>3913</v>
      </c>
      <c r="C433" s="1143"/>
      <c r="D433" s="137"/>
      <c r="E433" s="137"/>
      <c r="F433" s="359"/>
      <c r="G433" s="359"/>
      <c r="H433" s="359"/>
      <c r="I433" s="136" t="s">
        <v>26</v>
      </c>
      <c r="J433" s="1145" t="str">
        <f>$B$12</f>
        <v>Sabado 02-10-2021</v>
      </c>
      <c r="K433" s="1143"/>
      <c r="L433" s="137"/>
      <c r="M433" s="137"/>
      <c r="N433" s="359"/>
      <c r="O433" s="359"/>
      <c r="P433" s="359"/>
    </row>
    <row r="434" spans="1:16" ht="30" customHeight="1" x14ac:dyDescent="0.2">
      <c r="A434" s="136" t="s">
        <v>10</v>
      </c>
      <c r="B434" s="1139" t="s">
        <v>1877</v>
      </c>
      <c r="C434" s="1138"/>
      <c r="F434" s="359"/>
      <c r="H434" s="359"/>
      <c r="I434" s="136" t="s">
        <v>10</v>
      </c>
      <c r="J434" s="1139" t="s">
        <v>1877</v>
      </c>
      <c r="K434" s="1138"/>
      <c r="N434" s="359"/>
      <c r="P434" s="359"/>
    </row>
    <row r="435" spans="1:16" ht="30" customHeight="1" x14ac:dyDescent="0.2">
      <c r="A435" s="136" t="s">
        <v>32</v>
      </c>
      <c r="B435" s="1137" t="s">
        <v>1780</v>
      </c>
      <c r="C435" s="1138"/>
      <c r="D435" s="359"/>
      <c r="E435" s="359"/>
      <c r="F435" s="359"/>
      <c r="G435" s="359"/>
      <c r="H435" s="359"/>
      <c r="I435" s="136" t="s">
        <v>32</v>
      </c>
      <c r="J435" s="1137" t="s">
        <v>1781</v>
      </c>
      <c r="K435" s="1138"/>
      <c r="L435" s="359"/>
      <c r="M435" s="359"/>
      <c r="N435" s="359"/>
      <c r="O435" s="359"/>
      <c r="P435" s="359"/>
    </row>
    <row r="436" spans="1:16" ht="30" customHeight="1" x14ac:dyDescent="0.2">
      <c r="A436" s="136" t="s">
        <v>1782</v>
      </c>
      <c r="B436" s="1139" t="s">
        <v>3902</v>
      </c>
      <c r="C436" s="1138"/>
      <c r="D436" s="359"/>
      <c r="E436" s="359"/>
      <c r="F436" s="359"/>
      <c r="G436" s="359"/>
      <c r="H436" s="359"/>
      <c r="I436" s="136" t="s">
        <v>1782</v>
      </c>
      <c r="J436" s="1137" t="str">
        <f>B436</f>
        <v>U20</v>
      </c>
      <c r="K436" s="1138"/>
      <c r="L436" s="359"/>
      <c r="M436" s="359"/>
      <c r="N436" s="359"/>
      <c r="O436" s="359"/>
      <c r="P436" s="359"/>
    </row>
    <row r="437" spans="1:16" ht="30" customHeight="1" x14ac:dyDescent="0.2">
      <c r="A437" s="136" t="s">
        <v>1784</v>
      </c>
      <c r="B437" s="1137"/>
      <c r="C437" s="1138"/>
      <c r="D437" s="359"/>
      <c r="E437" s="359"/>
      <c r="F437" s="359"/>
      <c r="G437" s="359"/>
      <c r="H437" s="359"/>
      <c r="I437" s="136" t="s">
        <v>1784</v>
      </c>
      <c r="J437" s="1137"/>
      <c r="K437" s="1138"/>
      <c r="L437" s="359"/>
      <c r="M437" s="359"/>
      <c r="N437" s="359"/>
      <c r="O437" s="359"/>
      <c r="P437" s="359"/>
    </row>
    <row r="438" spans="1:16" ht="30" customHeight="1" x14ac:dyDescent="0.2">
      <c r="A438" s="136" t="s">
        <v>1785</v>
      </c>
      <c r="B438" s="355">
        <v>1</v>
      </c>
      <c r="C438" s="356"/>
      <c r="D438" s="359"/>
      <c r="E438" s="359"/>
      <c r="F438" s="359"/>
      <c r="G438" s="359"/>
      <c r="H438" s="359"/>
      <c r="I438" s="136" t="s">
        <v>1785</v>
      </c>
      <c r="J438" s="355">
        <v>1</v>
      </c>
      <c r="K438" s="356"/>
      <c r="L438" s="359"/>
      <c r="M438" s="359"/>
      <c r="N438" s="359"/>
      <c r="O438" s="359"/>
      <c r="P438" s="359"/>
    </row>
    <row r="439" spans="1:16" ht="30" customHeight="1" x14ac:dyDescent="0.2">
      <c r="A439" s="136" t="s">
        <v>36</v>
      </c>
      <c r="B439" s="1137"/>
      <c r="C439" s="1138"/>
      <c r="D439" s="359"/>
      <c r="E439" s="359"/>
      <c r="F439" s="359"/>
      <c r="G439" s="359"/>
      <c r="H439" s="359"/>
      <c r="I439" s="136" t="s">
        <v>36</v>
      </c>
      <c r="J439" s="1137"/>
      <c r="K439" s="1138"/>
      <c r="L439" s="359"/>
      <c r="M439" s="359"/>
      <c r="N439" s="359"/>
      <c r="O439" s="359"/>
      <c r="P439" s="359"/>
    </row>
    <row r="440" spans="1:16" ht="30" customHeight="1" x14ac:dyDescent="0.2">
      <c r="A440" s="136" t="s">
        <v>1786</v>
      </c>
      <c r="B440" s="1137" t="s">
        <v>1787</v>
      </c>
      <c r="C440" s="1138"/>
      <c r="D440" s="359"/>
      <c r="E440" s="359"/>
      <c r="F440" s="359"/>
      <c r="G440" s="359"/>
      <c r="H440" s="359"/>
      <c r="I440" s="136" t="s">
        <v>1786</v>
      </c>
      <c r="J440" s="1137" t="s">
        <v>1787</v>
      </c>
      <c r="K440" s="1138"/>
      <c r="L440" s="359"/>
      <c r="M440" s="359"/>
      <c r="N440" s="359"/>
      <c r="O440" s="359"/>
      <c r="P440" s="359"/>
    </row>
    <row r="441" spans="1:16" ht="25" customHeight="1" x14ac:dyDescent="0.2"/>
    <row r="442" spans="1:16" ht="25" customHeight="1" thickBot="1" x14ac:dyDescent="0.25">
      <c r="A442" s="141" t="s">
        <v>1788</v>
      </c>
      <c r="B442" s="141" t="s">
        <v>1789</v>
      </c>
      <c r="C442" s="141" t="s">
        <v>1790</v>
      </c>
      <c r="D442" s="141" t="s">
        <v>8</v>
      </c>
      <c r="E442" s="141" t="s">
        <v>1791</v>
      </c>
      <c r="F442" s="141" t="s">
        <v>1792</v>
      </c>
      <c r="G442" s="141" t="s">
        <v>1793</v>
      </c>
      <c r="H442" s="141" t="s">
        <v>14</v>
      </c>
      <c r="I442" s="141" t="s">
        <v>1788</v>
      </c>
      <c r="J442" s="141" t="s">
        <v>1789</v>
      </c>
      <c r="K442" s="141" t="s">
        <v>1790</v>
      </c>
      <c r="L442" s="141" t="s">
        <v>8</v>
      </c>
      <c r="M442" s="141" t="s">
        <v>1791</v>
      </c>
      <c r="N442" s="141" t="s">
        <v>1792</v>
      </c>
      <c r="O442" s="141" t="s">
        <v>1793</v>
      </c>
      <c r="P442" s="141" t="s">
        <v>14</v>
      </c>
    </row>
    <row r="443" spans="1:16" ht="30" customHeight="1" thickTop="1" x14ac:dyDescent="0.2">
      <c r="A443" s="142">
        <v>4</v>
      </c>
      <c r="B443" s="142"/>
      <c r="C443" s="314" t="s">
        <v>4086</v>
      </c>
      <c r="D443" s="342" t="s">
        <v>3832</v>
      </c>
      <c r="E443" s="1119">
        <v>13</v>
      </c>
      <c r="F443" s="1120">
        <v>37997</v>
      </c>
      <c r="G443" s="142"/>
      <c r="H443" s="142"/>
      <c r="I443" s="142">
        <v>4</v>
      </c>
      <c r="J443" s="142"/>
      <c r="K443" s="314" t="s">
        <v>4204</v>
      </c>
      <c r="L443" s="342" t="s">
        <v>2134</v>
      </c>
      <c r="M443" s="1119">
        <v>7</v>
      </c>
      <c r="N443" s="1120">
        <v>37746</v>
      </c>
      <c r="O443" s="142"/>
      <c r="P443" s="142"/>
    </row>
    <row r="444" spans="1:16" ht="30" customHeight="1" x14ac:dyDescent="0.2">
      <c r="A444" s="144">
        <v>5</v>
      </c>
      <c r="B444" s="144"/>
      <c r="C444" s="314" t="s">
        <v>4088</v>
      </c>
      <c r="D444" s="342" t="s">
        <v>3045</v>
      </c>
      <c r="E444" s="1119">
        <v>10</v>
      </c>
      <c r="F444" s="1120">
        <v>38254</v>
      </c>
      <c r="G444" s="144"/>
      <c r="H444" s="144"/>
      <c r="I444" s="144">
        <v>5</v>
      </c>
      <c r="J444" s="144"/>
      <c r="K444" s="314" t="s">
        <v>4205</v>
      </c>
      <c r="L444" s="342" t="s">
        <v>2604</v>
      </c>
      <c r="M444" s="1119">
        <v>13</v>
      </c>
      <c r="N444" s="1120">
        <v>37618</v>
      </c>
      <c r="O444" s="144"/>
      <c r="P444" s="144"/>
    </row>
    <row r="445" spans="1:16" ht="30" customHeight="1" x14ac:dyDescent="0.2">
      <c r="A445" s="144">
        <v>3</v>
      </c>
      <c r="B445" s="144"/>
      <c r="C445" s="314" t="s">
        <v>4054</v>
      </c>
      <c r="D445" s="342" t="s">
        <v>2762</v>
      </c>
      <c r="E445" s="1119">
        <v>13</v>
      </c>
      <c r="F445" s="1120">
        <v>37725</v>
      </c>
      <c r="G445" s="144"/>
      <c r="H445" s="144"/>
      <c r="I445" s="144">
        <v>3</v>
      </c>
      <c r="J445" s="144"/>
      <c r="K445" s="314" t="s">
        <v>4119</v>
      </c>
      <c r="L445" s="342" t="s">
        <v>3710</v>
      </c>
      <c r="M445" s="1119">
        <v>8</v>
      </c>
      <c r="N445" s="1120">
        <v>38187</v>
      </c>
      <c r="O445" s="144"/>
      <c r="P445" s="144"/>
    </row>
    <row r="446" spans="1:16" ht="30" customHeight="1" x14ac:dyDescent="0.2">
      <c r="A446" s="144">
        <v>6</v>
      </c>
      <c r="B446" s="144"/>
      <c r="C446" s="314" t="s">
        <v>4142</v>
      </c>
      <c r="D446" s="342" t="s">
        <v>2762</v>
      </c>
      <c r="E446" s="1119">
        <v>13</v>
      </c>
      <c r="F446" s="1120">
        <v>37831</v>
      </c>
      <c r="G446" s="144"/>
      <c r="H446" s="144"/>
      <c r="I446" s="144">
        <v>6</v>
      </c>
      <c r="J446" s="144"/>
      <c r="K446" s="314" t="s">
        <v>4206</v>
      </c>
      <c r="L446" s="342" t="s">
        <v>2412</v>
      </c>
      <c r="M446" s="1119">
        <v>5</v>
      </c>
      <c r="N446" s="1120">
        <v>38295</v>
      </c>
      <c r="O446" s="144"/>
      <c r="P446" s="144"/>
    </row>
    <row r="447" spans="1:16" ht="30" customHeight="1" x14ac:dyDescent="0.2">
      <c r="A447" s="144">
        <v>7</v>
      </c>
      <c r="B447" s="144"/>
      <c r="C447" s="314" t="s">
        <v>4079</v>
      </c>
      <c r="D447" s="342" t="s">
        <v>3371</v>
      </c>
      <c r="E447" s="1119">
        <v>2</v>
      </c>
      <c r="F447" s="1120">
        <v>37300</v>
      </c>
      <c r="G447" s="144"/>
      <c r="H447" s="144"/>
      <c r="I447" s="144">
        <v>7</v>
      </c>
      <c r="J447" s="144"/>
      <c r="K447" s="314" t="s">
        <v>4033</v>
      </c>
      <c r="L447" s="342" t="s">
        <v>3371</v>
      </c>
      <c r="M447" s="1119">
        <v>2</v>
      </c>
      <c r="N447" s="1120">
        <v>37404</v>
      </c>
      <c r="O447" s="144"/>
      <c r="P447" s="144"/>
    </row>
    <row r="448" spans="1:16" ht="30" customHeight="1" x14ac:dyDescent="0.2">
      <c r="A448" s="144">
        <v>8</v>
      </c>
      <c r="B448" s="144"/>
      <c r="C448" s="314" t="s">
        <v>4090</v>
      </c>
      <c r="D448" s="342" t="s">
        <v>3449</v>
      </c>
      <c r="E448" s="1119">
        <v>9</v>
      </c>
      <c r="F448" s="1120">
        <v>37583</v>
      </c>
      <c r="G448" s="144"/>
      <c r="H448" s="144"/>
      <c r="I448" s="144">
        <v>8</v>
      </c>
      <c r="J448" s="144"/>
      <c r="K448" s="314" t="s">
        <v>4207</v>
      </c>
      <c r="L448" s="342" t="s">
        <v>823</v>
      </c>
      <c r="M448" s="1119">
        <v>7</v>
      </c>
      <c r="N448" s="1120">
        <v>37646</v>
      </c>
      <c r="O448" s="144"/>
      <c r="P448" s="144"/>
    </row>
    <row r="449" spans="1:16" ht="30" customHeight="1" x14ac:dyDescent="0.2">
      <c r="A449" s="144">
        <v>2</v>
      </c>
      <c r="B449" s="144"/>
      <c r="C449" s="314" t="s">
        <v>4197</v>
      </c>
      <c r="D449" s="342" t="s">
        <v>3045</v>
      </c>
      <c r="E449" s="1119">
        <v>10</v>
      </c>
      <c r="F449" s="1120">
        <v>37356</v>
      </c>
      <c r="G449" s="144"/>
      <c r="H449" s="144"/>
      <c r="I449" s="144">
        <v>2</v>
      </c>
      <c r="J449" s="144"/>
      <c r="K449" s="314" t="s">
        <v>4117</v>
      </c>
      <c r="L449" s="342" t="s">
        <v>3256</v>
      </c>
      <c r="M449" s="1119">
        <v>3</v>
      </c>
      <c r="N449" s="1120">
        <v>37955</v>
      </c>
      <c r="O449" s="144"/>
      <c r="P449" s="144"/>
    </row>
    <row r="450" spans="1:16" ht="30" customHeight="1" x14ac:dyDescent="0.2">
      <c r="A450" s="144">
        <v>1</v>
      </c>
      <c r="B450" s="144"/>
      <c r="C450" s="314" t="s">
        <v>4083</v>
      </c>
      <c r="D450" s="342" t="s">
        <v>3041</v>
      </c>
      <c r="E450" s="1119">
        <v>1</v>
      </c>
      <c r="F450" s="1120">
        <v>37267</v>
      </c>
      <c r="G450" s="144"/>
      <c r="H450" s="144"/>
      <c r="I450" s="144">
        <v>1</v>
      </c>
      <c r="J450" s="144"/>
      <c r="K450" s="314" t="s">
        <v>3957</v>
      </c>
      <c r="L450" s="342" t="s">
        <v>3612</v>
      </c>
      <c r="M450" s="1119">
        <v>4</v>
      </c>
      <c r="N450" s="1120">
        <v>37292</v>
      </c>
      <c r="O450" s="144"/>
      <c r="P450" s="144"/>
    </row>
    <row r="458" spans="1:16" ht="27.75" customHeight="1" x14ac:dyDescent="0.2">
      <c r="A458" s="1144" t="s">
        <v>1779</v>
      </c>
      <c r="B458" s="1144"/>
      <c r="C458" s="1144"/>
      <c r="D458" s="1144"/>
      <c r="E458" s="1144"/>
      <c r="F458" s="1144"/>
      <c r="G458" s="1144"/>
      <c r="H458" s="1144"/>
      <c r="I458" s="1144" t="s">
        <v>1779</v>
      </c>
      <c r="J458" s="1144"/>
      <c r="K458" s="1144"/>
      <c r="L458" s="1144"/>
      <c r="M458" s="1144"/>
      <c r="N458" s="1144"/>
      <c r="O458" s="1144"/>
      <c r="P458" s="1144"/>
    </row>
    <row r="459" spans="1:16" ht="30" customHeight="1" x14ac:dyDescent="0.2">
      <c r="A459" s="136" t="s">
        <v>1768</v>
      </c>
      <c r="B459" s="1140" t="str">
        <f>$B$10</f>
        <v>CAMPEONATO NACIONAL DE ATLETISMO U20 - COPIAPÓ 2021</v>
      </c>
      <c r="C459" s="1140"/>
      <c r="D459" s="1140"/>
      <c r="E459" s="1140"/>
      <c r="F459" s="1140"/>
      <c r="G459" s="1140"/>
      <c r="H459" s="1140"/>
      <c r="I459" s="136" t="s">
        <v>1768</v>
      </c>
      <c r="J459" s="1140" t="str">
        <f>$B$10</f>
        <v>CAMPEONATO NACIONAL DE ATLETISMO U20 - COPIAPÓ 2021</v>
      </c>
      <c r="K459" s="1140"/>
      <c r="L459" s="1140"/>
      <c r="M459" s="1140"/>
      <c r="N459" s="1140"/>
      <c r="O459" s="1140"/>
      <c r="P459" s="1140"/>
    </row>
    <row r="460" spans="1:16" ht="30" customHeight="1" x14ac:dyDescent="0.2">
      <c r="A460" s="136" t="s">
        <v>1769</v>
      </c>
      <c r="B460" s="1137" t="str">
        <f>$B$11</f>
        <v>Estadio Atlético Ramon Tapia Chambilla</v>
      </c>
      <c r="C460" s="1141"/>
      <c r="D460" s="1141"/>
      <c r="E460" s="1141"/>
      <c r="F460" s="1141"/>
      <c r="G460" s="1141"/>
      <c r="H460" s="1138"/>
      <c r="I460" s="136" t="s">
        <v>1769</v>
      </c>
      <c r="J460" s="1137" t="str">
        <f>$B$11</f>
        <v>Estadio Atlético Ramon Tapia Chambilla</v>
      </c>
      <c r="K460" s="1141"/>
      <c r="L460" s="1141"/>
      <c r="M460" s="1141"/>
      <c r="N460" s="1141"/>
      <c r="O460" s="1141"/>
      <c r="P460" s="1138"/>
    </row>
    <row r="461" spans="1:16" ht="30" customHeight="1" x14ac:dyDescent="0.2">
      <c r="A461" s="136" t="s">
        <v>26</v>
      </c>
      <c r="B461" s="1145" t="str">
        <f>$B$12</f>
        <v>Sabado 02-10-2021</v>
      </c>
      <c r="C461" s="1143"/>
      <c r="D461" s="137"/>
      <c r="E461" s="137"/>
      <c r="F461" s="359"/>
      <c r="G461" s="359"/>
      <c r="H461" s="359"/>
      <c r="I461" s="136" t="s">
        <v>26</v>
      </c>
      <c r="J461" s="1145" t="str">
        <f>$B$12</f>
        <v>Sabado 02-10-2021</v>
      </c>
      <c r="K461" s="1143"/>
      <c r="L461" s="137"/>
      <c r="M461" s="137"/>
      <c r="N461" s="359"/>
      <c r="O461" s="359"/>
      <c r="P461" s="359"/>
    </row>
    <row r="462" spans="1:16" ht="30" customHeight="1" x14ac:dyDescent="0.2">
      <c r="A462" s="136" t="s">
        <v>10</v>
      </c>
      <c r="B462" s="1149" t="s">
        <v>4231</v>
      </c>
      <c r="C462" s="1138"/>
      <c r="F462" s="359"/>
      <c r="H462" s="359"/>
      <c r="I462" s="136" t="s">
        <v>10</v>
      </c>
      <c r="J462" s="1139" t="s">
        <v>3945</v>
      </c>
      <c r="K462" s="1138"/>
      <c r="N462" s="359"/>
      <c r="P462" s="359"/>
    </row>
    <row r="463" spans="1:16" ht="30" customHeight="1" x14ac:dyDescent="0.2">
      <c r="A463" s="136" t="s">
        <v>32</v>
      </c>
      <c r="B463" s="1137" t="s">
        <v>1780</v>
      </c>
      <c r="C463" s="1138"/>
      <c r="D463" s="359"/>
      <c r="E463" s="359"/>
      <c r="F463" s="359"/>
      <c r="G463" s="359"/>
      <c r="H463" s="359"/>
      <c r="I463" s="136" t="s">
        <v>32</v>
      </c>
      <c r="J463" s="1137" t="s">
        <v>1781</v>
      </c>
      <c r="K463" s="1138"/>
      <c r="L463" s="359"/>
      <c r="M463" s="359"/>
      <c r="N463" s="359"/>
      <c r="O463" s="359"/>
      <c r="P463" s="359"/>
    </row>
    <row r="464" spans="1:16" ht="30" customHeight="1" x14ac:dyDescent="0.2">
      <c r="A464" s="136" t="s">
        <v>1782</v>
      </c>
      <c r="B464" s="1139" t="s">
        <v>3902</v>
      </c>
      <c r="C464" s="1138"/>
      <c r="D464" s="359"/>
      <c r="E464" s="359"/>
      <c r="F464" s="359"/>
      <c r="G464" s="359"/>
      <c r="H464" s="359"/>
      <c r="I464" s="136" t="s">
        <v>1782</v>
      </c>
      <c r="J464" s="1137" t="str">
        <f>B464</f>
        <v>U20</v>
      </c>
      <c r="K464" s="1138"/>
      <c r="L464" s="359"/>
      <c r="M464" s="359"/>
      <c r="N464" s="359"/>
      <c r="O464" s="359"/>
      <c r="P464" s="359"/>
    </row>
    <row r="465" spans="1:16" ht="30" customHeight="1" x14ac:dyDescent="0.2">
      <c r="A465" s="136" t="s">
        <v>1784</v>
      </c>
      <c r="B465" s="1137">
        <v>1</v>
      </c>
      <c r="C465" s="1138"/>
      <c r="D465" s="359"/>
      <c r="E465" s="359"/>
      <c r="F465" s="359"/>
      <c r="G465" s="359"/>
      <c r="H465" s="359"/>
      <c r="I465" s="136" t="s">
        <v>1784</v>
      </c>
      <c r="J465" s="1137">
        <v>1</v>
      </c>
      <c r="K465" s="1138"/>
      <c r="L465" s="359"/>
      <c r="M465" s="359"/>
      <c r="N465" s="359"/>
      <c r="O465" s="359"/>
      <c r="P465" s="359"/>
    </row>
    <row r="466" spans="1:16" ht="30" customHeight="1" x14ac:dyDescent="0.2">
      <c r="A466" s="136" t="s">
        <v>1785</v>
      </c>
      <c r="B466" s="355"/>
      <c r="C466" s="356"/>
      <c r="D466" s="359"/>
      <c r="E466" s="359"/>
      <c r="F466" s="359"/>
      <c r="G466" s="359"/>
      <c r="H466" s="359"/>
      <c r="I466" s="136" t="s">
        <v>1785</v>
      </c>
      <c r="J466" s="355"/>
      <c r="K466" s="356"/>
      <c r="L466" s="359"/>
      <c r="M466" s="359"/>
      <c r="N466" s="359"/>
      <c r="O466" s="359"/>
      <c r="P466" s="359"/>
    </row>
    <row r="467" spans="1:16" ht="30" customHeight="1" x14ac:dyDescent="0.2">
      <c r="A467" s="136" t="s">
        <v>36</v>
      </c>
      <c r="B467" s="1137"/>
      <c r="C467" s="1138"/>
      <c r="D467" s="359"/>
      <c r="E467" s="359"/>
      <c r="F467" s="359"/>
      <c r="G467" s="359"/>
      <c r="H467" s="359"/>
      <c r="I467" s="136" t="s">
        <v>36</v>
      </c>
      <c r="J467" s="1137"/>
      <c r="K467" s="1138"/>
      <c r="L467" s="359"/>
      <c r="M467" s="359"/>
      <c r="N467" s="359"/>
      <c r="O467" s="359"/>
      <c r="P467" s="359"/>
    </row>
    <row r="468" spans="1:16" ht="30" customHeight="1" x14ac:dyDescent="0.2">
      <c r="A468" s="136" t="s">
        <v>1786</v>
      </c>
      <c r="B468" s="1137" t="s">
        <v>1787</v>
      </c>
      <c r="C468" s="1138"/>
      <c r="D468" s="359"/>
      <c r="E468" s="359"/>
      <c r="F468" s="359"/>
      <c r="G468" s="359"/>
      <c r="H468" s="359"/>
      <c r="I468" s="136" t="s">
        <v>1786</v>
      </c>
      <c r="J468" s="1137" t="s">
        <v>1787</v>
      </c>
      <c r="K468" s="1138"/>
      <c r="L468" s="359"/>
      <c r="M468" s="359"/>
      <c r="N468" s="359"/>
      <c r="O468" s="359"/>
      <c r="P468" s="359"/>
    </row>
    <row r="469" spans="1:16" ht="25" customHeight="1" x14ac:dyDescent="0.2"/>
    <row r="470" spans="1:16" ht="25" customHeight="1" thickBot="1" x14ac:dyDescent="0.25">
      <c r="A470" s="141" t="s">
        <v>1788</v>
      </c>
      <c r="B470" s="141" t="s">
        <v>1789</v>
      </c>
      <c r="C470" s="141" t="s">
        <v>1790</v>
      </c>
      <c r="D470" s="141" t="s">
        <v>8</v>
      </c>
      <c r="E470" s="141" t="s">
        <v>1791</v>
      </c>
      <c r="F470" s="141" t="s">
        <v>1792</v>
      </c>
      <c r="G470" s="141" t="s">
        <v>1793</v>
      </c>
      <c r="H470" s="141" t="s">
        <v>14</v>
      </c>
      <c r="I470" s="141" t="s">
        <v>1788</v>
      </c>
      <c r="J470" s="141" t="s">
        <v>1789</v>
      </c>
      <c r="K470" s="141" t="s">
        <v>1790</v>
      </c>
      <c r="L470" s="141" t="s">
        <v>8</v>
      </c>
      <c r="M470" s="141" t="s">
        <v>1791</v>
      </c>
      <c r="N470" s="141" t="s">
        <v>1792</v>
      </c>
      <c r="O470" s="141" t="s">
        <v>1793</v>
      </c>
      <c r="P470" s="141" t="s">
        <v>14</v>
      </c>
    </row>
    <row r="471" spans="1:16" ht="30" customHeight="1" thickTop="1" x14ac:dyDescent="0.2">
      <c r="A471" s="142">
        <v>4</v>
      </c>
      <c r="B471" s="142"/>
      <c r="C471" s="142" t="s">
        <v>3948</v>
      </c>
      <c r="D471" s="143" t="s">
        <v>2762</v>
      </c>
      <c r="E471" s="145">
        <v>13</v>
      </c>
      <c r="F471" s="1121">
        <v>37711</v>
      </c>
      <c r="G471" s="142"/>
      <c r="H471" s="142"/>
      <c r="I471" s="142"/>
      <c r="J471" s="142"/>
      <c r="K471" s="314" t="s">
        <v>3932</v>
      </c>
      <c r="L471" s="342" t="s">
        <v>2134</v>
      </c>
      <c r="M471" s="1119">
        <v>7</v>
      </c>
      <c r="N471" s="1002">
        <v>37791</v>
      </c>
      <c r="O471" s="142"/>
      <c r="P471" s="142"/>
    </row>
    <row r="472" spans="1:16" ht="30" customHeight="1" x14ac:dyDescent="0.2">
      <c r="A472" s="144"/>
      <c r="B472" s="144"/>
      <c r="C472" s="144"/>
      <c r="D472" s="144"/>
      <c r="E472" s="144"/>
      <c r="F472" s="144"/>
      <c r="G472" s="144"/>
      <c r="H472" s="144"/>
      <c r="I472" s="144"/>
      <c r="J472" s="144"/>
      <c r="K472" s="314" t="s">
        <v>3933</v>
      </c>
      <c r="L472" s="342" t="s">
        <v>2305</v>
      </c>
      <c r="M472" s="1119">
        <v>6</v>
      </c>
      <c r="N472" s="1002">
        <v>37264</v>
      </c>
      <c r="O472" s="144"/>
      <c r="P472" s="144"/>
    </row>
    <row r="473" spans="1:16" ht="30" customHeight="1" x14ac:dyDescent="0.2">
      <c r="A473" s="144"/>
      <c r="B473" s="144"/>
      <c r="C473" s="144"/>
      <c r="D473" s="144"/>
      <c r="E473" s="144"/>
      <c r="F473" s="144"/>
      <c r="G473" s="144"/>
      <c r="H473" s="144"/>
      <c r="I473" s="144"/>
      <c r="J473" s="144"/>
      <c r="K473" s="314" t="s">
        <v>3934</v>
      </c>
      <c r="L473" s="342" t="s">
        <v>2251</v>
      </c>
      <c r="M473" s="1119">
        <v>6</v>
      </c>
      <c r="N473" s="1002">
        <v>37776</v>
      </c>
      <c r="O473" s="144"/>
      <c r="P473" s="144"/>
    </row>
    <row r="474" spans="1:16" ht="30" customHeight="1" x14ac:dyDescent="0.2">
      <c r="A474" s="144"/>
      <c r="B474" s="144"/>
      <c r="C474" s="144"/>
      <c r="D474" s="144"/>
      <c r="E474" s="144"/>
      <c r="F474" s="144"/>
      <c r="G474" s="144"/>
      <c r="H474" s="144"/>
      <c r="I474" s="144"/>
      <c r="J474" s="144"/>
      <c r="K474" s="314" t="s">
        <v>3935</v>
      </c>
      <c r="L474" s="342" t="s">
        <v>3797</v>
      </c>
      <c r="M474" s="1119">
        <v>15</v>
      </c>
      <c r="N474" s="1002">
        <v>38121</v>
      </c>
      <c r="O474" s="144"/>
      <c r="P474" s="144"/>
    </row>
    <row r="475" spans="1:16" ht="30" customHeight="1" x14ac:dyDescent="0.2">
      <c r="A475" s="144"/>
      <c r="B475" s="144"/>
      <c r="C475" s="144"/>
      <c r="D475" s="144"/>
      <c r="E475" s="144"/>
      <c r="F475" s="144"/>
      <c r="G475" s="144"/>
      <c r="H475" s="144"/>
      <c r="I475" s="144"/>
      <c r="J475" s="144"/>
      <c r="K475" s="314" t="s">
        <v>3936</v>
      </c>
      <c r="L475" s="342" t="s">
        <v>2604</v>
      </c>
      <c r="M475" s="1119">
        <v>13</v>
      </c>
      <c r="N475" s="1002">
        <v>37547</v>
      </c>
      <c r="O475" s="144"/>
      <c r="P475" s="144"/>
    </row>
    <row r="476" spans="1:16" ht="30" customHeight="1" x14ac:dyDescent="0.2">
      <c r="A476" s="144"/>
      <c r="B476" s="144"/>
      <c r="C476" s="144"/>
      <c r="D476" s="144"/>
      <c r="E476" s="144"/>
      <c r="F476" s="144"/>
      <c r="G476" s="144"/>
      <c r="H476" s="144"/>
      <c r="I476" s="144"/>
      <c r="J476" s="144"/>
      <c r="K476" s="144"/>
      <c r="L476" s="144"/>
      <c r="M476" s="144"/>
      <c r="N476" s="23"/>
      <c r="O476" s="144"/>
      <c r="P476" s="144"/>
    </row>
    <row r="477" spans="1:16" ht="30" customHeight="1" x14ac:dyDescent="0.2">
      <c r="A477" s="144"/>
      <c r="B477" s="144"/>
      <c r="C477" s="144"/>
      <c r="D477" s="144"/>
      <c r="E477" s="144"/>
      <c r="F477" s="144"/>
      <c r="G477" s="144"/>
      <c r="H477" s="144"/>
      <c r="I477" s="144"/>
      <c r="J477" s="144"/>
      <c r="K477" s="144"/>
      <c r="L477" s="144"/>
      <c r="M477" s="144"/>
      <c r="N477" s="23"/>
      <c r="O477" s="144"/>
      <c r="P477" s="144"/>
    </row>
    <row r="478" spans="1:16" ht="30" customHeight="1" x14ac:dyDescent="0.2">
      <c r="A478" s="144"/>
      <c r="B478" s="144"/>
      <c r="C478" s="144"/>
      <c r="D478" s="144"/>
      <c r="E478" s="144"/>
      <c r="F478" s="144"/>
      <c r="G478" s="144"/>
      <c r="H478" s="144"/>
      <c r="I478" s="144"/>
      <c r="J478" s="144"/>
      <c r="K478" s="144"/>
      <c r="L478" s="144"/>
      <c r="M478" s="144"/>
      <c r="N478" s="23"/>
      <c r="O478" s="144"/>
      <c r="P478" s="144"/>
    </row>
    <row r="486" spans="1:16" ht="27.75" customHeight="1" x14ac:dyDescent="0.2">
      <c r="A486" s="1144" t="s">
        <v>1779</v>
      </c>
      <c r="B486" s="1144"/>
      <c r="C486" s="1144"/>
      <c r="D486" s="1144"/>
      <c r="E486" s="1144"/>
      <c r="F486" s="1144"/>
      <c r="G486" s="1144"/>
      <c r="H486" s="1144"/>
      <c r="I486" s="1144" t="s">
        <v>1779</v>
      </c>
      <c r="J486" s="1144"/>
      <c r="K486" s="1144"/>
      <c r="L486" s="1144"/>
      <c r="M486" s="1144"/>
      <c r="N486" s="1144"/>
      <c r="O486" s="1144"/>
      <c r="P486" s="1144"/>
    </row>
    <row r="487" spans="1:16" ht="30" customHeight="1" x14ac:dyDescent="0.2">
      <c r="A487" s="136" t="s">
        <v>1768</v>
      </c>
      <c r="B487" s="1140" t="str">
        <f>$B$10</f>
        <v>CAMPEONATO NACIONAL DE ATLETISMO U20 - COPIAPÓ 2021</v>
      </c>
      <c r="C487" s="1140"/>
      <c r="D487" s="1140"/>
      <c r="E487" s="1140"/>
      <c r="F487" s="1140"/>
      <c r="G487" s="1140"/>
      <c r="H487" s="1140"/>
      <c r="I487" s="136" t="s">
        <v>1768</v>
      </c>
      <c r="J487" s="1140" t="str">
        <f>$B$10</f>
        <v>CAMPEONATO NACIONAL DE ATLETISMO U20 - COPIAPÓ 2021</v>
      </c>
      <c r="K487" s="1140"/>
      <c r="L487" s="1140"/>
      <c r="M487" s="1140"/>
      <c r="N487" s="1140"/>
      <c r="O487" s="1140"/>
      <c r="P487" s="1140"/>
    </row>
    <row r="488" spans="1:16" ht="30" customHeight="1" x14ac:dyDescent="0.2">
      <c r="A488" s="136" t="s">
        <v>1769</v>
      </c>
      <c r="B488" s="1137" t="str">
        <f>$B$11</f>
        <v>Estadio Atlético Ramon Tapia Chambilla</v>
      </c>
      <c r="C488" s="1141"/>
      <c r="D488" s="1141"/>
      <c r="E488" s="1141"/>
      <c r="F488" s="1141"/>
      <c r="G488" s="1141"/>
      <c r="H488" s="1138"/>
      <c r="I488" s="136" t="s">
        <v>1769</v>
      </c>
      <c r="J488" s="1137" t="str">
        <f>$B$11</f>
        <v>Estadio Atlético Ramon Tapia Chambilla</v>
      </c>
      <c r="K488" s="1141"/>
      <c r="L488" s="1141"/>
      <c r="M488" s="1141"/>
      <c r="N488" s="1141"/>
      <c r="O488" s="1141"/>
      <c r="P488" s="1138"/>
    </row>
    <row r="489" spans="1:16" ht="30" customHeight="1" x14ac:dyDescent="0.2">
      <c r="A489" s="136" t="s">
        <v>26</v>
      </c>
      <c r="B489" s="1145" t="str">
        <f>$B$12</f>
        <v>Sabado 02-10-2021</v>
      </c>
      <c r="C489" s="1143"/>
      <c r="D489" s="137"/>
      <c r="E489" s="137"/>
      <c r="F489" s="359"/>
      <c r="G489" s="359"/>
      <c r="H489" s="359"/>
      <c r="I489" s="136" t="s">
        <v>26</v>
      </c>
      <c r="J489" s="1145" t="str">
        <f>$B$12</f>
        <v>Sabado 02-10-2021</v>
      </c>
      <c r="K489" s="1143"/>
      <c r="L489" s="137"/>
      <c r="M489" s="137"/>
      <c r="N489" s="359"/>
      <c r="O489" s="359"/>
      <c r="P489" s="359"/>
    </row>
    <row r="490" spans="1:16" ht="30" customHeight="1" x14ac:dyDescent="0.2">
      <c r="A490" s="136" t="s">
        <v>10</v>
      </c>
      <c r="B490" s="1149" t="s">
        <v>4232</v>
      </c>
      <c r="C490" s="1138"/>
      <c r="F490" s="359"/>
      <c r="H490" s="359"/>
      <c r="I490" s="136" t="s">
        <v>10</v>
      </c>
      <c r="J490" s="1139" t="s">
        <v>3946</v>
      </c>
      <c r="K490" s="1138"/>
      <c r="N490" s="359"/>
      <c r="P490" s="359"/>
    </row>
    <row r="491" spans="1:16" ht="30" customHeight="1" x14ac:dyDescent="0.2">
      <c r="A491" s="136" t="s">
        <v>32</v>
      </c>
      <c r="B491" s="1137" t="s">
        <v>1780</v>
      </c>
      <c r="C491" s="1138"/>
      <c r="D491" s="359"/>
      <c r="E491" s="359"/>
      <c r="F491" s="359"/>
      <c r="G491" s="359"/>
      <c r="H491" s="359"/>
      <c r="I491" s="136" t="s">
        <v>32</v>
      </c>
      <c r="J491" s="1137" t="s">
        <v>1781</v>
      </c>
      <c r="K491" s="1138"/>
      <c r="L491" s="359"/>
      <c r="M491" s="359"/>
      <c r="N491" s="359"/>
      <c r="O491" s="359"/>
      <c r="P491" s="359"/>
    </row>
    <row r="492" spans="1:16" ht="30" customHeight="1" x14ac:dyDescent="0.2">
      <c r="A492" s="136" t="s">
        <v>1782</v>
      </c>
      <c r="B492" s="1139" t="s">
        <v>3902</v>
      </c>
      <c r="C492" s="1138"/>
      <c r="D492" s="359"/>
      <c r="E492" s="359"/>
      <c r="F492" s="359"/>
      <c r="G492" s="359"/>
      <c r="H492" s="359"/>
      <c r="I492" s="136" t="s">
        <v>1782</v>
      </c>
      <c r="J492" s="1137" t="str">
        <f>B492</f>
        <v>U20</v>
      </c>
      <c r="K492" s="1138"/>
      <c r="L492" s="359"/>
      <c r="M492" s="359"/>
      <c r="N492" s="359"/>
      <c r="O492" s="359"/>
      <c r="P492" s="359"/>
    </row>
    <row r="493" spans="1:16" ht="30" customHeight="1" x14ac:dyDescent="0.2">
      <c r="A493" s="136" t="s">
        <v>1784</v>
      </c>
      <c r="B493" s="1137">
        <v>1</v>
      </c>
      <c r="C493" s="1138"/>
      <c r="D493" s="359"/>
      <c r="E493" s="359"/>
      <c r="F493" s="359"/>
      <c r="G493" s="359"/>
      <c r="H493" s="359"/>
      <c r="I493" s="136" t="s">
        <v>1784</v>
      </c>
      <c r="J493" s="1137">
        <v>1</v>
      </c>
      <c r="K493" s="1138"/>
      <c r="L493" s="359"/>
      <c r="M493" s="359"/>
      <c r="N493" s="359"/>
      <c r="O493" s="359"/>
      <c r="P493" s="359"/>
    </row>
    <row r="494" spans="1:16" ht="30" customHeight="1" x14ac:dyDescent="0.2">
      <c r="A494" s="136" t="s">
        <v>1785</v>
      </c>
      <c r="B494" s="355"/>
      <c r="C494" s="356"/>
      <c r="D494" s="359"/>
      <c r="E494" s="359"/>
      <c r="F494" s="359"/>
      <c r="G494" s="359"/>
      <c r="H494" s="359"/>
      <c r="I494" s="136" t="s">
        <v>1785</v>
      </c>
      <c r="J494" s="355"/>
      <c r="K494" s="356"/>
      <c r="L494" s="359"/>
      <c r="M494" s="359"/>
      <c r="N494" s="359"/>
      <c r="O494" s="359"/>
      <c r="P494" s="359"/>
    </row>
    <row r="495" spans="1:16" ht="30" customHeight="1" x14ac:dyDescent="0.2">
      <c r="A495" s="136" t="s">
        <v>36</v>
      </c>
      <c r="B495" s="1137"/>
      <c r="C495" s="1138"/>
      <c r="D495" s="359"/>
      <c r="E495" s="359"/>
      <c r="F495" s="359"/>
      <c r="G495" s="359"/>
      <c r="H495" s="359"/>
      <c r="I495" s="136" t="s">
        <v>36</v>
      </c>
      <c r="J495" s="1137"/>
      <c r="K495" s="1138"/>
      <c r="L495" s="359"/>
      <c r="M495" s="359"/>
      <c r="N495" s="359"/>
      <c r="O495" s="359"/>
      <c r="P495" s="359"/>
    </row>
    <row r="496" spans="1:16" ht="30" customHeight="1" x14ac:dyDescent="0.2">
      <c r="A496" s="136" t="s">
        <v>1786</v>
      </c>
      <c r="B496" s="1137" t="s">
        <v>1787</v>
      </c>
      <c r="C496" s="1138"/>
      <c r="D496" s="359"/>
      <c r="E496" s="359"/>
      <c r="F496" s="359"/>
      <c r="G496" s="359"/>
      <c r="H496" s="359"/>
      <c r="I496" s="136" t="s">
        <v>1786</v>
      </c>
      <c r="J496" s="1137" t="s">
        <v>1787</v>
      </c>
      <c r="K496" s="1138"/>
      <c r="L496" s="359"/>
      <c r="M496" s="359"/>
      <c r="N496" s="359"/>
      <c r="O496" s="359"/>
      <c r="P496" s="359"/>
    </row>
    <row r="497" spans="1:16" ht="25" customHeight="1" x14ac:dyDescent="0.2"/>
    <row r="498" spans="1:16" ht="25" customHeight="1" thickBot="1" x14ac:dyDescent="0.25">
      <c r="A498" s="141" t="s">
        <v>1788</v>
      </c>
      <c r="B498" s="141" t="s">
        <v>1789</v>
      </c>
      <c r="C498" s="141" t="s">
        <v>1790</v>
      </c>
      <c r="D498" s="141" t="s">
        <v>8</v>
      </c>
      <c r="E498" s="141" t="s">
        <v>1791</v>
      </c>
      <c r="F498" s="141" t="s">
        <v>1792</v>
      </c>
      <c r="G498" s="141" t="s">
        <v>1793</v>
      </c>
      <c r="H498" s="141" t="s">
        <v>14</v>
      </c>
      <c r="I498" s="141" t="s">
        <v>1788</v>
      </c>
      <c r="J498" s="141" t="s">
        <v>1789</v>
      </c>
      <c r="K498" s="141" t="s">
        <v>1790</v>
      </c>
      <c r="L498" s="141" t="s">
        <v>8</v>
      </c>
      <c r="M498" s="141" t="s">
        <v>1791</v>
      </c>
      <c r="N498" s="141" t="s">
        <v>1792</v>
      </c>
      <c r="O498" s="141" t="s">
        <v>1793</v>
      </c>
      <c r="P498" s="141" t="s">
        <v>14</v>
      </c>
    </row>
    <row r="499" spans="1:16" ht="30" customHeight="1" thickTop="1" x14ac:dyDescent="0.2">
      <c r="A499" s="142">
        <v>4</v>
      </c>
      <c r="B499" s="142"/>
      <c r="C499" s="142" t="s">
        <v>3948</v>
      </c>
      <c r="D499" s="143" t="s">
        <v>2762</v>
      </c>
      <c r="E499" s="145">
        <v>13</v>
      </c>
      <c r="F499" s="1121">
        <v>37711</v>
      </c>
      <c r="G499" s="142"/>
      <c r="H499" s="142"/>
      <c r="I499" s="142"/>
      <c r="J499" s="142"/>
      <c r="K499" s="314" t="s">
        <v>3932</v>
      </c>
      <c r="L499" s="342" t="s">
        <v>2134</v>
      </c>
      <c r="M499" s="1119">
        <v>7</v>
      </c>
      <c r="N499" s="1002">
        <v>37791</v>
      </c>
      <c r="O499" s="142"/>
      <c r="P499" s="142"/>
    </row>
    <row r="500" spans="1:16" ht="30" customHeight="1" x14ac:dyDescent="0.2">
      <c r="A500" s="144"/>
      <c r="B500" s="144"/>
      <c r="C500" s="144"/>
      <c r="D500" s="144"/>
      <c r="E500" s="144"/>
      <c r="F500" s="144"/>
      <c r="G500" s="144"/>
      <c r="H500" s="144"/>
      <c r="I500" s="144"/>
      <c r="J500" s="144"/>
      <c r="K500" s="314" t="s">
        <v>3933</v>
      </c>
      <c r="L500" s="342" t="s">
        <v>2305</v>
      </c>
      <c r="M500" s="1119">
        <v>6</v>
      </c>
      <c r="N500" s="1002">
        <v>37264</v>
      </c>
      <c r="O500" s="144"/>
      <c r="P500" s="144"/>
    </row>
    <row r="501" spans="1:16" ht="30" customHeight="1" x14ac:dyDescent="0.2">
      <c r="A501" s="144"/>
      <c r="B501" s="144"/>
      <c r="C501" s="144"/>
      <c r="D501" s="144"/>
      <c r="E501" s="144"/>
      <c r="F501" s="144"/>
      <c r="G501" s="144"/>
      <c r="H501" s="144"/>
      <c r="I501" s="144"/>
      <c r="J501" s="144"/>
      <c r="K501" s="314" t="s">
        <v>3934</v>
      </c>
      <c r="L501" s="342" t="s">
        <v>2251</v>
      </c>
      <c r="M501" s="1119">
        <v>6</v>
      </c>
      <c r="N501" s="1002">
        <v>37776</v>
      </c>
      <c r="O501" s="144"/>
      <c r="P501" s="144"/>
    </row>
    <row r="502" spans="1:16" ht="30" customHeight="1" x14ac:dyDescent="0.2">
      <c r="A502" s="144"/>
      <c r="B502" s="144"/>
      <c r="C502" s="144"/>
      <c r="D502" s="144"/>
      <c r="E502" s="144"/>
      <c r="F502" s="144"/>
      <c r="G502" s="144"/>
      <c r="H502" s="144"/>
      <c r="I502" s="144"/>
      <c r="J502" s="144"/>
      <c r="K502" s="314" t="s">
        <v>3935</v>
      </c>
      <c r="L502" s="342" t="s">
        <v>3797</v>
      </c>
      <c r="M502" s="1119">
        <v>15</v>
      </c>
      <c r="N502" s="1002">
        <v>38121</v>
      </c>
      <c r="O502" s="144"/>
      <c r="P502" s="144"/>
    </row>
    <row r="503" spans="1:16" ht="30" customHeight="1" x14ac:dyDescent="0.2">
      <c r="A503" s="144"/>
      <c r="B503" s="144"/>
      <c r="C503" s="144"/>
      <c r="D503" s="144"/>
      <c r="E503" s="144"/>
      <c r="F503" s="144"/>
      <c r="G503" s="144"/>
      <c r="H503" s="144"/>
      <c r="I503" s="144"/>
      <c r="J503" s="144"/>
      <c r="K503" s="314" t="s">
        <v>3936</v>
      </c>
      <c r="L503" s="342" t="s">
        <v>2604</v>
      </c>
      <c r="M503" s="1119">
        <v>13</v>
      </c>
      <c r="N503" s="1002">
        <v>37547</v>
      </c>
      <c r="O503" s="144"/>
      <c r="P503" s="144"/>
    </row>
    <row r="504" spans="1:16" ht="30" customHeight="1" x14ac:dyDescent="0.2">
      <c r="A504" s="144"/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23"/>
      <c r="O504" s="144"/>
      <c r="P504" s="144"/>
    </row>
    <row r="505" spans="1:16" ht="30" customHeight="1" x14ac:dyDescent="0.2">
      <c r="A505" s="144"/>
      <c r="B505" s="144"/>
      <c r="C505" s="144"/>
      <c r="D505" s="144"/>
      <c r="E505" s="144"/>
      <c r="F505" s="144"/>
      <c r="G505" s="144"/>
      <c r="H505" s="144"/>
      <c r="I505" s="144"/>
      <c r="J505" s="144"/>
      <c r="K505" s="144"/>
      <c r="L505" s="144"/>
      <c r="M505" s="144"/>
      <c r="N505" s="23"/>
      <c r="O505" s="144"/>
      <c r="P505" s="144"/>
    </row>
    <row r="506" spans="1:16" ht="30" customHeight="1" x14ac:dyDescent="0.2">
      <c r="A506" s="144"/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23"/>
      <c r="O506" s="144"/>
      <c r="P506" s="144"/>
    </row>
    <row r="514" spans="1:16" ht="27.75" customHeight="1" x14ac:dyDescent="0.2">
      <c r="A514" s="1144" t="s">
        <v>1779</v>
      </c>
      <c r="B514" s="1144"/>
      <c r="C514" s="1144"/>
      <c r="D514" s="1144"/>
      <c r="E514" s="1144"/>
      <c r="F514" s="1144"/>
      <c r="G514" s="1144"/>
      <c r="H514" s="1144"/>
      <c r="I514" s="1144" t="s">
        <v>1779</v>
      </c>
      <c r="J514" s="1144"/>
      <c r="K514" s="1144"/>
      <c r="L514" s="1144"/>
      <c r="M514" s="1144"/>
      <c r="N514" s="1144"/>
      <c r="O514" s="1144"/>
      <c r="P514" s="1144"/>
    </row>
    <row r="515" spans="1:16" ht="30" customHeight="1" x14ac:dyDescent="0.2">
      <c r="A515" s="136" t="s">
        <v>1768</v>
      </c>
      <c r="B515" s="1140" t="str">
        <f>$B$10</f>
        <v>CAMPEONATO NACIONAL DE ATLETISMO U20 - COPIAPÓ 2021</v>
      </c>
      <c r="C515" s="1140"/>
      <c r="D515" s="1140"/>
      <c r="E515" s="1140"/>
      <c r="F515" s="1140"/>
      <c r="G515" s="1140"/>
      <c r="H515" s="1140"/>
      <c r="I515" s="136" t="s">
        <v>1768</v>
      </c>
      <c r="J515" s="1140" t="str">
        <f>$B$10</f>
        <v>CAMPEONATO NACIONAL DE ATLETISMO U20 - COPIAPÓ 2021</v>
      </c>
      <c r="K515" s="1140"/>
      <c r="L515" s="1140"/>
      <c r="M515" s="1140"/>
      <c r="N515" s="1140"/>
      <c r="O515" s="1140"/>
      <c r="P515" s="1140"/>
    </row>
    <row r="516" spans="1:16" ht="30" customHeight="1" x14ac:dyDescent="0.2">
      <c r="A516" s="136" t="s">
        <v>1769</v>
      </c>
      <c r="B516" s="1137" t="str">
        <f>$B$11</f>
        <v>Estadio Atlético Ramon Tapia Chambilla</v>
      </c>
      <c r="C516" s="1141"/>
      <c r="D516" s="1141"/>
      <c r="E516" s="1141"/>
      <c r="F516" s="1141"/>
      <c r="G516" s="1141"/>
      <c r="H516" s="1138"/>
      <c r="I516" s="136" t="s">
        <v>1769</v>
      </c>
      <c r="J516" s="1137" t="str">
        <f>$B$11</f>
        <v>Estadio Atlético Ramon Tapia Chambilla</v>
      </c>
      <c r="K516" s="1141"/>
      <c r="L516" s="1141"/>
      <c r="M516" s="1141"/>
      <c r="N516" s="1141"/>
      <c r="O516" s="1141"/>
      <c r="P516" s="1138"/>
    </row>
    <row r="517" spans="1:16" ht="30" customHeight="1" x14ac:dyDescent="0.2">
      <c r="A517" s="136" t="s">
        <v>26</v>
      </c>
      <c r="B517" s="1145" t="str">
        <f>$B$12</f>
        <v>Sabado 02-10-2021</v>
      </c>
      <c r="C517" s="1143"/>
      <c r="D517" s="137"/>
      <c r="E517" s="137"/>
      <c r="F517" s="359"/>
      <c r="G517" s="359"/>
      <c r="H517" s="359"/>
      <c r="I517" s="136" t="s">
        <v>26</v>
      </c>
      <c r="J517" s="1142" t="s">
        <v>3913</v>
      </c>
      <c r="K517" s="1143"/>
      <c r="L517" s="137"/>
      <c r="M517" s="137"/>
      <c r="N517" s="359"/>
      <c r="O517" s="359"/>
      <c r="P517" s="359"/>
    </row>
    <row r="518" spans="1:16" ht="30" customHeight="1" x14ac:dyDescent="0.2">
      <c r="A518" s="136" t="s">
        <v>10</v>
      </c>
      <c r="B518" s="1139"/>
      <c r="C518" s="1138"/>
      <c r="F518" s="359"/>
      <c r="H518" s="359"/>
      <c r="I518" s="136" t="s">
        <v>10</v>
      </c>
      <c r="J518" s="1139" t="s">
        <v>3947</v>
      </c>
      <c r="K518" s="1138"/>
      <c r="N518" s="359"/>
      <c r="P518" s="359"/>
    </row>
    <row r="519" spans="1:16" ht="30" customHeight="1" x14ac:dyDescent="0.2">
      <c r="A519" s="136" t="s">
        <v>32</v>
      </c>
      <c r="B519" s="1137" t="s">
        <v>1780</v>
      </c>
      <c r="C519" s="1138"/>
      <c r="D519" s="359"/>
      <c r="E519" s="359"/>
      <c r="F519" s="359"/>
      <c r="G519" s="359"/>
      <c r="H519" s="359"/>
      <c r="I519" s="136" t="s">
        <v>32</v>
      </c>
      <c r="J519" s="1137" t="s">
        <v>1781</v>
      </c>
      <c r="K519" s="1138"/>
      <c r="L519" s="359"/>
      <c r="M519" s="359"/>
      <c r="N519" s="359"/>
      <c r="O519" s="359"/>
      <c r="P519" s="359"/>
    </row>
    <row r="520" spans="1:16" ht="30" customHeight="1" x14ac:dyDescent="0.2">
      <c r="A520" s="136" t="s">
        <v>1782</v>
      </c>
      <c r="B520" s="1139" t="s">
        <v>3902</v>
      </c>
      <c r="C520" s="1138"/>
      <c r="D520" s="359"/>
      <c r="E520" s="359"/>
      <c r="F520" s="359"/>
      <c r="G520" s="359"/>
      <c r="H520" s="359"/>
      <c r="I520" s="136" t="s">
        <v>1782</v>
      </c>
      <c r="J520" s="1137" t="str">
        <f>B520</f>
        <v>U20</v>
      </c>
      <c r="K520" s="1138"/>
      <c r="L520" s="359"/>
      <c r="M520" s="359"/>
      <c r="N520" s="359"/>
      <c r="O520" s="359"/>
      <c r="P520" s="359"/>
    </row>
    <row r="521" spans="1:16" ht="30" customHeight="1" x14ac:dyDescent="0.2">
      <c r="A521" s="136" t="s">
        <v>1784</v>
      </c>
      <c r="B521" s="1137">
        <v>1</v>
      </c>
      <c r="C521" s="1138"/>
      <c r="D521" s="359"/>
      <c r="E521" s="359"/>
      <c r="F521" s="359"/>
      <c r="G521" s="359"/>
      <c r="H521" s="359"/>
      <c r="I521" s="136" t="s">
        <v>1784</v>
      </c>
      <c r="J521" s="1137">
        <v>1</v>
      </c>
      <c r="K521" s="1138"/>
      <c r="L521" s="359"/>
      <c r="M521" s="359"/>
      <c r="N521" s="359"/>
      <c r="O521" s="359"/>
      <c r="P521" s="359"/>
    </row>
    <row r="522" spans="1:16" ht="30" customHeight="1" x14ac:dyDescent="0.2">
      <c r="A522" s="136" t="s">
        <v>1785</v>
      </c>
      <c r="B522" s="355"/>
      <c r="C522" s="356"/>
      <c r="D522" s="359"/>
      <c r="E522" s="359"/>
      <c r="F522" s="359"/>
      <c r="G522" s="359"/>
      <c r="H522" s="359"/>
      <c r="I522" s="136" t="s">
        <v>1785</v>
      </c>
      <c r="J522" s="355"/>
      <c r="K522" s="356"/>
      <c r="L522" s="359"/>
      <c r="M522" s="359"/>
      <c r="N522" s="359"/>
      <c r="O522" s="359"/>
      <c r="P522" s="359"/>
    </row>
    <row r="523" spans="1:16" ht="30" customHeight="1" x14ac:dyDescent="0.2">
      <c r="A523" s="136" t="s">
        <v>36</v>
      </c>
      <c r="B523" s="1137"/>
      <c r="C523" s="1138"/>
      <c r="D523" s="359"/>
      <c r="E523" s="359"/>
      <c r="F523" s="359"/>
      <c r="G523" s="359"/>
      <c r="H523" s="359"/>
      <c r="I523" s="136" t="s">
        <v>36</v>
      </c>
      <c r="J523" s="1137"/>
      <c r="K523" s="1138"/>
      <c r="L523" s="359"/>
      <c r="M523" s="359"/>
      <c r="N523" s="359"/>
      <c r="O523" s="359"/>
      <c r="P523" s="359"/>
    </row>
    <row r="524" spans="1:16" ht="30" customHeight="1" x14ac:dyDescent="0.2">
      <c r="A524" s="136" t="s">
        <v>1786</v>
      </c>
      <c r="B524" s="1137" t="s">
        <v>1787</v>
      </c>
      <c r="C524" s="1138"/>
      <c r="D524" s="359"/>
      <c r="E524" s="359"/>
      <c r="F524" s="359"/>
      <c r="G524" s="359"/>
      <c r="H524" s="359"/>
      <c r="I524" s="136" t="s">
        <v>1786</v>
      </c>
      <c r="J524" s="1137" t="s">
        <v>1787</v>
      </c>
      <c r="K524" s="1138"/>
      <c r="L524" s="359"/>
      <c r="M524" s="359"/>
      <c r="N524" s="359"/>
      <c r="O524" s="359"/>
      <c r="P524" s="359"/>
    </row>
    <row r="525" spans="1:16" ht="25" customHeight="1" x14ac:dyDescent="0.2"/>
    <row r="526" spans="1:16" ht="25" customHeight="1" thickBot="1" x14ac:dyDescent="0.25">
      <c r="A526" s="141" t="s">
        <v>1788</v>
      </c>
      <c r="B526" s="141" t="s">
        <v>1789</v>
      </c>
      <c r="C526" s="141" t="s">
        <v>1790</v>
      </c>
      <c r="D526" s="141" t="s">
        <v>8</v>
      </c>
      <c r="E526" s="141" t="s">
        <v>1791</v>
      </c>
      <c r="F526" s="141" t="s">
        <v>1792</v>
      </c>
      <c r="G526" s="141" t="s">
        <v>1793</v>
      </c>
      <c r="H526" s="141" t="s">
        <v>14</v>
      </c>
      <c r="I526" s="141" t="s">
        <v>1788</v>
      </c>
      <c r="J526" s="141" t="s">
        <v>1789</v>
      </c>
      <c r="K526" s="141" t="s">
        <v>1790</v>
      </c>
      <c r="L526" s="141" t="s">
        <v>8</v>
      </c>
      <c r="M526" s="141" t="s">
        <v>1791</v>
      </c>
      <c r="N526" s="141" t="s">
        <v>1792</v>
      </c>
      <c r="O526" s="141" t="s">
        <v>1793</v>
      </c>
      <c r="P526" s="141" t="s">
        <v>14</v>
      </c>
    </row>
    <row r="527" spans="1:16" ht="30" customHeight="1" thickTop="1" x14ac:dyDescent="0.2">
      <c r="A527" s="142"/>
      <c r="B527" s="142"/>
      <c r="C527" s="142"/>
      <c r="D527" s="143"/>
      <c r="E527" s="145"/>
      <c r="F527" s="142"/>
      <c r="G527" s="142"/>
      <c r="H527" s="142"/>
      <c r="I527" s="142"/>
      <c r="J527" s="142"/>
      <c r="K527" s="314" t="s">
        <v>3932</v>
      </c>
      <c r="L527" s="342" t="s">
        <v>2134</v>
      </c>
      <c r="M527" s="1119">
        <v>7</v>
      </c>
      <c r="N527" s="1002">
        <v>37791</v>
      </c>
      <c r="O527" s="142"/>
      <c r="P527" s="142"/>
    </row>
    <row r="528" spans="1:16" ht="30" customHeight="1" x14ac:dyDescent="0.2">
      <c r="A528" s="144"/>
      <c r="B528" s="144"/>
      <c r="C528" s="144"/>
      <c r="D528" s="144"/>
      <c r="E528" s="144"/>
      <c r="F528" s="144"/>
      <c r="G528" s="144"/>
      <c r="H528" s="144"/>
      <c r="I528" s="144"/>
      <c r="J528" s="144"/>
      <c r="K528" s="314" t="s">
        <v>3933</v>
      </c>
      <c r="L528" s="342" t="s">
        <v>2305</v>
      </c>
      <c r="M528" s="1119">
        <v>6</v>
      </c>
      <c r="N528" s="1002">
        <v>37264</v>
      </c>
      <c r="O528" s="144"/>
      <c r="P528" s="144"/>
    </row>
    <row r="529" spans="1:16" ht="30" customHeight="1" x14ac:dyDescent="0.2">
      <c r="A529" s="144"/>
      <c r="B529" s="144"/>
      <c r="C529" s="144"/>
      <c r="D529" s="144"/>
      <c r="E529" s="144"/>
      <c r="F529" s="144"/>
      <c r="G529" s="144"/>
      <c r="H529" s="144"/>
      <c r="I529" s="144"/>
      <c r="J529" s="144"/>
      <c r="K529" s="314" t="s">
        <v>3934</v>
      </c>
      <c r="L529" s="342" t="s">
        <v>2251</v>
      </c>
      <c r="M529" s="1119">
        <v>6</v>
      </c>
      <c r="N529" s="1002">
        <v>37776</v>
      </c>
      <c r="O529" s="144"/>
      <c r="P529" s="144"/>
    </row>
    <row r="530" spans="1:16" ht="30" customHeight="1" x14ac:dyDescent="0.2">
      <c r="A530" s="144"/>
      <c r="B530" s="144"/>
      <c r="C530" s="144"/>
      <c r="D530" s="144"/>
      <c r="E530" s="144"/>
      <c r="F530" s="144"/>
      <c r="G530" s="144"/>
      <c r="H530" s="144"/>
      <c r="I530" s="144"/>
      <c r="J530" s="144"/>
      <c r="K530" s="314" t="s">
        <v>3935</v>
      </c>
      <c r="L530" s="342" t="s">
        <v>3797</v>
      </c>
      <c r="M530" s="1119">
        <v>15</v>
      </c>
      <c r="N530" s="1002">
        <v>38121</v>
      </c>
      <c r="O530" s="144"/>
      <c r="P530" s="144"/>
    </row>
    <row r="531" spans="1:16" ht="30" customHeight="1" x14ac:dyDescent="0.2">
      <c r="A531" s="144"/>
      <c r="B531" s="144"/>
      <c r="C531" s="144"/>
      <c r="D531" s="144"/>
      <c r="E531" s="144"/>
      <c r="F531" s="144"/>
      <c r="G531" s="144"/>
      <c r="H531" s="144"/>
      <c r="I531" s="144"/>
      <c r="J531" s="144"/>
      <c r="K531" s="314" t="s">
        <v>3936</v>
      </c>
      <c r="L531" s="342" t="s">
        <v>2604</v>
      </c>
      <c r="M531" s="1119">
        <v>13</v>
      </c>
      <c r="N531" s="1002">
        <v>37547</v>
      </c>
      <c r="O531" s="144"/>
      <c r="P531" s="144"/>
    </row>
    <row r="532" spans="1:16" ht="30" customHeight="1" x14ac:dyDescent="0.2">
      <c r="A532" s="144"/>
      <c r="B532" s="144"/>
      <c r="C532" s="144"/>
      <c r="D532" s="144"/>
      <c r="E532" s="144"/>
      <c r="F532" s="144"/>
      <c r="G532" s="144"/>
      <c r="H532" s="144"/>
      <c r="I532" s="144"/>
      <c r="J532" s="144"/>
      <c r="K532" s="144"/>
      <c r="L532" s="144"/>
      <c r="M532" s="144"/>
      <c r="N532" s="23"/>
      <c r="O532" s="144"/>
      <c r="P532" s="144"/>
    </row>
    <row r="533" spans="1:16" ht="30" customHeight="1" x14ac:dyDescent="0.2">
      <c r="A533" s="144"/>
      <c r="B533" s="144"/>
      <c r="C533" s="144"/>
      <c r="D533" s="144"/>
      <c r="E533" s="144"/>
      <c r="F533" s="144"/>
      <c r="G533" s="144"/>
      <c r="H533" s="144"/>
      <c r="I533" s="144"/>
      <c r="J533" s="144"/>
      <c r="K533" s="144"/>
      <c r="L533" s="144"/>
      <c r="M533" s="144"/>
      <c r="N533" s="23"/>
      <c r="O533" s="144"/>
      <c r="P533" s="144"/>
    </row>
    <row r="534" spans="1:16" ht="30" customHeight="1" x14ac:dyDescent="0.2">
      <c r="A534" s="144"/>
      <c r="B534" s="144"/>
      <c r="C534" s="144"/>
      <c r="D534" s="144"/>
      <c r="E534" s="144"/>
      <c r="F534" s="144"/>
      <c r="G534" s="144"/>
      <c r="H534" s="144"/>
      <c r="I534" s="144"/>
      <c r="J534" s="144"/>
      <c r="K534" s="144"/>
      <c r="L534" s="144"/>
      <c r="M534" s="144"/>
      <c r="N534" s="23"/>
      <c r="O534" s="144"/>
      <c r="P534" s="144"/>
    </row>
    <row r="542" spans="1:16" ht="27.75" customHeight="1" x14ac:dyDescent="0.2">
      <c r="A542" s="1144" t="s">
        <v>1779</v>
      </c>
      <c r="B542" s="1144"/>
      <c r="C542" s="1144"/>
      <c r="D542" s="1144"/>
      <c r="E542" s="1144"/>
      <c r="F542" s="1144"/>
      <c r="G542" s="1144"/>
      <c r="H542" s="1144"/>
      <c r="I542" s="1144" t="s">
        <v>1779</v>
      </c>
      <c r="J542" s="1144"/>
      <c r="K542" s="1144"/>
      <c r="L542" s="1144"/>
      <c r="M542" s="1144"/>
      <c r="N542" s="1144"/>
      <c r="O542" s="1144"/>
      <c r="P542" s="1144"/>
    </row>
    <row r="543" spans="1:16" ht="30" customHeight="1" x14ac:dyDescent="0.2">
      <c r="A543" s="136" t="s">
        <v>1768</v>
      </c>
      <c r="B543" s="1140" t="str">
        <f>$B$10</f>
        <v>CAMPEONATO NACIONAL DE ATLETISMO U20 - COPIAPÓ 2021</v>
      </c>
      <c r="C543" s="1140"/>
      <c r="D543" s="1140"/>
      <c r="E543" s="1140"/>
      <c r="F543" s="1140"/>
      <c r="G543" s="1140"/>
      <c r="H543" s="1140"/>
      <c r="I543" s="136" t="s">
        <v>1768</v>
      </c>
      <c r="J543" s="1140" t="str">
        <f>$B$10</f>
        <v>CAMPEONATO NACIONAL DE ATLETISMO U20 - COPIAPÓ 2021</v>
      </c>
      <c r="K543" s="1140"/>
      <c r="L543" s="1140"/>
      <c r="M543" s="1140"/>
      <c r="N543" s="1140"/>
      <c r="O543" s="1140"/>
      <c r="P543" s="1140"/>
    </row>
    <row r="544" spans="1:16" ht="30" customHeight="1" x14ac:dyDescent="0.2">
      <c r="A544" s="136" t="s">
        <v>1769</v>
      </c>
      <c r="B544" s="1137" t="str">
        <f>$B$11</f>
        <v>Estadio Atlético Ramon Tapia Chambilla</v>
      </c>
      <c r="C544" s="1141"/>
      <c r="D544" s="1141"/>
      <c r="E544" s="1141"/>
      <c r="F544" s="1141"/>
      <c r="G544" s="1141"/>
      <c r="H544" s="1138"/>
      <c r="I544" s="136" t="s">
        <v>1769</v>
      </c>
      <c r="J544" s="1137" t="str">
        <f>$B$11</f>
        <v>Estadio Atlético Ramon Tapia Chambilla</v>
      </c>
      <c r="K544" s="1141"/>
      <c r="L544" s="1141"/>
      <c r="M544" s="1141"/>
      <c r="N544" s="1141"/>
      <c r="O544" s="1141"/>
      <c r="P544" s="1138"/>
    </row>
    <row r="545" spans="1:16" ht="30" customHeight="1" x14ac:dyDescent="0.2">
      <c r="A545" s="136" t="s">
        <v>26</v>
      </c>
      <c r="B545" s="1145" t="str">
        <f>$B$12</f>
        <v>Sabado 02-10-2021</v>
      </c>
      <c r="C545" s="1143"/>
      <c r="D545" s="137"/>
      <c r="E545" s="137"/>
      <c r="F545" s="359"/>
      <c r="G545" s="359"/>
      <c r="H545" s="359"/>
      <c r="I545" s="136" t="s">
        <v>26</v>
      </c>
      <c r="J545" s="1145" t="str">
        <f>$B$12</f>
        <v>Sabado 02-10-2021</v>
      </c>
      <c r="K545" s="1143"/>
      <c r="L545" s="137"/>
      <c r="M545" s="137"/>
      <c r="N545" s="359"/>
      <c r="O545" s="359"/>
      <c r="P545" s="359"/>
    </row>
    <row r="546" spans="1:16" ht="30" customHeight="1" x14ac:dyDescent="0.2">
      <c r="A546" s="136" t="s">
        <v>10</v>
      </c>
      <c r="B546" s="1139" t="s">
        <v>4175</v>
      </c>
      <c r="C546" s="1138"/>
      <c r="F546" s="359"/>
      <c r="H546" s="359"/>
      <c r="I546" s="136" t="s">
        <v>10</v>
      </c>
      <c r="J546" s="1139" t="s">
        <v>4176</v>
      </c>
      <c r="K546" s="1138"/>
      <c r="N546" s="359"/>
      <c r="P546" s="359"/>
    </row>
    <row r="547" spans="1:16" ht="30" customHeight="1" x14ac:dyDescent="0.2">
      <c r="A547" s="136" t="s">
        <v>32</v>
      </c>
      <c r="B547" s="1137" t="s">
        <v>1780</v>
      </c>
      <c r="C547" s="1138"/>
      <c r="D547" s="359"/>
      <c r="E547" s="359"/>
      <c r="F547" s="359"/>
      <c r="G547" s="359"/>
      <c r="H547" s="359"/>
      <c r="I547" s="136" t="s">
        <v>32</v>
      </c>
      <c r="J547" s="1137" t="s">
        <v>1781</v>
      </c>
      <c r="K547" s="1138"/>
      <c r="L547" s="359"/>
      <c r="M547" s="359"/>
      <c r="N547" s="359"/>
      <c r="O547" s="359"/>
      <c r="P547" s="359"/>
    </row>
    <row r="548" spans="1:16" ht="30" customHeight="1" x14ac:dyDescent="0.2">
      <c r="A548" s="136" t="s">
        <v>1782</v>
      </c>
      <c r="B548" s="1139" t="s">
        <v>3902</v>
      </c>
      <c r="C548" s="1138"/>
      <c r="D548" s="359"/>
      <c r="E548" s="359"/>
      <c r="F548" s="359"/>
      <c r="G548" s="359"/>
      <c r="H548" s="359"/>
      <c r="I548" s="136" t="s">
        <v>1782</v>
      </c>
      <c r="J548" s="1137" t="str">
        <f>B548</f>
        <v>U20</v>
      </c>
      <c r="K548" s="1138"/>
      <c r="L548" s="359"/>
      <c r="M548" s="359"/>
      <c r="N548" s="359"/>
      <c r="O548" s="359"/>
      <c r="P548" s="359"/>
    </row>
    <row r="549" spans="1:16" ht="30" customHeight="1" x14ac:dyDescent="0.2">
      <c r="A549" s="136" t="s">
        <v>1784</v>
      </c>
      <c r="B549" s="1137"/>
      <c r="C549" s="1138"/>
      <c r="D549" s="359"/>
      <c r="E549" s="359"/>
      <c r="F549" s="359"/>
      <c r="G549" s="359"/>
      <c r="H549" s="359"/>
      <c r="I549" s="136" t="s">
        <v>1784</v>
      </c>
      <c r="J549" s="1137"/>
      <c r="K549" s="1138"/>
      <c r="L549" s="359"/>
      <c r="M549" s="359"/>
      <c r="N549" s="359"/>
      <c r="O549" s="359"/>
      <c r="P549" s="359"/>
    </row>
    <row r="550" spans="1:16" ht="30" customHeight="1" x14ac:dyDescent="0.2">
      <c r="A550" s="136" t="s">
        <v>1785</v>
      </c>
      <c r="B550" s="355"/>
      <c r="C550" s="356"/>
      <c r="D550" s="359"/>
      <c r="E550" s="359"/>
      <c r="F550" s="359"/>
      <c r="G550" s="359"/>
      <c r="H550" s="359"/>
      <c r="I550" s="136" t="s">
        <v>1785</v>
      </c>
      <c r="J550" s="355"/>
      <c r="K550" s="356"/>
      <c r="L550" s="359"/>
      <c r="M550" s="359"/>
      <c r="N550" s="359"/>
      <c r="O550" s="359"/>
      <c r="P550" s="359"/>
    </row>
    <row r="551" spans="1:16" ht="30" customHeight="1" x14ac:dyDescent="0.2">
      <c r="A551" s="136" t="s">
        <v>36</v>
      </c>
      <c r="B551" s="1137"/>
      <c r="C551" s="1138"/>
      <c r="D551" s="359"/>
      <c r="E551" s="359"/>
      <c r="F551" s="359"/>
      <c r="G551" s="359"/>
      <c r="H551" s="359"/>
      <c r="I551" s="136" t="s">
        <v>36</v>
      </c>
      <c r="J551" s="1137"/>
      <c r="K551" s="1138"/>
      <c r="L551" s="359"/>
      <c r="M551" s="359"/>
      <c r="N551" s="359"/>
      <c r="O551" s="359"/>
      <c r="P551" s="359"/>
    </row>
    <row r="552" spans="1:16" ht="30" customHeight="1" x14ac:dyDescent="0.2">
      <c r="A552" s="136" t="s">
        <v>1786</v>
      </c>
      <c r="B552" s="1137" t="s">
        <v>1787</v>
      </c>
      <c r="C552" s="1138"/>
      <c r="D552" s="359"/>
      <c r="E552" s="359"/>
      <c r="F552" s="359"/>
      <c r="G552" s="359"/>
      <c r="H552" s="359"/>
      <c r="I552" s="136" t="s">
        <v>1786</v>
      </c>
      <c r="J552" s="1137" t="s">
        <v>1787</v>
      </c>
      <c r="K552" s="1138"/>
      <c r="L552" s="359"/>
      <c r="M552" s="359"/>
      <c r="N552" s="359"/>
      <c r="O552" s="359"/>
      <c r="P552" s="359"/>
    </row>
    <row r="553" spans="1:16" ht="25" customHeight="1" x14ac:dyDescent="0.2"/>
    <row r="554" spans="1:16" ht="25" customHeight="1" thickBot="1" x14ac:dyDescent="0.25">
      <c r="A554" s="141" t="s">
        <v>1788</v>
      </c>
      <c r="B554" s="141" t="s">
        <v>1789</v>
      </c>
      <c r="C554" s="141" t="s">
        <v>1790</v>
      </c>
      <c r="D554" s="141" t="s">
        <v>8</v>
      </c>
      <c r="E554" s="141" t="s">
        <v>1791</v>
      </c>
      <c r="F554" s="141" t="s">
        <v>1792</v>
      </c>
      <c r="G554" s="141" t="s">
        <v>1793</v>
      </c>
      <c r="H554" s="141" t="s">
        <v>14</v>
      </c>
      <c r="I554" s="141" t="s">
        <v>1788</v>
      </c>
      <c r="J554" s="141" t="s">
        <v>1789</v>
      </c>
      <c r="K554" s="141" t="s">
        <v>1790</v>
      </c>
      <c r="L554" s="141" t="s">
        <v>8</v>
      </c>
      <c r="M554" s="141" t="s">
        <v>1791</v>
      </c>
      <c r="N554" s="141" t="s">
        <v>1792</v>
      </c>
      <c r="O554" s="141" t="s">
        <v>1793</v>
      </c>
      <c r="P554" s="141" t="s">
        <v>14</v>
      </c>
    </row>
    <row r="555" spans="1:16" ht="30" customHeight="1" thickTop="1" x14ac:dyDescent="0.2">
      <c r="A555" s="142"/>
      <c r="B555" s="142"/>
      <c r="C555" s="142"/>
      <c r="D555" s="143"/>
      <c r="E555" s="145"/>
      <c r="F555" s="142"/>
      <c r="G555" s="142"/>
      <c r="H555" s="142"/>
      <c r="I555" s="142"/>
      <c r="J555" s="142"/>
      <c r="K555" s="314"/>
      <c r="L555" s="224" t="s">
        <v>2007</v>
      </c>
      <c r="M555" s="863">
        <v>13</v>
      </c>
      <c r="N555" s="1002"/>
      <c r="O555" s="142"/>
      <c r="P555" s="142"/>
    </row>
    <row r="556" spans="1:16" ht="30" customHeight="1" x14ac:dyDescent="0.2">
      <c r="A556" s="144"/>
      <c r="B556" s="144"/>
      <c r="C556" s="144"/>
      <c r="D556" s="144"/>
      <c r="E556" s="144"/>
      <c r="F556" s="144"/>
      <c r="G556" s="144"/>
      <c r="H556" s="144"/>
      <c r="I556" s="144"/>
      <c r="J556" s="144"/>
      <c r="K556" s="314"/>
      <c r="L556" s="451" t="s">
        <v>2935</v>
      </c>
      <c r="M556" s="452">
        <v>13</v>
      </c>
      <c r="N556" s="1002"/>
      <c r="O556" s="144"/>
      <c r="P556" s="144"/>
    </row>
    <row r="557" spans="1:16" ht="30" customHeight="1" x14ac:dyDescent="0.2">
      <c r="A557" s="144"/>
      <c r="B557" s="144"/>
      <c r="C557" s="144"/>
      <c r="D557" s="144"/>
      <c r="E557" s="144"/>
      <c r="F557" s="144"/>
      <c r="G557" s="144"/>
      <c r="H557" s="144"/>
      <c r="I557" s="144"/>
      <c r="J557" s="144"/>
      <c r="K557" s="314"/>
      <c r="L557" s="342"/>
      <c r="M557" s="1119"/>
      <c r="N557" s="1002"/>
      <c r="O557" s="144"/>
      <c r="P557" s="144"/>
    </row>
    <row r="558" spans="1:16" ht="30" customHeight="1" x14ac:dyDescent="0.2">
      <c r="A558" s="144"/>
      <c r="B558" s="144"/>
      <c r="C558" s="144"/>
      <c r="D558" s="144"/>
      <c r="E558" s="144"/>
      <c r="F558" s="144"/>
      <c r="G558" s="144"/>
      <c r="H558" s="144"/>
      <c r="I558" s="144"/>
      <c r="J558" s="144"/>
      <c r="K558" s="314"/>
      <c r="L558" s="342"/>
      <c r="M558" s="1119"/>
      <c r="N558" s="1002"/>
      <c r="O558" s="144"/>
      <c r="P558" s="144"/>
    </row>
    <row r="559" spans="1:16" ht="30" customHeight="1" x14ac:dyDescent="0.2">
      <c r="A559" s="144"/>
      <c r="B559" s="144"/>
      <c r="C559" s="144"/>
      <c r="D559" s="144"/>
      <c r="E559" s="144"/>
      <c r="F559" s="144"/>
      <c r="G559" s="144"/>
      <c r="H559" s="144"/>
      <c r="I559" s="144"/>
      <c r="J559" s="144"/>
      <c r="K559" s="314"/>
      <c r="L559" s="342"/>
      <c r="M559" s="1119"/>
      <c r="N559" s="1002"/>
      <c r="O559" s="144"/>
      <c r="P559" s="144"/>
    </row>
    <row r="560" spans="1:16" ht="30" customHeight="1" x14ac:dyDescent="0.2">
      <c r="A560" s="144"/>
      <c r="B560" s="144"/>
      <c r="C560" s="144"/>
      <c r="D560" s="144"/>
      <c r="E560" s="144"/>
      <c r="F560" s="144"/>
      <c r="G560" s="144"/>
      <c r="H560" s="144"/>
      <c r="I560" s="144"/>
      <c r="J560" s="144"/>
      <c r="K560" s="144"/>
      <c r="L560" s="144"/>
      <c r="M560" s="144"/>
      <c r="N560" s="23"/>
      <c r="O560" s="144"/>
      <c r="P560" s="144"/>
    </row>
    <row r="561" spans="1:16" ht="30" customHeight="1" x14ac:dyDescent="0.2">
      <c r="A561" s="144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23"/>
      <c r="O561" s="144"/>
      <c r="P561" s="144"/>
    </row>
    <row r="562" spans="1:16" ht="30" customHeight="1" x14ac:dyDescent="0.2">
      <c r="A562" s="144"/>
      <c r="B562" s="144"/>
      <c r="C562" s="144"/>
      <c r="D562" s="144"/>
      <c r="E562" s="144"/>
      <c r="F562" s="144"/>
      <c r="G562" s="144"/>
      <c r="H562" s="144"/>
      <c r="I562" s="144"/>
      <c r="J562" s="144"/>
      <c r="K562" s="144"/>
      <c r="L562" s="144"/>
      <c r="M562" s="144"/>
      <c r="N562" s="23"/>
      <c r="O562" s="144"/>
      <c r="P562" s="144"/>
    </row>
    <row r="570" spans="1:16" ht="27.75" customHeight="1" x14ac:dyDescent="0.2">
      <c r="A570" s="1144" t="s">
        <v>1779</v>
      </c>
      <c r="B570" s="1144"/>
      <c r="C570" s="1144"/>
      <c r="D570" s="1144"/>
      <c r="E570" s="1144"/>
      <c r="F570" s="1144"/>
      <c r="G570" s="1144"/>
      <c r="H570" s="1144"/>
      <c r="I570" s="1144" t="s">
        <v>1779</v>
      </c>
      <c r="J570" s="1144"/>
      <c r="K570" s="1144"/>
      <c r="L570" s="1144"/>
      <c r="M570" s="1144"/>
      <c r="N570" s="1144"/>
      <c r="O570" s="1144"/>
      <c r="P570" s="1144"/>
    </row>
    <row r="571" spans="1:16" ht="30" customHeight="1" x14ac:dyDescent="0.2">
      <c r="A571" s="136" t="s">
        <v>1768</v>
      </c>
      <c r="B571" s="1140" t="str">
        <f>$B$10</f>
        <v>CAMPEONATO NACIONAL DE ATLETISMO U20 - COPIAPÓ 2021</v>
      </c>
      <c r="C571" s="1140"/>
      <c r="D571" s="1140"/>
      <c r="E571" s="1140"/>
      <c r="F571" s="1140"/>
      <c r="G571" s="1140"/>
      <c r="H571" s="1140"/>
      <c r="I571" s="136" t="s">
        <v>1768</v>
      </c>
      <c r="J571" s="1140" t="str">
        <f>$B$10</f>
        <v>CAMPEONATO NACIONAL DE ATLETISMO U20 - COPIAPÓ 2021</v>
      </c>
      <c r="K571" s="1140"/>
      <c r="L571" s="1140"/>
      <c r="M571" s="1140"/>
      <c r="N571" s="1140"/>
      <c r="O571" s="1140"/>
      <c r="P571" s="1140"/>
    </row>
    <row r="572" spans="1:16" ht="30" customHeight="1" x14ac:dyDescent="0.2">
      <c r="A572" s="136" t="s">
        <v>1769</v>
      </c>
      <c r="B572" s="1137" t="str">
        <f>$B$11</f>
        <v>Estadio Atlético Ramon Tapia Chambilla</v>
      </c>
      <c r="C572" s="1141"/>
      <c r="D572" s="1141"/>
      <c r="E572" s="1141"/>
      <c r="F572" s="1141"/>
      <c r="G572" s="1141"/>
      <c r="H572" s="1138"/>
      <c r="I572" s="136" t="s">
        <v>1769</v>
      </c>
      <c r="J572" s="1137" t="str">
        <f>$B$11</f>
        <v>Estadio Atlético Ramon Tapia Chambilla</v>
      </c>
      <c r="K572" s="1141"/>
      <c r="L572" s="1141"/>
      <c r="M572" s="1141"/>
      <c r="N572" s="1141"/>
      <c r="O572" s="1141"/>
      <c r="P572" s="1138"/>
    </row>
    <row r="573" spans="1:16" ht="30" customHeight="1" x14ac:dyDescent="0.2">
      <c r="A573" s="136" t="s">
        <v>26</v>
      </c>
      <c r="B573" s="1150" t="s">
        <v>3913</v>
      </c>
      <c r="C573" s="1143"/>
      <c r="D573" s="137"/>
      <c r="E573" s="137"/>
      <c r="F573" s="359"/>
      <c r="G573" s="359"/>
      <c r="H573" s="359"/>
      <c r="I573" s="136" t="s">
        <v>26</v>
      </c>
      <c r="J573" s="1142" t="s">
        <v>3913</v>
      </c>
      <c r="K573" s="1143"/>
      <c r="L573" s="137"/>
      <c r="M573" s="137"/>
      <c r="N573" s="359"/>
      <c r="O573" s="359"/>
      <c r="P573" s="359"/>
    </row>
    <row r="574" spans="1:16" ht="30" customHeight="1" x14ac:dyDescent="0.2">
      <c r="A574" s="136" t="s">
        <v>10</v>
      </c>
      <c r="B574" s="1149" t="s">
        <v>4226</v>
      </c>
      <c r="C574" s="1138"/>
      <c r="F574" s="359"/>
      <c r="H574" s="359"/>
      <c r="I574" s="136" t="s">
        <v>10</v>
      </c>
      <c r="J574" s="1149" t="s">
        <v>4227</v>
      </c>
      <c r="K574" s="1138"/>
      <c r="N574" s="359"/>
      <c r="P574" s="359"/>
    </row>
    <row r="575" spans="1:16" ht="30" customHeight="1" x14ac:dyDescent="0.2">
      <c r="A575" s="136" t="s">
        <v>32</v>
      </c>
      <c r="B575" s="1137" t="s">
        <v>1780</v>
      </c>
      <c r="C575" s="1138"/>
      <c r="D575" s="359"/>
      <c r="E575" s="359"/>
      <c r="F575" s="359"/>
      <c r="G575" s="359"/>
      <c r="H575" s="359"/>
      <c r="I575" s="136" t="s">
        <v>32</v>
      </c>
      <c r="J575" s="1137" t="s">
        <v>1781</v>
      </c>
      <c r="K575" s="1138"/>
      <c r="L575" s="359"/>
      <c r="M575" s="359"/>
      <c r="N575" s="359"/>
      <c r="O575" s="359"/>
      <c r="P575" s="359"/>
    </row>
    <row r="576" spans="1:16" ht="30" customHeight="1" x14ac:dyDescent="0.2">
      <c r="A576" s="136" t="s">
        <v>1782</v>
      </c>
      <c r="B576" s="1139" t="s">
        <v>3902</v>
      </c>
      <c r="C576" s="1138"/>
      <c r="D576" s="359"/>
      <c r="E576" s="359"/>
      <c r="F576" s="359"/>
      <c r="G576" s="359"/>
      <c r="H576" s="359"/>
      <c r="I576" s="136" t="s">
        <v>1782</v>
      </c>
      <c r="J576" s="1137" t="str">
        <f>B576</f>
        <v>U20</v>
      </c>
      <c r="K576" s="1138"/>
      <c r="L576" s="359"/>
      <c r="M576" s="359"/>
      <c r="N576" s="359"/>
      <c r="O576" s="359"/>
      <c r="P576" s="359"/>
    </row>
    <row r="577" spans="1:16" ht="30" customHeight="1" x14ac:dyDescent="0.2">
      <c r="A577" s="136" t="s">
        <v>1784</v>
      </c>
      <c r="B577" s="1137">
        <v>1</v>
      </c>
      <c r="C577" s="1138"/>
      <c r="D577" s="359"/>
      <c r="E577" s="359"/>
      <c r="F577" s="359"/>
      <c r="G577" s="359"/>
      <c r="H577" s="359"/>
      <c r="I577" s="136" t="s">
        <v>1784</v>
      </c>
      <c r="J577" s="1137">
        <v>1</v>
      </c>
      <c r="K577" s="1138"/>
      <c r="L577" s="359"/>
      <c r="M577" s="359"/>
      <c r="N577" s="359"/>
      <c r="O577" s="359"/>
      <c r="P577" s="359"/>
    </row>
    <row r="578" spans="1:16" ht="30" customHeight="1" x14ac:dyDescent="0.2">
      <c r="A578" s="136" t="s">
        <v>1785</v>
      </c>
      <c r="B578" s="355"/>
      <c r="C578" s="356"/>
      <c r="D578" s="359"/>
      <c r="E578" s="359"/>
      <c r="F578" s="359"/>
      <c r="G578" s="359"/>
      <c r="H578" s="359"/>
      <c r="I578" s="136" t="s">
        <v>1785</v>
      </c>
      <c r="J578" s="355"/>
      <c r="K578" s="356"/>
      <c r="L578" s="359"/>
      <c r="M578" s="359"/>
      <c r="N578" s="359"/>
      <c r="O578" s="359"/>
      <c r="P578" s="359"/>
    </row>
    <row r="579" spans="1:16" ht="30" customHeight="1" x14ac:dyDescent="0.2">
      <c r="A579" s="136" t="s">
        <v>36</v>
      </c>
      <c r="B579" s="1137"/>
      <c r="C579" s="1138"/>
      <c r="D579" s="359"/>
      <c r="E579" s="359"/>
      <c r="F579" s="359"/>
      <c r="G579" s="359"/>
      <c r="H579" s="359"/>
      <c r="I579" s="136" t="s">
        <v>36</v>
      </c>
      <c r="J579" s="1137"/>
      <c r="K579" s="1138"/>
      <c r="L579" s="359"/>
      <c r="M579" s="359"/>
      <c r="N579" s="359"/>
      <c r="O579" s="359"/>
      <c r="P579" s="359"/>
    </row>
    <row r="580" spans="1:16" ht="30" customHeight="1" x14ac:dyDescent="0.2">
      <c r="A580" s="136" t="s">
        <v>1786</v>
      </c>
      <c r="B580" s="1137" t="s">
        <v>1787</v>
      </c>
      <c r="C580" s="1138"/>
      <c r="D580" s="359"/>
      <c r="E580" s="359"/>
      <c r="F580" s="359"/>
      <c r="G580" s="359"/>
      <c r="H580" s="359"/>
      <c r="I580" s="136" t="s">
        <v>1786</v>
      </c>
      <c r="J580" s="1137" t="s">
        <v>1787</v>
      </c>
      <c r="K580" s="1138"/>
      <c r="L580" s="359"/>
      <c r="M580" s="359"/>
      <c r="N580" s="359"/>
      <c r="O580" s="359"/>
      <c r="P580" s="359"/>
    </row>
    <row r="581" spans="1:16" ht="25" customHeight="1" x14ac:dyDescent="0.2"/>
    <row r="582" spans="1:16" ht="25" customHeight="1" thickBot="1" x14ac:dyDescent="0.25">
      <c r="A582" s="141" t="s">
        <v>1788</v>
      </c>
      <c r="B582" s="141" t="s">
        <v>1789</v>
      </c>
      <c r="C582" s="141" t="s">
        <v>1790</v>
      </c>
      <c r="D582" s="141" t="s">
        <v>8</v>
      </c>
      <c r="E582" s="141" t="s">
        <v>1791</v>
      </c>
      <c r="F582" s="141" t="s">
        <v>1792</v>
      </c>
      <c r="G582" s="141" t="s">
        <v>1793</v>
      </c>
      <c r="H582" s="141" t="s">
        <v>14</v>
      </c>
      <c r="I582" s="141" t="s">
        <v>1788</v>
      </c>
      <c r="J582" s="141" t="s">
        <v>1789</v>
      </c>
      <c r="K582" s="141" t="s">
        <v>1790</v>
      </c>
      <c r="L582" s="141" t="s">
        <v>8</v>
      </c>
      <c r="M582" s="141" t="s">
        <v>1791</v>
      </c>
      <c r="N582" s="141" t="s">
        <v>1792</v>
      </c>
      <c r="O582" s="141" t="s">
        <v>1793</v>
      </c>
      <c r="P582" s="141" t="s">
        <v>14</v>
      </c>
    </row>
    <row r="583" spans="1:16" ht="30" customHeight="1" thickTop="1" x14ac:dyDescent="0.2">
      <c r="A583" s="142"/>
      <c r="B583" s="142"/>
      <c r="C583" s="142"/>
      <c r="D583" s="342" t="s">
        <v>2935</v>
      </c>
      <c r="E583" s="1119">
        <v>13</v>
      </c>
      <c r="F583" s="142"/>
      <c r="G583" s="142"/>
      <c r="H583" s="142"/>
      <c r="I583" s="142"/>
      <c r="J583" s="142"/>
      <c r="K583" s="314"/>
      <c r="L583" s="342" t="s">
        <v>2935</v>
      </c>
      <c r="M583" s="1119">
        <v>13</v>
      </c>
      <c r="N583" s="1002"/>
      <c r="O583" s="142"/>
      <c r="P583" s="142"/>
    </row>
    <row r="584" spans="1:16" ht="30" customHeight="1" x14ac:dyDescent="0.2">
      <c r="A584" s="144"/>
      <c r="B584" s="144"/>
      <c r="C584" s="144"/>
      <c r="D584" s="144"/>
      <c r="E584" s="144"/>
      <c r="F584" s="144"/>
      <c r="G584" s="144"/>
      <c r="H584" s="144"/>
      <c r="I584" s="144"/>
      <c r="J584" s="144"/>
      <c r="K584" s="314"/>
      <c r="L584" s="342" t="s">
        <v>3681</v>
      </c>
      <c r="M584" s="1119">
        <v>8</v>
      </c>
      <c r="N584" s="1002"/>
      <c r="O584" s="144"/>
      <c r="P584" s="144"/>
    </row>
    <row r="585" spans="1:16" ht="30" customHeight="1" x14ac:dyDescent="0.2">
      <c r="A585" s="144"/>
      <c r="B585" s="144"/>
      <c r="C585" s="144"/>
      <c r="D585" s="144"/>
      <c r="E585" s="144"/>
      <c r="F585" s="144"/>
      <c r="G585" s="144"/>
      <c r="H585" s="144"/>
      <c r="I585" s="144"/>
      <c r="J585" s="144"/>
      <c r="K585" s="314"/>
      <c r="L585" s="342"/>
      <c r="M585" s="1119"/>
      <c r="N585" s="1002"/>
      <c r="O585" s="144"/>
      <c r="P585" s="144"/>
    </row>
    <row r="586" spans="1:16" ht="30" customHeight="1" x14ac:dyDescent="0.2">
      <c r="A586" s="144"/>
      <c r="B586" s="144"/>
      <c r="C586" s="144"/>
      <c r="D586" s="144"/>
      <c r="E586" s="144"/>
      <c r="F586" s="144"/>
      <c r="G586" s="144"/>
      <c r="H586" s="144"/>
      <c r="I586" s="144"/>
      <c r="J586" s="144"/>
      <c r="K586" s="314"/>
      <c r="L586" s="342"/>
      <c r="M586" s="1119"/>
      <c r="N586" s="1002"/>
      <c r="O586" s="144"/>
      <c r="P586" s="144"/>
    </row>
    <row r="587" spans="1:16" ht="30" customHeight="1" x14ac:dyDescent="0.2">
      <c r="A587" s="144"/>
      <c r="B587" s="144"/>
      <c r="C587" s="144"/>
      <c r="D587" s="144"/>
      <c r="E587" s="144"/>
      <c r="F587" s="144"/>
      <c r="G587" s="144"/>
      <c r="H587" s="144"/>
      <c r="I587" s="144"/>
      <c r="J587" s="144"/>
      <c r="K587" s="314"/>
      <c r="L587" s="342"/>
      <c r="M587" s="1119"/>
      <c r="N587" s="1002"/>
      <c r="O587" s="144"/>
      <c r="P587" s="144"/>
    </row>
    <row r="588" spans="1:16" ht="30" customHeight="1" x14ac:dyDescent="0.2">
      <c r="A588" s="144"/>
      <c r="B588" s="144"/>
      <c r="C588" s="144"/>
      <c r="D588" s="144"/>
      <c r="E588" s="144"/>
      <c r="F588" s="144"/>
      <c r="G588" s="144"/>
      <c r="H588" s="144"/>
      <c r="I588" s="144"/>
      <c r="J588" s="144"/>
      <c r="K588" s="144"/>
      <c r="L588" s="144"/>
      <c r="M588" s="144"/>
      <c r="N588" s="23"/>
      <c r="O588" s="144"/>
      <c r="P588" s="144"/>
    </row>
    <row r="589" spans="1:16" ht="30" customHeight="1" x14ac:dyDescent="0.2">
      <c r="A589" s="144"/>
      <c r="B589" s="144"/>
      <c r="C589" s="144"/>
      <c r="D589" s="144"/>
      <c r="E589" s="144"/>
      <c r="F589" s="144"/>
      <c r="G589" s="144"/>
      <c r="H589" s="144"/>
      <c r="I589" s="144"/>
      <c r="J589" s="144"/>
      <c r="K589" s="144"/>
      <c r="L589" s="144"/>
      <c r="M589" s="144"/>
      <c r="N589" s="23"/>
      <c r="O589" s="144"/>
      <c r="P589" s="144"/>
    </row>
    <row r="590" spans="1:16" ht="30" customHeight="1" x14ac:dyDescent="0.2">
      <c r="A590" s="144"/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  <c r="L590" s="144"/>
      <c r="M590" s="144"/>
      <c r="N590" s="23"/>
      <c r="O590" s="144"/>
      <c r="P590" s="144"/>
    </row>
  </sheetData>
  <mergeCells count="420">
    <mergeCell ref="B575:C575"/>
    <mergeCell ref="J575:K575"/>
    <mergeCell ref="B576:C576"/>
    <mergeCell ref="J576:K576"/>
    <mergeCell ref="B577:C577"/>
    <mergeCell ref="J577:K577"/>
    <mergeCell ref="B579:C579"/>
    <mergeCell ref="J579:K579"/>
    <mergeCell ref="B580:C580"/>
    <mergeCell ref="J580:K580"/>
    <mergeCell ref="A570:H570"/>
    <mergeCell ref="I570:P570"/>
    <mergeCell ref="B571:H571"/>
    <mergeCell ref="J571:P571"/>
    <mergeCell ref="B572:H572"/>
    <mergeCell ref="J572:P572"/>
    <mergeCell ref="B573:C573"/>
    <mergeCell ref="J573:K573"/>
    <mergeCell ref="B574:C574"/>
    <mergeCell ref="J574:K574"/>
    <mergeCell ref="B547:C547"/>
    <mergeCell ref="J547:K547"/>
    <mergeCell ref="B548:C548"/>
    <mergeCell ref="J548:K548"/>
    <mergeCell ref="B549:C549"/>
    <mergeCell ref="J549:K549"/>
    <mergeCell ref="B551:C551"/>
    <mergeCell ref="J551:K551"/>
    <mergeCell ref="B552:C552"/>
    <mergeCell ref="J552:K552"/>
    <mergeCell ref="A542:H542"/>
    <mergeCell ref="I542:P542"/>
    <mergeCell ref="B543:H543"/>
    <mergeCell ref="J543:P543"/>
    <mergeCell ref="B544:H544"/>
    <mergeCell ref="J544:P544"/>
    <mergeCell ref="B545:C545"/>
    <mergeCell ref="J545:K545"/>
    <mergeCell ref="B546:C546"/>
    <mergeCell ref="J546:K546"/>
    <mergeCell ref="B519:C519"/>
    <mergeCell ref="J519:K519"/>
    <mergeCell ref="B520:C520"/>
    <mergeCell ref="J520:K520"/>
    <mergeCell ref="B521:C521"/>
    <mergeCell ref="J521:K521"/>
    <mergeCell ref="B523:C523"/>
    <mergeCell ref="J523:K523"/>
    <mergeCell ref="B524:C524"/>
    <mergeCell ref="J524:K524"/>
    <mergeCell ref="A514:H514"/>
    <mergeCell ref="I514:P514"/>
    <mergeCell ref="B515:H515"/>
    <mergeCell ref="J515:P515"/>
    <mergeCell ref="B516:H516"/>
    <mergeCell ref="J516:P516"/>
    <mergeCell ref="B517:C517"/>
    <mergeCell ref="J517:K517"/>
    <mergeCell ref="B518:C518"/>
    <mergeCell ref="J518:K518"/>
    <mergeCell ref="B491:C491"/>
    <mergeCell ref="J491:K491"/>
    <mergeCell ref="B492:C492"/>
    <mergeCell ref="J492:K492"/>
    <mergeCell ref="B493:C493"/>
    <mergeCell ref="J493:K493"/>
    <mergeCell ref="B495:C495"/>
    <mergeCell ref="J495:K495"/>
    <mergeCell ref="B496:C496"/>
    <mergeCell ref="J496:K496"/>
    <mergeCell ref="A486:H486"/>
    <mergeCell ref="I486:P486"/>
    <mergeCell ref="B487:H487"/>
    <mergeCell ref="J487:P487"/>
    <mergeCell ref="B488:H488"/>
    <mergeCell ref="J488:P488"/>
    <mergeCell ref="B489:C489"/>
    <mergeCell ref="J489:K489"/>
    <mergeCell ref="B490:C490"/>
    <mergeCell ref="J490:K490"/>
    <mergeCell ref="B463:C463"/>
    <mergeCell ref="J463:K463"/>
    <mergeCell ref="B464:C464"/>
    <mergeCell ref="J464:K464"/>
    <mergeCell ref="B465:C465"/>
    <mergeCell ref="J465:K465"/>
    <mergeCell ref="B467:C467"/>
    <mergeCell ref="J467:K467"/>
    <mergeCell ref="B468:C468"/>
    <mergeCell ref="J468:K468"/>
    <mergeCell ref="A458:H458"/>
    <mergeCell ref="I458:P458"/>
    <mergeCell ref="B459:H459"/>
    <mergeCell ref="J459:P459"/>
    <mergeCell ref="B460:H460"/>
    <mergeCell ref="J460:P460"/>
    <mergeCell ref="B461:C461"/>
    <mergeCell ref="J461:K461"/>
    <mergeCell ref="B462:C462"/>
    <mergeCell ref="J462:K462"/>
    <mergeCell ref="B435:C435"/>
    <mergeCell ref="J435:K435"/>
    <mergeCell ref="B436:C436"/>
    <mergeCell ref="J436:K436"/>
    <mergeCell ref="B437:C437"/>
    <mergeCell ref="J437:K437"/>
    <mergeCell ref="B439:C439"/>
    <mergeCell ref="J439:K439"/>
    <mergeCell ref="B440:C440"/>
    <mergeCell ref="J440:K440"/>
    <mergeCell ref="A430:H430"/>
    <mergeCell ref="I430:P430"/>
    <mergeCell ref="B431:H431"/>
    <mergeCell ref="J431:P431"/>
    <mergeCell ref="B432:H432"/>
    <mergeCell ref="J432:P432"/>
    <mergeCell ref="B433:C433"/>
    <mergeCell ref="J433:K433"/>
    <mergeCell ref="B434:C434"/>
    <mergeCell ref="J434:K434"/>
    <mergeCell ref="B407:C407"/>
    <mergeCell ref="J407:K407"/>
    <mergeCell ref="B408:C408"/>
    <mergeCell ref="J408:K408"/>
    <mergeCell ref="B409:C409"/>
    <mergeCell ref="J409:K409"/>
    <mergeCell ref="B411:C411"/>
    <mergeCell ref="J411:K411"/>
    <mergeCell ref="B412:C412"/>
    <mergeCell ref="J412:K412"/>
    <mergeCell ref="A402:H402"/>
    <mergeCell ref="I402:P402"/>
    <mergeCell ref="B403:H403"/>
    <mergeCell ref="J403:P403"/>
    <mergeCell ref="B404:H404"/>
    <mergeCell ref="J404:P404"/>
    <mergeCell ref="B405:C405"/>
    <mergeCell ref="J405:K405"/>
    <mergeCell ref="B406:C406"/>
    <mergeCell ref="J406:K406"/>
    <mergeCell ref="B379:C379"/>
    <mergeCell ref="J379:K379"/>
    <mergeCell ref="B380:C380"/>
    <mergeCell ref="J380:K380"/>
    <mergeCell ref="B381:C381"/>
    <mergeCell ref="J381:K381"/>
    <mergeCell ref="B383:C383"/>
    <mergeCell ref="J383:K383"/>
    <mergeCell ref="B384:C384"/>
    <mergeCell ref="J384:K384"/>
    <mergeCell ref="A374:H374"/>
    <mergeCell ref="I374:P374"/>
    <mergeCell ref="B375:H375"/>
    <mergeCell ref="J375:P375"/>
    <mergeCell ref="B376:H376"/>
    <mergeCell ref="J376:P376"/>
    <mergeCell ref="B377:C377"/>
    <mergeCell ref="J377:K377"/>
    <mergeCell ref="B378:C378"/>
    <mergeCell ref="J378:K378"/>
    <mergeCell ref="B351:C351"/>
    <mergeCell ref="J351:K351"/>
    <mergeCell ref="B352:C352"/>
    <mergeCell ref="J352:K352"/>
    <mergeCell ref="B353:C353"/>
    <mergeCell ref="J353:K353"/>
    <mergeCell ref="B355:C355"/>
    <mergeCell ref="J355:K355"/>
    <mergeCell ref="B356:C356"/>
    <mergeCell ref="J356:K356"/>
    <mergeCell ref="A346:H346"/>
    <mergeCell ref="I346:P346"/>
    <mergeCell ref="B347:H347"/>
    <mergeCell ref="J347:P347"/>
    <mergeCell ref="B348:H348"/>
    <mergeCell ref="J348:P348"/>
    <mergeCell ref="B349:C349"/>
    <mergeCell ref="J349:K349"/>
    <mergeCell ref="B350:C350"/>
    <mergeCell ref="J350:K350"/>
    <mergeCell ref="B323:C323"/>
    <mergeCell ref="J323:K323"/>
    <mergeCell ref="B324:C324"/>
    <mergeCell ref="J324:K324"/>
    <mergeCell ref="B325:C325"/>
    <mergeCell ref="J325:K325"/>
    <mergeCell ref="B327:C327"/>
    <mergeCell ref="J327:K327"/>
    <mergeCell ref="B328:C328"/>
    <mergeCell ref="J328:K328"/>
    <mergeCell ref="A318:H318"/>
    <mergeCell ref="I318:P318"/>
    <mergeCell ref="B319:H319"/>
    <mergeCell ref="J319:P319"/>
    <mergeCell ref="B320:H320"/>
    <mergeCell ref="J320:P320"/>
    <mergeCell ref="B321:C321"/>
    <mergeCell ref="J321:K321"/>
    <mergeCell ref="B322:C322"/>
    <mergeCell ref="J322:K322"/>
    <mergeCell ref="B295:C295"/>
    <mergeCell ref="J295:K295"/>
    <mergeCell ref="B296:C296"/>
    <mergeCell ref="J296:K296"/>
    <mergeCell ref="B297:C297"/>
    <mergeCell ref="J297:K297"/>
    <mergeCell ref="B299:C299"/>
    <mergeCell ref="J299:K299"/>
    <mergeCell ref="B300:C300"/>
    <mergeCell ref="J300:K300"/>
    <mergeCell ref="A290:H290"/>
    <mergeCell ref="I290:P290"/>
    <mergeCell ref="B291:H291"/>
    <mergeCell ref="J291:P291"/>
    <mergeCell ref="B292:H292"/>
    <mergeCell ref="J292:P292"/>
    <mergeCell ref="B293:C293"/>
    <mergeCell ref="J293:K293"/>
    <mergeCell ref="B294:C294"/>
    <mergeCell ref="J294:K294"/>
    <mergeCell ref="B267:C267"/>
    <mergeCell ref="J267:K267"/>
    <mergeCell ref="B268:C268"/>
    <mergeCell ref="J268:K268"/>
    <mergeCell ref="B269:C269"/>
    <mergeCell ref="J269:K269"/>
    <mergeCell ref="B271:C271"/>
    <mergeCell ref="J271:K271"/>
    <mergeCell ref="B272:C272"/>
    <mergeCell ref="J272:K272"/>
    <mergeCell ref="A262:H262"/>
    <mergeCell ref="I262:P262"/>
    <mergeCell ref="B263:H263"/>
    <mergeCell ref="J263:P263"/>
    <mergeCell ref="B264:H264"/>
    <mergeCell ref="J264:P264"/>
    <mergeCell ref="B265:C265"/>
    <mergeCell ref="J265:K265"/>
    <mergeCell ref="B266:C266"/>
    <mergeCell ref="J266:K266"/>
    <mergeCell ref="B239:C239"/>
    <mergeCell ref="J239:K239"/>
    <mergeCell ref="B240:C240"/>
    <mergeCell ref="J240:K240"/>
    <mergeCell ref="B241:C241"/>
    <mergeCell ref="J241:K241"/>
    <mergeCell ref="B243:C243"/>
    <mergeCell ref="J243:K243"/>
    <mergeCell ref="B244:C244"/>
    <mergeCell ref="J244:K244"/>
    <mergeCell ref="A234:H234"/>
    <mergeCell ref="I234:P234"/>
    <mergeCell ref="B235:H235"/>
    <mergeCell ref="J235:P235"/>
    <mergeCell ref="B236:H236"/>
    <mergeCell ref="J236:P236"/>
    <mergeCell ref="B237:C237"/>
    <mergeCell ref="J237:K237"/>
    <mergeCell ref="B238:C238"/>
    <mergeCell ref="J238:K238"/>
    <mergeCell ref="B211:C211"/>
    <mergeCell ref="J211:K211"/>
    <mergeCell ref="B212:C212"/>
    <mergeCell ref="J212:K212"/>
    <mergeCell ref="B213:C213"/>
    <mergeCell ref="J213:K213"/>
    <mergeCell ref="B215:C215"/>
    <mergeCell ref="J215:K215"/>
    <mergeCell ref="B216:C216"/>
    <mergeCell ref="J216:K216"/>
    <mergeCell ref="A206:H206"/>
    <mergeCell ref="I206:P206"/>
    <mergeCell ref="B207:H207"/>
    <mergeCell ref="J207:P207"/>
    <mergeCell ref="B208:H208"/>
    <mergeCell ref="J208:P208"/>
    <mergeCell ref="B209:C209"/>
    <mergeCell ref="J209:K209"/>
    <mergeCell ref="B210:C210"/>
    <mergeCell ref="J210:K210"/>
    <mergeCell ref="B183:C183"/>
    <mergeCell ref="J183:K183"/>
    <mergeCell ref="B184:C184"/>
    <mergeCell ref="J184:K184"/>
    <mergeCell ref="B185:C185"/>
    <mergeCell ref="J185:K185"/>
    <mergeCell ref="B187:C187"/>
    <mergeCell ref="J187:K187"/>
    <mergeCell ref="B188:C188"/>
    <mergeCell ref="J188:K188"/>
    <mergeCell ref="A178:H178"/>
    <mergeCell ref="I178:P178"/>
    <mergeCell ref="B179:H179"/>
    <mergeCell ref="J179:P179"/>
    <mergeCell ref="B180:H180"/>
    <mergeCell ref="J180:P180"/>
    <mergeCell ref="B181:C181"/>
    <mergeCell ref="J181:K181"/>
    <mergeCell ref="B182:C182"/>
    <mergeCell ref="J182:K182"/>
    <mergeCell ref="B12:C12"/>
    <mergeCell ref="J12:K12"/>
    <mergeCell ref="B13:C13"/>
    <mergeCell ref="J13:K13"/>
    <mergeCell ref="B14:C14"/>
    <mergeCell ref="J14:K14"/>
    <mergeCell ref="A9:H9"/>
    <mergeCell ref="I9:P9"/>
    <mergeCell ref="B10:H10"/>
    <mergeCell ref="J10:P10"/>
    <mergeCell ref="B11:H11"/>
    <mergeCell ref="J11:P11"/>
    <mergeCell ref="B19:C19"/>
    <mergeCell ref="J19:K19"/>
    <mergeCell ref="A37:H37"/>
    <mergeCell ref="I37:P37"/>
    <mergeCell ref="B38:H38"/>
    <mergeCell ref="J38:P38"/>
    <mergeCell ref="B15:C15"/>
    <mergeCell ref="J15:K15"/>
    <mergeCell ref="B16:C16"/>
    <mergeCell ref="J16:K16"/>
    <mergeCell ref="B18:C18"/>
    <mergeCell ref="J18:K18"/>
    <mergeCell ref="B42:C42"/>
    <mergeCell ref="J42:K42"/>
    <mergeCell ref="B43:C43"/>
    <mergeCell ref="J43:K43"/>
    <mergeCell ref="B44:C44"/>
    <mergeCell ref="J44:K44"/>
    <mergeCell ref="B39:H39"/>
    <mergeCell ref="J39:P39"/>
    <mergeCell ref="B40:C40"/>
    <mergeCell ref="J40:K40"/>
    <mergeCell ref="B41:C41"/>
    <mergeCell ref="J41:K41"/>
    <mergeCell ref="B67:H67"/>
    <mergeCell ref="J67:P67"/>
    <mergeCell ref="B68:H68"/>
    <mergeCell ref="J68:P68"/>
    <mergeCell ref="B69:C69"/>
    <mergeCell ref="J69:K69"/>
    <mergeCell ref="B46:C46"/>
    <mergeCell ref="J46:K46"/>
    <mergeCell ref="B47:C47"/>
    <mergeCell ref="J47:K47"/>
    <mergeCell ref="A66:H66"/>
    <mergeCell ref="I66:P66"/>
    <mergeCell ref="B73:C73"/>
    <mergeCell ref="J73:K73"/>
    <mergeCell ref="B75:C75"/>
    <mergeCell ref="J75:K75"/>
    <mergeCell ref="B76:C76"/>
    <mergeCell ref="J76:K76"/>
    <mergeCell ref="B70:C70"/>
    <mergeCell ref="J70:K70"/>
    <mergeCell ref="B71:C71"/>
    <mergeCell ref="J71:K71"/>
    <mergeCell ref="B72:C72"/>
    <mergeCell ref="J72:K72"/>
    <mergeCell ref="B97:C97"/>
    <mergeCell ref="J97:K97"/>
    <mergeCell ref="B98:C98"/>
    <mergeCell ref="J98:K98"/>
    <mergeCell ref="B99:C99"/>
    <mergeCell ref="J99:K99"/>
    <mergeCell ref="A94:H94"/>
    <mergeCell ref="I94:P94"/>
    <mergeCell ref="B95:H95"/>
    <mergeCell ref="J95:P95"/>
    <mergeCell ref="B96:H96"/>
    <mergeCell ref="J96:P96"/>
    <mergeCell ref="B104:C104"/>
    <mergeCell ref="J104:K104"/>
    <mergeCell ref="A122:H122"/>
    <mergeCell ref="I122:P122"/>
    <mergeCell ref="B123:H123"/>
    <mergeCell ref="J123:P123"/>
    <mergeCell ref="B100:C100"/>
    <mergeCell ref="J100:K100"/>
    <mergeCell ref="B101:C101"/>
    <mergeCell ref="J101:K101"/>
    <mergeCell ref="B103:C103"/>
    <mergeCell ref="J103:K103"/>
    <mergeCell ref="B127:C127"/>
    <mergeCell ref="J127:K127"/>
    <mergeCell ref="B128:C128"/>
    <mergeCell ref="J128:K128"/>
    <mergeCell ref="B129:C129"/>
    <mergeCell ref="J129:K129"/>
    <mergeCell ref="B124:H124"/>
    <mergeCell ref="J124:P124"/>
    <mergeCell ref="B125:C125"/>
    <mergeCell ref="J125:K125"/>
    <mergeCell ref="B126:C126"/>
    <mergeCell ref="J126:K126"/>
    <mergeCell ref="B151:H151"/>
    <mergeCell ref="J151:P151"/>
    <mergeCell ref="B152:H152"/>
    <mergeCell ref="J152:P152"/>
    <mergeCell ref="B153:C153"/>
    <mergeCell ref="J153:K153"/>
    <mergeCell ref="B131:C131"/>
    <mergeCell ref="J131:K131"/>
    <mergeCell ref="B132:C132"/>
    <mergeCell ref="J132:K132"/>
    <mergeCell ref="A150:H150"/>
    <mergeCell ref="I150:P150"/>
    <mergeCell ref="B157:C157"/>
    <mergeCell ref="J157:K157"/>
    <mergeCell ref="B159:C159"/>
    <mergeCell ref="J159:K159"/>
    <mergeCell ref="B160:C160"/>
    <mergeCell ref="J160:K160"/>
    <mergeCell ref="B154:C154"/>
    <mergeCell ref="J154:K154"/>
    <mergeCell ref="B155:C155"/>
    <mergeCell ref="J155:K155"/>
    <mergeCell ref="B156:C156"/>
    <mergeCell ref="J156:K156"/>
  </mergeCells>
  <pageMargins left="0.70866141732283472" right="0.70866141732283472" top="0.74803149606299213" bottom="0.74803149606299213" header="0.31496062992125984" footer="0.31496062992125984"/>
  <pageSetup paperSize="122" scale="63" orientation="portrait" verticalDpi="1200" r:id="rId1"/>
  <rowBreaks count="20" manualBreakCount="20">
    <brk id="29" max="15" man="1"/>
    <brk id="57" max="15" man="1"/>
    <brk id="86" max="15" man="1"/>
    <brk id="114" max="15" man="1"/>
    <brk id="142" max="15" man="1"/>
    <brk id="170" max="15" man="1"/>
    <brk id="198" max="15" man="1"/>
    <brk id="226" max="15" man="1"/>
    <brk id="254" max="15" man="1"/>
    <brk id="282" max="15" man="1"/>
    <brk id="310" max="15" man="1"/>
    <brk id="338" max="15" man="1"/>
    <brk id="366" max="15" man="1"/>
    <brk id="394" max="15" man="1"/>
    <brk id="422" max="15" man="1"/>
    <brk id="450" max="15" man="1"/>
    <brk id="478" max="15" man="1"/>
    <brk id="506" max="15" man="1"/>
    <brk id="534" max="15" man="1"/>
    <brk id="562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C460-0B5F-447A-919F-3C6125DE8F56}">
  <dimension ref="A1:P431"/>
  <sheetViews>
    <sheetView showGridLines="0" view="pageBreakPreview" zoomScale="75" zoomScaleNormal="55" zoomScaleSheetLayoutView="90" workbookViewId="0">
      <selection activeCell="D36" sqref="D36"/>
    </sheetView>
  </sheetViews>
  <sheetFormatPr baseColWidth="10" defaultColWidth="11.5" defaultRowHeight="16" x14ac:dyDescent="0.2"/>
  <cols>
    <col min="1" max="1" width="12.5" style="134" customWidth="1"/>
    <col min="2" max="2" width="8.6640625" style="134" customWidth="1"/>
    <col min="3" max="3" width="31.5" style="134" customWidth="1"/>
    <col min="4" max="4" width="52.5" style="134" customWidth="1"/>
    <col min="5" max="5" width="7.5" style="134" customWidth="1"/>
    <col min="6" max="6" width="8.6640625" style="134" customWidth="1"/>
    <col min="7" max="7" width="9.33203125" style="134" customWidth="1"/>
    <col min="8" max="8" width="9.5" style="134" customWidth="1"/>
    <col min="9" max="9" width="12.5" style="134" customWidth="1"/>
    <col min="10" max="10" width="8.6640625" style="134" customWidth="1"/>
    <col min="11" max="11" width="31.5" style="134" customWidth="1"/>
    <col min="12" max="12" width="52.5" style="134" customWidth="1"/>
    <col min="13" max="13" width="7.5" style="134" customWidth="1"/>
    <col min="14" max="14" width="8.6640625" style="134" customWidth="1"/>
    <col min="15" max="15" width="9.33203125" style="134" customWidth="1"/>
    <col min="16" max="16" width="9.5" style="134" customWidth="1"/>
    <col min="17" max="16384" width="11.5" style="134"/>
  </cols>
  <sheetData>
    <row r="1" spans="1:16" x14ac:dyDescent="0.2">
      <c r="D1" s="135" t="s">
        <v>1794</v>
      </c>
      <c r="L1" s="135" t="s">
        <v>1795</v>
      </c>
    </row>
    <row r="9" spans="1:16" ht="27.75" customHeight="1" x14ac:dyDescent="0.2">
      <c r="A9" s="1144" t="s">
        <v>1779</v>
      </c>
      <c r="B9" s="1144"/>
      <c r="C9" s="1144"/>
      <c r="D9" s="1144"/>
      <c r="E9" s="1144"/>
      <c r="F9" s="1144"/>
      <c r="G9" s="1144"/>
      <c r="H9" s="1144"/>
      <c r="I9" s="1144" t="s">
        <v>1779</v>
      </c>
      <c r="J9" s="1144"/>
      <c r="K9" s="1144"/>
      <c r="L9" s="1144"/>
      <c r="M9" s="1144"/>
      <c r="N9" s="1144"/>
      <c r="O9" s="1144"/>
      <c r="P9" s="1144"/>
    </row>
    <row r="10" spans="1:16" ht="30" customHeight="1" x14ac:dyDescent="0.2">
      <c r="A10" s="136" t="s">
        <v>1768</v>
      </c>
      <c r="B10" s="1148" t="s">
        <v>3910</v>
      </c>
      <c r="C10" s="1140"/>
      <c r="D10" s="1140"/>
      <c r="E10" s="1140"/>
      <c r="F10" s="1140"/>
      <c r="G10" s="1140"/>
      <c r="H10" s="1140"/>
      <c r="I10" s="136" t="s">
        <v>1768</v>
      </c>
      <c r="J10" s="1140" t="str">
        <f>$B$10</f>
        <v>CAMPEONATO NACIONAL DE ATLETISMO U20 - COPIAPÓ 2021</v>
      </c>
      <c r="K10" s="1140"/>
      <c r="L10" s="1140"/>
      <c r="M10" s="1140"/>
      <c r="N10" s="1140"/>
      <c r="O10" s="1140"/>
      <c r="P10" s="1140"/>
    </row>
    <row r="11" spans="1:16" ht="30" customHeight="1" x14ac:dyDescent="0.2">
      <c r="A11" s="136" t="s">
        <v>1769</v>
      </c>
      <c r="B11" s="1139" t="s">
        <v>3911</v>
      </c>
      <c r="C11" s="1141"/>
      <c r="D11" s="1141"/>
      <c r="E11" s="1141"/>
      <c r="F11" s="1141"/>
      <c r="G11" s="1141"/>
      <c r="H11" s="1138"/>
      <c r="I11" s="136" t="s">
        <v>1769</v>
      </c>
      <c r="J11" s="1137" t="str">
        <f>$B$11</f>
        <v>Estadio Atlético Ramon Tapia Chambilla</v>
      </c>
      <c r="K11" s="1141"/>
      <c r="L11" s="1141"/>
      <c r="M11" s="1141"/>
      <c r="N11" s="1141"/>
      <c r="O11" s="1141"/>
      <c r="P11" s="1138"/>
    </row>
    <row r="12" spans="1:16" ht="30" customHeight="1" x14ac:dyDescent="0.2">
      <c r="A12" s="136" t="s">
        <v>26</v>
      </c>
      <c r="B12" s="1146" t="s">
        <v>4210</v>
      </c>
      <c r="C12" s="1147"/>
      <c r="D12" s="137"/>
      <c r="E12" s="137"/>
      <c r="F12" s="138"/>
      <c r="G12" s="138"/>
      <c r="H12" s="138"/>
      <c r="I12" s="136" t="s">
        <v>26</v>
      </c>
      <c r="J12" s="1145" t="str">
        <f>B$12</f>
        <v>Domingo  03-10-2021</v>
      </c>
      <c r="K12" s="1143"/>
      <c r="L12" s="137"/>
      <c r="M12" s="137"/>
      <c r="N12" s="138"/>
      <c r="O12" s="138"/>
      <c r="P12" s="138"/>
    </row>
    <row r="13" spans="1:16" ht="30" customHeight="1" x14ac:dyDescent="0.2">
      <c r="A13" s="136" t="s">
        <v>10</v>
      </c>
      <c r="B13" s="1139" t="s">
        <v>4211</v>
      </c>
      <c r="C13" s="1138"/>
      <c r="F13" s="138"/>
      <c r="H13" s="138"/>
      <c r="I13" s="136" t="s">
        <v>10</v>
      </c>
      <c r="J13" s="1139" t="s">
        <v>4220</v>
      </c>
      <c r="K13" s="1138"/>
      <c r="N13" s="138"/>
      <c r="P13" s="138"/>
    </row>
    <row r="14" spans="1:16" ht="30" customHeight="1" x14ac:dyDescent="0.2">
      <c r="A14" s="136" t="s">
        <v>32</v>
      </c>
      <c r="B14" s="1137" t="s">
        <v>1796</v>
      </c>
      <c r="C14" s="1138"/>
      <c r="D14" s="138"/>
      <c r="E14" s="138"/>
      <c r="F14" s="138"/>
      <c r="G14" s="138"/>
      <c r="H14" s="138"/>
      <c r="I14" s="136" t="s">
        <v>32</v>
      </c>
      <c r="J14" s="1137" t="s">
        <v>1797</v>
      </c>
      <c r="K14" s="1138"/>
      <c r="L14" s="138"/>
      <c r="M14" s="138"/>
      <c r="N14" s="138"/>
      <c r="O14" s="138"/>
      <c r="P14" s="138"/>
    </row>
    <row r="15" spans="1:16" ht="30" customHeight="1" x14ac:dyDescent="0.2">
      <c r="A15" s="136" t="s">
        <v>1782</v>
      </c>
      <c r="B15" s="1139" t="s">
        <v>3902</v>
      </c>
      <c r="C15" s="1138"/>
      <c r="D15" s="138"/>
      <c r="E15" s="138"/>
      <c r="F15" s="138"/>
      <c r="G15" s="138"/>
      <c r="H15" s="138"/>
      <c r="I15" s="136" t="s">
        <v>1782</v>
      </c>
      <c r="J15" s="1137" t="str">
        <f>B15</f>
        <v>U20</v>
      </c>
      <c r="K15" s="1138"/>
      <c r="L15" s="138"/>
      <c r="M15" s="138"/>
      <c r="N15" s="138"/>
      <c r="O15" s="138"/>
      <c r="P15" s="138"/>
    </row>
    <row r="16" spans="1:16" ht="30" customHeight="1" x14ac:dyDescent="0.2">
      <c r="A16" s="136" t="s">
        <v>1784</v>
      </c>
      <c r="B16" s="1137"/>
      <c r="C16" s="1138"/>
      <c r="D16" s="138"/>
      <c r="E16" s="138"/>
      <c r="F16" s="138"/>
      <c r="G16" s="138"/>
      <c r="H16" s="138"/>
      <c r="I16" s="136" t="s">
        <v>1784</v>
      </c>
      <c r="J16" s="1137"/>
      <c r="K16" s="1138"/>
      <c r="L16" s="138"/>
      <c r="M16" s="138"/>
      <c r="N16" s="138"/>
      <c r="O16" s="138"/>
      <c r="P16" s="138"/>
    </row>
    <row r="17" spans="1:16" ht="30" customHeight="1" x14ac:dyDescent="0.2">
      <c r="A17" s="136" t="s">
        <v>1785</v>
      </c>
      <c r="B17" s="139">
        <v>1</v>
      </c>
      <c r="C17" s="140"/>
      <c r="D17" s="138"/>
      <c r="E17" s="138"/>
      <c r="F17" s="138"/>
      <c r="G17" s="138"/>
      <c r="H17" s="138"/>
      <c r="I17" s="136" t="s">
        <v>1785</v>
      </c>
      <c r="J17" s="139">
        <v>1</v>
      </c>
      <c r="K17" s="140"/>
      <c r="L17" s="138"/>
      <c r="M17" s="138"/>
      <c r="N17" s="138"/>
      <c r="O17" s="138"/>
      <c r="P17" s="138"/>
    </row>
    <row r="18" spans="1:16" ht="30" customHeight="1" x14ac:dyDescent="0.2">
      <c r="A18" s="136" t="s">
        <v>36</v>
      </c>
      <c r="B18" s="1137"/>
      <c r="C18" s="1138"/>
      <c r="D18" s="138"/>
      <c r="E18" s="138"/>
      <c r="F18" s="138"/>
      <c r="G18" s="138"/>
      <c r="H18" s="138"/>
      <c r="I18" s="136" t="s">
        <v>36</v>
      </c>
      <c r="J18" s="1137"/>
      <c r="K18" s="1138"/>
      <c r="L18" s="138"/>
      <c r="M18" s="138"/>
      <c r="N18" s="138"/>
      <c r="O18" s="138"/>
      <c r="P18" s="138"/>
    </row>
    <row r="19" spans="1:16" ht="30" customHeight="1" x14ac:dyDescent="0.2">
      <c r="A19" s="136" t="s">
        <v>1786</v>
      </c>
      <c r="B19" s="1137" t="s">
        <v>1798</v>
      </c>
      <c r="C19" s="1138"/>
      <c r="D19" s="138"/>
      <c r="E19" s="138"/>
      <c r="F19" s="138"/>
      <c r="G19" s="138"/>
      <c r="H19" s="138"/>
      <c r="I19" s="136" t="s">
        <v>1786</v>
      </c>
      <c r="J19" s="1137" t="s">
        <v>1798</v>
      </c>
      <c r="K19" s="1138"/>
      <c r="L19" s="138"/>
      <c r="M19" s="138"/>
      <c r="N19" s="138"/>
      <c r="O19" s="138"/>
      <c r="P19" s="138"/>
    </row>
    <row r="20" spans="1:16" ht="25" customHeight="1" x14ac:dyDescent="0.2"/>
    <row r="21" spans="1:16" ht="25" customHeight="1" thickBot="1" x14ac:dyDescent="0.25">
      <c r="A21" s="141" t="s">
        <v>1788</v>
      </c>
      <c r="B21" s="141" t="s">
        <v>1789</v>
      </c>
      <c r="C21" s="141" t="s">
        <v>1790</v>
      </c>
      <c r="D21" s="141" t="s">
        <v>8</v>
      </c>
      <c r="E21" s="141" t="s">
        <v>1791</v>
      </c>
      <c r="F21" s="141" t="s">
        <v>1792</v>
      </c>
      <c r="G21" s="141" t="s">
        <v>1793</v>
      </c>
      <c r="H21" s="141" t="s">
        <v>14</v>
      </c>
      <c r="I21" s="141" t="s">
        <v>1788</v>
      </c>
      <c r="J21" s="141" t="s">
        <v>1789</v>
      </c>
      <c r="K21" s="141" t="s">
        <v>1790</v>
      </c>
      <c r="L21" s="141" t="s">
        <v>8</v>
      </c>
      <c r="M21" s="141" t="s">
        <v>1791</v>
      </c>
      <c r="N21" s="141" t="s">
        <v>1792</v>
      </c>
      <c r="O21" s="141" t="s">
        <v>1793</v>
      </c>
      <c r="P21" s="141" t="s">
        <v>14</v>
      </c>
    </row>
    <row r="22" spans="1:16" ht="30" customHeight="1" thickTop="1" x14ac:dyDescent="0.2">
      <c r="A22" s="142"/>
      <c r="B22" s="142"/>
      <c r="C22" s="314" t="s">
        <v>4080</v>
      </c>
      <c r="D22" s="342" t="s">
        <v>2604</v>
      </c>
      <c r="E22" s="1119">
        <v>13</v>
      </c>
      <c r="F22" s="1002">
        <v>37260</v>
      </c>
      <c r="G22" s="142"/>
      <c r="H22" s="142"/>
      <c r="I22" s="142"/>
      <c r="J22" s="142"/>
      <c r="K22" s="314" t="s">
        <v>4158</v>
      </c>
      <c r="L22" s="342" t="s">
        <v>1968</v>
      </c>
      <c r="M22" s="1119">
        <v>7</v>
      </c>
      <c r="N22" s="1002">
        <v>37346</v>
      </c>
      <c r="O22" s="142"/>
      <c r="P22" s="142"/>
    </row>
    <row r="23" spans="1:16" ht="30" customHeight="1" x14ac:dyDescent="0.2">
      <c r="A23" s="144"/>
      <c r="B23" s="144"/>
      <c r="C23" s="314" t="s">
        <v>4074</v>
      </c>
      <c r="D23" s="342" t="s">
        <v>3389</v>
      </c>
      <c r="E23" s="1119">
        <v>2</v>
      </c>
      <c r="F23" s="1002">
        <v>37890</v>
      </c>
      <c r="G23" s="144"/>
      <c r="H23" s="144"/>
      <c r="I23" s="144"/>
      <c r="J23" s="144"/>
      <c r="K23" s="314" t="s">
        <v>4158</v>
      </c>
      <c r="L23" s="342" t="s">
        <v>2094</v>
      </c>
      <c r="M23" s="1119">
        <v>7</v>
      </c>
      <c r="N23" s="1002">
        <v>37346</v>
      </c>
      <c r="O23" s="144"/>
      <c r="P23" s="144"/>
    </row>
    <row r="24" spans="1:16" ht="30" customHeight="1" x14ac:dyDescent="0.2">
      <c r="A24" s="144"/>
      <c r="B24" s="144"/>
      <c r="C24" s="314" t="s">
        <v>4136</v>
      </c>
      <c r="D24" s="342" t="s">
        <v>2935</v>
      </c>
      <c r="E24" s="1119">
        <v>13</v>
      </c>
      <c r="F24" s="1002">
        <v>38225</v>
      </c>
      <c r="G24" s="144"/>
      <c r="H24" s="144"/>
      <c r="I24" s="144"/>
      <c r="J24" s="144"/>
      <c r="K24" s="314" t="s">
        <v>4156</v>
      </c>
      <c r="L24" s="342" t="s">
        <v>3778</v>
      </c>
      <c r="M24" s="1119">
        <v>8</v>
      </c>
      <c r="N24" s="1002">
        <v>37654</v>
      </c>
      <c r="O24" s="144"/>
      <c r="P24" s="144"/>
    </row>
    <row r="25" spans="1:16" ht="30" customHeight="1" x14ac:dyDescent="0.2">
      <c r="A25" s="144"/>
      <c r="B25" s="144"/>
      <c r="C25" s="314" t="s">
        <v>4140</v>
      </c>
      <c r="D25" s="342" t="s">
        <v>2935</v>
      </c>
      <c r="E25" s="1119">
        <v>13</v>
      </c>
      <c r="F25" s="1002">
        <v>37655</v>
      </c>
      <c r="G25" s="144"/>
      <c r="H25" s="144"/>
      <c r="I25" s="144"/>
      <c r="J25" s="144"/>
      <c r="K25" s="314" t="s">
        <v>4157</v>
      </c>
      <c r="L25" s="342" t="s">
        <v>3710</v>
      </c>
      <c r="M25" s="1119">
        <v>8</v>
      </c>
      <c r="N25" s="1002">
        <v>37375</v>
      </c>
      <c r="O25" s="144"/>
      <c r="P25" s="144"/>
    </row>
    <row r="26" spans="1:16" ht="30" customHeight="1" x14ac:dyDescent="0.2">
      <c r="A26" s="144"/>
      <c r="B26" s="144"/>
      <c r="C26" s="314" t="s">
        <v>4089</v>
      </c>
      <c r="D26" s="342" t="s">
        <v>2362</v>
      </c>
      <c r="E26" s="1119">
        <v>5</v>
      </c>
      <c r="F26" s="1002">
        <v>37847</v>
      </c>
      <c r="G26" s="144"/>
      <c r="H26" s="144"/>
      <c r="I26" s="144"/>
      <c r="J26" s="144"/>
      <c r="K26" s="314" t="s">
        <v>4160</v>
      </c>
      <c r="L26" s="342" t="s">
        <v>1911</v>
      </c>
      <c r="M26" s="1119">
        <v>6</v>
      </c>
      <c r="N26" s="1002">
        <v>37574</v>
      </c>
      <c r="O26" s="144"/>
      <c r="P26" s="144"/>
    </row>
    <row r="27" spans="1:16" ht="30" customHeight="1" x14ac:dyDescent="0.2">
      <c r="A27" s="144"/>
      <c r="B27" s="144"/>
      <c r="C27" s="314" t="s">
        <v>3943</v>
      </c>
      <c r="D27" s="342" t="s">
        <v>3526</v>
      </c>
      <c r="E27" s="1119">
        <v>9</v>
      </c>
      <c r="F27" s="1002">
        <v>37975</v>
      </c>
      <c r="G27" s="144"/>
      <c r="H27" s="144"/>
      <c r="I27" s="144"/>
      <c r="J27" s="144"/>
      <c r="K27" s="314" t="s">
        <v>4160</v>
      </c>
      <c r="L27" s="342" t="s">
        <v>1911</v>
      </c>
      <c r="M27" s="1119">
        <v>6</v>
      </c>
      <c r="N27" s="1002">
        <v>37574</v>
      </c>
      <c r="O27" s="144"/>
      <c r="P27" s="144"/>
    </row>
    <row r="28" spans="1:16" ht="30" customHeight="1" x14ac:dyDescent="0.2">
      <c r="A28" s="144"/>
      <c r="B28" s="144"/>
      <c r="C28" s="314" t="s">
        <v>4138</v>
      </c>
      <c r="D28" s="342" t="s">
        <v>2935</v>
      </c>
      <c r="E28" s="1119">
        <v>13</v>
      </c>
      <c r="F28" s="1002">
        <v>38492</v>
      </c>
      <c r="G28" s="144"/>
      <c r="H28" s="144"/>
      <c r="I28" s="144"/>
      <c r="J28" s="144"/>
      <c r="K28" s="314" t="s">
        <v>4219</v>
      </c>
      <c r="L28" s="342" t="s">
        <v>3681</v>
      </c>
      <c r="M28" s="1119">
        <v>8</v>
      </c>
      <c r="N28" s="1002">
        <v>38238</v>
      </c>
      <c r="O28" s="144"/>
      <c r="P28" s="144"/>
    </row>
    <row r="29" spans="1:16" ht="30" customHeight="1" x14ac:dyDescent="0.2">
      <c r="A29" s="144"/>
      <c r="B29" s="144"/>
      <c r="C29" s="314" t="s">
        <v>4077</v>
      </c>
      <c r="D29" s="342" t="s">
        <v>3762</v>
      </c>
      <c r="E29" s="1119">
        <v>8</v>
      </c>
      <c r="F29" s="1002">
        <v>37523</v>
      </c>
      <c r="G29" s="144"/>
      <c r="H29" s="144"/>
      <c r="I29" s="144"/>
      <c r="J29" s="144"/>
      <c r="K29" s="314" t="s">
        <v>4161</v>
      </c>
      <c r="L29" s="342" t="s">
        <v>3784</v>
      </c>
      <c r="M29" s="1119">
        <v>8</v>
      </c>
      <c r="N29" s="1002">
        <v>37526</v>
      </c>
      <c r="O29" s="144"/>
      <c r="P29" s="144"/>
    </row>
    <row r="30" spans="1:16" ht="30" customHeight="1" x14ac:dyDescent="0.2">
      <c r="A30" s="144"/>
      <c r="B30" s="144"/>
      <c r="C30" s="144"/>
      <c r="D30" s="144"/>
      <c r="E30" s="144"/>
      <c r="F30" s="23"/>
      <c r="G30" s="144"/>
      <c r="H30" s="144"/>
      <c r="I30" s="144"/>
      <c r="J30" s="144"/>
      <c r="K30" s="314" t="s">
        <v>4096</v>
      </c>
      <c r="L30" s="342" t="s">
        <v>3762</v>
      </c>
      <c r="M30" s="1119">
        <v>8</v>
      </c>
      <c r="N30" s="1002">
        <v>37713</v>
      </c>
      <c r="O30" s="144"/>
      <c r="P30" s="144"/>
    </row>
    <row r="31" spans="1:16" ht="30" customHeight="1" x14ac:dyDescent="0.2">
      <c r="A31" s="144"/>
      <c r="B31" s="144"/>
      <c r="C31" s="144"/>
      <c r="D31" s="144"/>
      <c r="E31" s="144"/>
      <c r="F31" s="23"/>
      <c r="G31" s="144"/>
      <c r="H31" s="144"/>
      <c r="I31" s="144"/>
      <c r="J31" s="144"/>
      <c r="K31" s="314" t="s">
        <v>4170</v>
      </c>
      <c r="L31" s="342" t="s">
        <v>3669</v>
      </c>
      <c r="M31" s="1119">
        <v>8</v>
      </c>
      <c r="N31" s="1002">
        <v>37552</v>
      </c>
      <c r="O31" s="144"/>
      <c r="P31" s="144"/>
    </row>
    <row r="32" spans="1:16" ht="30" customHeight="1" x14ac:dyDescent="0.2">
      <c r="A32" s="144"/>
      <c r="B32" s="144"/>
      <c r="C32" s="144"/>
      <c r="D32" s="144"/>
      <c r="E32" s="144"/>
      <c r="F32" s="23"/>
      <c r="G32" s="144"/>
      <c r="H32" s="144"/>
      <c r="I32" s="144"/>
      <c r="J32" s="144"/>
      <c r="K32" s="314" t="s">
        <v>4167</v>
      </c>
      <c r="L32" s="342" t="s">
        <v>2935</v>
      </c>
      <c r="M32" s="1119">
        <v>13</v>
      </c>
      <c r="N32" s="1002">
        <v>37700</v>
      </c>
      <c r="O32" s="144"/>
      <c r="P32" s="144"/>
    </row>
    <row r="33" spans="1:16" ht="30" customHeight="1" x14ac:dyDescent="0.2">
      <c r="A33" s="144"/>
      <c r="B33" s="144"/>
      <c r="C33" s="144"/>
      <c r="D33" s="144"/>
      <c r="E33" s="144"/>
      <c r="F33" s="23"/>
      <c r="G33" s="144"/>
      <c r="H33" s="144"/>
      <c r="I33" s="144"/>
      <c r="J33" s="144"/>
      <c r="K33" s="144"/>
      <c r="L33" s="144"/>
      <c r="M33" s="144"/>
      <c r="N33" s="23"/>
      <c r="O33" s="144"/>
      <c r="P33" s="144"/>
    </row>
    <row r="34" spans="1:16" ht="30" customHeight="1" x14ac:dyDescent="0.2">
      <c r="A34" s="144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23"/>
      <c r="O34" s="144"/>
      <c r="P34" s="144"/>
    </row>
    <row r="35" spans="1:16" ht="30" customHeight="1" x14ac:dyDescent="0.2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23"/>
      <c r="O35" s="144"/>
      <c r="P35" s="144"/>
    </row>
    <row r="36" spans="1:16" ht="30" customHeight="1" x14ac:dyDescent="0.2">
      <c r="A36" s="144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23"/>
      <c r="O36" s="144"/>
      <c r="P36" s="144"/>
    </row>
    <row r="37" spans="1:16" ht="30" customHeight="1" x14ac:dyDescent="0.2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23"/>
      <c r="O37" s="144"/>
      <c r="P37" s="144"/>
    </row>
    <row r="38" spans="1:16" ht="30" customHeight="1" x14ac:dyDescent="0.2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23"/>
      <c r="O38" s="144"/>
      <c r="P38" s="144"/>
    </row>
    <row r="39" spans="1:16" ht="30" customHeight="1" x14ac:dyDescent="0.2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23"/>
      <c r="O39" s="144"/>
      <c r="P39" s="144"/>
    </row>
    <row r="40" spans="1:16" ht="30" customHeight="1" x14ac:dyDescent="0.2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23"/>
      <c r="O40" s="144"/>
      <c r="P40" s="144"/>
    </row>
    <row r="41" spans="1:16" ht="30" customHeight="1" x14ac:dyDescent="0.2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23"/>
      <c r="O41" s="144"/>
      <c r="P41" s="144"/>
    </row>
    <row r="42" spans="1:16" ht="30" customHeight="1" x14ac:dyDescent="0.2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23"/>
      <c r="O42" s="144"/>
      <c r="P42" s="144"/>
    </row>
    <row r="43" spans="1:16" ht="30" customHeight="1" x14ac:dyDescent="0.2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23"/>
      <c r="O43" s="144"/>
      <c r="P43" s="144"/>
    </row>
    <row r="51" spans="1:16" ht="27.75" customHeight="1" x14ac:dyDescent="0.2">
      <c r="A51" s="1144" t="s">
        <v>1779</v>
      </c>
      <c r="B51" s="1144"/>
      <c r="C51" s="1144"/>
      <c r="D51" s="1144"/>
      <c r="E51" s="1144"/>
      <c r="F51" s="1144"/>
      <c r="G51" s="1144"/>
      <c r="H51" s="1144"/>
      <c r="I51" s="1144" t="s">
        <v>1779</v>
      </c>
      <c r="J51" s="1144"/>
      <c r="K51" s="1144"/>
      <c r="L51" s="1144"/>
      <c r="M51" s="1144"/>
      <c r="N51" s="1144"/>
      <c r="O51" s="1144"/>
      <c r="P51" s="1144"/>
    </row>
    <row r="52" spans="1:16" ht="30" customHeight="1" x14ac:dyDescent="0.2">
      <c r="A52" s="136" t="s">
        <v>1768</v>
      </c>
      <c r="B52" s="1140" t="str">
        <f>$B$10</f>
        <v>CAMPEONATO NACIONAL DE ATLETISMO U20 - COPIAPÓ 2021</v>
      </c>
      <c r="C52" s="1140"/>
      <c r="D52" s="1140"/>
      <c r="E52" s="1140"/>
      <c r="F52" s="1140"/>
      <c r="G52" s="1140"/>
      <c r="H52" s="1140"/>
      <c r="I52" s="136" t="s">
        <v>1768</v>
      </c>
      <c r="J52" s="1140" t="str">
        <f>$B$10</f>
        <v>CAMPEONATO NACIONAL DE ATLETISMO U20 - COPIAPÓ 2021</v>
      </c>
      <c r="K52" s="1140"/>
      <c r="L52" s="1140"/>
      <c r="M52" s="1140"/>
      <c r="N52" s="1140"/>
      <c r="O52" s="1140"/>
      <c r="P52" s="1140"/>
    </row>
    <row r="53" spans="1:16" ht="30" customHeight="1" x14ac:dyDescent="0.2">
      <c r="A53" s="136" t="s">
        <v>1769</v>
      </c>
      <c r="B53" s="1137" t="str">
        <f>$B$11</f>
        <v>Estadio Atlético Ramon Tapia Chambilla</v>
      </c>
      <c r="C53" s="1141"/>
      <c r="D53" s="1141"/>
      <c r="E53" s="1141"/>
      <c r="F53" s="1141"/>
      <c r="G53" s="1141"/>
      <c r="H53" s="1138"/>
      <c r="I53" s="136" t="s">
        <v>1769</v>
      </c>
      <c r="J53" s="1137" t="str">
        <f>$B$11</f>
        <v>Estadio Atlético Ramon Tapia Chambilla</v>
      </c>
      <c r="K53" s="1141"/>
      <c r="L53" s="1141"/>
      <c r="M53" s="1141"/>
      <c r="N53" s="1141"/>
      <c r="O53" s="1141"/>
      <c r="P53" s="1138"/>
    </row>
    <row r="54" spans="1:16" ht="30" customHeight="1" x14ac:dyDescent="0.2">
      <c r="A54" s="136" t="s">
        <v>26</v>
      </c>
      <c r="B54" s="1145" t="str">
        <f>$B$12</f>
        <v>Domingo  03-10-2021</v>
      </c>
      <c r="C54" s="1143"/>
      <c r="D54" s="137"/>
      <c r="E54" s="137"/>
      <c r="F54" s="138"/>
      <c r="G54" s="138"/>
      <c r="H54" s="138"/>
      <c r="I54" s="136" t="s">
        <v>26</v>
      </c>
      <c r="J54" s="1145" t="str">
        <f>B$12</f>
        <v>Domingo  03-10-2021</v>
      </c>
      <c r="K54" s="1143"/>
      <c r="L54" s="137"/>
      <c r="M54" s="137"/>
      <c r="N54" s="138"/>
      <c r="O54" s="138"/>
      <c r="P54" s="138"/>
    </row>
    <row r="55" spans="1:16" ht="30" customHeight="1" x14ac:dyDescent="0.2">
      <c r="A55" s="136" t="s">
        <v>10</v>
      </c>
      <c r="B55" s="1137">
        <v>800</v>
      </c>
      <c r="C55" s="1138"/>
      <c r="F55" s="138"/>
      <c r="H55" s="138"/>
      <c r="I55" s="136" t="s">
        <v>10</v>
      </c>
      <c r="J55" s="1139" t="s">
        <v>4220</v>
      </c>
      <c r="K55" s="1138"/>
      <c r="N55" s="138"/>
      <c r="P55" s="138"/>
    </row>
    <row r="56" spans="1:16" ht="30" customHeight="1" x14ac:dyDescent="0.2">
      <c r="A56" s="136" t="s">
        <v>32</v>
      </c>
      <c r="B56" s="1137" t="s">
        <v>1796</v>
      </c>
      <c r="C56" s="1138"/>
      <c r="D56" s="138"/>
      <c r="E56" s="138"/>
      <c r="F56" s="138"/>
      <c r="G56" s="138"/>
      <c r="H56" s="138"/>
      <c r="I56" s="136" t="s">
        <v>32</v>
      </c>
      <c r="J56" s="1137" t="s">
        <v>1797</v>
      </c>
      <c r="K56" s="1138"/>
      <c r="L56" s="138"/>
      <c r="M56" s="138"/>
      <c r="N56" s="138"/>
      <c r="O56" s="138"/>
      <c r="P56" s="138"/>
    </row>
    <row r="57" spans="1:16" ht="30" customHeight="1" x14ac:dyDescent="0.2">
      <c r="A57" s="136" t="s">
        <v>1782</v>
      </c>
      <c r="B57" s="1139" t="s">
        <v>3902</v>
      </c>
      <c r="C57" s="1138"/>
      <c r="D57" s="138"/>
      <c r="E57" s="138"/>
      <c r="F57" s="138"/>
      <c r="G57" s="138"/>
      <c r="H57" s="138"/>
      <c r="I57" s="136" t="s">
        <v>1782</v>
      </c>
      <c r="J57" s="1137" t="str">
        <f>B57</f>
        <v>U20</v>
      </c>
      <c r="K57" s="1138"/>
      <c r="L57" s="138"/>
      <c r="M57" s="138"/>
      <c r="N57" s="138"/>
      <c r="O57" s="138"/>
      <c r="P57" s="138"/>
    </row>
    <row r="58" spans="1:16" ht="30" customHeight="1" x14ac:dyDescent="0.2">
      <c r="A58" s="136" t="s">
        <v>1784</v>
      </c>
      <c r="B58" s="1137"/>
      <c r="C58" s="1138"/>
      <c r="D58" s="138"/>
      <c r="E58" s="138"/>
      <c r="F58" s="138"/>
      <c r="G58" s="138"/>
      <c r="H58" s="138"/>
      <c r="I58" s="136" t="s">
        <v>1784</v>
      </c>
      <c r="J58" s="1137"/>
      <c r="K58" s="1138"/>
      <c r="L58" s="138"/>
      <c r="M58" s="138"/>
      <c r="N58" s="138"/>
      <c r="O58" s="138"/>
      <c r="P58" s="138"/>
    </row>
    <row r="59" spans="1:16" ht="30" customHeight="1" x14ac:dyDescent="0.2">
      <c r="A59" s="136" t="s">
        <v>1785</v>
      </c>
      <c r="B59" s="139"/>
      <c r="C59" s="140"/>
      <c r="D59" s="138"/>
      <c r="E59" s="138"/>
      <c r="F59" s="138"/>
      <c r="G59" s="138"/>
      <c r="H59" s="138"/>
      <c r="I59" s="136" t="s">
        <v>1785</v>
      </c>
      <c r="J59" s="139">
        <v>2</v>
      </c>
      <c r="K59" s="140"/>
      <c r="L59" s="138"/>
      <c r="M59" s="138"/>
      <c r="N59" s="138"/>
      <c r="O59" s="138"/>
      <c r="P59" s="138"/>
    </row>
    <row r="60" spans="1:16" ht="30" customHeight="1" x14ac:dyDescent="0.2">
      <c r="A60" s="136" t="s">
        <v>36</v>
      </c>
      <c r="B60" s="1137"/>
      <c r="C60" s="1138"/>
      <c r="D60" s="138"/>
      <c r="E60" s="138"/>
      <c r="F60" s="138"/>
      <c r="G60" s="138"/>
      <c r="H60" s="138"/>
      <c r="I60" s="136" t="s">
        <v>36</v>
      </c>
      <c r="J60" s="1137"/>
      <c r="K60" s="1138"/>
      <c r="L60" s="138"/>
      <c r="M60" s="138"/>
      <c r="N60" s="138"/>
      <c r="O60" s="138"/>
      <c r="P60" s="138"/>
    </row>
    <row r="61" spans="1:16" ht="30" customHeight="1" x14ac:dyDescent="0.2">
      <c r="A61" s="136" t="s">
        <v>1786</v>
      </c>
      <c r="B61" s="1137" t="s">
        <v>1798</v>
      </c>
      <c r="C61" s="1138"/>
      <c r="D61" s="138"/>
      <c r="E61" s="138"/>
      <c r="F61" s="138"/>
      <c r="G61" s="138"/>
      <c r="H61" s="138"/>
      <c r="I61" s="136" t="s">
        <v>1786</v>
      </c>
      <c r="J61" s="1137" t="s">
        <v>1798</v>
      </c>
      <c r="K61" s="1138"/>
      <c r="L61" s="138"/>
      <c r="M61" s="138"/>
      <c r="N61" s="138"/>
      <c r="O61" s="138"/>
      <c r="P61" s="138"/>
    </row>
    <row r="62" spans="1:16" ht="25" customHeight="1" x14ac:dyDescent="0.2"/>
    <row r="63" spans="1:16" ht="25" customHeight="1" thickBot="1" x14ac:dyDescent="0.25">
      <c r="A63" s="141" t="s">
        <v>1788</v>
      </c>
      <c r="B63" s="141" t="s">
        <v>1789</v>
      </c>
      <c r="C63" s="141" t="s">
        <v>1790</v>
      </c>
      <c r="D63" s="141" t="s">
        <v>8</v>
      </c>
      <c r="E63" s="141" t="s">
        <v>1791</v>
      </c>
      <c r="F63" s="141" t="s">
        <v>1792</v>
      </c>
      <c r="G63" s="141" t="s">
        <v>1793</v>
      </c>
      <c r="H63" s="141" t="s">
        <v>14</v>
      </c>
      <c r="I63" s="141" t="s">
        <v>1788</v>
      </c>
      <c r="J63" s="141" t="s">
        <v>1789</v>
      </c>
      <c r="K63" s="141" t="s">
        <v>1790</v>
      </c>
      <c r="L63" s="141" t="s">
        <v>8</v>
      </c>
      <c r="M63" s="141" t="s">
        <v>1791</v>
      </c>
      <c r="N63" s="141" t="s">
        <v>1792</v>
      </c>
      <c r="O63" s="141" t="s">
        <v>1793</v>
      </c>
      <c r="P63" s="141" t="s">
        <v>14</v>
      </c>
    </row>
    <row r="64" spans="1:16" ht="30" customHeight="1" thickTop="1" x14ac:dyDescent="0.2">
      <c r="A64" s="142"/>
      <c r="B64" s="142"/>
      <c r="C64" s="142"/>
      <c r="D64" s="145"/>
      <c r="E64" s="142"/>
      <c r="F64" s="23"/>
      <c r="G64" s="142"/>
      <c r="H64" s="142"/>
      <c r="I64" s="142"/>
      <c r="J64" s="142"/>
      <c r="K64" s="314" t="s">
        <v>4162</v>
      </c>
      <c r="L64" s="342" t="s">
        <v>1911</v>
      </c>
      <c r="M64" s="1119">
        <v>6</v>
      </c>
      <c r="N64" s="1002">
        <v>37537</v>
      </c>
      <c r="O64" s="142"/>
      <c r="P64" s="142"/>
    </row>
    <row r="65" spans="1:16" ht="30" customHeight="1" x14ac:dyDescent="0.2">
      <c r="A65" s="144"/>
      <c r="B65" s="144"/>
      <c r="C65" s="144"/>
      <c r="D65" s="144"/>
      <c r="E65" s="144"/>
      <c r="F65" s="23"/>
      <c r="G65" s="144"/>
      <c r="H65" s="144"/>
      <c r="I65" s="144"/>
      <c r="J65" s="144"/>
      <c r="K65" s="314" t="s">
        <v>4162</v>
      </c>
      <c r="L65" s="342" t="s">
        <v>1911</v>
      </c>
      <c r="M65" s="1119">
        <v>6</v>
      </c>
      <c r="N65" s="1002">
        <v>37537</v>
      </c>
      <c r="O65" s="144"/>
      <c r="P65" s="144"/>
    </row>
    <row r="66" spans="1:16" ht="30" customHeight="1" x14ac:dyDescent="0.2">
      <c r="A66" s="144"/>
      <c r="B66" s="144"/>
      <c r="C66" s="144"/>
      <c r="D66" s="144"/>
      <c r="E66" s="144"/>
      <c r="F66" s="23"/>
      <c r="G66" s="144"/>
      <c r="H66" s="144"/>
      <c r="I66" s="144"/>
      <c r="J66" s="144"/>
      <c r="K66" s="314" t="s">
        <v>4168</v>
      </c>
      <c r="L66" s="342" t="s">
        <v>2472</v>
      </c>
      <c r="M66" s="1119">
        <v>5</v>
      </c>
      <c r="N66" s="1002">
        <v>38095</v>
      </c>
      <c r="O66" s="144"/>
      <c r="P66" s="144"/>
    </row>
    <row r="67" spans="1:16" ht="30" customHeight="1" x14ac:dyDescent="0.2">
      <c r="A67" s="144"/>
      <c r="B67" s="144"/>
      <c r="C67" s="144"/>
      <c r="D67" s="144"/>
      <c r="E67" s="144"/>
      <c r="F67" s="23"/>
      <c r="G67" s="144"/>
      <c r="H67" s="144"/>
      <c r="I67" s="144"/>
      <c r="J67" s="144"/>
      <c r="K67" s="314" t="s">
        <v>4098</v>
      </c>
      <c r="L67" s="342" t="s">
        <v>3033</v>
      </c>
      <c r="M67" s="1119">
        <v>13</v>
      </c>
      <c r="N67" s="1002">
        <v>37894</v>
      </c>
      <c r="O67" s="144"/>
      <c r="P67" s="144"/>
    </row>
    <row r="68" spans="1:16" ht="30" customHeight="1" x14ac:dyDescent="0.2">
      <c r="A68" s="144"/>
      <c r="B68" s="144"/>
      <c r="C68" s="144"/>
      <c r="D68" s="144"/>
      <c r="E68" s="144"/>
      <c r="F68" s="23"/>
      <c r="G68" s="144"/>
      <c r="H68" s="144"/>
      <c r="I68" s="144"/>
      <c r="J68" s="144"/>
      <c r="K68" s="314" t="s">
        <v>4163</v>
      </c>
      <c r="L68" s="342" t="s">
        <v>2935</v>
      </c>
      <c r="M68" s="1119">
        <v>13</v>
      </c>
      <c r="N68" s="1002">
        <v>37653</v>
      </c>
      <c r="O68" s="144"/>
      <c r="P68" s="144"/>
    </row>
    <row r="69" spans="1:16" ht="30" customHeight="1" x14ac:dyDescent="0.2">
      <c r="A69" s="144"/>
      <c r="B69" s="144"/>
      <c r="C69" s="144"/>
      <c r="D69" s="144"/>
      <c r="E69" s="144"/>
      <c r="F69" s="23"/>
      <c r="G69" s="144"/>
      <c r="H69" s="144"/>
      <c r="I69" s="144"/>
      <c r="J69" s="144"/>
      <c r="K69" s="314" t="s">
        <v>4110</v>
      </c>
      <c r="L69" s="342" t="s">
        <v>2510</v>
      </c>
      <c r="M69" s="1119">
        <v>5</v>
      </c>
      <c r="N69" s="1002">
        <v>37935</v>
      </c>
      <c r="O69" s="144"/>
      <c r="P69" s="144"/>
    </row>
    <row r="70" spans="1:16" ht="30" customHeight="1" x14ac:dyDescent="0.2">
      <c r="A70" s="144"/>
      <c r="B70" s="144"/>
      <c r="C70" s="144"/>
      <c r="D70" s="144"/>
      <c r="E70" s="144"/>
      <c r="F70" s="23"/>
      <c r="G70" s="144"/>
      <c r="H70" s="144"/>
      <c r="I70" s="144"/>
      <c r="J70" s="144"/>
      <c r="K70" s="314" t="s">
        <v>4106</v>
      </c>
      <c r="L70" s="342" t="s">
        <v>2935</v>
      </c>
      <c r="M70" s="1119">
        <v>13</v>
      </c>
      <c r="N70" s="1002">
        <v>37590</v>
      </c>
      <c r="O70" s="144"/>
      <c r="P70" s="144"/>
    </row>
    <row r="71" spans="1:16" ht="30" customHeight="1" x14ac:dyDescent="0.2">
      <c r="A71" s="144"/>
      <c r="B71" s="144"/>
      <c r="C71" s="144"/>
      <c r="D71" s="144"/>
      <c r="E71" s="144"/>
      <c r="F71" s="23"/>
      <c r="G71" s="144"/>
      <c r="H71" s="144"/>
      <c r="I71" s="144"/>
      <c r="J71" s="144"/>
      <c r="K71" s="314" t="s">
        <v>4109</v>
      </c>
      <c r="L71" s="342" t="s">
        <v>2935</v>
      </c>
      <c r="M71" s="1119">
        <v>13</v>
      </c>
      <c r="N71" s="1002">
        <v>38091</v>
      </c>
      <c r="O71" s="144"/>
      <c r="P71" s="144"/>
    </row>
    <row r="72" spans="1:16" ht="30" customHeight="1" x14ac:dyDescent="0.2">
      <c r="A72" s="144"/>
      <c r="B72" s="144"/>
      <c r="C72" s="144"/>
      <c r="D72" s="144"/>
      <c r="E72" s="144"/>
      <c r="F72" s="23"/>
      <c r="G72" s="144"/>
      <c r="H72" s="144"/>
      <c r="I72" s="144"/>
      <c r="J72" s="144"/>
      <c r="K72" s="314" t="s">
        <v>4116</v>
      </c>
      <c r="L72" s="342" t="s">
        <v>3104</v>
      </c>
      <c r="M72" s="1119">
        <v>13</v>
      </c>
      <c r="N72" s="1002">
        <v>38000</v>
      </c>
      <c r="O72" s="144"/>
      <c r="P72" s="144"/>
    </row>
    <row r="73" spans="1:16" ht="30" customHeight="1" x14ac:dyDescent="0.2">
      <c r="A73" s="144"/>
      <c r="B73" s="144"/>
      <c r="C73" s="144"/>
      <c r="D73" s="144"/>
      <c r="E73" s="144"/>
      <c r="F73" s="23"/>
      <c r="G73" s="144"/>
      <c r="H73" s="144"/>
      <c r="I73" s="144"/>
      <c r="J73" s="144"/>
      <c r="K73" s="314" t="s">
        <v>4173</v>
      </c>
      <c r="L73" s="342" t="s">
        <v>3409</v>
      </c>
      <c r="M73" s="1119">
        <v>9</v>
      </c>
      <c r="N73" s="1002">
        <v>37687</v>
      </c>
      <c r="O73" s="144"/>
      <c r="P73" s="144"/>
    </row>
    <row r="74" spans="1:16" ht="30" customHeight="1" x14ac:dyDescent="0.2">
      <c r="A74" s="144"/>
      <c r="B74" s="144"/>
      <c r="C74" s="144"/>
      <c r="D74" s="144"/>
      <c r="E74" s="144"/>
      <c r="F74" s="23"/>
      <c r="G74" s="144"/>
      <c r="H74" s="144"/>
      <c r="I74" s="144"/>
      <c r="J74" s="144"/>
      <c r="K74" s="314" t="s">
        <v>4221</v>
      </c>
      <c r="L74" s="342" t="s">
        <v>3182</v>
      </c>
      <c r="M74" s="1119">
        <v>3</v>
      </c>
      <c r="N74" s="1002" t="s">
        <v>3180</v>
      </c>
      <c r="O74" s="144"/>
      <c r="P74" s="144"/>
    </row>
    <row r="75" spans="1:16" ht="30" customHeight="1" x14ac:dyDescent="0.2">
      <c r="A75" s="144"/>
      <c r="B75" s="144"/>
      <c r="C75" s="144"/>
      <c r="D75" s="144"/>
      <c r="E75" s="144"/>
      <c r="F75" s="23"/>
      <c r="G75" s="144"/>
      <c r="H75" s="144"/>
      <c r="I75" s="144"/>
      <c r="J75" s="144"/>
      <c r="K75" s="314" t="s">
        <v>4174</v>
      </c>
      <c r="L75" s="342" t="s">
        <v>2935</v>
      </c>
      <c r="M75" s="1119">
        <v>13</v>
      </c>
      <c r="N75" s="1002">
        <v>37670</v>
      </c>
      <c r="O75" s="144"/>
      <c r="P75" s="144"/>
    </row>
    <row r="76" spans="1:16" ht="30" customHeight="1" x14ac:dyDescent="0.2">
      <c r="A76" s="144"/>
      <c r="B76" s="144"/>
      <c r="C76" s="144"/>
      <c r="D76" s="144"/>
      <c r="E76" s="144"/>
      <c r="F76" s="23"/>
      <c r="G76" s="144"/>
      <c r="H76" s="144"/>
      <c r="I76" s="144"/>
      <c r="J76" s="144"/>
      <c r="K76" s="144"/>
      <c r="L76" s="144"/>
      <c r="M76" s="144"/>
      <c r="N76" s="23"/>
      <c r="O76" s="144"/>
      <c r="P76" s="144"/>
    </row>
    <row r="77" spans="1:16" ht="30" customHeight="1" x14ac:dyDescent="0.2">
      <c r="A77" s="144"/>
      <c r="B77" s="144"/>
      <c r="C77" s="144"/>
      <c r="D77" s="144"/>
      <c r="E77" s="144"/>
      <c r="F77" s="23"/>
      <c r="G77" s="144"/>
      <c r="H77" s="144"/>
      <c r="I77" s="144"/>
      <c r="J77" s="144"/>
      <c r="K77" s="144"/>
      <c r="L77" s="144"/>
      <c r="M77" s="144"/>
      <c r="N77" s="144"/>
      <c r="O77" s="144"/>
      <c r="P77" s="144"/>
    </row>
    <row r="78" spans="1:16" ht="30" customHeight="1" x14ac:dyDescent="0.2">
      <c r="A78" s="144"/>
      <c r="B78" s="144"/>
      <c r="C78" s="1109"/>
      <c r="D78" s="1109"/>
      <c r="E78" s="1109"/>
      <c r="F78" s="1110"/>
      <c r="G78" s="144"/>
      <c r="H78" s="144"/>
      <c r="I78" s="144"/>
      <c r="J78" s="144"/>
      <c r="K78" s="144"/>
      <c r="L78" s="144"/>
      <c r="M78" s="144"/>
      <c r="N78" s="144"/>
      <c r="O78" s="144"/>
      <c r="P78" s="144"/>
    </row>
    <row r="79" spans="1:16" ht="30" customHeight="1" x14ac:dyDescent="0.2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</row>
    <row r="80" spans="1:16" ht="30" customHeight="1" x14ac:dyDescent="0.2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</row>
    <row r="81" spans="1:16" ht="30" customHeight="1" x14ac:dyDescent="0.2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</row>
    <row r="82" spans="1:16" ht="30" customHeight="1" x14ac:dyDescent="0.2">
      <c r="A82" s="144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</row>
    <row r="83" spans="1:16" ht="30" customHeight="1" x14ac:dyDescent="0.2">
      <c r="A83" s="144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</row>
    <row r="91" spans="1:16" ht="27.75" customHeight="1" x14ac:dyDescent="0.2">
      <c r="A91" s="1144" t="s">
        <v>1779</v>
      </c>
      <c r="B91" s="1144"/>
      <c r="C91" s="1144"/>
      <c r="D91" s="1144"/>
      <c r="E91" s="1144"/>
      <c r="F91" s="1144"/>
      <c r="G91" s="1144"/>
      <c r="H91" s="1144"/>
      <c r="I91" s="1144" t="s">
        <v>1779</v>
      </c>
      <c r="J91" s="1144"/>
      <c r="K91" s="1144"/>
      <c r="L91" s="1144"/>
      <c r="M91" s="1144"/>
      <c r="N91" s="1144"/>
      <c r="O91" s="1144"/>
      <c r="P91" s="1144"/>
    </row>
    <row r="92" spans="1:16" ht="30" customHeight="1" x14ac:dyDescent="0.2">
      <c r="A92" s="136" t="s">
        <v>1768</v>
      </c>
      <c r="B92" s="1140" t="str">
        <f>$B$10</f>
        <v>CAMPEONATO NACIONAL DE ATLETISMO U20 - COPIAPÓ 2021</v>
      </c>
      <c r="C92" s="1140"/>
      <c r="D92" s="1140"/>
      <c r="E92" s="1140"/>
      <c r="F92" s="1140"/>
      <c r="G92" s="1140"/>
      <c r="H92" s="1140"/>
      <c r="I92" s="136" t="s">
        <v>1768</v>
      </c>
      <c r="J92" s="1140" t="str">
        <f>$B$10</f>
        <v>CAMPEONATO NACIONAL DE ATLETISMO U20 - COPIAPÓ 2021</v>
      </c>
      <c r="K92" s="1140"/>
      <c r="L92" s="1140"/>
      <c r="M92" s="1140"/>
      <c r="N92" s="1140"/>
      <c r="O92" s="1140"/>
      <c r="P92" s="1140"/>
    </row>
    <row r="93" spans="1:16" ht="30" customHeight="1" x14ac:dyDescent="0.2">
      <c r="A93" s="136" t="s">
        <v>1769</v>
      </c>
      <c r="B93" s="1137" t="str">
        <f>$B$11</f>
        <v>Estadio Atlético Ramon Tapia Chambilla</v>
      </c>
      <c r="C93" s="1141"/>
      <c r="D93" s="1141"/>
      <c r="E93" s="1141"/>
      <c r="F93" s="1141"/>
      <c r="G93" s="1141"/>
      <c r="H93" s="1138"/>
      <c r="I93" s="136" t="s">
        <v>1769</v>
      </c>
      <c r="J93" s="1137" t="str">
        <f>$B$11</f>
        <v>Estadio Atlético Ramon Tapia Chambilla</v>
      </c>
      <c r="K93" s="1141"/>
      <c r="L93" s="1141"/>
      <c r="M93" s="1141"/>
      <c r="N93" s="1141"/>
      <c r="O93" s="1141"/>
      <c r="P93" s="1138"/>
    </row>
    <row r="94" spans="1:16" ht="30" customHeight="1" x14ac:dyDescent="0.2">
      <c r="A94" s="136" t="s">
        <v>26</v>
      </c>
      <c r="B94" s="1150" t="s">
        <v>3912</v>
      </c>
      <c r="C94" s="1143"/>
      <c r="D94" s="137"/>
      <c r="E94" s="137"/>
      <c r="F94" s="138"/>
      <c r="G94" s="138"/>
      <c r="H94" s="138"/>
      <c r="I94" s="136" t="s">
        <v>26</v>
      </c>
      <c r="J94" s="1145" t="str">
        <f>B94</f>
        <v>Sabado 02-10-2021</v>
      </c>
      <c r="K94" s="1143"/>
      <c r="L94" s="137"/>
      <c r="M94" s="137"/>
      <c r="N94" s="138"/>
      <c r="O94" s="138"/>
      <c r="P94" s="138"/>
    </row>
    <row r="95" spans="1:16" ht="30" customHeight="1" x14ac:dyDescent="0.2">
      <c r="A95" s="136" t="s">
        <v>10</v>
      </c>
      <c r="B95" s="1149" t="s">
        <v>4234</v>
      </c>
      <c r="C95" s="1138"/>
      <c r="F95" s="138"/>
      <c r="H95" s="138"/>
      <c r="I95" s="136" t="s">
        <v>10</v>
      </c>
      <c r="J95" s="1139" t="s">
        <v>4164</v>
      </c>
      <c r="K95" s="1138"/>
      <c r="N95" s="138"/>
      <c r="P95" s="138"/>
    </row>
    <row r="96" spans="1:16" ht="30" customHeight="1" x14ac:dyDescent="0.2">
      <c r="A96" s="136" t="s">
        <v>32</v>
      </c>
      <c r="B96" s="1137" t="s">
        <v>1796</v>
      </c>
      <c r="C96" s="1138"/>
      <c r="D96" s="138"/>
      <c r="E96" s="138"/>
      <c r="F96" s="138"/>
      <c r="G96" s="138"/>
      <c r="H96" s="138"/>
      <c r="I96" s="136" t="s">
        <v>32</v>
      </c>
      <c r="J96" s="1137" t="s">
        <v>1797</v>
      </c>
      <c r="K96" s="1138"/>
      <c r="L96" s="138"/>
      <c r="M96" s="138"/>
      <c r="N96" s="138"/>
      <c r="O96" s="138"/>
      <c r="P96" s="138"/>
    </row>
    <row r="97" spans="1:16" ht="30" customHeight="1" x14ac:dyDescent="0.2">
      <c r="A97" s="136" t="s">
        <v>1782</v>
      </c>
      <c r="B97" s="1139" t="s">
        <v>3902</v>
      </c>
      <c r="C97" s="1138"/>
      <c r="D97" s="138"/>
      <c r="E97" s="138"/>
      <c r="F97" s="138"/>
      <c r="G97" s="138"/>
      <c r="H97" s="138"/>
      <c r="I97" s="136" t="s">
        <v>1782</v>
      </c>
      <c r="J97" s="1137" t="str">
        <f>B97</f>
        <v>U20</v>
      </c>
      <c r="K97" s="1138"/>
      <c r="L97" s="138"/>
      <c r="M97" s="138"/>
      <c r="N97" s="138"/>
      <c r="O97" s="138"/>
      <c r="P97" s="138"/>
    </row>
    <row r="98" spans="1:16" ht="30" customHeight="1" x14ac:dyDescent="0.2">
      <c r="A98" s="136" t="s">
        <v>1784</v>
      </c>
      <c r="B98" s="1137"/>
      <c r="C98" s="1138"/>
      <c r="D98" s="138"/>
      <c r="E98" s="138"/>
      <c r="F98" s="138"/>
      <c r="G98" s="138"/>
      <c r="H98" s="138"/>
      <c r="I98" s="136" t="s">
        <v>1784</v>
      </c>
      <c r="J98" s="1137"/>
      <c r="K98" s="1138"/>
      <c r="L98" s="138"/>
      <c r="M98" s="138"/>
      <c r="N98" s="138"/>
      <c r="O98" s="138"/>
      <c r="P98" s="138"/>
    </row>
    <row r="99" spans="1:16" ht="30" customHeight="1" x14ac:dyDescent="0.2">
      <c r="A99" s="136" t="s">
        <v>1785</v>
      </c>
      <c r="B99" s="139">
        <v>1</v>
      </c>
      <c r="C99" s="140"/>
      <c r="D99" s="138"/>
      <c r="E99" s="138"/>
      <c r="F99" s="138"/>
      <c r="G99" s="138"/>
      <c r="H99" s="138"/>
      <c r="I99" s="136" t="s">
        <v>1785</v>
      </c>
      <c r="J99" s="139">
        <v>1</v>
      </c>
      <c r="K99" s="140"/>
      <c r="L99" s="138"/>
      <c r="M99" s="138"/>
      <c r="N99" s="138"/>
      <c r="O99" s="138"/>
      <c r="P99" s="138"/>
    </row>
    <row r="100" spans="1:16" ht="30" customHeight="1" x14ac:dyDescent="0.2">
      <c r="A100" s="136" t="s">
        <v>36</v>
      </c>
      <c r="B100" s="1137"/>
      <c r="C100" s="1138"/>
      <c r="D100" s="138"/>
      <c r="E100" s="138"/>
      <c r="F100" s="138"/>
      <c r="G100" s="138"/>
      <c r="H100" s="138"/>
      <c r="I100" s="136" t="s">
        <v>36</v>
      </c>
      <c r="J100" s="1137"/>
      <c r="K100" s="1138"/>
      <c r="L100" s="138"/>
      <c r="M100" s="138"/>
      <c r="N100" s="138"/>
      <c r="O100" s="138"/>
      <c r="P100" s="138"/>
    </row>
    <row r="101" spans="1:16" ht="30" customHeight="1" x14ac:dyDescent="0.2">
      <c r="A101" s="136" t="s">
        <v>1786</v>
      </c>
      <c r="B101" s="1137" t="s">
        <v>1798</v>
      </c>
      <c r="C101" s="1138"/>
      <c r="D101" s="138"/>
      <c r="E101" s="138"/>
      <c r="F101" s="138"/>
      <c r="G101" s="138"/>
      <c r="H101" s="138"/>
      <c r="I101" s="136" t="s">
        <v>1786</v>
      </c>
      <c r="J101" s="1137" t="s">
        <v>1798</v>
      </c>
      <c r="K101" s="1138"/>
      <c r="L101" s="138"/>
      <c r="M101" s="138"/>
      <c r="N101" s="138"/>
      <c r="O101" s="138"/>
      <c r="P101" s="138"/>
    </row>
    <row r="102" spans="1:16" ht="25" customHeight="1" x14ac:dyDescent="0.2"/>
    <row r="103" spans="1:16" ht="25" customHeight="1" thickBot="1" x14ac:dyDescent="0.25">
      <c r="A103" s="141" t="s">
        <v>1788</v>
      </c>
      <c r="B103" s="141" t="s">
        <v>1789</v>
      </c>
      <c r="C103" s="141" t="s">
        <v>1790</v>
      </c>
      <c r="D103" s="141" t="s">
        <v>8</v>
      </c>
      <c r="E103" s="141" t="s">
        <v>1791</v>
      </c>
      <c r="F103" s="1124" t="s">
        <v>1792</v>
      </c>
      <c r="G103" s="146" t="s">
        <v>1793</v>
      </c>
      <c r="H103" s="141" t="s">
        <v>14</v>
      </c>
      <c r="I103" s="141" t="s">
        <v>1788</v>
      </c>
      <c r="J103" s="141" t="s">
        <v>1789</v>
      </c>
      <c r="K103" s="141" t="s">
        <v>1790</v>
      </c>
      <c r="L103" s="141" t="s">
        <v>8</v>
      </c>
      <c r="M103" s="141" t="s">
        <v>1791</v>
      </c>
      <c r="N103" s="141" t="s">
        <v>1792</v>
      </c>
      <c r="O103" s="141" t="s">
        <v>1793</v>
      </c>
      <c r="P103" s="141" t="s">
        <v>14</v>
      </c>
    </row>
    <row r="104" spans="1:16" ht="30" customHeight="1" thickTop="1" x14ac:dyDescent="0.2">
      <c r="A104" s="142"/>
      <c r="B104" s="142"/>
      <c r="C104" s="314" t="s">
        <v>4135</v>
      </c>
      <c r="D104" s="342" t="s">
        <v>3494</v>
      </c>
      <c r="E104" s="1119">
        <v>9</v>
      </c>
      <c r="F104" s="1002">
        <v>38253</v>
      </c>
      <c r="G104" s="144"/>
      <c r="H104" s="142"/>
      <c r="I104" s="142"/>
      <c r="J104" s="142"/>
      <c r="K104" s="314" t="s">
        <v>4156</v>
      </c>
      <c r="L104" s="342" t="s">
        <v>3778</v>
      </c>
      <c r="M104" s="1119">
        <v>8</v>
      </c>
      <c r="N104" s="1002">
        <v>37655</v>
      </c>
      <c r="O104" s="142"/>
      <c r="P104" s="142"/>
    </row>
    <row r="105" spans="1:16" ht="30" customHeight="1" x14ac:dyDescent="0.2">
      <c r="A105" s="144"/>
      <c r="B105" s="144"/>
      <c r="C105" s="314" t="s">
        <v>4136</v>
      </c>
      <c r="D105" s="342" t="s">
        <v>2935</v>
      </c>
      <c r="E105" s="1119">
        <v>13</v>
      </c>
      <c r="F105" s="1002">
        <v>38225</v>
      </c>
      <c r="G105" s="144"/>
      <c r="H105" s="144"/>
      <c r="I105" s="144"/>
      <c r="J105" s="144"/>
      <c r="K105" s="314" t="s">
        <v>4157</v>
      </c>
      <c r="L105" s="342" t="s">
        <v>3710</v>
      </c>
      <c r="M105" s="1119">
        <v>8</v>
      </c>
      <c r="N105" s="1002">
        <v>37375</v>
      </c>
      <c r="O105" s="144"/>
      <c r="P105" s="144"/>
    </row>
    <row r="106" spans="1:16" ht="30" customHeight="1" x14ac:dyDescent="0.2">
      <c r="A106" s="144"/>
      <c r="B106" s="144"/>
      <c r="C106" s="314" t="s">
        <v>4137</v>
      </c>
      <c r="D106" s="342" t="s">
        <v>2109</v>
      </c>
      <c r="E106" s="1119">
        <v>7</v>
      </c>
      <c r="F106" s="1002">
        <v>37631</v>
      </c>
      <c r="G106" s="144"/>
      <c r="H106" s="144"/>
      <c r="I106" s="144"/>
      <c r="J106" s="144"/>
      <c r="K106" s="314" t="s">
        <v>4158</v>
      </c>
      <c r="L106" s="342" t="s">
        <v>1968</v>
      </c>
      <c r="M106" s="1119">
        <v>7</v>
      </c>
      <c r="N106" s="1002">
        <v>37346</v>
      </c>
      <c r="O106" s="144"/>
      <c r="P106" s="144"/>
    </row>
    <row r="107" spans="1:16" ht="30" customHeight="1" x14ac:dyDescent="0.2">
      <c r="A107" s="144"/>
      <c r="B107" s="144"/>
      <c r="C107" s="314" t="s">
        <v>4138</v>
      </c>
      <c r="D107" s="342" t="s">
        <v>2935</v>
      </c>
      <c r="E107" s="1119">
        <v>13</v>
      </c>
      <c r="F107" s="1002">
        <v>38492</v>
      </c>
      <c r="G107" s="144"/>
      <c r="H107" s="144"/>
      <c r="I107" s="144"/>
      <c r="J107" s="144"/>
      <c r="K107" s="314" t="s">
        <v>4158</v>
      </c>
      <c r="L107" s="342" t="s">
        <v>2094</v>
      </c>
      <c r="M107" s="1119">
        <v>7</v>
      </c>
      <c r="N107" s="1002">
        <v>37346</v>
      </c>
      <c r="O107" s="144"/>
      <c r="P107" s="144"/>
    </row>
    <row r="108" spans="1:16" ht="30" customHeight="1" x14ac:dyDescent="0.2">
      <c r="A108" s="144"/>
      <c r="B108" s="144"/>
      <c r="C108" s="314" t="s">
        <v>4139</v>
      </c>
      <c r="D108" s="342" t="s">
        <v>2935</v>
      </c>
      <c r="E108" s="1119">
        <v>13</v>
      </c>
      <c r="F108" s="1002">
        <v>37515</v>
      </c>
      <c r="G108" s="144"/>
      <c r="H108" s="144"/>
      <c r="I108" s="144"/>
      <c r="J108" s="144"/>
      <c r="K108" s="314" t="s">
        <v>4159</v>
      </c>
      <c r="L108" s="342" t="s">
        <v>3710</v>
      </c>
      <c r="M108" s="1119">
        <v>8</v>
      </c>
      <c r="N108" s="1002">
        <v>37755</v>
      </c>
      <c r="O108" s="144"/>
      <c r="P108" s="144"/>
    </row>
    <row r="109" spans="1:16" ht="30" customHeight="1" x14ac:dyDescent="0.2">
      <c r="A109" s="144"/>
      <c r="B109" s="144"/>
      <c r="C109" s="314" t="s">
        <v>4140</v>
      </c>
      <c r="D109" s="342" t="s">
        <v>2935</v>
      </c>
      <c r="E109" s="1119">
        <v>13</v>
      </c>
      <c r="F109" s="1002">
        <v>37655</v>
      </c>
      <c r="G109" s="144"/>
      <c r="H109" s="144"/>
      <c r="I109" s="144"/>
      <c r="J109" s="144"/>
      <c r="K109" s="314" t="s">
        <v>4160</v>
      </c>
      <c r="L109" s="342" t="s">
        <v>1911</v>
      </c>
      <c r="M109" s="1119">
        <v>6</v>
      </c>
      <c r="N109" s="1002">
        <v>37574</v>
      </c>
      <c r="O109" s="144"/>
      <c r="P109" s="144"/>
    </row>
    <row r="110" spans="1:16" ht="30" customHeight="1" x14ac:dyDescent="0.2">
      <c r="A110" s="144"/>
      <c r="B110" s="144"/>
      <c r="C110" s="314" t="s">
        <v>4141</v>
      </c>
      <c r="D110" s="342" t="s">
        <v>2220</v>
      </c>
      <c r="E110" s="1119">
        <v>7</v>
      </c>
      <c r="F110" s="1002">
        <v>37910</v>
      </c>
      <c r="G110" s="144"/>
      <c r="H110" s="144"/>
      <c r="I110" s="144"/>
      <c r="J110" s="144"/>
      <c r="K110" s="314" t="s">
        <v>4161</v>
      </c>
      <c r="L110" s="342" t="s">
        <v>3784</v>
      </c>
      <c r="M110" s="1119">
        <v>8</v>
      </c>
      <c r="N110" s="1002">
        <v>38121</v>
      </c>
      <c r="O110" s="144"/>
      <c r="P110" s="144"/>
    </row>
    <row r="111" spans="1:16" ht="30" customHeight="1" x14ac:dyDescent="0.2">
      <c r="A111" s="144"/>
      <c r="B111" s="144"/>
      <c r="C111" s="314" t="s">
        <v>4142</v>
      </c>
      <c r="D111" s="342" t="s">
        <v>2762</v>
      </c>
      <c r="E111" s="1119">
        <v>13</v>
      </c>
      <c r="F111" s="1002">
        <v>37831</v>
      </c>
      <c r="G111" s="144"/>
      <c r="H111" s="144"/>
      <c r="I111" s="144"/>
      <c r="J111" s="144"/>
      <c r="K111" s="314" t="s">
        <v>4162</v>
      </c>
      <c r="L111" s="342" t="s">
        <v>1911</v>
      </c>
      <c r="M111" s="1119">
        <v>14</v>
      </c>
      <c r="N111" s="1002">
        <v>37537</v>
      </c>
      <c r="O111" s="144"/>
      <c r="P111" s="144"/>
    </row>
    <row r="112" spans="1:16" ht="30" customHeight="1" x14ac:dyDescent="0.2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314" t="s">
        <v>3965</v>
      </c>
      <c r="L112" s="342" t="s">
        <v>1911</v>
      </c>
      <c r="M112" s="1119">
        <v>6</v>
      </c>
      <c r="N112" s="1002">
        <v>37847</v>
      </c>
      <c r="O112" s="144"/>
      <c r="P112" s="144"/>
    </row>
    <row r="113" spans="1:16" ht="30" customHeight="1" x14ac:dyDescent="0.2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314" t="s">
        <v>3965</v>
      </c>
      <c r="L113" s="342" t="s">
        <v>1911</v>
      </c>
      <c r="M113" s="1119">
        <v>6</v>
      </c>
      <c r="N113" s="1002">
        <v>37847</v>
      </c>
      <c r="O113" s="144"/>
      <c r="P113" s="144"/>
    </row>
    <row r="114" spans="1:16" ht="30" customHeight="1" x14ac:dyDescent="0.2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314" t="s">
        <v>4163</v>
      </c>
      <c r="L114" s="342" t="s">
        <v>2935</v>
      </c>
      <c r="M114" s="1119">
        <v>13</v>
      </c>
      <c r="N114" s="1002">
        <v>37653</v>
      </c>
      <c r="O114" s="144"/>
      <c r="P114" s="144"/>
    </row>
    <row r="115" spans="1:16" ht="30" customHeight="1" x14ac:dyDescent="0.2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23"/>
      <c r="O115" s="144"/>
      <c r="P115" s="144"/>
    </row>
    <row r="116" spans="1:16" ht="30" customHeight="1" x14ac:dyDescent="0.2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23"/>
      <c r="O116" s="144"/>
      <c r="P116" s="144"/>
    </row>
    <row r="117" spans="1:16" ht="30" customHeight="1" x14ac:dyDescent="0.2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23"/>
      <c r="O117" s="144"/>
      <c r="P117" s="144"/>
    </row>
    <row r="118" spans="1:16" ht="30" customHeight="1" x14ac:dyDescent="0.2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23"/>
      <c r="O118" s="144"/>
      <c r="P118" s="144"/>
    </row>
    <row r="119" spans="1:16" ht="30" customHeight="1" x14ac:dyDescent="0.2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23"/>
      <c r="O119" s="144"/>
      <c r="P119" s="144"/>
    </row>
    <row r="120" spans="1:16" ht="30" customHeight="1" x14ac:dyDescent="0.2">
      <c r="A120" s="144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</row>
    <row r="121" spans="1:16" ht="30" customHeight="1" x14ac:dyDescent="0.2">
      <c r="A121" s="144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</row>
    <row r="122" spans="1:16" ht="30" customHeight="1" x14ac:dyDescent="0.2">
      <c r="A122" s="144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</row>
    <row r="123" spans="1:16" ht="30" customHeight="1" x14ac:dyDescent="0.2">
      <c r="A123" s="144"/>
      <c r="B123" s="144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</row>
    <row r="131" spans="1:16" ht="27.75" customHeight="1" x14ac:dyDescent="0.2">
      <c r="A131" s="1144" t="s">
        <v>1779</v>
      </c>
      <c r="B131" s="1144"/>
      <c r="C131" s="1144"/>
      <c r="D131" s="1144"/>
      <c r="E131" s="1144"/>
      <c r="F131" s="1144"/>
      <c r="G131" s="1144"/>
      <c r="H131" s="1144"/>
      <c r="I131" s="1144" t="s">
        <v>1779</v>
      </c>
      <c r="J131" s="1144"/>
      <c r="K131" s="1144"/>
      <c r="L131" s="1144"/>
      <c r="M131" s="1144"/>
      <c r="N131" s="1144"/>
      <c r="O131" s="1144"/>
      <c r="P131" s="1144"/>
    </row>
    <row r="132" spans="1:16" ht="30" customHeight="1" x14ac:dyDescent="0.2">
      <c r="A132" s="136" t="s">
        <v>1768</v>
      </c>
      <c r="B132" s="1140" t="str">
        <f>$B$10</f>
        <v>CAMPEONATO NACIONAL DE ATLETISMO U20 - COPIAPÓ 2021</v>
      </c>
      <c r="C132" s="1140"/>
      <c r="D132" s="1140"/>
      <c r="E132" s="1140"/>
      <c r="F132" s="1140"/>
      <c r="G132" s="1140"/>
      <c r="H132" s="1140"/>
      <c r="I132" s="136" t="s">
        <v>1768</v>
      </c>
      <c r="J132" s="1140" t="str">
        <f>$B$10</f>
        <v>CAMPEONATO NACIONAL DE ATLETISMO U20 - COPIAPÓ 2021</v>
      </c>
      <c r="K132" s="1140"/>
      <c r="L132" s="1140"/>
      <c r="M132" s="1140"/>
      <c r="N132" s="1140"/>
      <c r="O132" s="1140"/>
      <c r="P132" s="1140"/>
    </row>
    <row r="133" spans="1:16" ht="30" customHeight="1" x14ac:dyDescent="0.2">
      <c r="A133" s="136" t="s">
        <v>1769</v>
      </c>
      <c r="B133" s="1137" t="str">
        <f>$B$11</f>
        <v>Estadio Atlético Ramon Tapia Chambilla</v>
      </c>
      <c r="C133" s="1141"/>
      <c r="D133" s="1141"/>
      <c r="E133" s="1141"/>
      <c r="F133" s="1141"/>
      <c r="G133" s="1141"/>
      <c r="H133" s="1138"/>
      <c r="I133" s="136" t="s">
        <v>1769</v>
      </c>
      <c r="J133" s="1137" t="str">
        <f>$B$11</f>
        <v>Estadio Atlético Ramon Tapia Chambilla</v>
      </c>
      <c r="K133" s="1141"/>
      <c r="L133" s="1141"/>
      <c r="M133" s="1141"/>
      <c r="N133" s="1141"/>
      <c r="O133" s="1141"/>
      <c r="P133" s="1138"/>
    </row>
    <row r="134" spans="1:16" ht="30" customHeight="1" x14ac:dyDescent="0.2">
      <c r="A134" s="136" t="s">
        <v>26</v>
      </c>
      <c r="B134" s="1145" t="str">
        <f>$B$12</f>
        <v>Domingo  03-10-2021</v>
      </c>
      <c r="C134" s="1143"/>
      <c r="D134" s="137"/>
      <c r="E134" s="137"/>
      <c r="F134" s="138"/>
      <c r="G134" s="138"/>
      <c r="H134" s="138"/>
      <c r="I134" s="136" t="s">
        <v>26</v>
      </c>
      <c r="J134" s="1145" t="str">
        <f>J94</f>
        <v>Sabado 02-10-2021</v>
      </c>
      <c r="K134" s="1143"/>
      <c r="L134" s="137"/>
      <c r="M134" s="137"/>
      <c r="N134" s="138"/>
      <c r="O134" s="138"/>
      <c r="P134" s="138"/>
    </row>
    <row r="135" spans="1:16" ht="30" customHeight="1" x14ac:dyDescent="0.2">
      <c r="A135" s="136" t="s">
        <v>10</v>
      </c>
      <c r="B135" s="1137"/>
      <c r="C135" s="1138"/>
      <c r="F135" s="138"/>
      <c r="H135" s="138"/>
      <c r="I135" s="136" t="s">
        <v>10</v>
      </c>
      <c r="J135" s="1139" t="s">
        <v>4164</v>
      </c>
      <c r="K135" s="1138"/>
      <c r="N135" s="138"/>
      <c r="P135" s="138"/>
    </row>
    <row r="136" spans="1:16" ht="30" customHeight="1" x14ac:dyDescent="0.2">
      <c r="A136" s="136" t="s">
        <v>32</v>
      </c>
      <c r="B136" s="1139" t="s">
        <v>1796</v>
      </c>
      <c r="C136" s="1138"/>
      <c r="D136" s="138"/>
      <c r="E136" s="138"/>
      <c r="F136" s="138"/>
      <c r="G136" s="138"/>
      <c r="H136" s="138"/>
      <c r="I136" s="136" t="s">
        <v>32</v>
      </c>
      <c r="J136" s="1137" t="s">
        <v>1797</v>
      </c>
      <c r="K136" s="1138"/>
      <c r="L136" s="138"/>
      <c r="M136" s="138"/>
      <c r="N136" s="138"/>
      <c r="O136" s="138"/>
      <c r="P136" s="138"/>
    </row>
    <row r="137" spans="1:16" ht="30" customHeight="1" x14ac:dyDescent="0.2">
      <c r="A137" s="136" t="s">
        <v>1782</v>
      </c>
      <c r="B137" s="1139" t="s">
        <v>3902</v>
      </c>
      <c r="C137" s="1138"/>
      <c r="D137" s="138"/>
      <c r="E137" s="138"/>
      <c r="F137" s="138"/>
      <c r="G137" s="138"/>
      <c r="H137" s="138"/>
      <c r="I137" s="136" t="s">
        <v>1782</v>
      </c>
      <c r="J137" s="1137" t="str">
        <f>B137</f>
        <v>U20</v>
      </c>
      <c r="K137" s="1138"/>
      <c r="L137" s="138"/>
      <c r="M137" s="138"/>
      <c r="N137" s="138"/>
      <c r="O137" s="138"/>
      <c r="P137" s="138"/>
    </row>
    <row r="138" spans="1:16" ht="30" customHeight="1" x14ac:dyDescent="0.2">
      <c r="A138" s="136" t="s">
        <v>1784</v>
      </c>
      <c r="B138" s="1137"/>
      <c r="C138" s="1138"/>
      <c r="D138" s="138"/>
      <c r="E138" s="138"/>
      <c r="F138" s="138"/>
      <c r="G138" s="138"/>
      <c r="H138" s="138"/>
      <c r="I138" s="136" t="s">
        <v>1784</v>
      </c>
      <c r="J138" s="1137"/>
      <c r="K138" s="1138"/>
      <c r="L138" s="138"/>
      <c r="M138" s="138"/>
      <c r="N138" s="138"/>
      <c r="O138" s="138"/>
      <c r="P138" s="138"/>
    </row>
    <row r="139" spans="1:16" ht="30" customHeight="1" x14ac:dyDescent="0.2">
      <c r="A139" s="136" t="s">
        <v>1785</v>
      </c>
      <c r="B139" s="139"/>
      <c r="C139" s="140"/>
      <c r="D139" s="138"/>
      <c r="E139" s="138"/>
      <c r="F139" s="138"/>
      <c r="G139" s="138"/>
      <c r="H139" s="138"/>
      <c r="I139" s="136" t="s">
        <v>1785</v>
      </c>
      <c r="J139" s="139">
        <v>2</v>
      </c>
      <c r="K139" s="140"/>
      <c r="L139" s="138"/>
      <c r="M139" s="138"/>
      <c r="N139" s="138"/>
      <c r="O139" s="138"/>
      <c r="P139" s="138"/>
    </row>
    <row r="140" spans="1:16" ht="30" customHeight="1" x14ac:dyDescent="0.2">
      <c r="A140" s="136" t="s">
        <v>36</v>
      </c>
      <c r="B140" s="1137"/>
      <c r="C140" s="1138"/>
      <c r="D140" s="138"/>
      <c r="E140" s="138"/>
      <c r="F140" s="138"/>
      <c r="G140" s="138"/>
      <c r="H140" s="138"/>
      <c r="I140" s="136" t="s">
        <v>36</v>
      </c>
      <c r="J140" s="1137"/>
      <c r="K140" s="1138"/>
      <c r="L140" s="138"/>
      <c r="M140" s="138"/>
      <c r="N140" s="138"/>
      <c r="O140" s="138"/>
      <c r="P140" s="138"/>
    </row>
    <row r="141" spans="1:16" ht="30" customHeight="1" x14ac:dyDescent="0.2">
      <c r="A141" s="136" t="s">
        <v>1786</v>
      </c>
      <c r="B141" s="1137" t="s">
        <v>1798</v>
      </c>
      <c r="C141" s="1138"/>
      <c r="D141" s="138"/>
      <c r="E141" s="138"/>
      <c r="F141" s="138"/>
      <c r="G141" s="138"/>
      <c r="H141" s="138"/>
      <c r="I141" s="136" t="s">
        <v>1786</v>
      </c>
      <c r="J141" s="1137" t="s">
        <v>1798</v>
      </c>
      <c r="K141" s="1138"/>
      <c r="L141" s="138"/>
      <c r="M141" s="138"/>
      <c r="N141" s="138"/>
      <c r="O141" s="138"/>
      <c r="P141" s="138"/>
    </row>
    <row r="142" spans="1:16" ht="25" customHeight="1" x14ac:dyDescent="0.2"/>
    <row r="143" spans="1:16" ht="25" customHeight="1" thickBot="1" x14ac:dyDescent="0.25">
      <c r="A143" s="141" t="s">
        <v>1788</v>
      </c>
      <c r="B143" s="141" t="s">
        <v>1789</v>
      </c>
      <c r="C143" s="141" t="s">
        <v>1790</v>
      </c>
      <c r="D143" s="141" t="s">
        <v>8</v>
      </c>
      <c r="E143" s="141" t="s">
        <v>1791</v>
      </c>
      <c r="F143" s="141" t="s">
        <v>1792</v>
      </c>
      <c r="G143" s="141" t="s">
        <v>1793</v>
      </c>
      <c r="H143" s="141" t="s">
        <v>14</v>
      </c>
      <c r="I143" s="141" t="s">
        <v>1788</v>
      </c>
      <c r="J143" s="141" t="s">
        <v>1789</v>
      </c>
      <c r="K143" s="141" t="s">
        <v>1790</v>
      </c>
      <c r="L143" s="141" t="s">
        <v>8</v>
      </c>
      <c r="M143" s="141" t="s">
        <v>1791</v>
      </c>
      <c r="N143" s="141" t="s">
        <v>1792</v>
      </c>
      <c r="O143" s="141" t="s">
        <v>1793</v>
      </c>
      <c r="P143" s="141" t="s">
        <v>14</v>
      </c>
    </row>
    <row r="144" spans="1:16" ht="30" customHeight="1" thickTop="1" x14ac:dyDescent="0.2">
      <c r="A144" s="142"/>
      <c r="B144" s="142"/>
      <c r="C144" s="142"/>
      <c r="D144" s="143"/>
      <c r="E144" s="145"/>
      <c r="F144" s="142"/>
      <c r="G144" s="142"/>
      <c r="H144" s="142"/>
      <c r="I144" s="142"/>
      <c r="J144" s="142"/>
      <c r="K144" s="314" t="s">
        <v>3967</v>
      </c>
      <c r="L144" s="342" t="s">
        <v>2462</v>
      </c>
      <c r="M144" s="1119">
        <v>5</v>
      </c>
      <c r="N144" s="1002">
        <v>38579</v>
      </c>
      <c r="O144" s="142"/>
      <c r="P144" s="142"/>
    </row>
    <row r="145" spans="1:16" ht="30" customHeight="1" x14ac:dyDescent="0.2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314" t="s">
        <v>4165</v>
      </c>
      <c r="L145" s="342" t="s">
        <v>3238</v>
      </c>
      <c r="M145" s="1119">
        <v>3</v>
      </c>
      <c r="N145" s="1002">
        <v>37936</v>
      </c>
      <c r="O145" s="144"/>
      <c r="P145" s="144"/>
    </row>
    <row r="146" spans="1:16" ht="30" customHeight="1" x14ac:dyDescent="0.2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314" t="s">
        <v>4166</v>
      </c>
      <c r="L146" s="342" t="s">
        <v>3409</v>
      </c>
      <c r="M146" s="1119">
        <v>9</v>
      </c>
      <c r="N146" s="1002">
        <v>38649</v>
      </c>
      <c r="O146" s="144"/>
      <c r="P146" s="144"/>
    </row>
    <row r="147" spans="1:16" ht="30" customHeight="1" x14ac:dyDescent="0.2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314" t="s">
        <v>4167</v>
      </c>
      <c r="L147" s="342" t="s">
        <v>2935</v>
      </c>
      <c r="M147" s="1119">
        <v>13</v>
      </c>
      <c r="N147" s="1002">
        <v>37700</v>
      </c>
      <c r="O147" s="144"/>
      <c r="P147" s="144"/>
    </row>
    <row r="148" spans="1:16" ht="30" customHeight="1" x14ac:dyDescent="0.2">
      <c r="A148" s="144"/>
      <c r="B148" s="144"/>
      <c r="C148" s="144"/>
      <c r="D148" s="144"/>
      <c r="E148" s="144"/>
      <c r="F148" s="144"/>
      <c r="G148" s="144"/>
      <c r="H148" s="144"/>
      <c r="I148" s="144"/>
      <c r="J148" s="144"/>
      <c r="K148" s="314" t="s">
        <v>4168</v>
      </c>
      <c r="L148" s="342" t="s">
        <v>2472</v>
      </c>
      <c r="M148" s="1119">
        <v>5</v>
      </c>
      <c r="N148" s="1002">
        <v>38095</v>
      </c>
      <c r="O148" s="144"/>
      <c r="P148" s="144"/>
    </row>
    <row r="149" spans="1:16" ht="30" customHeight="1" x14ac:dyDescent="0.2">
      <c r="A149" s="144"/>
      <c r="B149" s="144"/>
      <c r="C149" s="144"/>
      <c r="D149" s="144"/>
      <c r="E149" s="144"/>
      <c r="F149" s="144"/>
      <c r="G149" s="144"/>
      <c r="H149" s="144"/>
      <c r="I149" s="144"/>
      <c r="J149" s="144"/>
      <c r="K149" s="314" t="s">
        <v>4169</v>
      </c>
      <c r="L149" s="342" t="s">
        <v>2935</v>
      </c>
      <c r="M149" s="1119">
        <v>13</v>
      </c>
      <c r="N149" s="1002">
        <v>38422</v>
      </c>
      <c r="O149" s="144"/>
      <c r="P149" s="144"/>
    </row>
    <row r="150" spans="1:16" ht="30" customHeight="1" x14ac:dyDescent="0.2">
      <c r="A150" s="144"/>
      <c r="B150" s="144"/>
      <c r="C150" s="144"/>
      <c r="D150" s="144"/>
      <c r="E150" s="144"/>
      <c r="F150" s="144"/>
      <c r="G150" s="144"/>
      <c r="H150" s="144"/>
      <c r="I150" s="144"/>
      <c r="J150" s="144"/>
      <c r="K150" s="314" t="s">
        <v>4170</v>
      </c>
      <c r="L150" s="342" t="s">
        <v>3669</v>
      </c>
      <c r="M150" s="1119">
        <v>8</v>
      </c>
      <c r="N150" s="1002">
        <v>37552</v>
      </c>
      <c r="O150" s="144"/>
      <c r="P150" s="144"/>
    </row>
    <row r="151" spans="1:16" ht="30" customHeight="1" x14ac:dyDescent="0.2">
      <c r="A151" s="144"/>
      <c r="B151" s="144"/>
      <c r="C151" s="144"/>
      <c r="D151" s="144"/>
      <c r="E151" s="144"/>
      <c r="F151" s="144"/>
      <c r="G151" s="144"/>
      <c r="H151" s="144"/>
      <c r="I151" s="144"/>
      <c r="J151" s="144"/>
      <c r="K151" s="314" t="s">
        <v>4171</v>
      </c>
      <c r="L151" s="342" t="s">
        <v>2935</v>
      </c>
      <c r="M151" s="1119">
        <v>13</v>
      </c>
      <c r="N151" s="1002">
        <v>37989</v>
      </c>
      <c r="O151" s="144"/>
      <c r="P151" s="144"/>
    </row>
    <row r="152" spans="1:16" ht="30" customHeight="1" x14ac:dyDescent="0.2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314" t="s">
        <v>4172</v>
      </c>
      <c r="L152" s="342" t="s">
        <v>3710</v>
      </c>
      <c r="M152" s="1119">
        <v>8</v>
      </c>
      <c r="N152" s="1002">
        <v>38385</v>
      </c>
      <c r="O152" s="144"/>
      <c r="P152" s="144"/>
    </row>
    <row r="153" spans="1:16" ht="30" customHeight="1" x14ac:dyDescent="0.2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314" t="s">
        <v>4173</v>
      </c>
      <c r="L153" s="342" t="s">
        <v>3409</v>
      </c>
      <c r="M153" s="1119">
        <v>9</v>
      </c>
      <c r="N153" s="1002">
        <v>37687</v>
      </c>
      <c r="O153" s="144"/>
      <c r="P153" s="144"/>
    </row>
    <row r="154" spans="1:16" ht="30" customHeight="1" x14ac:dyDescent="0.2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314" t="s">
        <v>4174</v>
      </c>
      <c r="L154" s="342" t="s">
        <v>2935</v>
      </c>
      <c r="M154" s="1119">
        <v>13</v>
      </c>
      <c r="N154" s="1002">
        <v>37670</v>
      </c>
      <c r="O154" s="144"/>
      <c r="P154" s="144"/>
    </row>
    <row r="155" spans="1:16" ht="30" customHeight="1" x14ac:dyDescent="0.2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23"/>
      <c r="O155" s="144"/>
      <c r="P155" s="144"/>
    </row>
    <row r="156" spans="1:16" ht="30" customHeight="1" x14ac:dyDescent="0.2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23"/>
      <c r="O156" s="144"/>
      <c r="P156" s="144"/>
    </row>
    <row r="157" spans="1:16" ht="30" customHeight="1" x14ac:dyDescent="0.2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23"/>
      <c r="O157" s="144"/>
      <c r="P157" s="144"/>
    </row>
    <row r="158" spans="1:16" ht="30" customHeight="1" x14ac:dyDescent="0.2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23"/>
      <c r="O158" s="144"/>
      <c r="P158" s="144"/>
    </row>
    <row r="159" spans="1:16" ht="30" customHeight="1" x14ac:dyDescent="0.2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23"/>
      <c r="O159" s="144"/>
      <c r="P159" s="144"/>
    </row>
    <row r="160" spans="1:16" ht="30" customHeight="1" x14ac:dyDescent="0.2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23"/>
      <c r="O160" s="144"/>
      <c r="P160" s="144"/>
    </row>
    <row r="161" spans="1:16" ht="30" customHeight="1" x14ac:dyDescent="0.2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23"/>
      <c r="O161" s="144"/>
      <c r="P161" s="144"/>
    </row>
    <row r="162" spans="1:16" ht="30" customHeight="1" x14ac:dyDescent="0.2">
      <c r="A162" s="144"/>
      <c r="B162" s="144"/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M162" s="144"/>
      <c r="N162" s="23"/>
      <c r="O162" s="144"/>
      <c r="P162" s="144"/>
    </row>
    <row r="163" spans="1:16" ht="30" customHeight="1" x14ac:dyDescent="0.2">
      <c r="A163" s="144"/>
      <c r="B163" s="144"/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23"/>
      <c r="O163" s="144"/>
      <c r="P163" s="144"/>
    </row>
    <row r="164" spans="1:16" ht="30" customHeight="1" x14ac:dyDescent="0.2">
      <c r="A164" s="144"/>
      <c r="B164" s="144"/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23"/>
      <c r="O164" s="144"/>
      <c r="P164" s="144"/>
    </row>
    <row r="165" spans="1:16" ht="30" customHeight="1" x14ac:dyDescent="0.2">
      <c r="A165" s="144"/>
      <c r="B165" s="144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23"/>
      <c r="O165" s="144"/>
      <c r="P165" s="144"/>
    </row>
    <row r="166" spans="1:16" ht="30" customHeight="1" x14ac:dyDescent="0.2">
      <c r="A166" s="144"/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23"/>
      <c r="O166" s="144"/>
      <c r="P166" s="144"/>
    </row>
    <row r="167" spans="1:16" ht="30" customHeight="1" x14ac:dyDescent="0.2">
      <c r="A167" s="144"/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23"/>
      <c r="O167" s="144"/>
      <c r="P167" s="144"/>
    </row>
    <row r="175" spans="1:16" ht="27.75" customHeight="1" x14ac:dyDescent="0.2">
      <c r="A175" s="1144" t="s">
        <v>1779</v>
      </c>
      <c r="B175" s="1144"/>
      <c r="C175" s="1144"/>
      <c r="D175" s="1144"/>
      <c r="E175" s="1144"/>
      <c r="F175" s="1144"/>
      <c r="G175" s="1144"/>
      <c r="H175" s="1144"/>
      <c r="I175" s="1144" t="s">
        <v>1779</v>
      </c>
      <c r="J175" s="1144"/>
      <c r="K175" s="1144"/>
      <c r="L175" s="1144"/>
      <c r="M175" s="1144"/>
      <c r="N175" s="1144"/>
      <c r="O175" s="1144"/>
      <c r="P175" s="1144"/>
    </row>
    <row r="176" spans="1:16" ht="30" customHeight="1" x14ac:dyDescent="0.2">
      <c r="A176" s="136" t="s">
        <v>1768</v>
      </c>
      <c r="B176" s="1140" t="str">
        <f>$B$10</f>
        <v>CAMPEONATO NACIONAL DE ATLETISMO U20 - COPIAPÓ 2021</v>
      </c>
      <c r="C176" s="1140"/>
      <c r="D176" s="1140"/>
      <c r="E176" s="1140"/>
      <c r="F176" s="1140"/>
      <c r="G176" s="1140"/>
      <c r="H176" s="1140"/>
      <c r="I176" s="136" t="s">
        <v>1768</v>
      </c>
      <c r="J176" s="1140" t="str">
        <f>$B$10</f>
        <v>CAMPEONATO NACIONAL DE ATLETISMO U20 - COPIAPÓ 2021</v>
      </c>
      <c r="K176" s="1140"/>
      <c r="L176" s="1140"/>
      <c r="M176" s="1140"/>
      <c r="N176" s="1140"/>
      <c r="O176" s="1140"/>
      <c r="P176" s="1140"/>
    </row>
    <row r="177" spans="1:16" ht="30" customHeight="1" x14ac:dyDescent="0.2">
      <c r="A177" s="136" t="s">
        <v>1769</v>
      </c>
      <c r="B177" s="1137" t="str">
        <f>$B$11</f>
        <v>Estadio Atlético Ramon Tapia Chambilla</v>
      </c>
      <c r="C177" s="1141"/>
      <c r="D177" s="1141"/>
      <c r="E177" s="1141"/>
      <c r="F177" s="1141"/>
      <c r="G177" s="1141"/>
      <c r="H177" s="1138"/>
      <c r="I177" s="136" t="s">
        <v>1769</v>
      </c>
      <c r="J177" s="1137" t="str">
        <f>$B$11</f>
        <v>Estadio Atlético Ramon Tapia Chambilla</v>
      </c>
      <c r="K177" s="1141"/>
      <c r="L177" s="1141"/>
      <c r="M177" s="1141"/>
      <c r="N177" s="1141"/>
      <c r="O177" s="1141"/>
      <c r="P177" s="1138"/>
    </row>
    <row r="178" spans="1:16" ht="30" customHeight="1" x14ac:dyDescent="0.2">
      <c r="A178" s="136" t="s">
        <v>26</v>
      </c>
      <c r="B178" s="1142" t="s">
        <v>3913</v>
      </c>
      <c r="C178" s="1143"/>
      <c r="D178" s="137"/>
      <c r="E178" s="137"/>
      <c r="F178" s="138"/>
      <c r="G178" s="138"/>
      <c r="H178" s="138"/>
      <c r="I178" s="136" t="s">
        <v>26</v>
      </c>
      <c r="J178" s="1145" t="str">
        <f>B$12</f>
        <v>Domingo  03-10-2021</v>
      </c>
      <c r="K178" s="1143"/>
      <c r="L178" s="137"/>
      <c r="M178" s="137"/>
      <c r="N178" s="138"/>
      <c r="O178" s="138"/>
      <c r="P178" s="138"/>
    </row>
    <row r="179" spans="1:16" ht="30" customHeight="1" x14ac:dyDescent="0.2">
      <c r="A179" s="136" t="s">
        <v>10</v>
      </c>
      <c r="B179" s="1139" t="s">
        <v>4209</v>
      </c>
      <c r="C179" s="1138"/>
      <c r="F179" s="138"/>
      <c r="H179" s="138"/>
      <c r="I179" s="136" t="s">
        <v>10</v>
      </c>
      <c r="J179" s="1149" t="s">
        <v>4233</v>
      </c>
      <c r="K179" s="1138"/>
      <c r="N179" s="138"/>
      <c r="P179" s="138"/>
    </row>
    <row r="180" spans="1:16" ht="30" customHeight="1" x14ac:dyDescent="0.2">
      <c r="A180" s="136" t="s">
        <v>32</v>
      </c>
      <c r="B180" s="1139" t="s">
        <v>1796</v>
      </c>
      <c r="C180" s="1138"/>
      <c r="D180" s="138"/>
      <c r="E180" s="138"/>
      <c r="F180" s="138"/>
      <c r="G180" s="138"/>
      <c r="H180" s="138"/>
      <c r="I180" s="136" t="s">
        <v>32</v>
      </c>
      <c r="J180" s="1137" t="s">
        <v>1797</v>
      </c>
      <c r="K180" s="1138"/>
      <c r="L180" s="138"/>
      <c r="M180" s="138"/>
      <c r="N180" s="138"/>
      <c r="O180" s="138"/>
      <c r="P180" s="138"/>
    </row>
    <row r="181" spans="1:16" ht="30" customHeight="1" x14ac:dyDescent="0.2">
      <c r="A181" s="136" t="s">
        <v>1782</v>
      </c>
      <c r="B181" s="1139" t="s">
        <v>3902</v>
      </c>
      <c r="C181" s="1138"/>
      <c r="D181" s="138"/>
      <c r="E181" s="138"/>
      <c r="F181" s="138"/>
      <c r="G181" s="138"/>
      <c r="H181" s="138"/>
      <c r="I181" s="136" t="s">
        <v>1782</v>
      </c>
      <c r="J181" s="1137" t="str">
        <f>B181</f>
        <v>U20</v>
      </c>
      <c r="K181" s="1138"/>
      <c r="L181" s="138"/>
      <c r="M181" s="138"/>
      <c r="N181" s="138"/>
      <c r="O181" s="138"/>
      <c r="P181" s="138"/>
    </row>
    <row r="182" spans="1:16" ht="30" customHeight="1" x14ac:dyDescent="0.2">
      <c r="A182" s="136" t="s">
        <v>1784</v>
      </c>
      <c r="B182" s="1137"/>
      <c r="C182" s="1138"/>
      <c r="D182" s="138"/>
      <c r="E182" s="138"/>
      <c r="F182" s="138"/>
      <c r="G182" s="138"/>
      <c r="H182" s="138"/>
      <c r="I182" s="136" t="s">
        <v>1784</v>
      </c>
      <c r="J182" s="1137"/>
      <c r="K182" s="1138"/>
      <c r="L182" s="138"/>
      <c r="M182" s="138"/>
      <c r="N182" s="138"/>
      <c r="O182" s="138"/>
      <c r="P182" s="138"/>
    </row>
    <row r="183" spans="1:16" ht="30" customHeight="1" x14ac:dyDescent="0.2">
      <c r="A183" s="136" t="s">
        <v>1785</v>
      </c>
      <c r="B183" s="139">
        <v>1</v>
      </c>
      <c r="C183" s="140"/>
      <c r="D183" s="138"/>
      <c r="E183" s="138"/>
      <c r="F183" s="138"/>
      <c r="G183" s="138"/>
      <c r="H183" s="138"/>
      <c r="I183" s="136" t="s">
        <v>1785</v>
      </c>
      <c r="J183" s="139">
        <v>1</v>
      </c>
      <c r="K183" s="140"/>
      <c r="L183" s="138"/>
      <c r="M183" s="138"/>
      <c r="N183" s="138"/>
      <c r="O183" s="138"/>
      <c r="P183" s="138"/>
    </row>
    <row r="184" spans="1:16" ht="30" customHeight="1" x14ac:dyDescent="0.2">
      <c r="A184" s="136" t="s">
        <v>36</v>
      </c>
      <c r="B184" s="1137"/>
      <c r="C184" s="1138"/>
      <c r="D184" s="138"/>
      <c r="E184" s="138"/>
      <c r="F184" s="138"/>
      <c r="G184" s="138"/>
      <c r="H184" s="138"/>
      <c r="I184" s="136" t="s">
        <v>36</v>
      </c>
      <c r="J184" s="1137"/>
      <c r="K184" s="1138"/>
      <c r="L184" s="138"/>
      <c r="M184" s="138"/>
      <c r="N184" s="138"/>
      <c r="O184" s="138"/>
      <c r="P184" s="138"/>
    </row>
    <row r="185" spans="1:16" ht="30" customHeight="1" x14ac:dyDescent="0.2">
      <c r="A185" s="136" t="s">
        <v>1786</v>
      </c>
      <c r="B185" s="1137" t="s">
        <v>1798</v>
      </c>
      <c r="C185" s="1138"/>
      <c r="D185" s="138"/>
      <c r="E185" s="138"/>
      <c r="F185" s="138"/>
      <c r="G185" s="138"/>
      <c r="H185" s="138"/>
      <c r="I185" s="136" t="s">
        <v>1786</v>
      </c>
      <c r="J185" s="1137" t="s">
        <v>1798</v>
      </c>
      <c r="K185" s="1138"/>
      <c r="L185" s="138"/>
      <c r="M185" s="138"/>
      <c r="N185" s="138"/>
      <c r="O185" s="138"/>
      <c r="P185" s="138"/>
    </row>
    <row r="186" spans="1:16" ht="25" customHeight="1" x14ac:dyDescent="0.2"/>
    <row r="187" spans="1:16" ht="25" customHeight="1" thickBot="1" x14ac:dyDescent="0.25">
      <c r="A187" s="141" t="s">
        <v>1788</v>
      </c>
      <c r="B187" s="141" t="s">
        <v>1789</v>
      </c>
      <c r="C187" s="141" t="s">
        <v>1790</v>
      </c>
      <c r="D187" s="141" t="s">
        <v>8</v>
      </c>
      <c r="E187" s="141" t="s">
        <v>1791</v>
      </c>
      <c r="F187" s="141" t="s">
        <v>1792</v>
      </c>
      <c r="G187" s="141" t="s">
        <v>1793</v>
      </c>
      <c r="H187" s="141" t="s">
        <v>14</v>
      </c>
      <c r="I187" s="141" t="s">
        <v>1788</v>
      </c>
      <c r="J187" s="141" t="s">
        <v>1789</v>
      </c>
      <c r="K187" s="141" t="s">
        <v>1790</v>
      </c>
      <c r="L187" s="141" t="s">
        <v>8</v>
      </c>
      <c r="M187" s="141" t="s">
        <v>1791</v>
      </c>
      <c r="N187" s="141" t="s">
        <v>1792</v>
      </c>
      <c r="O187" s="141" t="s">
        <v>1793</v>
      </c>
      <c r="P187" s="141" t="s">
        <v>14</v>
      </c>
    </row>
    <row r="188" spans="1:16" ht="30" customHeight="1" thickTop="1" x14ac:dyDescent="0.2">
      <c r="A188" s="142"/>
      <c r="B188" s="142"/>
      <c r="C188" s="314" t="s">
        <v>4141</v>
      </c>
      <c r="D188" s="342" t="s">
        <v>2220</v>
      </c>
      <c r="E188" s="1119">
        <v>7</v>
      </c>
      <c r="F188" s="1120">
        <v>37910</v>
      </c>
      <c r="G188" s="142"/>
      <c r="H188" s="142"/>
      <c r="I188" s="142"/>
      <c r="J188" s="142"/>
      <c r="K188" s="314" t="s">
        <v>4165</v>
      </c>
      <c r="L188" s="342" t="s">
        <v>3238</v>
      </c>
      <c r="M188" s="1119">
        <v>3</v>
      </c>
      <c r="N188" s="1002">
        <v>37936</v>
      </c>
      <c r="O188" s="142"/>
      <c r="P188" s="142"/>
    </row>
    <row r="189" spans="1:16" ht="30" customHeight="1" x14ac:dyDescent="0.2">
      <c r="A189" s="144"/>
      <c r="B189" s="144"/>
      <c r="C189" s="314" t="s">
        <v>4135</v>
      </c>
      <c r="D189" s="342" t="s">
        <v>3494</v>
      </c>
      <c r="E189" s="1119">
        <v>9</v>
      </c>
      <c r="F189" s="1120">
        <v>38253</v>
      </c>
      <c r="G189" s="144"/>
      <c r="H189" s="144"/>
      <c r="I189" s="144"/>
      <c r="J189" s="144"/>
      <c r="K189" s="314" t="s">
        <v>4177</v>
      </c>
      <c r="L189" s="342" t="s">
        <v>3710</v>
      </c>
      <c r="M189" s="1119">
        <v>8</v>
      </c>
      <c r="N189" s="1002">
        <v>37280</v>
      </c>
      <c r="O189" s="144"/>
      <c r="P189" s="144"/>
    </row>
    <row r="190" spans="1:16" ht="30" customHeight="1" x14ac:dyDescent="0.2">
      <c r="A190" s="144"/>
      <c r="B190" s="144"/>
      <c r="C190" s="314" t="s">
        <v>3941</v>
      </c>
      <c r="D190" s="342" t="s">
        <v>2510</v>
      </c>
      <c r="E190" s="1119">
        <v>5</v>
      </c>
      <c r="F190" s="1120">
        <v>38618</v>
      </c>
      <c r="G190" s="144"/>
      <c r="H190" s="144"/>
      <c r="I190" s="144"/>
      <c r="J190" s="144"/>
      <c r="K190" s="314" t="s">
        <v>3966</v>
      </c>
      <c r="L190" s="342" t="s">
        <v>2510</v>
      </c>
      <c r="M190" s="1119">
        <v>5</v>
      </c>
      <c r="N190" s="1002">
        <v>37984</v>
      </c>
      <c r="O190" s="144"/>
      <c r="P190" s="144"/>
    </row>
    <row r="191" spans="1:16" ht="30" customHeight="1" x14ac:dyDescent="0.2">
      <c r="A191" s="144"/>
      <c r="B191" s="144"/>
      <c r="C191" s="314" t="s">
        <v>4137</v>
      </c>
      <c r="D191" s="342" t="s">
        <v>2109</v>
      </c>
      <c r="E191" s="1119">
        <v>7</v>
      </c>
      <c r="F191" s="1120">
        <v>37631</v>
      </c>
      <c r="G191" s="144"/>
      <c r="H191" s="144"/>
      <c r="I191" s="144"/>
      <c r="J191" s="144"/>
      <c r="K191" s="314" t="s">
        <v>3961</v>
      </c>
      <c r="L191" s="342" t="s">
        <v>2230</v>
      </c>
      <c r="M191" s="1119">
        <v>13</v>
      </c>
      <c r="N191" s="1002">
        <v>37277</v>
      </c>
      <c r="O191" s="144"/>
      <c r="P191" s="144"/>
    </row>
    <row r="192" spans="1:16" ht="30" customHeight="1" x14ac:dyDescent="0.2">
      <c r="A192" s="144"/>
      <c r="B192" s="144"/>
      <c r="C192" s="314" t="s">
        <v>4208</v>
      </c>
      <c r="D192" s="342" t="s">
        <v>3494</v>
      </c>
      <c r="E192" s="1119">
        <v>9</v>
      </c>
      <c r="F192" s="1120">
        <v>38377</v>
      </c>
      <c r="G192" s="144"/>
      <c r="H192" s="144"/>
      <c r="I192" s="144"/>
      <c r="J192" s="144"/>
      <c r="K192" s="314" t="s">
        <v>3961</v>
      </c>
      <c r="L192" s="342" t="s">
        <v>2243</v>
      </c>
      <c r="M192" s="1119">
        <v>13</v>
      </c>
      <c r="N192" s="1002">
        <v>37277</v>
      </c>
      <c r="O192" s="144"/>
      <c r="P192" s="144"/>
    </row>
    <row r="193" spans="1:16" ht="30" customHeight="1" x14ac:dyDescent="0.2">
      <c r="A193" s="144"/>
      <c r="B193" s="144"/>
      <c r="C193" s="314" t="s">
        <v>3939</v>
      </c>
      <c r="D193" s="342" t="s">
        <v>2510</v>
      </c>
      <c r="E193" s="1119">
        <v>5</v>
      </c>
      <c r="F193" s="1120">
        <v>38601</v>
      </c>
      <c r="G193" s="144"/>
      <c r="H193" s="144"/>
      <c r="I193" s="144"/>
      <c r="J193" s="144"/>
      <c r="K193" s="144"/>
      <c r="L193" s="144"/>
      <c r="M193" s="144"/>
      <c r="N193" s="23"/>
      <c r="O193" s="144"/>
      <c r="P193" s="144"/>
    </row>
    <row r="194" spans="1:16" ht="30" customHeight="1" x14ac:dyDescent="0.2">
      <c r="A194" s="144"/>
      <c r="B194" s="144"/>
      <c r="C194" s="314" t="s">
        <v>4139</v>
      </c>
      <c r="D194" s="342" t="s">
        <v>2935</v>
      </c>
      <c r="E194" s="1119">
        <v>13</v>
      </c>
      <c r="F194" s="1120">
        <v>37515</v>
      </c>
      <c r="G194" s="144"/>
      <c r="H194" s="144"/>
      <c r="I194" s="144"/>
      <c r="J194" s="144"/>
      <c r="K194" s="144"/>
      <c r="L194" s="144"/>
      <c r="M194" s="144"/>
      <c r="N194" s="23"/>
      <c r="O194" s="144"/>
      <c r="P194" s="144"/>
    </row>
    <row r="195" spans="1:16" ht="30" customHeight="1" x14ac:dyDescent="0.2">
      <c r="A195" s="144"/>
      <c r="B195" s="144"/>
      <c r="C195" s="314" t="s">
        <v>3938</v>
      </c>
      <c r="D195" s="342" t="s">
        <v>2510</v>
      </c>
      <c r="E195" s="1119">
        <v>5</v>
      </c>
      <c r="F195" s="1120">
        <v>37688</v>
      </c>
      <c r="G195" s="144"/>
      <c r="H195" s="144"/>
      <c r="I195" s="144"/>
      <c r="J195" s="144"/>
      <c r="K195" s="144"/>
      <c r="L195" s="144"/>
      <c r="M195" s="144"/>
      <c r="N195" s="23"/>
      <c r="O195" s="144"/>
      <c r="P195" s="144"/>
    </row>
    <row r="196" spans="1:16" ht="30" customHeight="1" x14ac:dyDescent="0.2">
      <c r="A196" s="144"/>
      <c r="B196" s="144"/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23"/>
      <c r="O196" s="144"/>
      <c r="P196" s="144"/>
    </row>
    <row r="197" spans="1:16" ht="30" customHeight="1" x14ac:dyDescent="0.2">
      <c r="A197" s="144"/>
      <c r="B197" s="144"/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23"/>
      <c r="O197" s="144"/>
      <c r="P197" s="144"/>
    </row>
    <row r="198" spans="1:16" ht="30" customHeight="1" x14ac:dyDescent="0.2">
      <c r="A198" s="144"/>
      <c r="B198" s="144"/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23"/>
      <c r="O198" s="144"/>
      <c r="P198" s="144"/>
    </row>
    <row r="199" spans="1:16" ht="30" customHeight="1" x14ac:dyDescent="0.2">
      <c r="A199" s="144"/>
      <c r="B199" s="144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23"/>
      <c r="O199" s="144"/>
      <c r="P199" s="144"/>
    </row>
    <row r="200" spans="1:16" ht="30" customHeight="1" x14ac:dyDescent="0.2">
      <c r="A200" s="144"/>
      <c r="B200" s="144"/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23"/>
      <c r="O200" s="144"/>
      <c r="P200" s="144"/>
    </row>
    <row r="201" spans="1:16" ht="30" customHeight="1" x14ac:dyDescent="0.2">
      <c r="A201" s="144"/>
      <c r="B201" s="144"/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23"/>
      <c r="O201" s="144"/>
      <c r="P201" s="144"/>
    </row>
    <row r="202" spans="1:16" ht="30" customHeight="1" x14ac:dyDescent="0.2">
      <c r="A202" s="144"/>
      <c r="B202" s="144"/>
      <c r="C202" s="144"/>
      <c r="D202" s="144"/>
      <c r="E202" s="144"/>
      <c r="F202" s="144"/>
      <c r="G202" s="144"/>
      <c r="H202" s="144"/>
      <c r="I202" s="144"/>
      <c r="J202" s="144"/>
      <c r="K202" s="144"/>
      <c r="L202" s="144"/>
      <c r="M202" s="144"/>
      <c r="N202" s="23"/>
      <c r="O202" s="144"/>
      <c r="P202" s="144"/>
    </row>
    <row r="203" spans="1:16" ht="30" customHeight="1" x14ac:dyDescent="0.2">
      <c r="A203" s="144"/>
      <c r="B203" s="144"/>
      <c r="C203" s="144"/>
      <c r="D203" s="144"/>
      <c r="E203" s="144"/>
      <c r="F203" s="144"/>
      <c r="G203" s="144"/>
      <c r="H203" s="144"/>
      <c r="I203" s="144"/>
      <c r="J203" s="144"/>
      <c r="K203" s="144"/>
      <c r="L203" s="144"/>
      <c r="M203" s="144"/>
      <c r="N203" s="23"/>
      <c r="O203" s="144"/>
      <c r="P203" s="144"/>
    </row>
    <row r="204" spans="1:16" ht="30" customHeight="1" x14ac:dyDescent="0.2">
      <c r="A204" s="144"/>
      <c r="B204" s="144"/>
      <c r="C204" s="144"/>
      <c r="D204" s="144"/>
      <c r="E204" s="144"/>
      <c r="F204" s="144"/>
      <c r="G204" s="144"/>
      <c r="H204" s="144"/>
      <c r="I204" s="144"/>
      <c r="J204" s="144"/>
      <c r="K204" s="144"/>
      <c r="L204" s="144"/>
      <c r="M204" s="144"/>
      <c r="N204" s="23"/>
      <c r="O204" s="144"/>
      <c r="P204" s="144"/>
    </row>
    <row r="205" spans="1:16" ht="30" customHeight="1" x14ac:dyDescent="0.2">
      <c r="A205" s="144"/>
      <c r="B205" s="144"/>
      <c r="C205" s="144"/>
      <c r="D205" s="144"/>
      <c r="E205" s="144"/>
      <c r="F205" s="144"/>
      <c r="G205" s="144"/>
      <c r="H205" s="144"/>
      <c r="I205" s="144"/>
      <c r="J205" s="144"/>
      <c r="K205" s="144"/>
      <c r="L205" s="144"/>
      <c r="M205" s="144"/>
      <c r="N205" s="23"/>
      <c r="O205" s="144"/>
      <c r="P205" s="144"/>
    </row>
    <row r="206" spans="1:16" ht="30" customHeight="1" x14ac:dyDescent="0.2">
      <c r="A206" s="144"/>
      <c r="B206" s="144"/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23"/>
      <c r="O206" s="144"/>
      <c r="P206" s="144"/>
    </row>
    <row r="207" spans="1:16" ht="30" customHeight="1" x14ac:dyDescent="0.2">
      <c r="A207" s="144"/>
      <c r="B207" s="144"/>
      <c r="C207" s="144"/>
      <c r="D207" s="144"/>
      <c r="E207" s="144"/>
      <c r="F207" s="144"/>
      <c r="G207" s="144"/>
      <c r="H207" s="144"/>
      <c r="I207" s="144"/>
      <c r="J207" s="144"/>
      <c r="K207" s="144"/>
      <c r="L207" s="144"/>
      <c r="M207" s="144"/>
      <c r="N207" s="23"/>
      <c r="O207" s="144"/>
      <c r="P207" s="144"/>
    </row>
    <row r="208" spans="1:16" ht="30" customHeight="1" x14ac:dyDescent="0.2">
      <c r="A208" s="144"/>
      <c r="B208" s="144"/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23"/>
      <c r="O208" s="144"/>
      <c r="P208" s="144"/>
    </row>
    <row r="209" spans="1:16" ht="30" customHeight="1" x14ac:dyDescent="0.2">
      <c r="A209" s="144"/>
      <c r="B209" s="144"/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23"/>
      <c r="O209" s="144"/>
      <c r="P209" s="144"/>
    </row>
    <row r="210" spans="1:16" ht="30" customHeight="1" x14ac:dyDescent="0.2">
      <c r="A210" s="144"/>
      <c r="B210" s="144"/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23"/>
      <c r="O210" s="144"/>
      <c r="P210" s="144"/>
    </row>
    <row r="211" spans="1:16" ht="30" customHeight="1" x14ac:dyDescent="0.2">
      <c r="A211" s="144"/>
      <c r="B211" s="144"/>
      <c r="C211" s="144"/>
      <c r="D211" s="144"/>
      <c r="E211" s="144"/>
      <c r="F211" s="144"/>
      <c r="G211" s="144"/>
      <c r="H211" s="144"/>
      <c r="I211" s="144"/>
      <c r="J211" s="144"/>
      <c r="K211" s="1105"/>
      <c r="L211" s="1106"/>
      <c r="M211" s="1107"/>
      <c r="N211" s="1108"/>
      <c r="O211" s="144"/>
      <c r="P211" s="144"/>
    </row>
    <row r="219" spans="1:16" ht="27.75" customHeight="1" x14ac:dyDescent="0.2">
      <c r="A219" s="1144" t="s">
        <v>1779</v>
      </c>
      <c r="B219" s="1144"/>
      <c r="C219" s="1144"/>
      <c r="D219" s="1144"/>
      <c r="E219" s="1144"/>
      <c r="F219" s="1144"/>
      <c r="G219" s="1144"/>
      <c r="H219" s="1144"/>
      <c r="I219" s="1144" t="s">
        <v>1779</v>
      </c>
      <c r="J219" s="1144"/>
      <c r="K219" s="1144"/>
      <c r="L219" s="1144"/>
      <c r="M219" s="1144"/>
      <c r="N219" s="1144"/>
      <c r="O219" s="1144"/>
      <c r="P219" s="1144"/>
    </row>
    <row r="220" spans="1:16" ht="30" customHeight="1" x14ac:dyDescent="0.2">
      <c r="A220" s="136" t="s">
        <v>1768</v>
      </c>
      <c r="B220" s="1140" t="str">
        <f>$B$10</f>
        <v>CAMPEONATO NACIONAL DE ATLETISMO U20 - COPIAPÓ 2021</v>
      </c>
      <c r="C220" s="1140"/>
      <c r="D220" s="1140"/>
      <c r="E220" s="1140"/>
      <c r="F220" s="1140"/>
      <c r="G220" s="1140"/>
      <c r="H220" s="1140"/>
      <c r="I220" s="136" t="s">
        <v>1768</v>
      </c>
      <c r="J220" s="1140" t="str">
        <f>$B$10</f>
        <v>CAMPEONATO NACIONAL DE ATLETISMO U20 - COPIAPÓ 2021</v>
      </c>
      <c r="K220" s="1140"/>
      <c r="L220" s="1140"/>
      <c r="M220" s="1140"/>
      <c r="N220" s="1140"/>
      <c r="O220" s="1140"/>
      <c r="P220" s="1140"/>
    </row>
    <row r="221" spans="1:16" ht="30" customHeight="1" x14ac:dyDescent="0.2">
      <c r="A221" s="136" t="s">
        <v>1769</v>
      </c>
      <c r="B221" s="1137" t="str">
        <f>$B$11</f>
        <v>Estadio Atlético Ramon Tapia Chambilla</v>
      </c>
      <c r="C221" s="1141"/>
      <c r="D221" s="1141"/>
      <c r="E221" s="1141"/>
      <c r="F221" s="1141"/>
      <c r="G221" s="1141"/>
      <c r="H221" s="1138"/>
      <c r="I221" s="136" t="s">
        <v>1769</v>
      </c>
      <c r="J221" s="1137" t="str">
        <f>$B$11</f>
        <v>Estadio Atlético Ramon Tapia Chambilla</v>
      </c>
      <c r="K221" s="1141"/>
      <c r="L221" s="1141"/>
      <c r="M221" s="1141"/>
      <c r="N221" s="1141"/>
      <c r="O221" s="1141"/>
      <c r="P221" s="1138"/>
    </row>
    <row r="222" spans="1:16" ht="30" customHeight="1" x14ac:dyDescent="0.2">
      <c r="A222" s="136" t="s">
        <v>26</v>
      </c>
      <c r="B222" s="1150" t="s">
        <v>3912</v>
      </c>
      <c r="C222" s="1143"/>
      <c r="D222" s="137"/>
      <c r="E222" s="137"/>
      <c r="F222" s="359"/>
      <c r="G222" s="359"/>
      <c r="H222" s="359"/>
      <c r="I222" s="136" t="s">
        <v>26</v>
      </c>
      <c r="J222" s="1145" t="str">
        <f>B222</f>
        <v>Sabado 02-10-2021</v>
      </c>
      <c r="K222" s="1143"/>
      <c r="L222" s="137"/>
      <c r="M222" s="137"/>
      <c r="N222" s="359"/>
      <c r="O222" s="359"/>
      <c r="P222" s="359"/>
    </row>
    <row r="223" spans="1:16" ht="30" customHeight="1" x14ac:dyDescent="0.2">
      <c r="A223" s="136" t="s">
        <v>10</v>
      </c>
      <c r="B223" s="1139" t="s">
        <v>3937</v>
      </c>
      <c r="C223" s="1138"/>
      <c r="F223" s="359"/>
      <c r="H223" s="359"/>
      <c r="I223" s="136" t="s">
        <v>10</v>
      </c>
      <c r="J223" s="1149" t="s">
        <v>4235</v>
      </c>
      <c r="K223" s="1138"/>
      <c r="N223" s="359"/>
      <c r="P223" s="359"/>
    </row>
    <row r="224" spans="1:16" ht="30" customHeight="1" x14ac:dyDescent="0.2">
      <c r="A224" s="136" t="s">
        <v>32</v>
      </c>
      <c r="B224" s="1139" t="s">
        <v>1796</v>
      </c>
      <c r="C224" s="1138"/>
      <c r="D224" s="359"/>
      <c r="E224" s="359"/>
      <c r="F224" s="359"/>
      <c r="G224" s="359"/>
      <c r="H224" s="359"/>
      <c r="I224" s="136" t="s">
        <v>32</v>
      </c>
      <c r="J224" s="1137" t="s">
        <v>1797</v>
      </c>
      <c r="K224" s="1138"/>
      <c r="L224" s="359"/>
      <c r="M224" s="359"/>
      <c r="N224" s="359"/>
      <c r="O224" s="359"/>
      <c r="P224" s="359"/>
    </row>
    <row r="225" spans="1:16" ht="30" customHeight="1" x14ac:dyDescent="0.2">
      <c r="A225" s="136" t="s">
        <v>1782</v>
      </c>
      <c r="B225" s="1139" t="s">
        <v>3902</v>
      </c>
      <c r="C225" s="1138"/>
      <c r="D225" s="359"/>
      <c r="E225" s="359"/>
      <c r="F225" s="359"/>
      <c r="G225" s="359"/>
      <c r="H225" s="359"/>
      <c r="I225" s="136" t="s">
        <v>1782</v>
      </c>
      <c r="J225" s="1139" t="s">
        <v>3902</v>
      </c>
      <c r="K225" s="1138"/>
      <c r="L225" s="359"/>
      <c r="M225" s="359"/>
      <c r="N225" s="359"/>
      <c r="O225" s="359"/>
      <c r="P225" s="359"/>
    </row>
    <row r="226" spans="1:16" ht="30" customHeight="1" x14ac:dyDescent="0.2">
      <c r="A226" s="136" t="s">
        <v>1784</v>
      </c>
      <c r="B226" s="1137"/>
      <c r="C226" s="1138"/>
      <c r="D226" s="359"/>
      <c r="E226" s="359"/>
      <c r="F226" s="359"/>
      <c r="G226" s="359"/>
      <c r="H226" s="359"/>
      <c r="I226" s="136" t="s">
        <v>1784</v>
      </c>
      <c r="J226" s="1137"/>
      <c r="K226" s="1138"/>
      <c r="L226" s="359"/>
      <c r="M226" s="359"/>
      <c r="N226" s="359"/>
      <c r="O226" s="359"/>
      <c r="P226" s="359"/>
    </row>
    <row r="227" spans="1:16" ht="30" customHeight="1" x14ac:dyDescent="0.2">
      <c r="A227" s="136" t="s">
        <v>1785</v>
      </c>
      <c r="B227" s="355">
        <v>1</v>
      </c>
      <c r="C227" s="356"/>
      <c r="D227" s="359"/>
      <c r="E227" s="359"/>
      <c r="F227" s="359"/>
      <c r="G227" s="359"/>
      <c r="H227" s="359"/>
      <c r="I227" s="136" t="s">
        <v>1785</v>
      </c>
      <c r="J227" s="355">
        <v>1</v>
      </c>
      <c r="K227" s="356"/>
      <c r="L227" s="359"/>
      <c r="M227" s="359"/>
      <c r="N227" s="359"/>
      <c r="O227" s="359"/>
      <c r="P227" s="359"/>
    </row>
    <row r="228" spans="1:16" ht="30" customHeight="1" x14ac:dyDescent="0.2">
      <c r="A228" s="136" t="s">
        <v>36</v>
      </c>
      <c r="B228" s="1137"/>
      <c r="C228" s="1138"/>
      <c r="D228" s="359"/>
      <c r="E228" s="359"/>
      <c r="F228" s="359"/>
      <c r="G228" s="359"/>
      <c r="H228" s="359"/>
      <c r="I228" s="136" t="s">
        <v>36</v>
      </c>
      <c r="J228" s="1137"/>
      <c r="K228" s="1138"/>
      <c r="L228" s="359"/>
      <c r="M228" s="359"/>
      <c r="N228" s="359"/>
      <c r="O228" s="359"/>
      <c r="P228" s="359"/>
    </row>
    <row r="229" spans="1:16" ht="30" customHeight="1" x14ac:dyDescent="0.2">
      <c r="A229" s="136" t="s">
        <v>1786</v>
      </c>
      <c r="B229" s="1137" t="s">
        <v>1798</v>
      </c>
      <c r="C229" s="1138"/>
      <c r="D229" s="359"/>
      <c r="E229" s="359"/>
      <c r="F229" s="359"/>
      <c r="G229" s="359"/>
      <c r="H229" s="359"/>
      <c r="I229" s="136" t="s">
        <v>1786</v>
      </c>
      <c r="J229" s="1137" t="s">
        <v>1798</v>
      </c>
      <c r="K229" s="1138"/>
      <c r="L229" s="359"/>
      <c r="M229" s="359"/>
      <c r="N229" s="359"/>
      <c r="O229" s="359"/>
      <c r="P229" s="359"/>
    </row>
    <row r="230" spans="1:16" ht="25" customHeight="1" x14ac:dyDescent="0.2"/>
    <row r="231" spans="1:16" ht="25" customHeight="1" thickBot="1" x14ac:dyDescent="0.25">
      <c r="A231" s="141" t="s">
        <v>1788</v>
      </c>
      <c r="B231" s="141" t="s">
        <v>1789</v>
      </c>
      <c r="C231" s="141" t="s">
        <v>1790</v>
      </c>
      <c r="D231" s="141" t="s">
        <v>8</v>
      </c>
      <c r="E231" s="141" t="s">
        <v>1791</v>
      </c>
      <c r="F231" s="141" t="s">
        <v>1792</v>
      </c>
      <c r="G231" s="141" t="s">
        <v>1793</v>
      </c>
      <c r="H231" s="141" t="s">
        <v>14</v>
      </c>
      <c r="I231" s="141" t="s">
        <v>1788</v>
      </c>
      <c r="J231" s="141" t="s">
        <v>1789</v>
      </c>
      <c r="K231" s="141" t="s">
        <v>1790</v>
      </c>
      <c r="L231" s="141" t="s">
        <v>8</v>
      </c>
      <c r="M231" s="141" t="s">
        <v>1791</v>
      </c>
      <c r="N231" s="141" t="s">
        <v>1792</v>
      </c>
      <c r="O231" s="141" t="s">
        <v>1793</v>
      </c>
      <c r="P231" s="141" t="s">
        <v>14</v>
      </c>
    </row>
    <row r="232" spans="1:16" ht="30" customHeight="1" thickTop="1" x14ac:dyDescent="0.2">
      <c r="A232" s="142"/>
      <c r="B232" s="142"/>
      <c r="C232" s="314" t="s">
        <v>3938</v>
      </c>
      <c r="D232" s="342" t="s">
        <v>2510</v>
      </c>
      <c r="E232" s="1119">
        <v>5</v>
      </c>
      <c r="F232" s="1002">
        <v>37688</v>
      </c>
      <c r="G232" s="142"/>
      <c r="H232" s="142"/>
      <c r="I232" s="142"/>
      <c r="J232" s="142"/>
      <c r="K232" s="314" t="s">
        <v>3960</v>
      </c>
      <c r="L232" s="342" t="s">
        <v>3710</v>
      </c>
      <c r="M232" s="1119">
        <v>8</v>
      </c>
      <c r="N232" s="1002">
        <v>37280</v>
      </c>
      <c r="O232" s="142"/>
      <c r="P232" s="142"/>
    </row>
    <row r="233" spans="1:16" ht="30" customHeight="1" x14ac:dyDescent="0.2">
      <c r="A233" s="144"/>
      <c r="B233" s="144"/>
      <c r="C233" s="314" t="s">
        <v>3939</v>
      </c>
      <c r="D233" s="342" t="s">
        <v>2510</v>
      </c>
      <c r="E233" s="1119">
        <v>5</v>
      </c>
      <c r="F233" s="1002">
        <v>38601</v>
      </c>
      <c r="G233" s="144"/>
      <c r="H233" s="144"/>
      <c r="I233" s="144"/>
      <c r="J233" s="144"/>
      <c r="K233" s="314" t="s">
        <v>3961</v>
      </c>
      <c r="L233" s="342" t="s">
        <v>2230</v>
      </c>
      <c r="M233" s="1119">
        <v>13</v>
      </c>
      <c r="N233" s="1002">
        <v>37277</v>
      </c>
      <c r="O233" s="144"/>
      <c r="P233" s="144"/>
    </row>
    <row r="234" spans="1:16" ht="30" customHeight="1" x14ac:dyDescent="0.2">
      <c r="A234" s="144"/>
      <c r="B234" s="144"/>
      <c r="C234" s="314" t="s">
        <v>3940</v>
      </c>
      <c r="D234" s="342" t="s">
        <v>2462</v>
      </c>
      <c r="E234" s="1119">
        <v>5</v>
      </c>
      <c r="F234" s="1002">
        <v>37886</v>
      </c>
      <c r="G234" s="144"/>
      <c r="H234" s="144"/>
      <c r="I234" s="144"/>
      <c r="J234" s="144"/>
      <c r="K234" s="314" t="s">
        <v>3961</v>
      </c>
      <c r="L234" s="342" t="s">
        <v>2243</v>
      </c>
      <c r="M234" s="1119">
        <v>13</v>
      </c>
      <c r="N234" s="1002">
        <v>37277</v>
      </c>
      <c r="O234" s="144"/>
      <c r="P234" s="144"/>
    </row>
    <row r="235" spans="1:16" ht="30" customHeight="1" x14ac:dyDescent="0.2">
      <c r="A235" s="144"/>
      <c r="B235" s="144"/>
      <c r="C235" s="314" t="s">
        <v>3941</v>
      </c>
      <c r="D235" s="342" t="s">
        <v>2510</v>
      </c>
      <c r="E235" s="1119">
        <v>5</v>
      </c>
      <c r="F235" s="1002">
        <v>38618</v>
      </c>
      <c r="G235" s="144"/>
      <c r="H235" s="144"/>
      <c r="I235" s="144"/>
      <c r="J235" s="144"/>
      <c r="K235" s="314" t="s">
        <v>3962</v>
      </c>
      <c r="L235" s="342" t="s">
        <v>2362</v>
      </c>
      <c r="M235" s="1119">
        <v>5</v>
      </c>
      <c r="N235" s="1002">
        <v>37718</v>
      </c>
      <c r="O235" s="144"/>
      <c r="P235" s="144"/>
    </row>
    <row r="236" spans="1:16" ht="30" customHeight="1" x14ac:dyDescent="0.2">
      <c r="A236" s="144"/>
      <c r="B236" s="144"/>
      <c r="C236" s="314" t="s">
        <v>3942</v>
      </c>
      <c r="D236" s="342" t="s">
        <v>2448</v>
      </c>
      <c r="E236" s="1119">
        <v>5</v>
      </c>
      <c r="F236" s="1002">
        <v>37684</v>
      </c>
      <c r="G236" s="144"/>
      <c r="H236" s="144"/>
      <c r="I236" s="144"/>
      <c r="J236" s="144"/>
      <c r="K236" s="314" t="s">
        <v>3963</v>
      </c>
      <c r="L236" s="342" t="s">
        <v>2362</v>
      </c>
      <c r="M236" s="1119">
        <v>5</v>
      </c>
      <c r="N236" s="1002">
        <v>38413</v>
      </c>
      <c r="O236" s="144"/>
      <c r="P236" s="144"/>
    </row>
    <row r="237" spans="1:16" ht="30" customHeight="1" x14ac:dyDescent="0.2">
      <c r="A237" s="144"/>
      <c r="B237" s="144"/>
      <c r="C237" s="314" t="s">
        <v>3943</v>
      </c>
      <c r="D237" s="342" t="s">
        <v>3526</v>
      </c>
      <c r="E237" s="1119">
        <v>9</v>
      </c>
      <c r="F237" s="1002">
        <v>37975</v>
      </c>
      <c r="G237" s="144"/>
      <c r="H237" s="144"/>
      <c r="I237" s="144"/>
      <c r="J237" s="144"/>
      <c r="K237" s="314" t="s">
        <v>3964</v>
      </c>
      <c r="L237" s="342" t="s">
        <v>1911</v>
      </c>
      <c r="M237" s="1119">
        <v>6</v>
      </c>
      <c r="N237" s="1002">
        <v>37320</v>
      </c>
      <c r="O237" s="144"/>
      <c r="P237" s="144"/>
    </row>
    <row r="238" spans="1:16" ht="30" customHeight="1" x14ac:dyDescent="0.2">
      <c r="A238" s="144"/>
      <c r="B238" s="144"/>
      <c r="C238" s="144"/>
      <c r="D238" s="144"/>
      <c r="E238" s="144"/>
      <c r="F238" s="144"/>
      <c r="G238" s="144"/>
      <c r="H238" s="144"/>
      <c r="I238" s="144"/>
      <c r="J238" s="144"/>
      <c r="K238" s="314" t="s">
        <v>3964</v>
      </c>
      <c r="L238" s="342" t="s">
        <v>1911</v>
      </c>
      <c r="M238" s="1119">
        <v>6</v>
      </c>
      <c r="N238" s="1002">
        <v>37320</v>
      </c>
      <c r="O238" s="144"/>
      <c r="P238" s="144"/>
    </row>
    <row r="239" spans="1:16" ht="30" customHeight="1" x14ac:dyDescent="0.2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314" t="s">
        <v>3965</v>
      </c>
      <c r="L239" s="342" t="s">
        <v>1911</v>
      </c>
      <c r="M239" s="1119">
        <v>16</v>
      </c>
      <c r="N239" s="1002">
        <v>37847</v>
      </c>
      <c r="O239" s="144"/>
      <c r="P239" s="144"/>
    </row>
    <row r="240" spans="1:16" ht="30" customHeight="1" x14ac:dyDescent="0.2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314" t="s">
        <v>3966</v>
      </c>
      <c r="L240" s="342" t="s">
        <v>2510</v>
      </c>
      <c r="M240" s="1119">
        <v>5</v>
      </c>
      <c r="N240" s="1002">
        <v>37984</v>
      </c>
      <c r="O240" s="144"/>
      <c r="P240" s="144"/>
    </row>
    <row r="241" spans="1:16" ht="30" customHeight="1" x14ac:dyDescent="0.2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314" t="s">
        <v>3967</v>
      </c>
      <c r="L241" s="342" t="s">
        <v>2462</v>
      </c>
      <c r="M241" s="1119">
        <v>5</v>
      </c>
      <c r="N241" s="1002">
        <v>38579</v>
      </c>
      <c r="O241" s="144"/>
      <c r="P241" s="144"/>
    </row>
    <row r="242" spans="1:16" ht="30" customHeight="1" x14ac:dyDescent="0.2">
      <c r="A242" s="144"/>
      <c r="B242" s="144"/>
      <c r="C242" s="144"/>
      <c r="D242" s="144"/>
      <c r="E242" s="144"/>
      <c r="F242" s="144"/>
      <c r="G242" s="144"/>
      <c r="H242" s="144"/>
      <c r="I242" s="144"/>
      <c r="J242" s="144"/>
      <c r="K242" s="144"/>
      <c r="L242" s="144"/>
      <c r="M242" s="144"/>
      <c r="N242" s="23"/>
      <c r="O242" s="144"/>
      <c r="P242" s="144"/>
    </row>
    <row r="243" spans="1:16" ht="30" customHeight="1" x14ac:dyDescent="0.2">
      <c r="A243" s="144"/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23"/>
      <c r="O243" s="144"/>
      <c r="P243" s="144"/>
    </row>
    <row r="244" spans="1:16" ht="30" customHeight="1" x14ac:dyDescent="0.2">
      <c r="A244" s="144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23"/>
      <c r="O244" s="144"/>
      <c r="P244" s="144"/>
    </row>
    <row r="245" spans="1:16" ht="30" customHeight="1" x14ac:dyDescent="0.2">
      <c r="A245" s="144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23"/>
      <c r="O245" s="144"/>
      <c r="P245" s="144"/>
    </row>
    <row r="246" spans="1:16" ht="30" customHeight="1" x14ac:dyDescent="0.2">
      <c r="A246" s="144"/>
      <c r="B246" s="144"/>
      <c r="C246" s="144"/>
      <c r="D246" s="144"/>
      <c r="E246" s="144"/>
      <c r="F246" s="144"/>
      <c r="G246" s="144"/>
      <c r="H246" s="144"/>
      <c r="I246" s="144"/>
      <c r="J246" s="144"/>
      <c r="K246" s="144"/>
      <c r="L246" s="144"/>
      <c r="M246" s="144"/>
      <c r="N246" s="23"/>
      <c r="O246" s="144"/>
      <c r="P246" s="144"/>
    </row>
    <row r="247" spans="1:16" ht="30" customHeight="1" x14ac:dyDescent="0.2">
      <c r="A247" s="144"/>
      <c r="B247" s="144"/>
      <c r="C247" s="144"/>
      <c r="D247" s="144"/>
      <c r="E247" s="144"/>
      <c r="F247" s="144"/>
      <c r="G247" s="144"/>
      <c r="H247" s="144"/>
      <c r="I247" s="144"/>
      <c r="J247" s="144"/>
      <c r="K247" s="144"/>
      <c r="L247" s="144"/>
      <c r="M247" s="144"/>
      <c r="N247" s="23"/>
      <c r="O247" s="144"/>
      <c r="P247" s="144"/>
    </row>
    <row r="248" spans="1:16" ht="30" customHeight="1" x14ac:dyDescent="0.2">
      <c r="A248" s="144"/>
      <c r="B248" s="144"/>
      <c r="C248" s="144"/>
      <c r="D248" s="144"/>
      <c r="E248" s="144"/>
      <c r="F248" s="144"/>
      <c r="G248" s="144"/>
      <c r="H248" s="144"/>
      <c r="I248" s="144"/>
      <c r="J248" s="144"/>
      <c r="K248" s="144"/>
      <c r="L248" s="144"/>
      <c r="M248" s="144"/>
      <c r="N248" s="23"/>
      <c r="O248" s="144"/>
      <c r="P248" s="144"/>
    </row>
    <row r="249" spans="1:16" ht="30" customHeight="1" x14ac:dyDescent="0.2">
      <c r="A249" s="144"/>
      <c r="B249" s="144"/>
      <c r="C249" s="144"/>
      <c r="D249" s="144"/>
      <c r="E249" s="144"/>
      <c r="F249" s="144"/>
      <c r="G249" s="144"/>
      <c r="H249" s="144"/>
      <c r="I249" s="144"/>
      <c r="J249" s="144"/>
      <c r="K249" s="144"/>
      <c r="L249" s="144"/>
      <c r="M249" s="144"/>
      <c r="N249" s="23"/>
      <c r="O249" s="144"/>
      <c r="P249" s="144"/>
    </row>
    <row r="250" spans="1:16" ht="30" customHeight="1" x14ac:dyDescent="0.2">
      <c r="A250" s="144"/>
      <c r="B250" s="144"/>
      <c r="C250" s="144"/>
      <c r="D250" s="144"/>
      <c r="E250" s="144"/>
      <c r="F250" s="144"/>
      <c r="G250" s="144"/>
      <c r="H250" s="144"/>
      <c r="I250" s="144"/>
      <c r="J250" s="144"/>
      <c r="K250" s="144"/>
      <c r="L250" s="144"/>
      <c r="M250" s="144"/>
      <c r="N250" s="23"/>
      <c r="O250" s="144"/>
      <c r="P250" s="144"/>
    </row>
    <row r="251" spans="1:16" ht="30" customHeight="1" x14ac:dyDescent="0.2">
      <c r="A251" s="144"/>
      <c r="B251" s="144"/>
      <c r="C251" s="144"/>
      <c r="D251" s="144"/>
      <c r="E251" s="144"/>
      <c r="F251" s="144"/>
      <c r="G251" s="144"/>
      <c r="H251" s="144"/>
      <c r="I251" s="144"/>
      <c r="J251" s="144"/>
      <c r="K251" s="144"/>
      <c r="L251" s="144"/>
      <c r="M251" s="144"/>
      <c r="N251" s="23"/>
      <c r="O251" s="144"/>
      <c r="P251" s="144"/>
    </row>
    <row r="252" spans="1:16" ht="30" customHeight="1" x14ac:dyDescent="0.2">
      <c r="A252" s="144"/>
      <c r="B252" s="144"/>
      <c r="C252" s="144"/>
      <c r="D252" s="144"/>
      <c r="E252" s="144"/>
      <c r="F252" s="144"/>
      <c r="G252" s="144"/>
      <c r="H252" s="144"/>
      <c r="I252" s="144"/>
      <c r="J252" s="144"/>
      <c r="K252" s="144"/>
      <c r="L252" s="144"/>
      <c r="M252" s="144"/>
      <c r="N252" s="23"/>
      <c r="O252" s="144"/>
      <c r="P252" s="144"/>
    </row>
    <row r="253" spans="1:16" ht="30" customHeight="1" x14ac:dyDescent="0.2">
      <c r="A253" s="144"/>
      <c r="B253" s="144"/>
      <c r="C253" s="144"/>
      <c r="D253" s="144"/>
      <c r="E253" s="144"/>
      <c r="F253" s="144"/>
      <c r="G253" s="144"/>
      <c r="H253" s="144"/>
      <c r="I253" s="144"/>
      <c r="J253" s="144"/>
      <c r="K253" s="144"/>
      <c r="L253" s="144"/>
      <c r="M253" s="144"/>
      <c r="N253" s="23"/>
      <c r="O253" s="144"/>
      <c r="P253" s="144"/>
    </row>
    <row r="254" spans="1:16" ht="30" customHeight="1" x14ac:dyDescent="0.2">
      <c r="A254" s="144"/>
      <c r="B254" s="144"/>
      <c r="C254" s="144"/>
      <c r="D254" s="144"/>
      <c r="E254" s="144"/>
      <c r="F254" s="144"/>
      <c r="G254" s="144"/>
      <c r="H254" s="144"/>
      <c r="I254" s="144"/>
      <c r="J254" s="144"/>
      <c r="K254" s="144"/>
      <c r="L254" s="144"/>
      <c r="M254" s="144"/>
      <c r="N254" s="23"/>
      <c r="O254" s="144"/>
      <c r="P254" s="144"/>
    </row>
    <row r="255" spans="1:16" ht="30" customHeight="1" x14ac:dyDescent="0.2">
      <c r="A255" s="144"/>
      <c r="B255" s="144"/>
      <c r="C255" s="144"/>
      <c r="D255" s="144"/>
      <c r="E255" s="144"/>
      <c r="F255" s="144"/>
      <c r="G255" s="144"/>
      <c r="H255" s="144"/>
      <c r="I255" s="144"/>
      <c r="J255" s="144"/>
      <c r="K255" s="1105"/>
      <c r="L255" s="1106"/>
      <c r="M255" s="1107"/>
      <c r="N255" s="1108"/>
      <c r="O255" s="144"/>
      <c r="P255" s="144"/>
    </row>
    <row r="263" spans="1:16" ht="27.75" customHeight="1" x14ac:dyDescent="0.2">
      <c r="A263" s="1144" t="s">
        <v>1779</v>
      </c>
      <c r="B263" s="1144"/>
      <c r="C263" s="1144"/>
      <c r="D263" s="1144"/>
      <c r="E263" s="1144"/>
      <c r="F263" s="1144"/>
      <c r="G263" s="1144"/>
      <c r="H263" s="1144"/>
      <c r="I263" s="1144" t="s">
        <v>1779</v>
      </c>
      <c r="J263" s="1144"/>
      <c r="K263" s="1144"/>
      <c r="L263" s="1144"/>
      <c r="M263" s="1144"/>
      <c r="N263" s="1144"/>
      <c r="O263" s="1144"/>
      <c r="P263" s="1144"/>
    </row>
    <row r="264" spans="1:16" ht="30" customHeight="1" x14ac:dyDescent="0.2">
      <c r="A264" s="136" t="s">
        <v>1768</v>
      </c>
      <c r="B264" s="1140" t="str">
        <f>$B$10</f>
        <v>CAMPEONATO NACIONAL DE ATLETISMO U20 - COPIAPÓ 2021</v>
      </c>
      <c r="C264" s="1140"/>
      <c r="D264" s="1140"/>
      <c r="E264" s="1140"/>
      <c r="F264" s="1140"/>
      <c r="G264" s="1140"/>
      <c r="H264" s="1140"/>
      <c r="I264" s="136" t="s">
        <v>1768</v>
      </c>
      <c r="J264" s="1140" t="str">
        <f>$B$10</f>
        <v>CAMPEONATO NACIONAL DE ATLETISMO U20 - COPIAPÓ 2021</v>
      </c>
      <c r="K264" s="1140"/>
      <c r="L264" s="1140"/>
      <c r="M264" s="1140"/>
      <c r="N264" s="1140"/>
      <c r="O264" s="1140"/>
      <c r="P264" s="1140"/>
    </row>
    <row r="265" spans="1:16" ht="30" customHeight="1" x14ac:dyDescent="0.2">
      <c r="A265" s="136" t="s">
        <v>1769</v>
      </c>
      <c r="B265" s="1137" t="str">
        <f>$B$11</f>
        <v>Estadio Atlético Ramon Tapia Chambilla</v>
      </c>
      <c r="C265" s="1141"/>
      <c r="D265" s="1141"/>
      <c r="E265" s="1141"/>
      <c r="F265" s="1141"/>
      <c r="G265" s="1141"/>
      <c r="H265" s="1138"/>
      <c r="I265" s="136" t="s">
        <v>1769</v>
      </c>
      <c r="J265" s="1137" t="str">
        <f>$B$11</f>
        <v>Estadio Atlético Ramon Tapia Chambilla</v>
      </c>
      <c r="K265" s="1141"/>
      <c r="L265" s="1141"/>
      <c r="M265" s="1141"/>
      <c r="N265" s="1141"/>
      <c r="O265" s="1141"/>
      <c r="P265" s="1138"/>
    </row>
    <row r="266" spans="1:16" ht="30" customHeight="1" x14ac:dyDescent="0.2">
      <c r="A266" s="136" t="s">
        <v>26</v>
      </c>
      <c r="B266" s="1145" t="str">
        <f>$B$12</f>
        <v>Domingo  03-10-2021</v>
      </c>
      <c r="C266" s="1143"/>
      <c r="D266" s="137"/>
      <c r="E266" s="137"/>
      <c r="F266" s="359"/>
      <c r="G266" s="359"/>
      <c r="H266" s="359"/>
      <c r="I266" s="136" t="s">
        <v>26</v>
      </c>
      <c r="J266" s="1145" t="str">
        <f>B$12</f>
        <v>Domingo  03-10-2021</v>
      </c>
      <c r="K266" s="1143"/>
      <c r="L266" s="137"/>
      <c r="M266" s="137"/>
      <c r="N266" s="359"/>
      <c r="O266" s="359"/>
      <c r="P266" s="359"/>
    </row>
    <row r="267" spans="1:16" ht="30" customHeight="1" x14ac:dyDescent="0.2">
      <c r="A267" s="136" t="s">
        <v>10</v>
      </c>
      <c r="B267" s="1137"/>
      <c r="C267" s="1138"/>
      <c r="F267" s="359"/>
      <c r="H267" s="359"/>
      <c r="I267" s="136" t="s">
        <v>10</v>
      </c>
      <c r="J267" s="1149" t="s">
        <v>4236</v>
      </c>
      <c r="K267" s="1138"/>
      <c r="N267" s="359"/>
      <c r="P267" s="359"/>
    </row>
    <row r="268" spans="1:16" ht="30" customHeight="1" x14ac:dyDescent="0.2">
      <c r="A268" s="136" t="s">
        <v>32</v>
      </c>
      <c r="B268" s="1139" t="s">
        <v>1796</v>
      </c>
      <c r="C268" s="1138"/>
      <c r="D268" s="359"/>
      <c r="E268" s="359"/>
      <c r="F268" s="359"/>
      <c r="G268" s="359"/>
      <c r="H268" s="359"/>
      <c r="I268" s="136" t="s">
        <v>32</v>
      </c>
      <c r="J268" s="1137" t="s">
        <v>1797</v>
      </c>
      <c r="K268" s="1138"/>
      <c r="L268" s="359"/>
      <c r="M268" s="359"/>
      <c r="N268" s="359"/>
      <c r="O268" s="359"/>
      <c r="P268" s="359"/>
    </row>
    <row r="269" spans="1:16" ht="30" customHeight="1" x14ac:dyDescent="0.2">
      <c r="A269" s="136" t="s">
        <v>1782</v>
      </c>
      <c r="B269" s="1139" t="s">
        <v>3902</v>
      </c>
      <c r="C269" s="1138"/>
      <c r="D269" s="359"/>
      <c r="E269" s="359"/>
      <c r="F269" s="359"/>
      <c r="G269" s="359"/>
      <c r="H269" s="359"/>
      <c r="I269" s="136" t="s">
        <v>1782</v>
      </c>
      <c r="J269" s="1139" t="s">
        <v>3902</v>
      </c>
      <c r="K269" s="1138"/>
      <c r="L269" s="359"/>
      <c r="M269" s="359"/>
      <c r="N269" s="359"/>
      <c r="O269" s="359"/>
      <c r="P269" s="359"/>
    </row>
    <row r="270" spans="1:16" ht="30" customHeight="1" x14ac:dyDescent="0.2">
      <c r="A270" s="136" t="s">
        <v>1784</v>
      </c>
      <c r="B270" s="1137"/>
      <c r="C270" s="1138"/>
      <c r="D270" s="359"/>
      <c r="E270" s="359"/>
      <c r="F270" s="359"/>
      <c r="G270" s="359"/>
      <c r="H270" s="359"/>
      <c r="I270" s="136" t="s">
        <v>1784</v>
      </c>
      <c r="J270" s="1137"/>
      <c r="K270" s="1138"/>
      <c r="L270" s="359"/>
      <c r="M270" s="359"/>
      <c r="N270" s="359"/>
      <c r="O270" s="359"/>
      <c r="P270" s="359"/>
    </row>
    <row r="271" spans="1:16" ht="30" customHeight="1" x14ac:dyDescent="0.2">
      <c r="A271" s="136" t="s">
        <v>1785</v>
      </c>
      <c r="B271" s="355">
        <v>1</v>
      </c>
      <c r="C271" s="356"/>
      <c r="D271" s="359"/>
      <c r="E271" s="359"/>
      <c r="F271" s="359"/>
      <c r="G271" s="359"/>
      <c r="H271" s="359"/>
      <c r="I271" s="136" t="s">
        <v>1785</v>
      </c>
      <c r="J271" s="355">
        <v>1</v>
      </c>
      <c r="K271" s="356"/>
      <c r="L271" s="359"/>
      <c r="M271" s="359"/>
      <c r="N271" s="359"/>
      <c r="O271" s="359"/>
      <c r="P271" s="359"/>
    </row>
    <row r="272" spans="1:16" ht="30" customHeight="1" x14ac:dyDescent="0.2">
      <c r="A272" s="136" t="s">
        <v>36</v>
      </c>
      <c r="B272" s="1137"/>
      <c r="C272" s="1138"/>
      <c r="D272" s="359"/>
      <c r="E272" s="359"/>
      <c r="F272" s="359"/>
      <c r="G272" s="359"/>
      <c r="H272" s="359"/>
      <c r="I272" s="136" t="s">
        <v>36</v>
      </c>
      <c r="J272" s="1137"/>
      <c r="K272" s="1138"/>
      <c r="L272" s="359"/>
      <c r="M272" s="359"/>
      <c r="N272" s="359"/>
      <c r="O272" s="359"/>
      <c r="P272" s="359"/>
    </row>
    <row r="273" spans="1:16" ht="30" customHeight="1" x14ac:dyDescent="0.2">
      <c r="A273" s="136" t="s">
        <v>1786</v>
      </c>
      <c r="B273" s="1137" t="s">
        <v>1798</v>
      </c>
      <c r="C273" s="1138"/>
      <c r="D273" s="359"/>
      <c r="E273" s="359"/>
      <c r="F273" s="359"/>
      <c r="G273" s="359"/>
      <c r="H273" s="359"/>
      <c r="I273" s="136" t="s">
        <v>1786</v>
      </c>
      <c r="J273" s="1137" t="s">
        <v>1798</v>
      </c>
      <c r="K273" s="1138"/>
      <c r="L273" s="359"/>
      <c r="M273" s="359"/>
      <c r="N273" s="359"/>
      <c r="O273" s="359"/>
      <c r="P273" s="359"/>
    </row>
    <row r="274" spans="1:16" ht="25" customHeight="1" x14ac:dyDescent="0.2"/>
    <row r="275" spans="1:16" ht="25" customHeight="1" thickBot="1" x14ac:dyDescent="0.25">
      <c r="A275" s="141" t="s">
        <v>1788</v>
      </c>
      <c r="B275" s="141" t="s">
        <v>1789</v>
      </c>
      <c r="C275" s="141" t="s">
        <v>1790</v>
      </c>
      <c r="D275" s="141" t="s">
        <v>8</v>
      </c>
      <c r="E275" s="141" t="s">
        <v>1791</v>
      </c>
      <c r="F275" s="141" t="s">
        <v>1792</v>
      </c>
      <c r="G275" s="141" t="s">
        <v>1793</v>
      </c>
      <c r="H275" s="141" t="s">
        <v>14</v>
      </c>
      <c r="I275" s="141" t="s">
        <v>1788</v>
      </c>
      <c r="J275" s="141" t="s">
        <v>1789</v>
      </c>
      <c r="K275" s="141" t="s">
        <v>1790</v>
      </c>
      <c r="L275" s="141" t="s">
        <v>8</v>
      </c>
      <c r="M275" s="141" t="s">
        <v>1791</v>
      </c>
      <c r="N275" s="141" t="s">
        <v>1792</v>
      </c>
      <c r="O275" s="141" t="s">
        <v>1793</v>
      </c>
      <c r="P275" s="141" t="s">
        <v>14</v>
      </c>
    </row>
    <row r="276" spans="1:16" ht="30" customHeight="1" thickTop="1" x14ac:dyDescent="0.2">
      <c r="A276" s="142"/>
      <c r="B276" s="142"/>
      <c r="C276" s="142"/>
      <c r="D276" s="143"/>
      <c r="E276" s="145"/>
      <c r="F276" s="142"/>
      <c r="G276" s="142"/>
      <c r="H276" s="142"/>
      <c r="I276" s="142"/>
      <c r="J276" s="142"/>
      <c r="K276" s="314" t="s">
        <v>4165</v>
      </c>
      <c r="L276" s="342" t="s">
        <v>3238</v>
      </c>
      <c r="M276" s="1119">
        <v>3</v>
      </c>
      <c r="N276" s="1002">
        <v>37936</v>
      </c>
      <c r="O276" s="142"/>
      <c r="P276" s="142"/>
    </row>
    <row r="277" spans="1:16" ht="30" customHeight="1" x14ac:dyDescent="0.2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314" t="s">
        <v>4177</v>
      </c>
      <c r="L277" s="342" t="s">
        <v>3710</v>
      </c>
      <c r="M277" s="1119">
        <v>8</v>
      </c>
      <c r="N277" s="1002">
        <v>37280</v>
      </c>
      <c r="O277" s="144"/>
      <c r="P277" s="144"/>
    </row>
    <row r="278" spans="1:16" ht="30" customHeight="1" x14ac:dyDescent="0.2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314" t="s">
        <v>3966</v>
      </c>
      <c r="L278" s="342" t="s">
        <v>2510</v>
      </c>
      <c r="M278" s="1119">
        <v>5</v>
      </c>
      <c r="N278" s="1002">
        <v>37984</v>
      </c>
      <c r="O278" s="144"/>
      <c r="P278" s="144"/>
    </row>
    <row r="279" spans="1:16" ht="30" customHeight="1" x14ac:dyDescent="0.2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314" t="s">
        <v>3961</v>
      </c>
      <c r="L279" s="342" t="s">
        <v>2230</v>
      </c>
      <c r="M279" s="1119">
        <v>13</v>
      </c>
      <c r="N279" s="1002">
        <v>37277</v>
      </c>
      <c r="O279" s="144"/>
      <c r="P279" s="144"/>
    </row>
    <row r="280" spans="1:16" ht="30" customHeight="1" x14ac:dyDescent="0.2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314" t="s">
        <v>3961</v>
      </c>
      <c r="L280" s="342" t="s">
        <v>2243</v>
      </c>
      <c r="M280" s="1119">
        <v>13</v>
      </c>
      <c r="N280" s="1002">
        <v>37277</v>
      </c>
      <c r="O280" s="144"/>
      <c r="P280" s="144"/>
    </row>
    <row r="281" spans="1:16" ht="30" customHeight="1" x14ac:dyDescent="0.2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23"/>
      <c r="O281" s="144"/>
      <c r="P281" s="144"/>
    </row>
    <row r="282" spans="1:16" ht="30" customHeight="1" x14ac:dyDescent="0.2">
      <c r="A282" s="144"/>
      <c r="B282" s="144"/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23"/>
      <c r="O282" s="144"/>
      <c r="P282" s="144"/>
    </row>
    <row r="283" spans="1:16" ht="30" customHeight="1" x14ac:dyDescent="0.2">
      <c r="A283" s="144"/>
      <c r="B283" s="144"/>
      <c r="C283" s="144"/>
      <c r="D283" s="144"/>
      <c r="E283" s="144"/>
      <c r="F283" s="144"/>
      <c r="G283" s="144"/>
      <c r="H283" s="144"/>
      <c r="I283" s="144"/>
      <c r="J283" s="144"/>
      <c r="K283" s="144"/>
      <c r="L283" s="144"/>
      <c r="M283" s="144"/>
      <c r="N283" s="23"/>
      <c r="O283" s="144"/>
      <c r="P283" s="144"/>
    </row>
    <row r="284" spans="1:16" ht="30" customHeight="1" x14ac:dyDescent="0.2">
      <c r="A284" s="144"/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23"/>
      <c r="O284" s="144"/>
      <c r="P284" s="144"/>
    </row>
    <row r="285" spans="1:16" ht="30" customHeight="1" x14ac:dyDescent="0.2">
      <c r="A285" s="144"/>
      <c r="B285" s="144"/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23"/>
      <c r="O285" s="144"/>
      <c r="P285" s="144"/>
    </row>
    <row r="286" spans="1:16" ht="30" customHeight="1" x14ac:dyDescent="0.2">
      <c r="A286" s="144"/>
      <c r="B286" s="144"/>
      <c r="C286" s="144"/>
      <c r="D286" s="144"/>
      <c r="E286" s="144"/>
      <c r="F286" s="144"/>
      <c r="G286" s="144"/>
      <c r="H286" s="144"/>
      <c r="I286" s="144"/>
      <c r="J286" s="144"/>
      <c r="K286" s="144"/>
      <c r="L286" s="144"/>
      <c r="M286" s="144"/>
      <c r="N286" s="23"/>
      <c r="O286" s="144"/>
      <c r="P286" s="144"/>
    </row>
    <row r="287" spans="1:16" ht="30" customHeight="1" x14ac:dyDescent="0.2">
      <c r="A287" s="144"/>
      <c r="B287" s="144"/>
      <c r="C287" s="144"/>
      <c r="D287" s="144"/>
      <c r="E287" s="144"/>
      <c r="F287" s="144"/>
      <c r="G287" s="144"/>
      <c r="H287" s="144"/>
      <c r="I287" s="144"/>
      <c r="J287" s="144"/>
      <c r="K287" s="144"/>
      <c r="L287" s="144"/>
      <c r="M287" s="144"/>
      <c r="N287" s="23"/>
      <c r="O287" s="144"/>
      <c r="P287" s="144"/>
    </row>
    <row r="288" spans="1:16" ht="30" customHeight="1" x14ac:dyDescent="0.2">
      <c r="A288" s="144"/>
      <c r="B288" s="144"/>
      <c r="C288" s="144"/>
      <c r="D288" s="144"/>
      <c r="E288" s="144"/>
      <c r="F288" s="144"/>
      <c r="G288" s="144"/>
      <c r="H288" s="144"/>
      <c r="I288" s="144"/>
      <c r="J288" s="144"/>
      <c r="K288" s="144"/>
      <c r="L288" s="144"/>
      <c r="M288" s="144"/>
      <c r="N288" s="23"/>
      <c r="O288" s="144"/>
      <c r="P288" s="144"/>
    </row>
    <row r="289" spans="1:16" ht="30" customHeight="1" x14ac:dyDescent="0.2">
      <c r="A289" s="144"/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23"/>
      <c r="O289" s="144"/>
      <c r="P289" s="144"/>
    </row>
    <row r="290" spans="1:16" ht="30" customHeight="1" x14ac:dyDescent="0.2">
      <c r="A290" s="144"/>
      <c r="B290" s="144"/>
      <c r="C290" s="144"/>
      <c r="D290" s="144"/>
      <c r="E290" s="144"/>
      <c r="F290" s="144"/>
      <c r="G290" s="144"/>
      <c r="H290" s="144"/>
      <c r="I290" s="144"/>
      <c r="J290" s="144"/>
      <c r="K290" s="144"/>
      <c r="L290" s="144"/>
      <c r="M290" s="144"/>
      <c r="N290" s="23"/>
      <c r="O290" s="144"/>
      <c r="P290" s="144"/>
    </row>
    <row r="291" spans="1:16" ht="30" customHeight="1" x14ac:dyDescent="0.2">
      <c r="A291" s="144"/>
      <c r="B291" s="144"/>
      <c r="C291" s="144"/>
      <c r="D291" s="144"/>
      <c r="E291" s="144"/>
      <c r="F291" s="144"/>
      <c r="G291" s="144"/>
      <c r="H291" s="144"/>
      <c r="I291" s="144"/>
      <c r="J291" s="144"/>
      <c r="K291" s="144"/>
      <c r="L291" s="144"/>
      <c r="M291" s="144"/>
      <c r="N291" s="23"/>
      <c r="O291" s="144"/>
      <c r="P291" s="144"/>
    </row>
    <row r="292" spans="1:16" ht="30" customHeight="1" x14ac:dyDescent="0.2">
      <c r="A292" s="144"/>
      <c r="B292" s="144"/>
      <c r="C292" s="144"/>
      <c r="D292" s="144"/>
      <c r="E292" s="144"/>
      <c r="F292" s="144"/>
      <c r="G292" s="144"/>
      <c r="H292" s="144"/>
      <c r="I292" s="144"/>
      <c r="J292" s="144"/>
      <c r="K292" s="144"/>
      <c r="L292" s="144"/>
      <c r="M292" s="144"/>
      <c r="N292" s="23"/>
      <c r="O292" s="144"/>
      <c r="P292" s="144"/>
    </row>
    <row r="293" spans="1:16" ht="30" customHeight="1" x14ac:dyDescent="0.2">
      <c r="A293" s="144"/>
      <c r="B293" s="144"/>
      <c r="C293" s="144"/>
      <c r="D293" s="144"/>
      <c r="E293" s="144"/>
      <c r="F293" s="144"/>
      <c r="G293" s="144"/>
      <c r="H293" s="144"/>
      <c r="I293" s="144"/>
      <c r="J293" s="144"/>
      <c r="K293" s="144"/>
      <c r="L293" s="144"/>
      <c r="M293" s="144"/>
      <c r="N293" s="23"/>
      <c r="O293" s="144"/>
      <c r="P293" s="144"/>
    </row>
    <row r="294" spans="1:16" ht="30" customHeight="1" x14ac:dyDescent="0.2">
      <c r="A294" s="144"/>
      <c r="B294" s="144"/>
      <c r="C294" s="144"/>
      <c r="D294" s="144"/>
      <c r="E294" s="144"/>
      <c r="F294" s="144"/>
      <c r="G294" s="144"/>
      <c r="H294" s="144"/>
      <c r="I294" s="144"/>
      <c r="J294" s="144"/>
      <c r="K294" s="144"/>
      <c r="L294" s="144"/>
      <c r="M294" s="144"/>
      <c r="N294" s="23"/>
      <c r="O294" s="144"/>
      <c r="P294" s="144"/>
    </row>
    <row r="295" spans="1:16" ht="30" customHeight="1" x14ac:dyDescent="0.2">
      <c r="A295" s="144"/>
      <c r="B295" s="144"/>
      <c r="C295" s="144"/>
      <c r="D295" s="144"/>
      <c r="E295" s="144"/>
      <c r="F295" s="144"/>
      <c r="G295" s="144"/>
      <c r="H295" s="144"/>
      <c r="I295" s="144"/>
      <c r="J295" s="144"/>
      <c r="K295" s="144"/>
      <c r="L295" s="144"/>
      <c r="M295" s="144"/>
      <c r="N295" s="23"/>
      <c r="O295" s="144"/>
      <c r="P295" s="144"/>
    </row>
    <row r="296" spans="1:16" ht="30" customHeight="1" x14ac:dyDescent="0.2">
      <c r="A296" s="144"/>
      <c r="B296" s="144"/>
      <c r="C296" s="144"/>
      <c r="D296" s="144"/>
      <c r="E296" s="144"/>
      <c r="F296" s="144"/>
      <c r="G296" s="144"/>
      <c r="H296" s="144"/>
      <c r="I296" s="144"/>
      <c r="J296" s="144"/>
      <c r="K296" s="144"/>
      <c r="L296" s="144"/>
      <c r="M296" s="144"/>
      <c r="N296" s="23"/>
      <c r="O296" s="144"/>
      <c r="P296" s="144"/>
    </row>
    <row r="297" spans="1:16" ht="30" customHeight="1" x14ac:dyDescent="0.2">
      <c r="A297" s="144"/>
      <c r="B297" s="144"/>
      <c r="C297" s="144"/>
      <c r="D297" s="144"/>
      <c r="E297" s="144"/>
      <c r="F297" s="144"/>
      <c r="G297" s="144"/>
      <c r="H297" s="144"/>
      <c r="I297" s="144"/>
      <c r="J297" s="144"/>
      <c r="K297" s="144"/>
      <c r="L297" s="144"/>
      <c r="M297" s="144"/>
      <c r="N297" s="23"/>
      <c r="O297" s="144"/>
      <c r="P297" s="144"/>
    </row>
    <row r="298" spans="1:16" ht="30" customHeight="1" x14ac:dyDescent="0.2">
      <c r="A298" s="144"/>
      <c r="B298" s="144"/>
      <c r="C298" s="144"/>
      <c r="D298" s="144"/>
      <c r="E298" s="144"/>
      <c r="F298" s="144"/>
      <c r="G298" s="144"/>
      <c r="H298" s="144"/>
      <c r="I298" s="144"/>
      <c r="J298" s="144"/>
      <c r="K298" s="144"/>
      <c r="L298" s="144"/>
      <c r="M298" s="144"/>
      <c r="N298" s="23"/>
      <c r="O298" s="144"/>
      <c r="P298" s="144"/>
    </row>
    <row r="299" spans="1:16" ht="30" customHeight="1" x14ac:dyDescent="0.2">
      <c r="A299" s="144"/>
      <c r="B299" s="144"/>
      <c r="C299" s="144"/>
      <c r="D299" s="144"/>
      <c r="E299" s="144"/>
      <c r="F299" s="144"/>
      <c r="G299" s="144"/>
      <c r="H299" s="144"/>
      <c r="I299" s="144"/>
      <c r="J299" s="144"/>
      <c r="K299" s="1105"/>
      <c r="L299" s="1106"/>
      <c r="M299" s="1107"/>
      <c r="N299" s="1108"/>
      <c r="O299" s="144"/>
      <c r="P299" s="144"/>
    </row>
    <row r="307" spans="1:16" ht="27.75" customHeight="1" x14ac:dyDescent="0.2">
      <c r="A307" s="1144" t="s">
        <v>1779</v>
      </c>
      <c r="B307" s="1144"/>
      <c r="C307" s="1144"/>
      <c r="D307" s="1144"/>
      <c r="E307" s="1144"/>
      <c r="F307" s="1144"/>
      <c r="G307" s="1144"/>
      <c r="H307" s="1144"/>
      <c r="I307" s="1144" t="s">
        <v>1779</v>
      </c>
      <c r="J307" s="1144"/>
      <c r="K307" s="1144"/>
      <c r="L307" s="1144"/>
      <c r="M307" s="1144"/>
      <c r="N307" s="1144"/>
      <c r="O307" s="1144"/>
      <c r="P307" s="1144"/>
    </row>
    <row r="308" spans="1:16" ht="30" customHeight="1" x14ac:dyDescent="0.2">
      <c r="A308" s="136" t="s">
        <v>1768</v>
      </c>
      <c r="B308" s="1140" t="str">
        <f>$B$10</f>
        <v>CAMPEONATO NACIONAL DE ATLETISMO U20 - COPIAPÓ 2021</v>
      </c>
      <c r="C308" s="1140"/>
      <c r="D308" s="1140"/>
      <c r="E308" s="1140"/>
      <c r="F308" s="1140"/>
      <c r="G308" s="1140"/>
      <c r="H308" s="1140"/>
      <c r="I308" s="136" t="s">
        <v>1768</v>
      </c>
      <c r="J308" s="1140" t="str">
        <f>$B$10</f>
        <v>CAMPEONATO NACIONAL DE ATLETISMO U20 - COPIAPÓ 2021</v>
      </c>
      <c r="K308" s="1140"/>
      <c r="L308" s="1140"/>
      <c r="M308" s="1140"/>
      <c r="N308" s="1140"/>
      <c r="O308" s="1140"/>
      <c r="P308" s="1140"/>
    </row>
    <row r="309" spans="1:16" ht="30" customHeight="1" x14ac:dyDescent="0.2">
      <c r="A309" s="136" t="s">
        <v>1769</v>
      </c>
      <c r="B309" s="1137" t="str">
        <f>$B$11</f>
        <v>Estadio Atlético Ramon Tapia Chambilla</v>
      </c>
      <c r="C309" s="1141"/>
      <c r="D309" s="1141"/>
      <c r="E309" s="1141"/>
      <c r="F309" s="1141"/>
      <c r="G309" s="1141"/>
      <c r="H309" s="1138"/>
      <c r="I309" s="136" t="s">
        <v>1769</v>
      </c>
      <c r="J309" s="1137" t="str">
        <f>$B$11</f>
        <v>Estadio Atlético Ramon Tapia Chambilla</v>
      </c>
      <c r="K309" s="1141"/>
      <c r="L309" s="1141"/>
      <c r="M309" s="1141"/>
      <c r="N309" s="1141"/>
      <c r="O309" s="1141"/>
      <c r="P309" s="1138"/>
    </row>
    <row r="310" spans="1:16" ht="30" customHeight="1" x14ac:dyDescent="0.2">
      <c r="A310" s="136" t="s">
        <v>26</v>
      </c>
      <c r="B310" s="1145" t="str">
        <f>$B$12</f>
        <v>Domingo  03-10-2021</v>
      </c>
      <c r="C310" s="1143"/>
      <c r="D310" s="137"/>
      <c r="E310" s="137"/>
      <c r="F310" s="359"/>
      <c r="G310" s="359"/>
      <c r="H310" s="359"/>
      <c r="I310" s="136" t="s">
        <v>26</v>
      </c>
      <c r="J310" s="1145" t="str">
        <f>B$12</f>
        <v>Domingo  03-10-2021</v>
      </c>
      <c r="K310" s="1143"/>
      <c r="L310" s="137"/>
      <c r="M310" s="137"/>
      <c r="N310" s="359"/>
      <c r="O310" s="359"/>
      <c r="P310" s="359"/>
    </row>
    <row r="311" spans="1:16" ht="30" customHeight="1" x14ac:dyDescent="0.2">
      <c r="A311" s="136" t="s">
        <v>10</v>
      </c>
      <c r="B311" s="1149" t="s">
        <v>4223</v>
      </c>
      <c r="C311" s="1138"/>
      <c r="F311" s="359"/>
      <c r="H311" s="359"/>
      <c r="I311" s="136" t="s">
        <v>10</v>
      </c>
      <c r="J311" s="1149" t="s">
        <v>4237</v>
      </c>
      <c r="K311" s="1138"/>
      <c r="N311" s="359"/>
      <c r="P311" s="359"/>
    </row>
    <row r="312" spans="1:16" ht="30" customHeight="1" x14ac:dyDescent="0.2">
      <c r="A312" s="136" t="s">
        <v>32</v>
      </c>
      <c r="B312" s="1139" t="s">
        <v>1796</v>
      </c>
      <c r="C312" s="1138"/>
      <c r="D312" s="359"/>
      <c r="E312" s="359"/>
      <c r="F312" s="359"/>
      <c r="G312" s="359"/>
      <c r="H312" s="359"/>
      <c r="I312" s="136" t="s">
        <v>32</v>
      </c>
      <c r="J312" s="1137" t="s">
        <v>1797</v>
      </c>
      <c r="K312" s="1138"/>
      <c r="L312" s="359"/>
      <c r="M312" s="359"/>
      <c r="N312" s="359"/>
      <c r="O312" s="359"/>
      <c r="P312" s="359"/>
    </row>
    <row r="313" spans="1:16" ht="30" customHeight="1" x14ac:dyDescent="0.2">
      <c r="A313" s="136" t="s">
        <v>1782</v>
      </c>
      <c r="B313" s="1139" t="s">
        <v>3902</v>
      </c>
      <c r="C313" s="1138"/>
      <c r="D313" s="359"/>
      <c r="E313" s="359"/>
      <c r="F313" s="359"/>
      <c r="G313" s="359"/>
      <c r="H313" s="359"/>
      <c r="I313" s="136" t="s">
        <v>1782</v>
      </c>
      <c r="J313" s="1139" t="s">
        <v>3902</v>
      </c>
      <c r="K313" s="1138"/>
      <c r="L313" s="359"/>
      <c r="M313" s="359"/>
      <c r="N313" s="359"/>
      <c r="O313" s="359"/>
      <c r="P313" s="359"/>
    </row>
    <row r="314" spans="1:16" ht="30" customHeight="1" x14ac:dyDescent="0.2">
      <c r="A314" s="136" t="s">
        <v>1784</v>
      </c>
      <c r="B314" s="1137"/>
      <c r="C314" s="1138"/>
      <c r="D314" s="359"/>
      <c r="E314" s="359"/>
      <c r="F314" s="359"/>
      <c r="G314" s="359"/>
      <c r="H314" s="359"/>
      <c r="I314" s="136" t="s">
        <v>1784</v>
      </c>
      <c r="J314" s="1137"/>
      <c r="K314" s="1138"/>
      <c r="L314" s="359"/>
      <c r="M314" s="359"/>
      <c r="N314" s="359"/>
      <c r="O314" s="359"/>
      <c r="P314" s="359"/>
    </row>
    <row r="315" spans="1:16" ht="30" customHeight="1" x14ac:dyDescent="0.2">
      <c r="A315" s="136" t="s">
        <v>1785</v>
      </c>
      <c r="B315" s="355">
        <v>1</v>
      </c>
      <c r="C315" s="356"/>
      <c r="D315" s="359"/>
      <c r="E315" s="359"/>
      <c r="F315" s="359"/>
      <c r="G315" s="359"/>
      <c r="H315" s="359"/>
      <c r="I315" s="136" t="s">
        <v>1785</v>
      </c>
      <c r="J315" s="355">
        <v>1</v>
      </c>
      <c r="K315" s="356"/>
      <c r="L315" s="359"/>
      <c r="M315" s="359"/>
      <c r="N315" s="359"/>
      <c r="O315" s="359"/>
      <c r="P315" s="359"/>
    </row>
    <row r="316" spans="1:16" ht="30" customHeight="1" x14ac:dyDescent="0.2">
      <c r="A316" s="136" t="s">
        <v>36</v>
      </c>
      <c r="B316" s="1137"/>
      <c r="C316" s="1138"/>
      <c r="D316" s="359"/>
      <c r="E316" s="359"/>
      <c r="F316" s="359"/>
      <c r="G316" s="359"/>
      <c r="H316" s="359"/>
      <c r="I316" s="136" t="s">
        <v>36</v>
      </c>
      <c r="J316" s="1137"/>
      <c r="K316" s="1138"/>
      <c r="L316" s="359"/>
      <c r="M316" s="359"/>
      <c r="N316" s="359"/>
      <c r="O316" s="359"/>
      <c r="P316" s="359"/>
    </row>
    <row r="317" spans="1:16" ht="30" customHeight="1" x14ac:dyDescent="0.2">
      <c r="A317" s="136" t="s">
        <v>1786</v>
      </c>
      <c r="B317" s="1137" t="s">
        <v>1798</v>
      </c>
      <c r="C317" s="1138"/>
      <c r="D317" s="359"/>
      <c r="E317" s="359"/>
      <c r="F317" s="359"/>
      <c r="G317" s="359"/>
      <c r="H317" s="359"/>
      <c r="I317" s="136" t="s">
        <v>1786</v>
      </c>
      <c r="J317" s="1137" t="s">
        <v>1798</v>
      </c>
      <c r="K317" s="1138"/>
      <c r="L317" s="359"/>
      <c r="M317" s="359"/>
      <c r="N317" s="359"/>
      <c r="O317" s="359"/>
      <c r="P317" s="359"/>
    </row>
    <row r="318" spans="1:16" ht="25" customHeight="1" x14ac:dyDescent="0.2"/>
    <row r="319" spans="1:16" ht="25" customHeight="1" thickBot="1" x14ac:dyDescent="0.25">
      <c r="A319" s="141" t="s">
        <v>1788</v>
      </c>
      <c r="B319" s="141" t="s">
        <v>1789</v>
      </c>
      <c r="C319" s="141" t="s">
        <v>1790</v>
      </c>
      <c r="D319" s="141" t="s">
        <v>8</v>
      </c>
      <c r="E319" s="141" t="s">
        <v>1791</v>
      </c>
      <c r="F319" s="141" t="s">
        <v>1792</v>
      </c>
      <c r="G319" s="141" t="s">
        <v>1793</v>
      </c>
      <c r="H319" s="141" t="s">
        <v>14</v>
      </c>
      <c r="I319" s="141" t="s">
        <v>1788</v>
      </c>
      <c r="J319" s="141" t="s">
        <v>1789</v>
      </c>
      <c r="K319" s="141" t="s">
        <v>1790</v>
      </c>
      <c r="L319" s="141" t="s">
        <v>8</v>
      </c>
      <c r="M319" s="141" t="s">
        <v>1791</v>
      </c>
      <c r="N319" s="141" t="s">
        <v>1792</v>
      </c>
      <c r="O319" s="141" t="s">
        <v>1793</v>
      </c>
      <c r="P319" s="141" t="s">
        <v>14</v>
      </c>
    </row>
    <row r="320" spans="1:16" ht="30" customHeight="1" thickTop="1" x14ac:dyDescent="0.2">
      <c r="A320" s="142"/>
      <c r="B320" s="142"/>
      <c r="C320" s="142" t="s">
        <v>3941</v>
      </c>
      <c r="D320" s="143" t="s">
        <v>2510</v>
      </c>
      <c r="E320" s="145">
        <v>5</v>
      </c>
      <c r="F320" s="1121">
        <v>38618</v>
      </c>
      <c r="G320" s="142"/>
      <c r="H320" s="142"/>
      <c r="I320" s="142"/>
      <c r="J320" s="142"/>
      <c r="K320" s="314" t="s">
        <v>4159</v>
      </c>
      <c r="L320" s="342" t="s">
        <v>3710</v>
      </c>
      <c r="M320" s="1119">
        <v>8</v>
      </c>
      <c r="N320" s="1002">
        <v>37755</v>
      </c>
      <c r="O320" s="142"/>
      <c r="P320" s="142"/>
    </row>
    <row r="321" spans="1:16" ht="30" customHeight="1" x14ac:dyDescent="0.2">
      <c r="A321" s="144"/>
      <c r="B321" s="144"/>
      <c r="C321" s="144"/>
      <c r="D321" s="144"/>
      <c r="E321" s="144"/>
      <c r="F321" s="144"/>
      <c r="G321" s="144"/>
      <c r="H321" s="144"/>
      <c r="I321" s="144"/>
      <c r="J321" s="144"/>
      <c r="K321" s="314" t="s">
        <v>4207</v>
      </c>
      <c r="L321" s="342" t="s">
        <v>823</v>
      </c>
      <c r="M321" s="1119">
        <v>7</v>
      </c>
      <c r="N321" s="1002">
        <v>37646</v>
      </c>
      <c r="O321" s="144"/>
      <c r="P321" s="144"/>
    </row>
    <row r="322" spans="1:16" ht="30" customHeight="1" x14ac:dyDescent="0.2">
      <c r="A322" s="144"/>
      <c r="B322" s="144"/>
      <c r="C322" s="144"/>
      <c r="D322" s="144"/>
      <c r="E322" s="144"/>
      <c r="F322" s="144"/>
      <c r="G322" s="144"/>
      <c r="H322" s="144"/>
      <c r="I322" s="144"/>
      <c r="J322" s="144"/>
      <c r="K322" s="314" t="s">
        <v>4170</v>
      </c>
      <c r="L322" s="342" t="s">
        <v>3669</v>
      </c>
      <c r="M322" s="1119">
        <v>8</v>
      </c>
      <c r="N322" s="1002">
        <v>37552</v>
      </c>
      <c r="O322" s="144"/>
      <c r="P322" s="144"/>
    </row>
    <row r="323" spans="1:16" ht="30" customHeight="1" x14ac:dyDescent="0.2">
      <c r="A323" s="144"/>
      <c r="B323" s="144"/>
      <c r="C323" s="144"/>
      <c r="D323" s="144"/>
      <c r="E323" s="144"/>
      <c r="F323" s="144"/>
      <c r="G323" s="144"/>
      <c r="H323" s="144"/>
      <c r="I323" s="144"/>
      <c r="J323" s="144"/>
      <c r="K323" s="314" t="s">
        <v>4167</v>
      </c>
      <c r="L323" s="342" t="s">
        <v>2935</v>
      </c>
      <c r="M323" s="1119">
        <v>13</v>
      </c>
      <c r="N323" s="1002">
        <v>37700</v>
      </c>
      <c r="O323" s="144"/>
      <c r="P323" s="144"/>
    </row>
    <row r="324" spans="1:16" ht="30" customHeight="1" x14ac:dyDescent="0.2">
      <c r="A324" s="144"/>
      <c r="B324" s="144"/>
      <c r="C324" s="144"/>
      <c r="D324" s="144"/>
      <c r="E324" s="144"/>
      <c r="F324" s="144"/>
      <c r="G324" s="144"/>
      <c r="H324" s="144"/>
      <c r="I324" s="144"/>
      <c r="J324" s="144"/>
      <c r="K324" s="314" t="s">
        <v>4169</v>
      </c>
      <c r="L324" s="342" t="s">
        <v>2935</v>
      </c>
      <c r="M324" s="1119">
        <v>13</v>
      </c>
      <c r="N324" s="1002">
        <v>38422</v>
      </c>
      <c r="O324" s="144"/>
      <c r="P324" s="144"/>
    </row>
    <row r="325" spans="1:16" ht="30" customHeight="1" x14ac:dyDescent="0.2">
      <c r="A325" s="144"/>
      <c r="B325" s="144"/>
      <c r="C325" s="144"/>
      <c r="D325" s="144"/>
      <c r="E325" s="144"/>
      <c r="F325" s="144"/>
      <c r="G325" s="144"/>
      <c r="H325" s="144"/>
      <c r="I325" s="144"/>
      <c r="J325" s="144"/>
      <c r="K325" s="314" t="s">
        <v>4171</v>
      </c>
      <c r="L325" s="342" t="s">
        <v>2935</v>
      </c>
      <c r="M325" s="1119">
        <v>13</v>
      </c>
      <c r="N325" s="1002">
        <v>37989</v>
      </c>
      <c r="O325" s="144"/>
      <c r="P325" s="144"/>
    </row>
    <row r="326" spans="1:16" ht="30" customHeight="1" x14ac:dyDescent="0.2">
      <c r="A326" s="144"/>
      <c r="B326" s="144"/>
      <c r="C326" s="144"/>
      <c r="D326" s="144"/>
      <c r="E326" s="144"/>
      <c r="F326" s="144"/>
      <c r="G326" s="144"/>
      <c r="H326" s="144"/>
      <c r="I326" s="144"/>
      <c r="J326" s="144"/>
      <c r="K326" s="144"/>
      <c r="L326" s="144"/>
      <c r="M326" s="144"/>
      <c r="N326" s="23"/>
      <c r="O326" s="144"/>
      <c r="P326" s="144"/>
    </row>
    <row r="327" spans="1:16" ht="30" customHeight="1" x14ac:dyDescent="0.2">
      <c r="A327" s="144"/>
      <c r="B327" s="144"/>
      <c r="C327" s="144"/>
      <c r="D327" s="144"/>
      <c r="E327" s="144"/>
      <c r="F327" s="144"/>
      <c r="G327" s="144"/>
      <c r="H327" s="144"/>
      <c r="I327" s="144"/>
      <c r="J327" s="144"/>
      <c r="K327" s="144"/>
      <c r="L327" s="144"/>
      <c r="M327" s="144"/>
      <c r="N327" s="23"/>
      <c r="O327" s="144"/>
      <c r="P327" s="144"/>
    </row>
    <row r="328" spans="1:16" ht="30" customHeight="1" x14ac:dyDescent="0.2">
      <c r="A328" s="144"/>
      <c r="B328" s="144"/>
      <c r="C328" s="144"/>
      <c r="D328" s="144"/>
      <c r="E328" s="144"/>
      <c r="F328" s="144"/>
      <c r="G328" s="144"/>
      <c r="H328" s="144"/>
      <c r="I328" s="144"/>
      <c r="J328" s="144"/>
      <c r="K328" s="144"/>
      <c r="L328" s="144"/>
      <c r="M328" s="144"/>
      <c r="N328" s="23"/>
      <c r="O328" s="144"/>
      <c r="P328" s="144"/>
    </row>
    <row r="329" spans="1:16" ht="30" customHeight="1" x14ac:dyDescent="0.2">
      <c r="A329" s="144"/>
      <c r="B329" s="144"/>
      <c r="C329" s="144"/>
      <c r="D329" s="144"/>
      <c r="E329" s="144"/>
      <c r="F329" s="144"/>
      <c r="G329" s="144"/>
      <c r="H329" s="144"/>
      <c r="I329" s="144"/>
      <c r="J329" s="144"/>
      <c r="K329" s="144"/>
      <c r="L329" s="144"/>
      <c r="M329" s="144"/>
      <c r="N329" s="23"/>
      <c r="O329" s="144"/>
      <c r="P329" s="144"/>
    </row>
    <row r="330" spans="1:16" ht="30" customHeight="1" x14ac:dyDescent="0.2">
      <c r="A330" s="144"/>
      <c r="B330" s="144"/>
      <c r="C330" s="144"/>
      <c r="D330" s="144"/>
      <c r="E330" s="144"/>
      <c r="F330" s="144"/>
      <c r="G330" s="144"/>
      <c r="H330" s="144"/>
      <c r="I330" s="144"/>
      <c r="J330" s="144"/>
      <c r="K330" s="144"/>
      <c r="L330" s="144"/>
      <c r="M330" s="144"/>
      <c r="N330" s="23"/>
      <c r="O330" s="144"/>
      <c r="P330" s="144"/>
    </row>
    <row r="331" spans="1:16" ht="30" customHeight="1" x14ac:dyDescent="0.2">
      <c r="A331" s="144"/>
      <c r="B331" s="144"/>
      <c r="C331" s="144"/>
      <c r="D331" s="144"/>
      <c r="E331" s="144"/>
      <c r="F331" s="144"/>
      <c r="G331" s="144"/>
      <c r="H331" s="144"/>
      <c r="I331" s="144"/>
      <c r="J331" s="144"/>
      <c r="K331" s="144"/>
      <c r="L331" s="144"/>
      <c r="M331" s="144"/>
      <c r="N331" s="23"/>
      <c r="O331" s="144"/>
      <c r="P331" s="144"/>
    </row>
    <row r="332" spans="1:16" ht="30" customHeight="1" x14ac:dyDescent="0.2">
      <c r="A332" s="144"/>
      <c r="B332" s="144"/>
      <c r="C332" s="144"/>
      <c r="D332" s="144"/>
      <c r="E332" s="144"/>
      <c r="F332" s="144"/>
      <c r="G332" s="144"/>
      <c r="H332" s="144"/>
      <c r="I332" s="144"/>
      <c r="J332" s="144"/>
      <c r="K332" s="144"/>
      <c r="L332" s="144"/>
      <c r="M332" s="144"/>
      <c r="N332" s="23"/>
      <c r="O332" s="144"/>
      <c r="P332" s="144"/>
    </row>
    <row r="333" spans="1:16" ht="30" customHeight="1" x14ac:dyDescent="0.2">
      <c r="A333" s="144"/>
      <c r="B333" s="144"/>
      <c r="C333" s="144"/>
      <c r="D333" s="144"/>
      <c r="E333" s="144"/>
      <c r="F333" s="144"/>
      <c r="G333" s="144"/>
      <c r="H333" s="144"/>
      <c r="I333" s="144"/>
      <c r="J333" s="144"/>
      <c r="K333" s="144"/>
      <c r="L333" s="144"/>
      <c r="M333" s="144"/>
      <c r="N333" s="23"/>
      <c r="O333" s="144"/>
      <c r="P333" s="144"/>
    </row>
    <row r="334" spans="1:16" ht="30" customHeight="1" x14ac:dyDescent="0.2">
      <c r="A334" s="144"/>
      <c r="B334" s="144"/>
      <c r="C334" s="144"/>
      <c r="D334" s="144"/>
      <c r="E334" s="144"/>
      <c r="F334" s="144"/>
      <c r="G334" s="144"/>
      <c r="H334" s="144"/>
      <c r="I334" s="144"/>
      <c r="J334" s="144"/>
      <c r="K334" s="144"/>
      <c r="L334" s="144"/>
      <c r="M334" s="144"/>
      <c r="N334" s="23"/>
      <c r="O334" s="144"/>
      <c r="P334" s="144"/>
    </row>
    <row r="335" spans="1:16" ht="30" customHeight="1" x14ac:dyDescent="0.2">
      <c r="A335" s="144"/>
      <c r="B335" s="144"/>
      <c r="C335" s="144"/>
      <c r="D335" s="144"/>
      <c r="E335" s="144"/>
      <c r="F335" s="144"/>
      <c r="G335" s="144"/>
      <c r="H335" s="144"/>
      <c r="I335" s="144"/>
      <c r="J335" s="144"/>
      <c r="K335" s="144"/>
      <c r="L335" s="144"/>
      <c r="M335" s="144"/>
      <c r="N335" s="23"/>
      <c r="O335" s="144"/>
      <c r="P335" s="144"/>
    </row>
    <row r="336" spans="1:16" ht="30" customHeight="1" x14ac:dyDescent="0.2">
      <c r="A336" s="144"/>
      <c r="B336" s="144"/>
      <c r="C336" s="144"/>
      <c r="D336" s="144"/>
      <c r="E336" s="144"/>
      <c r="F336" s="144"/>
      <c r="G336" s="144"/>
      <c r="H336" s="144"/>
      <c r="I336" s="144"/>
      <c r="J336" s="144"/>
      <c r="K336" s="144"/>
      <c r="L336" s="144"/>
      <c r="M336" s="144"/>
      <c r="N336" s="23"/>
      <c r="O336" s="144"/>
      <c r="P336" s="144"/>
    </row>
    <row r="337" spans="1:16" ht="30" customHeight="1" x14ac:dyDescent="0.2">
      <c r="A337" s="144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23"/>
      <c r="O337" s="144"/>
      <c r="P337" s="144"/>
    </row>
    <row r="338" spans="1:16" ht="30" customHeight="1" x14ac:dyDescent="0.2">
      <c r="A338" s="144"/>
      <c r="B338" s="144"/>
      <c r="C338" s="144"/>
      <c r="D338" s="144"/>
      <c r="E338" s="144"/>
      <c r="F338" s="144"/>
      <c r="G338" s="144"/>
      <c r="H338" s="144"/>
      <c r="I338" s="144"/>
      <c r="J338" s="144"/>
      <c r="K338" s="144"/>
      <c r="L338" s="144"/>
      <c r="M338" s="144"/>
      <c r="N338" s="23"/>
      <c r="O338" s="144"/>
      <c r="P338" s="144"/>
    </row>
    <row r="339" spans="1:16" ht="30" customHeight="1" x14ac:dyDescent="0.2">
      <c r="A339" s="144"/>
      <c r="B339" s="144"/>
      <c r="C339" s="144"/>
      <c r="D339" s="144"/>
      <c r="E339" s="144"/>
      <c r="F339" s="144"/>
      <c r="G339" s="144"/>
      <c r="H339" s="144"/>
      <c r="I339" s="144"/>
      <c r="J339" s="144"/>
      <c r="K339" s="144"/>
      <c r="L339" s="144"/>
      <c r="M339" s="144"/>
      <c r="N339" s="23"/>
      <c r="O339" s="144"/>
      <c r="P339" s="144"/>
    </row>
    <row r="340" spans="1:16" ht="30" customHeight="1" x14ac:dyDescent="0.2">
      <c r="A340" s="144"/>
      <c r="B340" s="144"/>
      <c r="C340" s="144"/>
      <c r="D340" s="144"/>
      <c r="E340" s="144"/>
      <c r="F340" s="144"/>
      <c r="G340" s="144"/>
      <c r="H340" s="144"/>
      <c r="I340" s="144"/>
      <c r="J340" s="144"/>
      <c r="K340" s="144"/>
      <c r="L340" s="144"/>
      <c r="M340" s="144"/>
      <c r="N340" s="23"/>
      <c r="O340" s="144"/>
      <c r="P340" s="144"/>
    </row>
    <row r="341" spans="1:16" ht="30" customHeight="1" x14ac:dyDescent="0.2">
      <c r="A341" s="144"/>
      <c r="B341" s="144"/>
      <c r="C341" s="144"/>
      <c r="D341" s="144"/>
      <c r="E341" s="144"/>
      <c r="F341" s="144"/>
      <c r="G341" s="144"/>
      <c r="H341" s="144"/>
      <c r="I341" s="144"/>
      <c r="J341" s="144"/>
      <c r="K341" s="144"/>
      <c r="L341" s="144"/>
      <c r="M341" s="144"/>
      <c r="N341" s="23"/>
      <c r="O341" s="144"/>
      <c r="P341" s="144"/>
    </row>
    <row r="342" spans="1:16" ht="30" customHeight="1" x14ac:dyDescent="0.2">
      <c r="A342" s="144"/>
      <c r="B342" s="144"/>
      <c r="C342" s="144"/>
      <c r="D342" s="144"/>
      <c r="E342" s="144"/>
      <c r="F342" s="144"/>
      <c r="G342" s="144"/>
      <c r="H342" s="144"/>
      <c r="I342" s="144"/>
      <c r="J342" s="144"/>
      <c r="K342" s="144"/>
      <c r="L342" s="144"/>
      <c r="M342" s="144"/>
      <c r="N342" s="23"/>
      <c r="O342" s="144"/>
      <c r="P342" s="144"/>
    </row>
    <row r="343" spans="1:16" ht="30" customHeight="1" x14ac:dyDescent="0.2">
      <c r="A343" s="144"/>
      <c r="B343" s="144"/>
      <c r="C343" s="144"/>
      <c r="D343" s="144"/>
      <c r="E343" s="144"/>
      <c r="F343" s="144"/>
      <c r="G343" s="144"/>
      <c r="H343" s="144"/>
      <c r="I343" s="144"/>
      <c r="J343" s="144"/>
      <c r="K343" s="1105"/>
      <c r="L343" s="1106"/>
      <c r="M343" s="1107"/>
      <c r="N343" s="1108"/>
      <c r="O343" s="144"/>
      <c r="P343" s="144"/>
    </row>
    <row r="351" spans="1:16" ht="27.75" customHeight="1" x14ac:dyDescent="0.2">
      <c r="A351" s="1144" t="s">
        <v>1779</v>
      </c>
      <c r="B351" s="1144"/>
      <c r="C351" s="1144"/>
      <c r="D351" s="1144"/>
      <c r="E351" s="1144"/>
      <c r="F351" s="1144"/>
      <c r="G351" s="1144"/>
      <c r="H351" s="1144"/>
      <c r="I351" s="1144" t="s">
        <v>1779</v>
      </c>
      <c r="J351" s="1144"/>
      <c r="K351" s="1144"/>
      <c r="L351" s="1144"/>
      <c r="M351" s="1144"/>
      <c r="N351" s="1144"/>
      <c r="O351" s="1144"/>
      <c r="P351" s="1144"/>
    </row>
    <row r="352" spans="1:16" ht="30" customHeight="1" x14ac:dyDescent="0.2">
      <c r="A352" s="136" t="s">
        <v>1768</v>
      </c>
      <c r="B352" s="1140" t="str">
        <f>$B$10</f>
        <v>CAMPEONATO NACIONAL DE ATLETISMO U20 - COPIAPÓ 2021</v>
      </c>
      <c r="C352" s="1140"/>
      <c r="D352" s="1140"/>
      <c r="E352" s="1140"/>
      <c r="F352" s="1140"/>
      <c r="G352" s="1140"/>
      <c r="H352" s="1140"/>
      <c r="I352" s="136" t="s">
        <v>1768</v>
      </c>
      <c r="J352" s="1140" t="str">
        <f>$B$10</f>
        <v>CAMPEONATO NACIONAL DE ATLETISMO U20 - COPIAPÓ 2021</v>
      </c>
      <c r="K352" s="1140"/>
      <c r="L352" s="1140"/>
      <c r="M352" s="1140"/>
      <c r="N352" s="1140"/>
      <c r="O352" s="1140"/>
      <c r="P352" s="1140"/>
    </row>
    <row r="353" spans="1:16" ht="30" customHeight="1" x14ac:dyDescent="0.2">
      <c r="A353" s="136" t="s">
        <v>1769</v>
      </c>
      <c r="B353" s="1137" t="str">
        <f>$B$11</f>
        <v>Estadio Atlético Ramon Tapia Chambilla</v>
      </c>
      <c r="C353" s="1141"/>
      <c r="D353" s="1141"/>
      <c r="E353" s="1141"/>
      <c r="F353" s="1141"/>
      <c r="G353" s="1141"/>
      <c r="H353" s="1138"/>
      <c r="I353" s="136" t="s">
        <v>1769</v>
      </c>
      <c r="J353" s="1137" t="str">
        <f>$B$11</f>
        <v>Estadio Atlético Ramon Tapia Chambilla</v>
      </c>
      <c r="K353" s="1141"/>
      <c r="L353" s="1141"/>
      <c r="M353" s="1141"/>
      <c r="N353" s="1141"/>
      <c r="O353" s="1141"/>
      <c r="P353" s="1138"/>
    </row>
    <row r="354" spans="1:16" ht="30" customHeight="1" x14ac:dyDescent="0.2">
      <c r="A354" s="136" t="s">
        <v>26</v>
      </c>
      <c r="B354" s="1150" t="s">
        <v>3912</v>
      </c>
      <c r="C354" s="1143"/>
      <c r="D354" s="137"/>
      <c r="E354" s="137"/>
      <c r="F354" s="359"/>
      <c r="G354" s="359"/>
      <c r="H354" s="359"/>
      <c r="I354" s="136" t="s">
        <v>26</v>
      </c>
      <c r="J354" s="1145" t="str">
        <f>B354</f>
        <v>Sabado 02-10-2021</v>
      </c>
      <c r="K354" s="1143"/>
      <c r="L354" s="137"/>
      <c r="M354" s="137"/>
      <c r="N354" s="359"/>
      <c r="O354" s="359"/>
      <c r="P354" s="359"/>
    </row>
    <row r="355" spans="1:16" ht="30" customHeight="1" x14ac:dyDescent="0.2">
      <c r="A355" s="136" t="s">
        <v>10</v>
      </c>
      <c r="B355" s="1139" t="s">
        <v>3928</v>
      </c>
      <c r="C355" s="1138"/>
      <c r="F355" s="359"/>
      <c r="H355" s="359"/>
      <c r="I355" s="136" t="s">
        <v>10</v>
      </c>
      <c r="J355" s="1139" t="s">
        <v>3928</v>
      </c>
      <c r="K355" s="1138"/>
      <c r="N355" s="359"/>
      <c r="P355" s="359"/>
    </row>
    <row r="356" spans="1:16" ht="30" customHeight="1" x14ac:dyDescent="0.2">
      <c r="A356" s="136" t="s">
        <v>32</v>
      </c>
      <c r="B356" s="1139" t="s">
        <v>1796</v>
      </c>
      <c r="C356" s="1138"/>
      <c r="D356" s="359"/>
      <c r="E356" s="359"/>
      <c r="F356" s="359"/>
      <c r="G356" s="359"/>
      <c r="H356" s="359"/>
      <c r="I356" s="136" t="s">
        <v>32</v>
      </c>
      <c r="J356" s="1137" t="s">
        <v>1797</v>
      </c>
      <c r="K356" s="1138"/>
      <c r="L356" s="359"/>
      <c r="M356" s="359"/>
      <c r="N356" s="359"/>
      <c r="O356" s="359"/>
      <c r="P356" s="359"/>
    </row>
    <row r="357" spans="1:16" ht="30" customHeight="1" x14ac:dyDescent="0.2">
      <c r="A357" s="136" t="s">
        <v>1782</v>
      </c>
      <c r="B357" s="1139" t="s">
        <v>3902</v>
      </c>
      <c r="C357" s="1138"/>
      <c r="D357" s="359"/>
      <c r="E357" s="359"/>
      <c r="F357" s="359"/>
      <c r="G357" s="359"/>
      <c r="H357" s="359"/>
      <c r="I357" s="136" t="s">
        <v>1782</v>
      </c>
      <c r="J357" s="1139" t="s">
        <v>3902</v>
      </c>
      <c r="K357" s="1138"/>
      <c r="L357" s="359"/>
      <c r="M357" s="359"/>
      <c r="N357" s="359"/>
      <c r="O357" s="359"/>
      <c r="P357" s="359"/>
    </row>
    <row r="358" spans="1:16" ht="30" customHeight="1" x14ac:dyDescent="0.2">
      <c r="A358" s="136" t="s">
        <v>1784</v>
      </c>
      <c r="B358" s="1137"/>
      <c r="C358" s="1138"/>
      <c r="D358" s="359"/>
      <c r="E358" s="359"/>
      <c r="F358" s="359"/>
      <c r="G358" s="359"/>
      <c r="H358" s="359"/>
      <c r="I358" s="136" t="s">
        <v>1784</v>
      </c>
      <c r="J358" s="1137"/>
      <c r="K358" s="1138"/>
      <c r="L358" s="359"/>
      <c r="M358" s="359"/>
      <c r="N358" s="359"/>
      <c r="O358" s="359"/>
      <c r="P358" s="359"/>
    </row>
    <row r="359" spans="1:16" ht="30" customHeight="1" x14ac:dyDescent="0.2">
      <c r="A359" s="136" t="s">
        <v>1785</v>
      </c>
      <c r="B359" s="355">
        <v>1</v>
      </c>
      <c r="C359" s="356"/>
      <c r="D359" s="359"/>
      <c r="E359" s="359"/>
      <c r="F359" s="359"/>
      <c r="G359" s="359"/>
      <c r="H359" s="359"/>
      <c r="I359" s="136" t="s">
        <v>1785</v>
      </c>
      <c r="J359" s="355">
        <v>1</v>
      </c>
      <c r="K359" s="356"/>
      <c r="L359" s="359"/>
      <c r="M359" s="359"/>
      <c r="N359" s="359"/>
      <c r="O359" s="359"/>
      <c r="P359" s="359"/>
    </row>
    <row r="360" spans="1:16" ht="30" customHeight="1" x14ac:dyDescent="0.2">
      <c r="A360" s="136" t="s">
        <v>36</v>
      </c>
      <c r="B360" s="1137"/>
      <c r="C360" s="1138"/>
      <c r="D360" s="359"/>
      <c r="E360" s="359"/>
      <c r="F360" s="359"/>
      <c r="G360" s="359"/>
      <c r="H360" s="359"/>
      <c r="I360" s="136" t="s">
        <v>36</v>
      </c>
      <c r="J360" s="1137"/>
      <c r="K360" s="1138"/>
      <c r="L360" s="359"/>
      <c r="M360" s="359"/>
      <c r="N360" s="359"/>
      <c r="O360" s="359"/>
      <c r="P360" s="359"/>
    </row>
    <row r="361" spans="1:16" ht="30" customHeight="1" x14ac:dyDescent="0.2">
      <c r="A361" s="136" t="s">
        <v>1786</v>
      </c>
      <c r="B361" s="1137" t="s">
        <v>1798</v>
      </c>
      <c r="C361" s="1138"/>
      <c r="D361" s="359"/>
      <c r="E361" s="359"/>
      <c r="F361" s="359"/>
      <c r="G361" s="359"/>
      <c r="H361" s="359"/>
      <c r="I361" s="136" t="s">
        <v>1786</v>
      </c>
      <c r="J361" s="1137" t="s">
        <v>1798</v>
      </c>
      <c r="K361" s="1138"/>
      <c r="L361" s="359"/>
      <c r="M361" s="359"/>
      <c r="N361" s="359"/>
      <c r="O361" s="359"/>
      <c r="P361" s="359"/>
    </row>
    <row r="362" spans="1:16" ht="25" customHeight="1" x14ac:dyDescent="0.2"/>
    <row r="363" spans="1:16" ht="25" customHeight="1" thickBot="1" x14ac:dyDescent="0.25">
      <c r="A363" s="141" t="s">
        <v>1788</v>
      </c>
      <c r="B363" s="141" t="s">
        <v>1789</v>
      </c>
      <c r="C363" s="141" t="s">
        <v>1790</v>
      </c>
      <c r="D363" s="141" t="s">
        <v>8</v>
      </c>
      <c r="E363" s="141" t="s">
        <v>1791</v>
      </c>
      <c r="F363" s="141" t="s">
        <v>1792</v>
      </c>
      <c r="G363" s="141" t="s">
        <v>1793</v>
      </c>
      <c r="H363" s="141" t="s">
        <v>14</v>
      </c>
      <c r="I363" s="141" t="s">
        <v>1788</v>
      </c>
      <c r="J363" s="141" t="s">
        <v>1789</v>
      </c>
      <c r="K363" s="141" t="s">
        <v>1790</v>
      </c>
      <c r="L363" s="141" t="s">
        <v>8</v>
      </c>
      <c r="M363" s="141" t="s">
        <v>1791</v>
      </c>
      <c r="N363" s="141" t="s">
        <v>1792</v>
      </c>
      <c r="O363" s="141" t="s">
        <v>1793</v>
      </c>
      <c r="P363" s="141" t="s">
        <v>14</v>
      </c>
    </row>
    <row r="364" spans="1:16" ht="30" customHeight="1" thickTop="1" x14ac:dyDescent="0.2">
      <c r="A364" s="142"/>
      <c r="B364" s="142"/>
      <c r="C364" s="314" t="s">
        <v>3923</v>
      </c>
      <c r="D364" s="342" t="s">
        <v>3792</v>
      </c>
      <c r="E364" s="1119">
        <v>15</v>
      </c>
      <c r="F364" s="1002">
        <v>37771</v>
      </c>
      <c r="G364" s="142"/>
      <c r="H364" s="142"/>
      <c r="I364" s="142"/>
      <c r="J364" s="142"/>
      <c r="K364" s="314" t="s">
        <v>3929</v>
      </c>
      <c r="L364" s="342" t="s">
        <v>3540</v>
      </c>
      <c r="M364" s="1119">
        <v>9</v>
      </c>
      <c r="N364" s="1002">
        <v>37866</v>
      </c>
      <c r="O364" s="142"/>
      <c r="P364" s="142"/>
    </row>
    <row r="365" spans="1:16" ht="30" customHeight="1" x14ac:dyDescent="0.2">
      <c r="A365" s="144"/>
      <c r="B365" s="144"/>
      <c r="C365" s="314" t="s">
        <v>3924</v>
      </c>
      <c r="D365" s="342" t="s">
        <v>3792</v>
      </c>
      <c r="E365" s="1119">
        <v>15</v>
      </c>
      <c r="F365" s="1002">
        <v>37947</v>
      </c>
      <c r="G365" s="144"/>
      <c r="H365" s="144"/>
      <c r="I365" s="144"/>
      <c r="J365" s="144"/>
      <c r="K365" s="314" t="s">
        <v>3930</v>
      </c>
      <c r="L365" s="342" t="s">
        <v>3792</v>
      </c>
      <c r="M365" s="1119">
        <v>15</v>
      </c>
      <c r="N365" s="1002">
        <v>38297</v>
      </c>
      <c r="O365" s="144"/>
      <c r="P365" s="144"/>
    </row>
    <row r="366" spans="1:16" ht="30" customHeight="1" x14ac:dyDescent="0.2">
      <c r="A366" s="144"/>
      <c r="B366" s="144"/>
      <c r="C366" s="314" t="s">
        <v>3925</v>
      </c>
      <c r="D366" s="342" t="s">
        <v>2251</v>
      </c>
      <c r="E366" s="1119">
        <v>6</v>
      </c>
      <c r="F366" s="1002">
        <v>37823</v>
      </c>
      <c r="G366" s="144"/>
      <c r="H366" s="144"/>
      <c r="I366" s="144"/>
      <c r="J366" s="144"/>
      <c r="K366" s="314" t="s">
        <v>3931</v>
      </c>
      <c r="L366" s="342" t="s">
        <v>3045</v>
      </c>
      <c r="M366" s="1119">
        <v>10</v>
      </c>
      <c r="N366" s="1002">
        <v>37778</v>
      </c>
      <c r="O366" s="144"/>
      <c r="P366" s="144"/>
    </row>
    <row r="367" spans="1:16" ht="30" customHeight="1" x14ac:dyDescent="0.2">
      <c r="A367" s="144"/>
      <c r="B367" s="144"/>
      <c r="C367" s="314" t="s">
        <v>3926</v>
      </c>
      <c r="D367" s="342" t="s">
        <v>3533</v>
      </c>
      <c r="E367" s="1119">
        <v>9</v>
      </c>
      <c r="F367" s="1002">
        <v>37689</v>
      </c>
      <c r="G367" s="144"/>
      <c r="H367" s="144"/>
      <c r="I367" s="144"/>
      <c r="J367" s="144"/>
      <c r="K367" s="144"/>
      <c r="L367" s="144"/>
      <c r="M367" s="144"/>
      <c r="N367" s="23"/>
      <c r="O367" s="144"/>
      <c r="P367" s="144"/>
    </row>
    <row r="368" spans="1:16" ht="30" customHeight="1" x14ac:dyDescent="0.2">
      <c r="A368" s="144"/>
      <c r="B368" s="144"/>
      <c r="C368" s="314" t="s">
        <v>3927</v>
      </c>
      <c r="D368" s="342" t="s">
        <v>3792</v>
      </c>
      <c r="E368" s="1119">
        <v>15</v>
      </c>
      <c r="F368" s="1002">
        <v>38573</v>
      </c>
      <c r="G368" s="144"/>
      <c r="H368" s="144"/>
      <c r="I368" s="144"/>
      <c r="J368" s="144"/>
      <c r="K368" s="144"/>
      <c r="L368" s="144"/>
      <c r="M368" s="144"/>
      <c r="N368" s="23"/>
      <c r="O368" s="144"/>
      <c r="P368" s="144"/>
    </row>
    <row r="369" spans="1:16" ht="30" customHeight="1" x14ac:dyDescent="0.2">
      <c r="A369" s="144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44"/>
      <c r="M369" s="144"/>
      <c r="N369" s="23"/>
      <c r="O369" s="144"/>
      <c r="P369" s="144"/>
    </row>
    <row r="370" spans="1:16" ht="30" customHeight="1" x14ac:dyDescent="0.2">
      <c r="A370" s="144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44"/>
      <c r="M370" s="144"/>
      <c r="N370" s="23"/>
      <c r="O370" s="144"/>
      <c r="P370" s="144"/>
    </row>
    <row r="371" spans="1:16" ht="30" customHeight="1" x14ac:dyDescent="0.2">
      <c r="A371" s="144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44"/>
      <c r="M371" s="144"/>
      <c r="N371" s="23"/>
      <c r="O371" s="144"/>
      <c r="P371" s="144"/>
    </row>
    <row r="372" spans="1:16" ht="30" customHeight="1" x14ac:dyDescent="0.2">
      <c r="A372" s="144"/>
      <c r="B372" s="144"/>
      <c r="C372" s="144"/>
      <c r="D372" s="144"/>
      <c r="E372" s="144"/>
      <c r="F372" s="144"/>
      <c r="G372" s="144"/>
      <c r="H372" s="144"/>
      <c r="I372" s="144"/>
      <c r="J372" s="144"/>
      <c r="K372" s="144"/>
      <c r="L372" s="144"/>
      <c r="M372" s="144"/>
      <c r="N372" s="23"/>
      <c r="O372" s="144"/>
      <c r="P372" s="144"/>
    </row>
    <row r="373" spans="1:16" ht="30" customHeight="1" x14ac:dyDescent="0.2">
      <c r="A373" s="144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44"/>
      <c r="M373" s="144"/>
      <c r="N373" s="23"/>
      <c r="O373" s="144"/>
      <c r="P373" s="144"/>
    </row>
    <row r="374" spans="1:16" ht="30" customHeight="1" x14ac:dyDescent="0.2">
      <c r="A374" s="144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44"/>
      <c r="M374" s="144"/>
      <c r="N374" s="23"/>
      <c r="O374" s="144"/>
      <c r="P374" s="144"/>
    </row>
    <row r="375" spans="1:16" ht="30" customHeight="1" x14ac:dyDescent="0.2">
      <c r="A375" s="144"/>
      <c r="B375" s="144"/>
      <c r="C375" s="144"/>
      <c r="D375" s="144"/>
      <c r="E375" s="144"/>
      <c r="F375" s="144"/>
      <c r="G375" s="144"/>
      <c r="H375" s="144"/>
      <c r="I375" s="144"/>
      <c r="J375" s="144"/>
      <c r="K375" s="144"/>
      <c r="L375" s="144"/>
      <c r="M375" s="144"/>
      <c r="N375" s="23"/>
      <c r="O375" s="144"/>
      <c r="P375" s="144"/>
    </row>
    <row r="376" spans="1:16" ht="30" customHeight="1" x14ac:dyDescent="0.2">
      <c r="A376" s="144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23"/>
      <c r="O376" s="144"/>
      <c r="P376" s="144"/>
    </row>
    <row r="377" spans="1:16" ht="30" customHeight="1" x14ac:dyDescent="0.2">
      <c r="A377" s="144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44"/>
      <c r="M377" s="144"/>
      <c r="N377" s="23"/>
      <c r="O377" s="144"/>
      <c r="P377" s="144"/>
    </row>
    <row r="378" spans="1:16" ht="30" customHeight="1" x14ac:dyDescent="0.2">
      <c r="A378" s="144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44"/>
      <c r="M378" s="144"/>
      <c r="N378" s="23"/>
      <c r="O378" s="144"/>
      <c r="P378" s="144"/>
    </row>
    <row r="379" spans="1:16" ht="30" customHeight="1" x14ac:dyDescent="0.2">
      <c r="A379" s="144"/>
      <c r="B379" s="144"/>
      <c r="C379" s="144"/>
      <c r="D379" s="144"/>
      <c r="E379" s="144"/>
      <c r="F379" s="144"/>
      <c r="G379" s="144"/>
      <c r="H379" s="144"/>
      <c r="I379" s="144"/>
      <c r="J379" s="144"/>
      <c r="K379" s="144"/>
      <c r="L379" s="144"/>
      <c r="M379" s="144"/>
      <c r="N379" s="23"/>
      <c r="O379" s="144"/>
      <c r="P379" s="144"/>
    </row>
    <row r="380" spans="1:16" ht="30" customHeight="1" x14ac:dyDescent="0.2">
      <c r="A380" s="144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44"/>
      <c r="M380" s="144"/>
      <c r="N380" s="23"/>
      <c r="O380" s="144"/>
      <c r="P380" s="144"/>
    </row>
    <row r="381" spans="1:16" ht="30" customHeight="1" x14ac:dyDescent="0.2">
      <c r="A381" s="144"/>
      <c r="B381" s="144"/>
      <c r="C381" s="144"/>
      <c r="D381" s="144"/>
      <c r="E381" s="144"/>
      <c r="F381" s="144"/>
      <c r="G381" s="144"/>
      <c r="H381" s="144"/>
      <c r="I381" s="144"/>
      <c r="J381" s="144"/>
      <c r="K381" s="144"/>
      <c r="L381" s="144"/>
      <c r="M381" s="144"/>
      <c r="N381" s="23"/>
      <c r="O381" s="144"/>
      <c r="P381" s="144"/>
    </row>
    <row r="382" spans="1:16" ht="30" customHeight="1" x14ac:dyDescent="0.2">
      <c r="A382" s="144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44"/>
      <c r="M382" s="144"/>
      <c r="N382" s="23"/>
      <c r="O382" s="144"/>
      <c r="P382" s="144"/>
    </row>
    <row r="383" spans="1:16" ht="30" customHeight="1" x14ac:dyDescent="0.2">
      <c r="A383" s="144"/>
      <c r="B383" s="144"/>
      <c r="C383" s="144"/>
      <c r="D383" s="144"/>
      <c r="E383" s="144"/>
      <c r="F383" s="144"/>
      <c r="G383" s="144"/>
      <c r="H383" s="144"/>
      <c r="I383" s="144"/>
      <c r="J383" s="144"/>
      <c r="K383" s="144"/>
      <c r="L383" s="144"/>
      <c r="M383" s="144"/>
      <c r="N383" s="23"/>
      <c r="O383" s="144"/>
      <c r="P383" s="144"/>
    </row>
    <row r="384" spans="1:16" ht="30" customHeight="1" x14ac:dyDescent="0.2">
      <c r="A384" s="144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44"/>
      <c r="N384" s="23"/>
      <c r="O384" s="144"/>
      <c r="P384" s="144"/>
    </row>
    <row r="385" spans="1:16" ht="30" customHeight="1" x14ac:dyDescent="0.2">
      <c r="A385" s="144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44"/>
      <c r="N385" s="23"/>
      <c r="O385" s="144"/>
      <c r="P385" s="144"/>
    </row>
    <row r="386" spans="1:16" ht="30" customHeight="1" x14ac:dyDescent="0.2">
      <c r="A386" s="144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44"/>
      <c r="M386" s="144"/>
      <c r="N386" s="23"/>
      <c r="O386" s="144"/>
      <c r="P386" s="144"/>
    </row>
    <row r="387" spans="1:16" ht="30" customHeight="1" x14ac:dyDescent="0.2">
      <c r="A387" s="144"/>
      <c r="B387" s="144"/>
      <c r="C387" s="144"/>
      <c r="D387" s="144"/>
      <c r="E387" s="144"/>
      <c r="F387" s="144"/>
      <c r="G387" s="144"/>
      <c r="H387" s="144"/>
      <c r="I387" s="144"/>
      <c r="J387" s="144"/>
      <c r="K387" s="1105"/>
      <c r="L387" s="1106"/>
      <c r="M387" s="1107"/>
      <c r="N387" s="1108"/>
      <c r="O387" s="144"/>
      <c r="P387" s="144"/>
    </row>
    <row r="395" spans="1:16" ht="27.75" customHeight="1" x14ac:dyDescent="0.2">
      <c r="A395" s="1144" t="s">
        <v>1779</v>
      </c>
      <c r="B395" s="1144"/>
      <c r="C395" s="1144"/>
      <c r="D395" s="1144"/>
      <c r="E395" s="1144"/>
      <c r="F395" s="1144"/>
      <c r="G395" s="1144"/>
      <c r="H395" s="1144"/>
      <c r="I395" s="1144" t="s">
        <v>1779</v>
      </c>
      <c r="J395" s="1144"/>
      <c r="K395" s="1144"/>
      <c r="L395" s="1144"/>
      <c r="M395" s="1144"/>
      <c r="N395" s="1144"/>
      <c r="O395" s="1144"/>
      <c r="P395" s="1144"/>
    </row>
    <row r="396" spans="1:16" ht="30" customHeight="1" x14ac:dyDescent="0.2">
      <c r="A396" s="136" t="s">
        <v>1768</v>
      </c>
      <c r="B396" s="1140" t="str">
        <f>$B$10</f>
        <v>CAMPEONATO NACIONAL DE ATLETISMO U20 - COPIAPÓ 2021</v>
      </c>
      <c r="C396" s="1140"/>
      <c r="D396" s="1140"/>
      <c r="E396" s="1140"/>
      <c r="F396" s="1140"/>
      <c r="G396" s="1140"/>
      <c r="H396" s="1140"/>
      <c r="I396" s="136" t="s">
        <v>1768</v>
      </c>
      <c r="J396" s="1140" t="str">
        <f>$B$10</f>
        <v>CAMPEONATO NACIONAL DE ATLETISMO U20 - COPIAPÓ 2021</v>
      </c>
      <c r="K396" s="1140"/>
      <c r="L396" s="1140"/>
      <c r="M396" s="1140"/>
      <c r="N396" s="1140"/>
      <c r="O396" s="1140"/>
      <c r="P396" s="1140"/>
    </row>
    <row r="397" spans="1:16" ht="30" customHeight="1" x14ac:dyDescent="0.2">
      <c r="A397" s="136" t="s">
        <v>1769</v>
      </c>
      <c r="B397" s="1137" t="str">
        <f>$B$11</f>
        <v>Estadio Atlético Ramon Tapia Chambilla</v>
      </c>
      <c r="C397" s="1141"/>
      <c r="D397" s="1141"/>
      <c r="E397" s="1141"/>
      <c r="F397" s="1141"/>
      <c r="G397" s="1141"/>
      <c r="H397" s="1138"/>
      <c r="I397" s="136" t="s">
        <v>1769</v>
      </c>
      <c r="J397" s="1137" t="str">
        <f>$B$11</f>
        <v>Estadio Atlético Ramon Tapia Chambilla</v>
      </c>
      <c r="K397" s="1141"/>
      <c r="L397" s="1141"/>
      <c r="M397" s="1141"/>
      <c r="N397" s="1141"/>
      <c r="O397" s="1141"/>
      <c r="P397" s="1138"/>
    </row>
    <row r="398" spans="1:16" ht="30" customHeight="1" x14ac:dyDescent="0.2">
      <c r="A398" s="136" t="s">
        <v>26</v>
      </c>
      <c r="B398" s="1145" t="str">
        <f>$B$12</f>
        <v>Domingo  03-10-2021</v>
      </c>
      <c r="C398" s="1143"/>
      <c r="D398" s="137"/>
      <c r="E398" s="137"/>
      <c r="F398" s="743"/>
      <c r="G398" s="743"/>
      <c r="H398" s="743"/>
      <c r="I398" s="136" t="s">
        <v>26</v>
      </c>
      <c r="J398" s="1145" t="str">
        <f>B$12</f>
        <v>Domingo  03-10-2021</v>
      </c>
      <c r="K398" s="1143"/>
      <c r="L398" s="137"/>
      <c r="M398" s="137"/>
      <c r="N398" s="743"/>
      <c r="O398" s="743"/>
      <c r="P398" s="743"/>
    </row>
    <row r="399" spans="1:16" ht="30" customHeight="1" x14ac:dyDescent="0.2">
      <c r="A399" s="136" t="s">
        <v>10</v>
      </c>
      <c r="B399" s="1149" t="s">
        <v>4222</v>
      </c>
      <c r="C399" s="1138"/>
      <c r="F399" s="743"/>
      <c r="H399" s="743"/>
      <c r="I399" s="136" t="s">
        <v>10</v>
      </c>
      <c r="J399" s="1149" t="s">
        <v>4225</v>
      </c>
      <c r="K399" s="1138"/>
      <c r="N399" s="743"/>
      <c r="P399" s="743"/>
    </row>
    <row r="400" spans="1:16" ht="30" customHeight="1" x14ac:dyDescent="0.2">
      <c r="A400" s="136" t="s">
        <v>32</v>
      </c>
      <c r="B400" s="1139" t="s">
        <v>1796</v>
      </c>
      <c r="C400" s="1138"/>
      <c r="D400" s="743"/>
      <c r="E400" s="743"/>
      <c r="F400" s="743"/>
      <c r="G400" s="743"/>
      <c r="H400" s="743"/>
      <c r="I400" s="136" t="s">
        <v>32</v>
      </c>
      <c r="J400" s="1137" t="s">
        <v>1797</v>
      </c>
      <c r="K400" s="1138"/>
      <c r="L400" s="743"/>
      <c r="M400" s="743"/>
      <c r="N400" s="743"/>
      <c r="O400" s="743"/>
      <c r="P400" s="743"/>
    </row>
    <row r="401" spans="1:16" ht="30" customHeight="1" x14ac:dyDescent="0.2">
      <c r="A401" s="136" t="s">
        <v>1782</v>
      </c>
      <c r="B401" s="1139" t="s">
        <v>3902</v>
      </c>
      <c r="C401" s="1138"/>
      <c r="D401" s="743"/>
      <c r="E401" s="743"/>
      <c r="F401" s="743"/>
      <c r="G401" s="743"/>
      <c r="H401" s="743"/>
      <c r="I401" s="136" t="s">
        <v>1782</v>
      </c>
      <c r="J401" s="1139" t="s">
        <v>3902</v>
      </c>
      <c r="K401" s="1138"/>
      <c r="L401" s="743"/>
      <c r="M401" s="743"/>
      <c r="N401" s="743"/>
      <c r="O401" s="743"/>
      <c r="P401" s="743"/>
    </row>
    <row r="402" spans="1:16" ht="30" customHeight="1" x14ac:dyDescent="0.2">
      <c r="A402" s="136" t="s">
        <v>1784</v>
      </c>
      <c r="B402" s="1137"/>
      <c r="C402" s="1138"/>
      <c r="D402" s="743"/>
      <c r="E402" s="743"/>
      <c r="F402" s="743"/>
      <c r="G402" s="743"/>
      <c r="H402" s="743"/>
      <c r="I402" s="136" t="s">
        <v>1784</v>
      </c>
      <c r="J402" s="1137"/>
      <c r="K402" s="1138"/>
      <c r="L402" s="743"/>
      <c r="M402" s="743"/>
      <c r="N402" s="743"/>
      <c r="O402" s="743"/>
      <c r="P402" s="743"/>
    </row>
    <row r="403" spans="1:16" ht="30" customHeight="1" x14ac:dyDescent="0.2">
      <c r="A403" s="136" t="s">
        <v>1785</v>
      </c>
      <c r="B403" s="741">
        <v>1</v>
      </c>
      <c r="C403" s="742"/>
      <c r="D403" s="743"/>
      <c r="E403" s="743"/>
      <c r="F403" s="743"/>
      <c r="G403" s="743"/>
      <c r="H403" s="743"/>
      <c r="I403" s="136" t="s">
        <v>1785</v>
      </c>
      <c r="J403" s="741">
        <v>1</v>
      </c>
      <c r="K403" s="742"/>
      <c r="L403" s="743"/>
      <c r="M403" s="743"/>
      <c r="N403" s="743"/>
      <c r="O403" s="743"/>
      <c r="P403" s="743"/>
    </row>
    <row r="404" spans="1:16" ht="30" customHeight="1" x14ac:dyDescent="0.2">
      <c r="A404" s="136" t="s">
        <v>36</v>
      </c>
      <c r="B404" s="1137"/>
      <c r="C404" s="1138"/>
      <c r="D404" s="743"/>
      <c r="E404" s="743"/>
      <c r="F404" s="743"/>
      <c r="G404" s="743"/>
      <c r="H404" s="743"/>
      <c r="I404" s="136" t="s">
        <v>36</v>
      </c>
      <c r="J404" s="1137"/>
      <c r="K404" s="1138"/>
      <c r="L404" s="743"/>
      <c r="M404" s="743"/>
      <c r="N404" s="743"/>
      <c r="O404" s="743"/>
      <c r="P404" s="743"/>
    </row>
    <row r="405" spans="1:16" ht="30" customHeight="1" x14ac:dyDescent="0.2">
      <c r="A405" s="136" t="s">
        <v>1786</v>
      </c>
      <c r="B405" s="1137" t="s">
        <v>1798</v>
      </c>
      <c r="C405" s="1138"/>
      <c r="D405" s="743"/>
      <c r="E405" s="743"/>
      <c r="F405" s="743"/>
      <c r="G405" s="743"/>
      <c r="H405" s="743"/>
      <c r="I405" s="136" t="s">
        <v>1786</v>
      </c>
      <c r="J405" s="1137" t="s">
        <v>1798</v>
      </c>
      <c r="K405" s="1138"/>
      <c r="L405" s="743"/>
      <c r="M405" s="743"/>
      <c r="N405" s="743"/>
      <c r="O405" s="743"/>
      <c r="P405" s="743"/>
    </row>
    <row r="406" spans="1:16" ht="25" customHeight="1" x14ac:dyDescent="0.2"/>
    <row r="407" spans="1:16" ht="25" customHeight="1" thickBot="1" x14ac:dyDescent="0.25">
      <c r="A407" s="141" t="s">
        <v>1788</v>
      </c>
      <c r="B407" s="141" t="s">
        <v>1789</v>
      </c>
      <c r="C407" s="141" t="s">
        <v>1790</v>
      </c>
      <c r="D407" s="141" t="s">
        <v>8</v>
      </c>
      <c r="E407" s="141" t="s">
        <v>1791</v>
      </c>
      <c r="F407" s="141" t="s">
        <v>1792</v>
      </c>
      <c r="G407" s="141" t="s">
        <v>1793</v>
      </c>
      <c r="H407" s="141" t="s">
        <v>14</v>
      </c>
      <c r="I407" s="141" t="s">
        <v>1788</v>
      </c>
      <c r="J407" s="141" t="s">
        <v>1789</v>
      </c>
      <c r="K407" s="141" t="s">
        <v>1790</v>
      </c>
      <c r="L407" s="141" t="s">
        <v>8</v>
      </c>
      <c r="M407" s="141" t="s">
        <v>1791</v>
      </c>
      <c r="N407" s="141" t="s">
        <v>1792</v>
      </c>
      <c r="O407" s="141" t="s">
        <v>1793</v>
      </c>
      <c r="P407" s="141" t="s">
        <v>14</v>
      </c>
    </row>
    <row r="408" spans="1:16" ht="30" customHeight="1" thickTop="1" x14ac:dyDescent="0.2">
      <c r="A408" s="142"/>
      <c r="B408" s="142"/>
      <c r="C408" s="314" t="s">
        <v>3948</v>
      </c>
      <c r="D408" s="342" t="s">
        <v>2762</v>
      </c>
      <c r="E408" s="1119">
        <v>13</v>
      </c>
      <c r="F408" s="1002">
        <v>37711</v>
      </c>
      <c r="G408" s="142"/>
      <c r="H408" s="142"/>
      <c r="I408" s="142"/>
      <c r="J408" s="142"/>
      <c r="K408" s="314" t="s">
        <v>3932</v>
      </c>
      <c r="L408" s="342" t="s">
        <v>2134</v>
      </c>
      <c r="M408" s="1119">
        <v>7</v>
      </c>
      <c r="N408" s="1002">
        <v>37791</v>
      </c>
      <c r="O408" s="142"/>
      <c r="P408" s="142"/>
    </row>
    <row r="409" spans="1:16" ht="30" customHeight="1" x14ac:dyDescent="0.2">
      <c r="A409" s="144"/>
      <c r="B409" s="144"/>
      <c r="C409" s="314"/>
      <c r="D409" s="342"/>
      <c r="E409" s="1119"/>
      <c r="F409" s="1002"/>
      <c r="G409" s="144"/>
      <c r="H409" s="144"/>
      <c r="I409" s="144"/>
      <c r="J409" s="144"/>
      <c r="K409" s="314" t="s">
        <v>3933</v>
      </c>
      <c r="L409" s="342" t="s">
        <v>2305</v>
      </c>
      <c r="M409" s="1119">
        <v>6</v>
      </c>
      <c r="N409" s="1002">
        <v>37264</v>
      </c>
      <c r="O409" s="144"/>
      <c r="P409" s="144"/>
    </row>
    <row r="410" spans="1:16" ht="30" customHeight="1" x14ac:dyDescent="0.2">
      <c r="A410" s="144"/>
      <c r="B410" s="144"/>
      <c r="C410" s="314"/>
      <c r="D410" s="342"/>
      <c r="E410" s="1119"/>
      <c r="F410" s="1002"/>
      <c r="G410" s="144"/>
      <c r="H410" s="144"/>
      <c r="I410" s="144"/>
      <c r="J410" s="144"/>
      <c r="K410" s="314" t="s">
        <v>3934</v>
      </c>
      <c r="L410" s="342" t="s">
        <v>2251</v>
      </c>
      <c r="M410" s="1119">
        <v>6</v>
      </c>
      <c r="N410" s="1002">
        <v>37776</v>
      </c>
      <c r="O410" s="144"/>
      <c r="P410" s="144"/>
    </row>
    <row r="411" spans="1:16" ht="30" customHeight="1" x14ac:dyDescent="0.2">
      <c r="A411" s="144"/>
      <c r="B411" s="144"/>
      <c r="C411" s="314"/>
      <c r="D411" s="342"/>
      <c r="E411" s="1119"/>
      <c r="F411" s="1002"/>
      <c r="G411" s="144"/>
      <c r="H411" s="144"/>
      <c r="I411" s="144"/>
      <c r="J411" s="144"/>
      <c r="K411" s="314" t="s">
        <v>3935</v>
      </c>
      <c r="L411" s="342" t="s">
        <v>3797</v>
      </c>
      <c r="M411" s="1119">
        <v>15</v>
      </c>
      <c r="N411" s="1002">
        <v>38121</v>
      </c>
      <c r="O411" s="144"/>
      <c r="P411" s="144"/>
    </row>
    <row r="412" spans="1:16" ht="30" customHeight="1" x14ac:dyDescent="0.2">
      <c r="A412" s="144"/>
      <c r="B412" s="144"/>
      <c r="C412" s="314"/>
      <c r="D412" s="342"/>
      <c r="E412" s="1119"/>
      <c r="F412" s="1002"/>
      <c r="G412" s="144"/>
      <c r="H412" s="144"/>
      <c r="I412" s="144"/>
      <c r="J412" s="144"/>
      <c r="K412" s="314" t="s">
        <v>3936</v>
      </c>
      <c r="L412" s="342" t="s">
        <v>2604</v>
      </c>
      <c r="M412" s="1119">
        <v>13</v>
      </c>
      <c r="N412" s="1002">
        <v>37547</v>
      </c>
      <c r="O412" s="144"/>
      <c r="P412" s="144"/>
    </row>
    <row r="413" spans="1:16" ht="30" customHeight="1" x14ac:dyDescent="0.2">
      <c r="A413" s="144"/>
      <c r="B413" s="144"/>
      <c r="C413" s="144"/>
      <c r="D413" s="144"/>
      <c r="E413" s="144"/>
      <c r="F413" s="144"/>
      <c r="G413" s="144"/>
      <c r="H413" s="144"/>
      <c r="I413" s="144"/>
      <c r="J413" s="144"/>
      <c r="K413" s="144"/>
      <c r="L413" s="144"/>
      <c r="M413" s="144"/>
      <c r="N413" s="23"/>
      <c r="O413" s="144"/>
      <c r="P413" s="144"/>
    </row>
    <row r="414" spans="1:16" ht="30" customHeight="1" x14ac:dyDescent="0.2">
      <c r="A414" s="144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23"/>
      <c r="O414" s="144"/>
      <c r="P414" s="144"/>
    </row>
    <row r="415" spans="1:16" ht="30" customHeight="1" x14ac:dyDescent="0.2">
      <c r="A415" s="144"/>
      <c r="B415" s="144"/>
      <c r="C415" s="144"/>
      <c r="D415" s="144"/>
      <c r="E415" s="144"/>
      <c r="F415" s="144"/>
      <c r="G415" s="144"/>
      <c r="H415" s="144"/>
      <c r="I415" s="144"/>
      <c r="J415" s="144"/>
      <c r="K415" s="144"/>
      <c r="L415" s="144"/>
      <c r="M415" s="144"/>
      <c r="N415" s="23"/>
      <c r="O415" s="144"/>
      <c r="P415" s="144"/>
    </row>
    <row r="416" spans="1:16" ht="30" customHeight="1" x14ac:dyDescent="0.2">
      <c r="A416" s="144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44"/>
      <c r="M416" s="144"/>
      <c r="N416" s="23"/>
      <c r="O416" s="144"/>
      <c r="P416" s="144"/>
    </row>
    <row r="417" spans="1:16" ht="30" customHeight="1" x14ac:dyDescent="0.2">
      <c r="A417" s="144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44"/>
      <c r="M417" s="144"/>
      <c r="N417" s="23"/>
      <c r="O417" s="144"/>
      <c r="P417" s="144"/>
    </row>
    <row r="418" spans="1:16" ht="30" customHeight="1" x14ac:dyDescent="0.2">
      <c r="A418" s="144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44"/>
      <c r="M418" s="144"/>
      <c r="N418" s="23"/>
      <c r="O418" s="144"/>
      <c r="P418" s="144"/>
    </row>
    <row r="419" spans="1:16" ht="30" customHeight="1" x14ac:dyDescent="0.2">
      <c r="A419" s="144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23"/>
      <c r="O419" s="144"/>
      <c r="P419" s="144"/>
    </row>
    <row r="420" spans="1:16" ht="30" customHeight="1" x14ac:dyDescent="0.2">
      <c r="A420" s="144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23"/>
      <c r="O420" s="144"/>
      <c r="P420" s="144"/>
    </row>
    <row r="421" spans="1:16" ht="30" customHeight="1" x14ac:dyDescent="0.2">
      <c r="A421" s="144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23"/>
      <c r="O421" s="144"/>
      <c r="P421" s="144"/>
    </row>
    <row r="422" spans="1:16" ht="30" customHeight="1" x14ac:dyDescent="0.2">
      <c r="A422" s="144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23"/>
      <c r="O422" s="144"/>
      <c r="P422" s="144"/>
    </row>
    <row r="423" spans="1:16" ht="30" customHeight="1" x14ac:dyDescent="0.2">
      <c r="A423" s="144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23"/>
      <c r="O423" s="144"/>
      <c r="P423" s="144"/>
    </row>
    <row r="424" spans="1:16" ht="30" customHeight="1" x14ac:dyDescent="0.2">
      <c r="A424" s="144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44"/>
      <c r="M424" s="144"/>
      <c r="N424" s="23"/>
      <c r="O424" s="144"/>
      <c r="P424" s="144"/>
    </row>
    <row r="425" spans="1:16" ht="30" customHeight="1" x14ac:dyDescent="0.2">
      <c r="A425" s="144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44"/>
      <c r="M425" s="144"/>
      <c r="N425" s="23"/>
      <c r="O425" s="144"/>
      <c r="P425" s="144"/>
    </row>
    <row r="426" spans="1:16" ht="30" customHeight="1" x14ac:dyDescent="0.2">
      <c r="A426" s="144"/>
      <c r="B426" s="144"/>
      <c r="C426" s="144"/>
      <c r="D426" s="144"/>
      <c r="E426" s="144"/>
      <c r="F426" s="144"/>
      <c r="G426" s="144"/>
      <c r="H426" s="144"/>
      <c r="I426" s="144"/>
      <c r="J426" s="144"/>
      <c r="K426" s="144"/>
      <c r="L426" s="144"/>
      <c r="M426" s="144"/>
      <c r="N426" s="23"/>
      <c r="O426" s="144"/>
      <c r="P426" s="144"/>
    </row>
    <row r="427" spans="1:16" ht="30" customHeight="1" x14ac:dyDescent="0.2">
      <c r="A427" s="144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44"/>
      <c r="M427" s="144"/>
      <c r="N427" s="23"/>
      <c r="O427" s="144"/>
      <c r="P427" s="144"/>
    </row>
    <row r="428" spans="1:16" ht="30" customHeight="1" x14ac:dyDescent="0.2">
      <c r="A428" s="144"/>
      <c r="B428" s="144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23"/>
      <c r="O428" s="144"/>
      <c r="P428" s="144"/>
    </row>
    <row r="429" spans="1:16" ht="30" customHeight="1" x14ac:dyDescent="0.2">
      <c r="A429" s="144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44"/>
      <c r="M429" s="144"/>
      <c r="N429" s="23"/>
      <c r="O429" s="144"/>
      <c r="P429" s="144"/>
    </row>
    <row r="430" spans="1:16" ht="30" customHeight="1" x14ac:dyDescent="0.2">
      <c r="A430" s="144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23"/>
      <c r="O430" s="144"/>
      <c r="P430" s="144"/>
    </row>
    <row r="431" spans="1:16" ht="30" customHeight="1" x14ac:dyDescent="0.2">
      <c r="A431" s="144"/>
      <c r="B431" s="144"/>
      <c r="C431" s="144"/>
      <c r="D431" s="144"/>
      <c r="E431" s="144"/>
      <c r="F431" s="144"/>
      <c r="G431" s="144"/>
      <c r="H431" s="144"/>
      <c r="I431" s="144"/>
      <c r="J431" s="144"/>
      <c r="K431" s="1105"/>
      <c r="L431" s="1106"/>
      <c r="M431" s="1107"/>
      <c r="N431" s="1108"/>
      <c r="O431" s="144"/>
      <c r="P431" s="144"/>
    </row>
  </sheetData>
  <mergeCells count="200">
    <mergeCell ref="B361:C361"/>
    <mergeCell ref="J361:K361"/>
    <mergeCell ref="B357:C357"/>
    <mergeCell ref="J357:K357"/>
    <mergeCell ref="B358:C358"/>
    <mergeCell ref="J358:K358"/>
    <mergeCell ref="B360:C360"/>
    <mergeCell ref="J360:K360"/>
    <mergeCell ref="B354:C354"/>
    <mergeCell ref="J354:K354"/>
    <mergeCell ref="B355:C355"/>
    <mergeCell ref="J355:K355"/>
    <mergeCell ref="B356:C356"/>
    <mergeCell ref="J356:K356"/>
    <mergeCell ref="A351:H351"/>
    <mergeCell ref="I351:P351"/>
    <mergeCell ref="B352:H352"/>
    <mergeCell ref="J352:P352"/>
    <mergeCell ref="B353:H353"/>
    <mergeCell ref="J353:P353"/>
    <mergeCell ref="B314:C314"/>
    <mergeCell ref="J314:K314"/>
    <mergeCell ref="B316:C316"/>
    <mergeCell ref="J316:K316"/>
    <mergeCell ref="B317:C317"/>
    <mergeCell ref="J317:K317"/>
    <mergeCell ref="B311:C311"/>
    <mergeCell ref="J311:K311"/>
    <mergeCell ref="B312:C312"/>
    <mergeCell ref="J312:K312"/>
    <mergeCell ref="B313:C313"/>
    <mergeCell ref="J313:K313"/>
    <mergeCell ref="B308:H308"/>
    <mergeCell ref="J308:P308"/>
    <mergeCell ref="B309:H309"/>
    <mergeCell ref="J309:P309"/>
    <mergeCell ref="B310:C310"/>
    <mergeCell ref="J310:K310"/>
    <mergeCell ref="B272:C272"/>
    <mergeCell ref="J272:K272"/>
    <mergeCell ref="B273:C273"/>
    <mergeCell ref="J273:K273"/>
    <mergeCell ref="A307:H307"/>
    <mergeCell ref="I307:P307"/>
    <mergeCell ref="B268:C268"/>
    <mergeCell ref="J268:K268"/>
    <mergeCell ref="B269:C269"/>
    <mergeCell ref="J269:K269"/>
    <mergeCell ref="B270:C270"/>
    <mergeCell ref="J270:K270"/>
    <mergeCell ref="B265:H265"/>
    <mergeCell ref="J265:P265"/>
    <mergeCell ref="B266:C266"/>
    <mergeCell ref="J266:K266"/>
    <mergeCell ref="B267:C267"/>
    <mergeCell ref="J267:K267"/>
    <mergeCell ref="B229:C229"/>
    <mergeCell ref="J229:K229"/>
    <mergeCell ref="A263:H263"/>
    <mergeCell ref="I263:P263"/>
    <mergeCell ref="B264:H264"/>
    <mergeCell ref="J264:P264"/>
    <mergeCell ref="B225:C225"/>
    <mergeCell ref="J225:K225"/>
    <mergeCell ref="B226:C226"/>
    <mergeCell ref="J226:K226"/>
    <mergeCell ref="B228:C228"/>
    <mergeCell ref="J228:K228"/>
    <mergeCell ref="B222:C222"/>
    <mergeCell ref="J222:K222"/>
    <mergeCell ref="B223:C223"/>
    <mergeCell ref="J223:K223"/>
    <mergeCell ref="B224:C224"/>
    <mergeCell ref="J224:K224"/>
    <mergeCell ref="A219:H219"/>
    <mergeCell ref="I219:P219"/>
    <mergeCell ref="B220:H220"/>
    <mergeCell ref="J220:P220"/>
    <mergeCell ref="B221:H221"/>
    <mergeCell ref="J221:P221"/>
    <mergeCell ref="A9:H9"/>
    <mergeCell ref="I9:P9"/>
    <mergeCell ref="B10:H10"/>
    <mergeCell ref="J10:P10"/>
    <mergeCell ref="B11:H11"/>
    <mergeCell ref="J11:P11"/>
    <mergeCell ref="B12:C12"/>
    <mergeCell ref="J12:K12"/>
    <mergeCell ref="B13:C13"/>
    <mergeCell ref="J13:K13"/>
    <mergeCell ref="B14:C14"/>
    <mergeCell ref="J14:K14"/>
    <mergeCell ref="B15:C15"/>
    <mergeCell ref="J15:K15"/>
    <mergeCell ref="B16:C16"/>
    <mergeCell ref="J16:K16"/>
    <mergeCell ref="B18:C18"/>
    <mergeCell ref="J18:K18"/>
    <mergeCell ref="B19:C19"/>
    <mergeCell ref="J19:K19"/>
    <mergeCell ref="A51:H51"/>
    <mergeCell ref="I51:P51"/>
    <mergeCell ref="B52:H52"/>
    <mergeCell ref="J52:P52"/>
    <mergeCell ref="B53:H53"/>
    <mergeCell ref="J53:P53"/>
    <mergeCell ref="B54:C54"/>
    <mergeCell ref="J54:K54"/>
    <mergeCell ref="B55:C55"/>
    <mergeCell ref="J55:K55"/>
    <mergeCell ref="B56:C56"/>
    <mergeCell ref="J56:K56"/>
    <mergeCell ref="B57:C57"/>
    <mergeCell ref="J57:K57"/>
    <mergeCell ref="B58:C58"/>
    <mergeCell ref="J58:K58"/>
    <mergeCell ref="B60:C60"/>
    <mergeCell ref="J60:K60"/>
    <mergeCell ref="B61:C61"/>
    <mergeCell ref="J61:K61"/>
    <mergeCell ref="A91:H91"/>
    <mergeCell ref="I91:P91"/>
    <mergeCell ref="B92:H92"/>
    <mergeCell ref="J92:P92"/>
    <mergeCell ref="B93:H93"/>
    <mergeCell ref="J93:P93"/>
    <mergeCell ref="B94:C94"/>
    <mergeCell ref="J94:K94"/>
    <mergeCell ref="B95:C95"/>
    <mergeCell ref="J95:K95"/>
    <mergeCell ref="B96:C96"/>
    <mergeCell ref="J96:K96"/>
    <mergeCell ref="B97:C97"/>
    <mergeCell ref="J97:K97"/>
    <mergeCell ref="B98:C98"/>
    <mergeCell ref="J98:K98"/>
    <mergeCell ref="B100:C100"/>
    <mergeCell ref="J100:K100"/>
    <mergeCell ref="B101:C101"/>
    <mergeCell ref="J101:K101"/>
    <mergeCell ref="A131:H131"/>
    <mergeCell ref="I131:P131"/>
    <mergeCell ref="B132:H132"/>
    <mergeCell ref="J132:P132"/>
    <mergeCell ref="B133:H133"/>
    <mergeCell ref="J133:P133"/>
    <mergeCell ref="B134:C134"/>
    <mergeCell ref="J134:K134"/>
    <mergeCell ref="B135:C135"/>
    <mergeCell ref="J135:K135"/>
    <mergeCell ref="B136:C136"/>
    <mergeCell ref="J136:K136"/>
    <mergeCell ref="B137:C137"/>
    <mergeCell ref="J137:K137"/>
    <mergeCell ref="B138:C138"/>
    <mergeCell ref="J138:K138"/>
    <mergeCell ref="B140:C140"/>
    <mergeCell ref="J140:K140"/>
    <mergeCell ref="B141:C141"/>
    <mergeCell ref="J141:K141"/>
    <mergeCell ref="A175:H175"/>
    <mergeCell ref="I175:P175"/>
    <mergeCell ref="B176:H176"/>
    <mergeCell ref="J176:P176"/>
    <mergeCell ref="B177:H177"/>
    <mergeCell ref="J177:P177"/>
    <mergeCell ref="B178:C178"/>
    <mergeCell ref="J178:K178"/>
    <mergeCell ref="B179:C179"/>
    <mergeCell ref="J179:K179"/>
    <mergeCell ref="B184:C184"/>
    <mergeCell ref="J184:K184"/>
    <mergeCell ref="B185:C185"/>
    <mergeCell ref="J185:K185"/>
    <mergeCell ref="B180:C180"/>
    <mergeCell ref="J180:K180"/>
    <mergeCell ref="B181:C181"/>
    <mergeCell ref="J181:K181"/>
    <mergeCell ref="B182:C182"/>
    <mergeCell ref="J182:K182"/>
    <mergeCell ref="A395:H395"/>
    <mergeCell ref="I395:P395"/>
    <mergeCell ref="B396:H396"/>
    <mergeCell ref="J396:P396"/>
    <mergeCell ref="B397:H397"/>
    <mergeCell ref="J397:P397"/>
    <mergeCell ref="B398:C398"/>
    <mergeCell ref="J398:K398"/>
    <mergeCell ref="B399:C399"/>
    <mergeCell ref="J399:K399"/>
    <mergeCell ref="B400:C400"/>
    <mergeCell ref="J400:K400"/>
    <mergeCell ref="B401:C401"/>
    <mergeCell ref="J401:K401"/>
    <mergeCell ref="B402:C402"/>
    <mergeCell ref="J402:K402"/>
    <mergeCell ref="B404:C404"/>
    <mergeCell ref="J404:K404"/>
    <mergeCell ref="B405:C405"/>
    <mergeCell ref="J405:K405"/>
  </mergeCells>
  <pageMargins left="0.70866141732283472" right="0.70866141732283472" top="0.74803149606299213" bottom="0.74803149606299213" header="0.31496062992125984" footer="0.31496062992125984"/>
  <pageSetup paperSize="122" scale="58" orientation="portrait" r:id="rId1"/>
  <rowBreaks count="8" manualBreakCount="8">
    <brk id="43" max="15" man="1"/>
    <brk id="83" max="15" man="1"/>
    <brk id="123" max="15" man="1"/>
    <brk id="167" max="15" man="1"/>
    <brk id="211" max="15" man="1"/>
    <brk id="255" max="15" man="1"/>
    <brk id="299" max="15" man="1"/>
    <brk id="343" max="15" man="1"/>
  </rowBreaks>
  <colBreaks count="1" manualBreakCount="1">
    <brk id="8" min="1" max="430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4DE6-D952-44AD-9720-991B957C8245}">
  <dimension ref="A1:AB281"/>
  <sheetViews>
    <sheetView showGridLines="0" view="pageBreakPreview" zoomScale="60" zoomScaleNormal="55" workbookViewId="0">
      <selection activeCell="B262" sqref="B262:F266"/>
    </sheetView>
  </sheetViews>
  <sheetFormatPr baseColWidth="10" defaultColWidth="11.5" defaultRowHeight="16" x14ac:dyDescent="0.2"/>
  <cols>
    <col min="1" max="1" width="12.5" style="134" customWidth="1"/>
    <col min="2" max="2" width="32.33203125" style="134" customWidth="1"/>
    <col min="3" max="3" width="62.6640625" style="134" bestFit="1" customWidth="1"/>
    <col min="4" max="4" width="8.6640625" style="134" customWidth="1"/>
    <col min="5" max="14" width="15.6640625" style="134" customWidth="1"/>
    <col min="15" max="15" width="12.5" style="134" customWidth="1"/>
    <col min="16" max="16" width="32.33203125" style="134" customWidth="1"/>
    <col min="17" max="17" width="62.6640625" style="134" bestFit="1" customWidth="1"/>
    <col min="18" max="18" width="8.6640625" style="134" customWidth="1"/>
    <col min="19" max="28" width="15.6640625" style="134" customWidth="1"/>
    <col min="29" max="16384" width="11.5" style="134"/>
  </cols>
  <sheetData>
    <row r="1" spans="1:28" x14ac:dyDescent="0.2">
      <c r="D1" s="135" t="s">
        <v>1777</v>
      </c>
      <c r="L1" s="135"/>
      <c r="R1" s="135" t="s">
        <v>1778</v>
      </c>
      <c r="Z1" s="135"/>
    </row>
    <row r="9" spans="1:28" ht="27.75" customHeight="1" x14ac:dyDescent="0.3">
      <c r="A9" s="1155" t="s">
        <v>1779</v>
      </c>
      <c r="B9" s="1155"/>
      <c r="C9" s="1155"/>
      <c r="D9" s="1155"/>
      <c r="E9" s="1155"/>
      <c r="F9" s="1155"/>
      <c r="G9" s="1155"/>
      <c r="H9" s="1155"/>
      <c r="I9" s="1155"/>
      <c r="J9" s="1155"/>
      <c r="K9" s="1155"/>
      <c r="L9" s="1155"/>
      <c r="M9" s="1155"/>
      <c r="N9" s="1155"/>
      <c r="O9" s="1155" t="s">
        <v>1779</v>
      </c>
      <c r="P9" s="1155"/>
      <c r="Q9" s="1155"/>
      <c r="R9" s="1155"/>
      <c r="S9" s="1155"/>
      <c r="T9" s="1155"/>
      <c r="U9" s="1155"/>
      <c r="V9" s="1155"/>
      <c r="W9" s="1155"/>
      <c r="X9" s="1155"/>
      <c r="Y9" s="1155"/>
      <c r="Z9" s="1155"/>
      <c r="AA9" s="1155"/>
      <c r="AB9" s="1155"/>
    </row>
    <row r="10" spans="1:28" ht="30" customHeight="1" x14ac:dyDescent="0.2">
      <c r="A10" s="136" t="s">
        <v>1768</v>
      </c>
      <c r="B10" s="1148" t="s">
        <v>3910</v>
      </c>
      <c r="C10" s="1140"/>
      <c r="D10" s="1140"/>
      <c r="E10" s="1140"/>
      <c r="F10" s="1140"/>
      <c r="G10" s="1140"/>
      <c r="H10" s="1140"/>
      <c r="I10" s="147"/>
      <c r="J10" s="1151"/>
      <c r="K10" s="1151"/>
      <c r="L10" s="1151"/>
      <c r="M10" s="1151"/>
      <c r="N10" s="1151"/>
      <c r="O10" s="136" t="s">
        <v>1768</v>
      </c>
      <c r="P10" s="1140" t="str">
        <f>$B$10</f>
        <v>CAMPEONATO NACIONAL DE ATLETISMO U20 - COPIAPÓ 2021</v>
      </c>
      <c r="Q10" s="1140"/>
      <c r="R10" s="1140"/>
      <c r="S10" s="1140"/>
      <c r="T10" s="1140"/>
      <c r="U10" s="1140"/>
      <c r="V10" s="1140"/>
      <c r="W10" s="147"/>
      <c r="X10" s="1151"/>
      <c r="Y10" s="1151"/>
      <c r="Z10" s="1151"/>
      <c r="AA10" s="1151"/>
      <c r="AB10" s="1151"/>
    </row>
    <row r="11" spans="1:28" ht="30" customHeight="1" x14ac:dyDescent="0.2">
      <c r="A11" s="136" t="s">
        <v>1769</v>
      </c>
      <c r="B11" s="1139" t="s">
        <v>3911</v>
      </c>
      <c r="C11" s="1141"/>
      <c r="D11" s="1141"/>
      <c r="E11" s="1141"/>
      <c r="F11" s="1141"/>
      <c r="G11" s="1141"/>
      <c r="H11" s="1138"/>
      <c r="I11" s="147"/>
      <c r="J11" s="1151"/>
      <c r="K11" s="1151"/>
      <c r="L11" s="1151"/>
      <c r="M11" s="1151"/>
      <c r="N11" s="1151"/>
      <c r="O11" s="136" t="s">
        <v>1769</v>
      </c>
      <c r="P11" s="1137" t="str">
        <f>$B$11</f>
        <v>Estadio Atlético Ramon Tapia Chambilla</v>
      </c>
      <c r="Q11" s="1141"/>
      <c r="R11" s="1141"/>
      <c r="S11" s="1141"/>
      <c r="T11" s="1141"/>
      <c r="U11" s="1141"/>
      <c r="V11" s="1138"/>
      <c r="W11" s="147"/>
      <c r="X11" s="1151"/>
      <c r="Y11" s="1151"/>
      <c r="Z11" s="1151"/>
      <c r="AA11" s="1151"/>
      <c r="AB11" s="1151"/>
    </row>
    <row r="12" spans="1:28" ht="30" customHeight="1" x14ac:dyDescent="0.2">
      <c r="A12" s="136" t="s">
        <v>26</v>
      </c>
      <c r="B12" s="1142" t="s">
        <v>3912</v>
      </c>
      <c r="C12" s="1143"/>
      <c r="D12" s="137"/>
      <c r="E12" s="137"/>
      <c r="F12" s="138"/>
      <c r="G12" s="138"/>
      <c r="H12" s="138"/>
      <c r="I12" s="147"/>
      <c r="J12" s="1151"/>
      <c r="K12" s="1151"/>
      <c r="L12" s="137"/>
      <c r="M12" s="137"/>
      <c r="N12" s="138"/>
      <c r="O12" s="136" t="s">
        <v>26</v>
      </c>
      <c r="P12" s="1142" t="s">
        <v>3913</v>
      </c>
      <c r="Q12" s="1143"/>
      <c r="R12" s="137"/>
      <c r="S12" s="137"/>
      <c r="T12" s="138"/>
      <c r="U12" s="138"/>
      <c r="V12" s="138"/>
      <c r="W12" s="147"/>
      <c r="X12" s="1151"/>
      <c r="Y12" s="1151"/>
      <c r="Z12" s="137"/>
      <c r="AA12" s="137"/>
      <c r="AB12" s="138"/>
    </row>
    <row r="13" spans="1:28" ht="30" customHeight="1" x14ac:dyDescent="0.2">
      <c r="A13" s="136" t="s">
        <v>10</v>
      </c>
      <c r="B13" s="1139" t="s">
        <v>4067</v>
      </c>
      <c r="C13" s="1138"/>
      <c r="F13" s="138"/>
      <c r="H13" s="138"/>
      <c r="I13" s="147"/>
      <c r="J13" s="1151"/>
      <c r="K13" s="1151"/>
      <c r="N13" s="138"/>
      <c r="O13" s="136" t="s">
        <v>10</v>
      </c>
      <c r="P13" s="1139" t="s">
        <v>4201</v>
      </c>
      <c r="Q13" s="1138"/>
      <c r="T13" s="138"/>
      <c r="V13" s="138"/>
      <c r="W13" s="147"/>
      <c r="X13" s="1151"/>
      <c r="Y13" s="1151"/>
      <c r="AB13" s="138"/>
    </row>
    <row r="14" spans="1:28" ht="30" customHeight="1" x14ac:dyDescent="0.2">
      <c r="A14" s="136" t="s">
        <v>32</v>
      </c>
      <c r="B14" s="1137" t="s">
        <v>1796</v>
      </c>
      <c r="C14" s="1138"/>
      <c r="D14" s="138"/>
      <c r="E14" s="138"/>
      <c r="F14" s="138"/>
      <c r="G14" s="138"/>
      <c r="H14" s="138"/>
      <c r="I14" s="147"/>
      <c r="J14" s="1151"/>
      <c r="K14" s="1151"/>
      <c r="L14" s="138"/>
      <c r="M14" s="138"/>
      <c r="N14" s="138"/>
      <c r="O14" s="136" t="s">
        <v>32</v>
      </c>
      <c r="P14" s="1137" t="s">
        <v>1797</v>
      </c>
      <c r="Q14" s="1138"/>
      <c r="R14" s="138"/>
      <c r="S14" s="138"/>
      <c r="T14" s="138"/>
      <c r="U14" s="138"/>
      <c r="V14" s="138"/>
      <c r="W14" s="147"/>
      <c r="X14" s="1151"/>
      <c r="Y14" s="1151"/>
      <c r="Z14" s="138"/>
      <c r="AA14" s="138"/>
      <c r="AB14" s="138"/>
    </row>
    <row r="15" spans="1:28" ht="30" customHeight="1" x14ac:dyDescent="0.2">
      <c r="A15" s="136" t="s">
        <v>1782</v>
      </c>
      <c r="B15" s="1139" t="s">
        <v>3902</v>
      </c>
      <c r="C15" s="1138"/>
      <c r="D15" s="138"/>
      <c r="E15" s="138"/>
      <c r="F15" s="138"/>
      <c r="G15" s="138"/>
      <c r="H15" s="138"/>
      <c r="I15" s="147"/>
      <c r="J15" s="1151"/>
      <c r="K15" s="1151"/>
      <c r="L15" s="138"/>
      <c r="M15" s="138"/>
      <c r="N15" s="138"/>
      <c r="O15" s="136" t="s">
        <v>1782</v>
      </c>
      <c r="P15" s="1137" t="str">
        <f>B15</f>
        <v>U20</v>
      </c>
      <c r="Q15" s="1138"/>
      <c r="R15" s="138"/>
      <c r="S15" s="138"/>
      <c r="T15" s="138"/>
      <c r="U15" s="138"/>
      <c r="V15" s="138"/>
      <c r="W15" s="147"/>
      <c r="X15" s="1151"/>
      <c r="Y15" s="1151"/>
      <c r="Z15" s="138"/>
      <c r="AA15" s="138"/>
      <c r="AB15" s="138"/>
    </row>
    <row r="16" spans="1:28" ht="30" customHeight="1" x14ac:dyDescent="0.2">
      <c r="A16" s="136" t="s">
        <v>1748</v>
      </c>
      <c r="B16" s="1153" t="s">
        <v>3914</v>
      </c>
      <c r="C16" s="1154"/>
      <c r="D16" s="138"/>
      <c r="E16" s="138"/>
      <c r="F16" s="138"/>
      <c r="G16" s="138"/>
      <c r="H16" s="138"/>
      <c r="I16" s="147"/>
      <c r="J16" s="1151"/>
      <c r="K16" s="1151"/>
      <c r="L16" s="138"/>
      <c r="M16" s="138"/>
      <c r="N16" s="138"/>
      <c r="O16" s="136" t="s">
        <v>1748</v>
      </c>
      <c r="P16" s="1139" t="s">
        <v>3915</v>
      </c>
      <c r="Q16" s="1138"/>
      <c r="R16" s="138"/>
      <c r="S16" s="138"/>
      <c r="T16" s="138"/>
      <c r="U16" s="138"/>
      <c r="V16" s="138"/>
      <c r="W16" s="147"/>
      <c r="X16" s="1151"/>
      <c r="Y16" s="1151"/>
      <c r="Z16" s="138"/>
      <c r="AA16" s="138"/>
      <c r="AB16" s="138"/>
    </row>
    <row r="17" spans="1:28" ht="30" customHeight="1" x14ac:dyDescent="0.2">
      <c r="A17" s="136" t="s">
        <v>1784</v>
      </c>
      <c r="B17" s="139"/>
      <c r="C17" s="140"/>
      <c r="D17" s="138"/>
      <c r="E17" s="138"/>
      <c r="F17" s="138"/>
      <c r="G17" s="138"/>
      <c r="H17" s="138"/>
      <c r="I17" s="147"/>
      <c r="J17" s="138"/>
      <c r="K17" s="138"/>
      <c r="L17" s="138"/>
      <c r="M17" s="138"/>
      <c r="N17" s="138"/>
      <c r="O17" s="136" t="s">
        <v>1784</v>
      </c>
      <c r="P17" s="139"/>
      <c r="Q17" s="140"/>
      <c r="R17" s="138"/>
      <c r="S17" s="138"/>
      <c r="T17" s="138"/>
      <c r="U17" s="138"/>
      <c r="V17" s="138"/>
      <c r="W17" s="147"/>
      <c r="X17" s="138"/>
      <c r="Y17" s="138"/>
      <c r="Z17" s="138"/>
      <c r="AA17" s="138"/>
      <c r="AB17" s="138"/>
    </row>
    <row r="18" spans="1:28" ht="30" customHeight="1" x14ac:dyDescent="0.2">
      <c r="A18" s="136" t="s">
        <v>1785</v>
      </c>
      <c r="B18" s="1137">
        <v>1</v>
      </c>
      <c r="C18" s="1138"/>
      <c r="E18" s="138"/>
      <c r="F18" s="138"/>
      <c r="G18" s="138"/>
      <c r="H18" s="138"/>
      <c r="I18" s="147"/>
      <c r="J18" s="1151"/>
      <c r="K18" s="1151"/>
      <c r="L18" s="138"/>
      <c r="M18" s="138"/>
      <c r="N18" s="138"/>
      <c r="O18" s="136" t="s">
        <v>1785</v>
      </c>
      <c r="P18" s="1137">
        <v>1</v>
      </c>
      <c r="Q18" s="1138"/>
      <c r="S18" s="138"/>
      <c r="T18" s="138"/>
      <c r="U18" s="138"/>
      <c r="V18" s="138"/>
      <c r="W18" s="147"/>
      <c r="X18" s="1151"/>
      <c r="Y18" s="1151"/>
      <c r="Z18" s="138"/>
      <c r="AA18" s="138"/>
      <c r="AB18" s="138"/>
    </row>
    <row r="19" spans="1:28" ht="30" customHeight="1" x14ac:dyDescent="0.2">
      <c r="A19" s="136"/>
      <c r="B19" s="1137"/>
      <c r="C19" s="1138"/>
      <c r="E19" s="138"/>
      <c r="F19" s="138"/>
      <c r="G19" s="138"/>
      <c r="H19" s="138"/>
      <c r="I19" s="147"/>
      <c r="J19" s="1151"/>
      <c r="K19" s="1151"/>
      <c r="L19" s="138"/>
      <c r="M19" s="138"/>
      <c r="N19" s="138"/>
      <c r="O19" s="136"/>
      <c r="P19" s="1137"/>
      <c r="Q19" s="1138"/>
      <c r="S19" s="138"/>
      <c r="T19" s="138"/>
      <c r="U19" s="138"/>
      <c r="V19" s="138"/>
      <c r="W19" s="147"/>
      <c r="X19" s="1151"/>
      <c r="Y19" s="1151"/>
      <c r="Z19" s="138"/>
      <c r="AA19" s="138"/>
      <c r="AB19" s="138"/>
    </row>
    <row r="20" spans="1:28" ht="25" customHeight="1" x14ac:dyDescent="0.2"/>
    <row r="21" spans="1:28" ht="25" customHeight="1" thickBot="1" x14ac:dyDescent="0.25">
      <c r="A21" s="141" t="s">
        <v>1789</v>
      </c>
      <c r="B21" s="141" t="s">
        <v>1790</v>
      </c>
      <c r="C21" s="141" t="s">
        <v>8</v>
      </c>
      <c r="D21" s="141" t="s">
        <v>1799</v>
      </c>
      <c r="E21" s="141" t="s">
        <v>1792</v>
      </c>
      <c r="F21" s="141">
        <v>1</v>
      </c>
      <c r="G21" s="141">
        <v>2</v>
      </c>
      <c r="H21" s="141">
        <v>3</v>
      </c>
      <c r="I21" s="141" t="s">
        <v>1800</v>
      </c>
      <c r="J21" s="141">
        <v>4</v>
      </c>
      <c r="K21" s="141">
        <v>5</v>
      </c>
      <c r="L21" s="141">
        <v>6</v>
      </c>
      <c r="M21" s="141" t="s">
        <v>1793</v>
      </c>
      <c r="N21" s="141" t="s">
        <v>14</v>
      </c>
      <c r="O21" s="141" t="s">
        <v>1789</v>
      </c>
      <c r="P21" s="141" t="s">
        <v>1790</v>
      </c>
      <c r="Q21" s="141" t="s">
        <v>8</v>
      </c>
      <c r="R21" s="141" t="s">
        <v>1799</v>
      </c>
      <c r="S21" s="141" t="s">
        <v>1792</v>
      </c>
      <c r="T21" s="141">
        <v>1</v>
      </c>
      <c r="U21" s="141">
        <v>2</v>
      </c>
      <c r="V21" s="141">
        <v>3</v>
      </c>
      <c r="W21" s="141" t="s">
        <v>1800</v>
      </c>
      <c r="X21" s="141">
        <v>4</v>
      </c>
      <c r="Y21" s="141">
        <v>5</v>
      </c>
      <c r="Z21" s="141">
        <v>6</v>
      </c>
      <c r="AA21" s="141" t="s">
        <v>1793</v>
      </c>
      <c r="AB21" s="141" t="s">
        <v>14</v>
      </c>
    </row>
    <row r="22" spans="1:28" ht="35" customHeight="1" thickTop="1" x14ac:dyDescent="0.2">
      <c r="A22" s="148"/>
      <c r="B22" s="314" t="s">
        <v>4062</v>
      </c>
      <c r="C22" s="342" t="s">
        <v>2448</v>
      </c>
      <c r="D22" s="1119">
        <v>5</v>
      </c>
      <c r="E22" s="1120">
        <v>38494</v>
      </c>
      <c r="F22" s="23"/>
      <c r="G22" s="142"/>
      <c r="H22" s="142"/>
      <c r="I22" s="142"/>
      <c r="J22" s="142"/>
      <c r="K22" s="142"/>
      <c r="L22" s="150"/>
      <c r="M22" s="149"/>
      <c r="N22" s="142"/>
      <c r="O22" s="148"/>
      <c r="P22" s="314" t="s">
        <v>4027</v>
      </c>
      <c r="Q22" s="342" t="s">
        <v>3577</v>
      </c>
      <c r="R22" s="1119">
        <v>4</v>
      </c>
      <c r="S22" s="1120">
        <v>38054</v>
      </c>
      <c r="T22" s="23"/>
      <c r="U22" s="142"/>
      <c r="V22" s="142"/>
      <c r="W22" s="142"/>
      <c r="X22" s="142"/>
      <c r="Y22" s="142"/>
      <c r="Z22" s="150"/>
      <c r="AA22" s="149"/>
      <c r="AB22" s="142"/>
    </row>
    <row r="23" spans="1:28" ht="35" customHeight="1" x14ac:dyDescent="0.2">
      <c r="A23" s="151"/>
      <c r="B23" s="314" t="s">
        <v>4059</v>
      </c>
      <c r="C23" s="342" t="s">
        <v>2051</v>
      </c>
      <c r="D23" s="1119">
        <v>7</v>
      </c>
      <c r="E23" s="1120">
        <v>37953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51"/>
      <c r="P23" s="314" t="s">
        <v>4038</v>
      </c>
      <c r="Q23" s="342" t="s">
        <v>2051</v>
      </c>
      <c r="R23" s="1119">
        <v>7</v>
      </c>
      <c r="S23" s="1120">
        <v>38033</v>
      </c>
      <c r="T23" s="144"/>
      <c r="U23" s="144"/>
      <c r="V23" s="144"/>
      <c r="W23" s="144"/>
      <c r="X23" s="144"/>
      <c r="Y23" s="144"/>
      <c r="Z23" s="144"/>
      <c r="AA23" s="144"/>
      <c r="AB23" s="144"/>
    </row>
    <row r="24" spans="1:28" ht="35" customHeight="1" x14ac:dyDescent="0.2">
      <c r="A24" s="144"/>
      <c r="B24" s="314" t="s">
        <v>4061</v>
      </c>
      <c r="C24" s="342" t="s">
        <v>3045</v>
      </c>
      <c r="D24" s="1119">
        <v>10</v>
      </c>
      <c r="E24" s="1120">
        <v>37803</v>
      </c>
      <c r="F24" s="144"/>
      <c r="G24" s="144"/>
      <c r="H24" s="144"/>
      <c r="I24" s="144"/>
      <c r="J24" s="144"/>
      <c r="K24" s="144"/>
      <c r="L24" s="144"/>
      <c r="M24" s="144"/>
      <c r="N24" s="144"/>
      <c r="O24" s="151"/>
      <c r="P24" s="314" t="s">
        <v>4040</v>
      </c>
      <c r="Q24" s="342" t="s">
        <v>2051</v>
      </c>
      <c r="R24" s="1119">
        <v>7</v>
      </c>
      <c r="S24" s="1120">
        <v>38534</v>
      </c>
      <c r="T24" s="144"/>
      <c r="U24" s="144"/>
      <c r="V24" s="144"/>
      <c r="W24" s="144"/>
      <c r="X24" s="144"/>
      <c r="Y24" s="144"/>
      <c r="Z24" s="144"/>
      <c r="AA24" s="144"/>
      <c r="AB24" s="144"/>
    </row>
    <row r="25" spans="1:28" ht="35" customHeight="1" x14ac:dyDescent="0.2">
      <c r="A25" s="144"/>
      <c r="B25" s="314" t="s">
        <v>4063</v>
      </c>
      <c r="C25" s="342" t="s">
        <v>2251</v>
      </c>
      <c r="D25" s="1119">
        <v>6</v>
      </c>
      <c r="E25" s="1120">
        <v>37292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314" t="s">
        <v>4042</v>
      </c>
      <c r="Q25" s="342" t="s">
        <v>823</v>
      </c>
      <c r="R25" s="1119">
        <v>7</v>
      </c>
      <c r="S25" s="1120">
        <v>38235</v>
      </c>
      <c r="T25" s="144"/>
      <c r="U25" s="144"/>
      <c r="V25" s="144"/>
      <c r="W25" s="144"/>
      <c r="X25" s="144"/>
      <c r="Y25" s="144"/>
      <c r="Z25" s="144"/>
      <c r="AA25" s="144"/>
      <c r="AB25" s="144"/>
    </row>
    <row r="26" spans="1:28" ht="35" customHeight="1" x14ac:dyDescent="0.2">
      <c r="A26" s="144"/>
      <c r="B26" s="314" t="s">
        <v>4065</v>
      </c>
      <c r="C26" s="342" t="s">
        <v>2362</v>
      </c>
      <c r="D26" s="1119">
        <v>5</v>
      </c>
      <c r="E26" s="1120">
        <v>38254</v>
      </c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314" t="s">
        <v>4039</v>
      </c>
      <c r="Q26" s="342" t="s">
        <v>3045</v>
      </c>
      <c r="R26" s="1119">
        <v>10</v>
      </c>
      <c r="S26" s="1120">
        <v>37803</v>
      </c>
      <c r="T26" s="144"/>
      <c r="U26" s="144"/>
      <c r="V26" s="144"/>
      <c r="W26" s="144"/>
      <c r="X26" s="144"/>
      <c r="Y26" s="144"/>
      <c r="Z26" s="144"/>
      <c r="AA26" s="144"/>
      <c r="AB26" s="144"/>
    </row>
    <row r="27" spans="1:28" ht="35" customHeight="1" x14ac:dyDescent="0.2">
      <c r="A27" s="144"/>
      <c r="B27" s="314" t="s">
        <v>4066</v>
      </c>
      <c r="C27" s="342" t="s">
        <v>2134</v>
      </c>
      <c r="D27" s="1119">
        <v>7</v>
      </c>
      <c r="E27" s="1120">
        <v>37956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314" t="s">
        <v>4199</v>
      </c>
      <c r="Q27" s="342" t="s">
        <v>3494</v>
      </c>
      <c r="R27" s="1119">
        <v>9</v>
      </c>
      <c r="S27" s="1120">
        <v>37316</v>
      </c>
      <c r="T27" s="144"/>
      <c r="U27" s="144"/>
      <c r="V27" s="144"/>
      <c r="W27" s="144"/>
      <c r="X27" s="144"/>
      <c r="Y27" s="144"/>
      <c r="Z27" s="144"/>
      <c r="AA27" s="144"/>
      <c r="AB27" s="144"/>
    </row>
    <row r="28" spans="1:28" ht="35" customHeight="1" x14ac:dyDescent="0.2">
      <c r="A28" s="144"/>
      <c r="B28" s="314" t="s">
        <v>4060</v>
      </c>
      <c r="C28" s="342" t="s">
        <v>2742</v>
      </c>
      <c r="D28" s="1119">
        <v>13</v>
      </c>
      <c r="E28" s="1120">
        <v>38032</v>
      </c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314" t="s">
        <v>4199</v>
      </c>
      <c r="Q28" s="342" t="s">
        <v>3494</v>
      </c>
      <c r="R28" s="1119">
        <v>9</v>
      </c>
      <c r="S28" s="1120">
        <v>37316</v>
      </c>
      <c r="T28" s="144"/>
      <c r="U28" s="144"/>
      <c r="V28" s="144"/>
      <c r="W28" s="144"/>
      <c r="X28" s="144"/>
      <c r="Y28" s="144"/>
      <c r="Z28" s="144"/>
      <c r="AA28" s="144"/>
      <c r="AB28" s="144"/>
    </row>
    <row r="29" spans="1:28" ht="35" customHeight="1" x14ac:dyDescent="0.2">
      <c r="A29" s="144"/>
      <c r="B29" s="314" t="s">
        <v>4058</v>
      </c>
      <c r="C29" s="342" t="s">
        <v>823</v>
      </c>
      <c r="D29" s="1119">
        <v>7</v>
      </c>
      <c r="E29" s="1120">
        <v>37683</v>
      </c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314" t="s">
        <v>4045</v>
      </c>
      <c r="Q29" s="342" t="s">
        <v>2251</v>
      </c>
      <c r="R29" s="1119">
        <v>6</v>
      </c>
      <c r="S29" s="1120">
        <v>37665</v>
      </c>
      <c r="T29" s="144"/>
      <c r="U29" s="144"/>
      <c r="V29" s="144"/>
      <c r="W29" s="144"/>
      <c r="X29" s="144"/>
      <c r="Y29" s="144"/>
      <c r="Z29" s="144"/>
      <c r="AA29" s="144"/>
      <c r="AB29" s="144"/>
    </row>
    <row r="30" spans="1:28" ht="35" customHeight="1" x14ac:dyDescent="0.2">
      <c r="A30" s="144"/>
      <c r="B30" s="314" t="s">
        <v>4064</v>
      </c>
      <c r="C30" s="342" t="s">
        <v>2243</v>
      </c>
      <c r="D30" s="1119">
        <v>13</v>
      </c>
      <c r="E30" s="1120">
        <v>37624</v>
      </c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314" t="s">
        <v>4200</v>
      </c>
      <c r="Q30" s="342" t="s">
        <v>2472</v>
      </c>
      <c r="R30" s="1119">
        <v>5</v>
      </c>
      <c r="S30" s="1120">
        <v>37985</v>
      </c>
      <c r="T30" s="144"/>
      <c r="U30" s="144"/>
      <c r="V30" s="144"/>
      <c r="W30" s="144"/>
      <c r="X30" s="144"/>
      <c r="Y30" s="144"/>
      <c r="Z30" s="144"/>
      <c r="AA30" s="144"/>
      <c r="AB30" s="144"/>
    </row>
    <row r="31" spans="1:28" ht="35" customHeight="1" x14ac:dyDescent="0.2">
      <c r="A31" s="144"/>
      <c r="B31" s="314" t="s">
        <v>4064</v>
      </c>
      <c r="C31" s="342" t="s">
        <v>2243</v>
      </c>
      <c r="D31" s="1119">
        <v>13</v>
      </c>
      <c r="E31" s="1120">
        <v>37624</v>
      </c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314" t="s">
        <v>4044</v>
      </c>
      <c r="Q31" s="342" t="s">
        <v>2935</v>
      </c>
      <c r="R31" s="1119">
        <v>13</v>
      </c>
      <c r="S31" s="1120">
        <v>38001</v>
      </c>
      <c r="T31" s="144"/>
      <c r="U31" s="144"/>
      <c r="V31" s="144"/>
      <c r="W31" s="144"/>
      <c r="X31" s="144"/>
      <c r="Y31" s="144"/>
      <c r="Z31" s="144"/>
      <c r="AA31" s="144"/>
      <c r="AB31" s="144"/>
    </row>
    <row r="32" spans="1:28" ht="35" customHeight="1" x14ac:dyDescent="0.2">
      <c r="A32" s="144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314" t="s">
        <v>4001</v>
      </c>
      <c r="Q32" s="342" t="s">
        <v>3301</v>
      </c>
      <c r="R32" s="1119">
        <v>16</v>
      </c>
      <c r="S32" s="1120">
        <v>38047</v>
      </c>
      <c r="T32" s="144"/>
      <c r="U32" s="144"/>
      <c r="V32" s="144"/>
      <c r="W32" s="144"/>
      <c r="X32" s="144"/>
      <c r="Y32" s="144"/>
      <c r="Z32" s="144"/>
      <c r="AA32" s="144"/>
      <c r="AB32" s="144"/>
    </row>
    <row r="33" spans="1:28" ht="35" customHeight="1" x14ac:dyDescent="0.2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314" t="s">
        <v>4047</v>
      </c>
      <c r="Q33" s="342" t="s">
        <v>3128</v>
      </c>
      <c r="R33" s="1119">
        <v>3</v>
      </c>
      <c r="S33" s="1120">
        <v>37854</v>
      </c>
      <c r="T33" s="144"/>
      <c r="U33" s="144"/>
      <c r="V33" s="144"/>
      <c r="W33" s="144"/>
      <c r="X33" s="144"/>
      <c r="Y33" s="144"/>
      <c r="Z33" s="144"/>
      <c r="AA33" s="144"/>
      <c r="AB33" s="144"/>
    </row>
    <row r="34" spans="1:28" ht="35" customHeight="1" x14ac:dyDescent="0.2">
      <c r="A34" s="144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314" t="s">
        <v>4043</v>
      </c>
      <c r="Q34" s="342" t="s">
        <v>2604</v>
      </c>
      <c r="R34" s="1119">
        <v>13</v>
      </c>
      <c r="S34" s="1120">
        <v>37283</v>
      </c>
      <c r="T34" s="144"/>
      <c r="U34" s="144"/>
      <c r="V34" s="144"/>
      <c r="W34" s="144"/>
      <c r="X34" s="144"/>
      <c r="Y34" s="144"/>
      <c r="Z34" s="144"/>
      <c r="AA34" s="144"/>
      <c r="AB34" s="144"/>
    </row>
    <row r="35" spans="1:28" ht="35" customHeight="1" x14ac:dyDescent="0.2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314" t="s">
        <v>3999</v>
      </c>
      <c r="Q35" s="342" t="s">
        <v>3449</v>
      </c>
      <c r="R35" s="1119">
        <v>9</v>
      </c>
      <c r="S35" s="1120">
        <v>37321</v>
      </c>
      <c r="T35" s="144"/>
      <c r="U35" s="144"/>
      <c r="V35" s="144"/>
      <c r="W35" s="144"/>
      <c r="X35" s="144"/>
      <c r="Y35" s="144"/>
      <c r="Z35" s="144"/>
      <c r="AA35" s="144"/>
      <c r="AB35" s="144"/>
    </row>
    <row r="36" spans="1:28" ht="35" customHeight="1" x14ac:dyDescent="0.2">
      <c r="A36" s="144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</row>
    <row r="37" spans="1:28" ht="30" customHeight="1" x14ac:dyDescent="0.2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</row>
    <row r="38" spans="1:28" ht="30" customHeight="1" x14ac:dyDescent="0.2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</row>
    <row r="39" spans="1:28" ht="30" customHeight="1" x14ac:dyDescent="0.2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</row>
    <row r="40" spans="1:28" ht="30" customHeight="1" x14ac:dyDescent="0.2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</row>
    <row r="41" spans="1:28" ht="30" customHeight="1" x14ac:dyDescent="0.2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</row>
    <row r="49" spans="1:28" ht="27.75" customHeight="1" x14ac:dyDescent="0.2">
      <c r="A49" s="1152" t="s">
        <v>1779</v>
      </c>
      <c r="B49" s="1152"/>
      <c r="C49" s="1152"/>
      <c r="D49" s="1152"/>
      <c r="E49" s="1152"/>
      <c r="F49" s="1152"/>
      <c r="G49" s="1152"/>
      <c r="H49" s="1152"/>
      <c r="I49" s="1152"/>
      <c r="J49" s="1152"/>
      <c r="K49" s="1152"/>
      <c r="L49" s="1152"/>
      <c r="M49" s="1152"/>
      <c r="N49" s="1152"/>
      <c r="O49" s="1152" t="s">
        <v>1779</v>
      </c>
      <c r="P49" s="1152"/>
      <c r="Q49" s="1152"/>
      <c r="R49" s="1152"/>
      <c r="S49" s="1152"/>
      <c r="T49" s="1152"/>
      <c r="U49" s="1152"/>
      <c r="V49" s="1152"/>
      <c r="W49" s="1152"/>
      <c r="X49" s="1152"/>
      <c r="Y49" s="1152"/>
      <c r="Z49" s="1152"/>
      <c r="AA49" s="1152"/>
      <c r="AB49" s="1152"/>
    </row>
    <row r="50" spans="1:28" ht="30" customHeight="1" x14ac:dyDescent="0.2">
      <c r="A50" s="136" t="s">
        <v>1768</v>
      </c>
      <c r="B50" s="1140" t="str">
        <f>$B$10</f>
        <v>CAMPEONATO NACIONAL DE ATLETISMO U20 - COPIAPÓ 2021</v>
      </c>
      <c r="C50" s="1140"/>
      <c r="D50" s="1140"/>
      <c r="E50" s="1140"/>
      <c r="F50" s="1140"/>
      <c r="G50" s="1140"/>
      <c r="H50" s="1140"/>
      <c r="I50" s="147"/>
      <c r="J50" s="1151"/>
      <c r="K50" s="1151"/>
      <c r="L50" s="1151"/>
      <c r="M50" s="1151"/>
      <c r="N50" s="1151"/>
      <c r="O50" s="136" t="s">
        <v>1768</v>
      </c>
      <c r="P50" s="1140" t="str">
        <f>$B$10</f>
        <v>CAMPEONATO NACIONAL DE ATLETISMO U20 - COPIAPÓ 2021</v>
      </c>
      <c r="Q50" s="1140"/>
      <c r="R50" s="1140"/>
      <c r="S50" s="1140"/>
      <c r="T50" s="1140"/>
      <c r="U50" s="1140"/>
      <c r="V50" s="1140"/>
      <c r="W50" s="147"/>
      <c r="X50" s="1151"/>
      <c r="Y50" s="1151"/>
      <c r="Z50" s="1151"/>
      <c r="AA50" s="1151"/>
      <c r="AB50" s="1151"/>
    </row>
    <row r="51" spans="1:28" ht="30" customHeight="1" x14ac:dyDescent="0.2">
      <c r="A51" s="136" t="s">
        <v>1769</v>
      </c>
      <c r="B51" s="1137" t="str">
        <f>$B$11</f>
        <v>Estadio Atlético Ramon Tapia Chambilla</v>
      </c>
      <c r="C51" s="1141"/>
      <c r="D51" s="1141"/>
      <c r="E51" s="1141"/>
      <c r="F51" s="1141"/>
      <c r="G51" s="1141"/>
      <c r="H51" s="1138"/>
      <c r="I51" s="147"/>
      <c r="J51" s="1151"/>
      <c r="K51" s="1151"/>
      <c r="L51" s="1151"/>
      <c r="M51" s="1151"/>
      <c r="N51" s="1151"/>
      <c r="O51" s="136" t="s">
        <v>1769</v>
      </c>
      <c r="P51" s="1137" t="str">
        <f>$B$11</f>
        <v>Estadio Atlético Ramon Tapia Chambilla</v>
      </c>
      <c r="Q51" s="1141"/>
      <c r="R51" s="1141"/>
      <c r="S51" s="1141"/>
      <c r="T51" s="1141"/>
      <c r="U51" s="1141"/>
      <c r="V51" s="1138"/>
      <c r="W51" s="147"/>
      <c r="X51" s="1151"/>
      <c r="Y51" s="1151"/>
      <c r="Z51" s="1151"/>
      <c r="AA51" s="1151"/>
      <c r="AB51" s="1151"/>
    </row>
    <row r="52" spans="1:28" ht="30" customHeight="1" x14ac:dyDescent="0.2">
      <c r="A52" s="136" t="s">
        <v>26</v>
      </c>
      <c r="B52" s="1142" t="s">
        <v>3913</v>
      </c>
      <c r="C52" s="1143"/>
      <c r="D52" s="137"/>
      <c r="E52" s="137"/>
      <c r="F52" s="138"/>
      <c r="G52" s="138"/>
      <c r="H52" s="138"/>
      <c r="I52" s="147"/>
      <c r="J52" s="1151"/>
      <c r="K52" s="1151"/>
      <c r="L52" s="137"/>
      <c r="M52" s="137"/>
      <c r="N52" s="138"/>
      <c r="O52" s="136" t="s">
        <v>26</v>
      </c>
      <c r="P52" s="1145" t="str">
        <f>$B$12</f>
        <v>Sabado 02-10-2021</v>
      </c>
      <c r="Q52" s="1143"/>
      <c r="R52" s="137"/>
      <c r="S52" s="137"/>
      <c r="T52" s="138"/>
      <c r="U52" s="138"/>
      <c r="V52" s="138"/>
      <c r="W52" s="147"/>
      <c r="X52" s="1151"/>
      <c r="Y52" s="1151"/>
      <c r="Z52" s="137"/>
      <c r="AA52" s="137"/>
      <c r="AB52" s="138"/>
    </row>
    <row r="53" spans="1:28" ht="30" customHeight="1" x14ac:dyDescent="0.2">
      <c r="A53" s="136" t="s">
        <v>10</v>
      </c>
      <c r="B53" s="1149" t="s">
        <v>4238</v>
      </c>
      <c r="C53" s="1138"/>
      <c r="F53" s="138"/>
      <c r="H53" s="138"/>
      <c r="I53" s="147"/>
      <c r="J53" s="1151"/>
      <c r="K53" s="1151"/>
      <c r="N53" s="138"/>
      <c r="O53" s="136" t="s">
        <v>10</v>
      </c>
      <c r="P53" s="1139" t="s">
        <v>4048</v>
      </c>
      <c r="Q53" s="1138"/>
      <c r="T53" s="138"/>
      <c r="V53" s="138"/>
      <c r="W53" s="147"/>
      <c r="X53" s="1151"/>
      <c r="Y53" s="1151"/>
      <c r="AB53" s="138"/>
    </row>
    <row r="54" spans="1:28" ht="30" customHeight="1" x14ac:dyDescent="0.2">
      <c r="A54" s="136" t="s">
        <v>32</v>
      </c>
      <c r="B54" s="1137" t="s">
        <v>1796</v>
      </c>
      <c r="C54" s="1138"/>
      <c r="D54" s="138"/>
      <c r="E54" s="138"/>
      <c r="F54" s="138"/>
      <c r="G54" s="138"/>
      <c r="H54" s="138"/>
      <c r="I54" s="147"/>
      <c r="J54" s="1151"/>
      <c r="K54" s="1151"/>
      <c r="L54" s="138"/>
      <c r="M54" s="138"/>
      <c r="N54" s="138"/>
      <c r="O54" s="136" t="s">
        <v>32</v>
      </c>
      <c r="P54" s="1137" t="s">
        <v>1797</v>
      </c>
      <c r="Q54" s="1138"/>
      <c r="R54" s="138"/>
      <c r="S54" s="138"/>
      <c r="T54" s="138"/>
      <c r="U54" s="138"/>
      <c r="V54" s="138"/>
      <c r="W54" s="147"/>
      <c r="X54" s="1151"/>
      <c r="Y54" s="1151"/>
      <c r="Z54" s="138"/>
      <c r="AA54" s="138"/>
      <c r="AB54" s="138"/>
    </row>
    <row r="55" spans="1:28" ht="30" customHeight="1" x14ac:dyDescent="0.2">
      <c r="A55" s="136" t="s">
        <v>1782</v>
      </c>
      <c r="B55" s="1139" t="s">
        <v>3902</v>
      </c>
      <c r="C55" s="1138"/>
      <c r="D55" s="138"/>
      <c r="E55" s="138"/>
      <c r="F55" s="138"/>
      <c r="G55" s="138"/>
      <c r="H55" s="138"/>
      <c r="I55" s="147"/>
      <c r="J55" s="1151"/>
      <c r="K55" s="1151"/>
      <c r="L55" s="138"/>
      <c r="M55" s="138"/>
      <c r="N55" s="138"/>
      <c r="O55" s="136" t="s">
        <v>1782</v>
      </c>
      <c r="P55" s="1139" t="s">
        <v>3902</v>
      </c>
      <c r="Q55" s="1138"/>
      <c r="R55" s="138"/>
      <c r="S55" s="138"/>
      <c r="T55" s="138"/>
      <c r="U55" s="138"/>
      <c r="V55" s="138"/>
      <c r="W55" s="147"/>
      <c r="X55" s="1151"/>
      <c r="Y55" s="1151"/>
      <c r="Z55" s="138"/>
      <c r="AA55" s="138"/>
      <c r="AB55" s="138"/>
    </row>
    <row r="56" spans="1:28" ht="30" customHeight="1" x14ac:dyDescent="0.2">
      <c r="A56" s="136" t="s">
        <v>1748</v>
      </c>
      <c r="B56" s="1139" t="s">
        <v>3916</v>
      </c>
      <c r="C56" s="1138"/>
      <c r="D56" s="138"/>
      <c r="E56" s="138"/>
      <c r="F56" s="138"/>
      <c r="G56" s="138"/>
      <c r="H56" s="138"/>
      <c r="I56" s="147"/>
      <c r="J56" s="1151"/>
      <c r="K56" s="1151"/>
      <c r="L56" s="138"/>
      <c r="M56" s="138"/>
      <c r="N56" s="138"/>
      <c r="O56" s="136" t="s">
        <v>1748</v>
      </c>
      <c r="P56" s="1139" t="s">
        <v>3917</v>
      </c>
      <c r="Q56" s="1138"/>
      <c r="R56" s="138"/>
      <c r="S56" s="138"/>
      <c r="T56" s="138"/>
      <c r="U56" s="138"/>
      <c r="V56" s="138"/>
      <c r="W56" s="147"/>
      <c r="X56" s="1151"/>
      <c r="Y56" s="1151"/>
      <c r="Z56" s="138"/>
      <c r="AA56" s="138"/>
      <c r="AB56" s="138"/>
    </row>
    <row r="57" spans="1:28" ht="30" customHeight="1" x14ac:dyDescent="0.2">
      <c r="A57" s="136" t="s">
        <v>1784</v>
      </c>
      <c r="B57" s="139"/>
      <c r="C57" s="140"/>
      <c r="D57" s="138"/>
      <c r="E57" s="138"/>
      <c r="F57" s="138"/>
      <c r="G57" s="138"/>
      <c r="H57" s="138"/>
      <c r="I57" s="147"/>
      <c r="J57" s="138"/>
      <c r="K57" s="138"/>
      <c r="L57" s="138"/>
      <c r="M57" s="138"/>
      <c r="N57" s="138"/>
      <c r="O57" s="136" t="s">
        <v>1784</v>
      </c>
      <c r="P57" s="139"/>
      <c r="Q57" s="140"/>
      <c r="R57" s="138"/>
      <c r="S57" s="138"/>
      <c r="T57" s="138"/>
      <c r="U57" s="138"/>
      <c r="V57" s="138"/>
      <c r="W57" s="147"/>
      <c r="X57" s="138"/>
      <c r="Y57" s="138"/>
      <c r="Z57" s="138"/>
      <c r="AA57" s="138"/>
      <c r="AB57" s="138"/>
    </row>
    <row r="58" spans="1:28" ht="30" customHeight="1" x14ac:dyDescent="0.2">
      <c r="A58" s="136" t="s">
        <v>1785</v>
      </c>
      <c r="B58" s="1137">
        <v>1</v>
      </c>
      <c r="C58" s="1138"/>
      <c r="E58" s="138"/>
      <c r="F58" s="138"/>
      <c r="G58" s="138"/>
      <c r="H58" s="138"/>
      <c r="I58" s="147"/>
      <c r="J58" s="1151"/>
      <c r="K58" s="1151"/>
      <c r="L58" s="138"/>
      <c r="M58" s="138"/>
      <c r="N58" s="138"/>
      <c r="O58" s="136" t="s">
        <v>1785</v>
      </c>
      <c r="P58" s="1137">
        <v>1</v>
      </c>
      <c r="Q58" s="1138"/>
      <c r="S58" s="138"/>
      <c r="T58" s="138"/>
      <c r="U58" s="138"/>
      <c r="V58" s="138"/>
      <c r="W58" s="147"/>
      <c r="X58" s="1151"/>
      <c r="Y58" s="1151"/>
      <c r="Z58" s="138"/>
      <c r="AA58" s="138"/>
      <c r="AB58" s="138"/>
    </row>
    <row r="59" spans="1:28" ht="30" customHeight="1" x14ac:dyDescent="0.2">
      <c r="A59" s="136"/>
      <c r="B59" s="1137"/>
      <c r="C59" s="1138"/>
      <c r="E59" s="138"/>
      <c r="F59" s="138"/>
      <c r="G59" s="138"/>
      <c r="H59" s="138"/>
      <c r="I59" s="147"/>
      <c r="J59" s="1151"/>
      <c r="K59" s="1151"/>
      <c r="L59" s="138"/>
      <c r="M59" s="138"/>
      <c r="N59" s="138"/>
      <c r="O59" s="136"/>
      <c r="P59" s="1137"/>
      <c r="Q59" s="1138"/>
      <c r="S59" s="138"/>
      <c r="T59" s="138"/>
      <c r="U59" s="138"/>
      <c r="V59" s="138"/>
      <c r="W59" s="147"/>
      <c r="X59" s="1151"/>
      <c r="Y59" s="1151"/>
      <c r="Z59" s="138"/>
      <c r="AA59" s="138"/>
      <c r="AB59" s="138"/>
    </row>
    <row r="60" spans="1:28" ht="25" customHeight="1" x14ac:dyDescent="0.2"/>
    <row r="61" spans="1:28" ht="25" customHeight="1" thickBot="1" x14ac:dyDescent="0.25">
      <c r="A61" s="141" t="s">
        <v>1789</v>
      </c>
      <c r="B61" s="141" t="s">
        <v>1790</v>
      </c>
      <c r="C61" s="141" t="s">
        <v>8</v>
      </c>
      <c r="D61" s="141" t="s">
        <v>1799</v>
      </c>
      <c r="E61" s="141" t="s">
        <v>1792</v>
      </c>
      <c r="F61" s="141">
        <v>1</v>
      </c>
      <c r="G61" s="141">
        <v>2</v>
      </c>
      <c r="H61" s="141">
        <v>3</v>
      </c>
      <c r="I61" s="141" t="s">
        <v>1800</v>
      </c>
      <c r="J61" s="141">
        <v>4</v>
      </c>
      <c r="K61" s="141">
        <v>5</v>
      </c>
      <c r="L61" s="141">
        <v>6</v>
      </c>
      <c r="M61" s="141" t="s">
        <v>1793</v>
      </c>
      <c r="N61" s="141" t="s">
        <v>14</v>
      </c>
      <c r="O61" s="141" t="s">
        <v>1789</v>
      </c>
      <c r="P61" s="141" t="s">
        <v>1790</v>
      </c>
      <c r="Q61" s="141" t="s">
        <v>8</v>
      </c>
      <c r="R61" s="141" t="s">
        <v>1799</v>
      </c>
      <c r="S61" s="141" t="s">
        <v>1792</v>
      </c>
      <c r="T61" s="141">
        <v>1</v>
      </c>
      <c r="U61" s="141">
        <v>2</v>
      </c>
      <c r="V61" s="141">
        <v>3</v>
      </c>
      <c r="W61" s="141" t="s">
        <v>1800</v>
      </c>
      <c r="X61" s="141">
        <v>4</v>
      </c>
      <c r="Y61" s="141">
        <v>5</v>
      </c>
      <c r="Z61" s="141">
        <v>6</v>
      </c>
      <c r="AA61" s="141" t="s">
        <v>1793</v>
      </c>
      <c r="AB61" s="141" t="s">
        <v>14</v>
      </c>
    </row>
    <row r="62" spans="1:28" ht="35" customHeight="1" thickTop="1" x14ac:dyDescent="0.2">
      <c r="A62" s="142"/>
      <c r="B62" s="314" t="s">
        <v>4063</v>
      </c>
      <c r="C62" s="342" t="s">
        <v>2251</v>
      </c>
      <c r="D62" s="1119">
        <v>6</v>
      </c>
      <c r="E62" s="1120">
        <v>37292</v>
      </c>
      <c r="F62" s="142"/>
      <c r="G62" s="142"/>
      <c r="H62" s="142"/>
      <c r="I62" s="142"/>
      <c r="J62" s="142"/>
      <c r="K62" s="142"/>
      <c r="L62" s="150"/>
      <c r="M62" s="149"/>
      <c r="N62" s="142"/>
      <c r="O62" s="142"/>
      <c r="P62" s="314" t="s">
        <v>4038</v>
      </c>
      <c r="Q62" s="342" t="s">
        <v>2051</v>
      </c>
      <c r="R62" s="1119">
        <v>7</v>
      </c>
      <c r="S62" s="1120">
        <v>38033</v>
      </c>
      <c r="T62" s="142"/>
      <c r="U62" s="142"/>
      <c r="V62" s="142"/>
      <c r="W62" s="142"/>
      <c r="X62" s="142"/>
      <c r="Y62" s="142"/>
      <c r="Z62" s="150"/>
      <c r="AA62" s="149"/>
      <c r="AB62" s="142"/>
    </row>
    <row r="63" spans="1:28" ht="35" customHeight="1" x14ac:dyDescent="0.2">
      <c r="A63" s="144"/>
      <c r="B63" s="314" t="s">
        <v>4193</v>
      </c>
      <c r="C63" s="342" t="s">
        <v>2134</v>
      </c>
      <c r="D63" s="1119">
        <v>7</v>
      </c>
      <c r="E63" s="1120">
        <v>38261</v>
      </c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314" t="s">
        <v>4039</v>
      </c>
      <c r="Q63" s="342" t="s">
        <v>3045</v>
      </c>
      <c r="R63" s="1119">
        <v>10</v>
      </c>
      <c r="S63" s="1120">
        <v>37803</v>
      </c>
      <c r="T63" s="144"/>
      <c r="U63" s="144"/>
      <c r="V63" s="144"/>
      <c r="W63" s="144"/>
      <c r="X63" s="144"/>
      <c r="Y63" s="144"/>
      <c r="Z63" s="144"/>
      <c r="AA63" s="144"/>
      <c r="AB63" s="144"/>
    </row>
    <row r="64" spans="1:28" ht="35" customHeight="1" x14ac:dyDescent="0.2">
      <c r="A64" s="144"/>
      <c r="B64" s="314" t="s">
        <v>4194</v>
      </c>
      <c r="C64" s="342" t="s">
        <v>2742</v>
      </c>
      <c r="D64" s="1119">
        <v>13</v>
      </c>
      <c r="E64" s="1120">
        <v>37887</v>
      </c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314" t="s">
        <v>4040</v>
      </c>
      <c r="Q64" s="342" t="s">
        <v>2051</v>
      </c>
      <c r="R64" s="1119">
        <v>7</v>
      </c>
      <c r="S64" s="1120">
        <v>38534</v>
      </c>
      <c r="T64" s="144"/>
      <c r="U64" s="144"/>
      <c r="V64" s="144"/>
      <c r="W64" s="144"/>
      <c r="X64" s="144"/>
      <c r="Y64" s="144"/>
      <c r="Z64" s="144"/>
      <c r="AA64" s="144"/>
      <c r="AB64" s="144"/>
    </row>
    <row r="65" spans="1:28" ht="35" customHeight="1" x14ac:dyDescent="0.2">
      <c r="A65" s="144"/>
      <c r="B65" s="314" t="s">
        <v>4059</v>
      </c>
      <c r="C65" s="342" t="s">
        <v>2051</v>
      </c>
      <c r="D65" s="1119">
        <v>7</v>
      </c>
      <c r="E65" s="1120">
        <v>37953</v>
      </c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314" t="s">
        <v>4041</v>
      </c>
      <c r="Q65" s="342" t="s">
        <v>1985</v>
      </c>
      <c r="R65" s="1119">
        <v>14</v>
      </c>
      <c r="S65" s="1120">
        <v>38685</v>
      </c>
      <c r="T65" s="144"/>
      <c r="U65" s="144"/>
      <c r="V65" s="144"/>
      <c r="W65" s="144"/>
      <c r="X65" s="144"/>
      <c r="Y65" s="144"/>
      <c r="Z65" s="144"/>
      <c r="AA65" s="144"/>
      <c r="AB65" s="144"/>
    </row>
    <row r="66" spans="1:28" ht="35" customHeight="1" x14ac:dyDescent="0.2">
      <c r="A66" s="144"/>
      <c r="B66" s="314" t="s">
        <v>4125</v>
      </c>
      <c r="C66" s="342" t="s">
        <v>2742</v>
      </c>
      <c r="D66" s="1119">
        <v>13</v>
      </c>
      <c r="E66" s="1120">
        <v>38040</v>
      </c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314" t="s">
        <v>4042</v>
      </c>
      <c r="Q66" s="342" t="s">
        <v>823</v>
      </c>
      <c r="R66" s="1119">
        <v>7</v>
      </c>
      <c r="S66" s="1120">
        <v>38235</v>
      </c>
      <c r="T66" s="144"/>
      <c r="U66" s="144"/>
      <c r="V66" s="144"/>
      <c r="W66" s="144"/>
      <c r="X66" s="144"/>
      <c r="Y66" s="144"/>
      <c r="Z66" s="144"/>
      <c r="AA66" s="144"/>
      <c r="AB66" s="144"/>
    </row>
    <row r="67" spans="1:28" ht="35" customHeight="1" x14ac:dyDescent="0.2">
      <c r="A67" s="144"/>
      <c r="B67" s="314" t="s">
        <v>4195</v>
      </c>
      <c r="C67" s="342" t="s">
        <v>3140</v>
      </c>
      <c r="D67" s="1119">
        <v>3</v>
      </c>
      <c r="E67" s="1120">
        <v>37948</v>
      </c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314" t="s">
        <v>4043</v>
      </c>
      <c r="Q67" s="342" t="s">
        <v>2604</v>
      </c>
      <c r="R67" s="1119">
        <v>13</v>
      </c>
      <c r="S67" s="1120">
        <v>37283</v>
      </c>
      <c r="T67" s="144"/>
      <c r="U67" s="144"/>
      <c r="V67" s="144"/>
      <c r="W67" s="144"/>
      <c r="X67" s="144"/>
      <c r="Y67" s="144"/>
      <c r="Z67" s="144"/>
      <c r="AA67" s="144"/>
      <c r="AB67" s="144"/>
    </row>
    <row r="68" spans="1:28" ht="35" customHeight="1" x14ac:dyDescent="0.2">
      <c r="A68" s="144"/>
      <c r="B68" s="314" t="s">
        <v>4060</v>
      </c>
      <c r="C68" s="342" t="s">
        <v>2742</v>
      </c>
      <c r="D68" s="1119">
        <v>13</v>
      </c>
      <c r="E68" s="1120">
        <v>38032</v>
      </c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314" t="s">
        <v>4044</v>
      </c>
      <c r="Q68" s="342" t="s">
        <v>2935</v>
      </c>
      <c r="R68" s="1119">
        <v>13</v>
      </c>
      <c r="S68" s="1120">
        <v>38001</v>
      </c>
      <c r="T68" s="144"/>
      <c r="U68" s="144"/>
      <c r="V68" s="144"/>
      <c r="W68" s="144"/>
      <c r="X68" s="144"/>
      <c r="Y68" s="144"/>
      <c r="Z68" s="144"/>
      <c r="AA68" s="144"/>
      <c r="AB68" s="144"/>
    </row>
    <row r="69" spans="1:28" ht="35" customHeight="1" x14ac:dyDescent="0.2">
      <c r="A69" s="144"/>
      <c r="B69" s="314" t="s">
        <v>4196</v>
      </c>
      <c r="C69" s="342" t="s">
        <v>2742</v>
      </c>
      <c r="D69" s="1119">
        <v>13</v>
      </c>
      <c r="E69" s="1120">
        <v>37753</v>
      </c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314" t="s">
        <v>4045</v>
      </c>
      <c r="Q69" s="342" t="s">
        <v>2251</v>
      </c>
      <c r="R69" s="1119">
        <v>6</v>
      </c>
      <c r="S69" s="1120">
        <v>37665</v>
      </c>
      <c r="T69" s="144"/>
      <c r="U69" s="144"/>
      <c r="V69" s="144"/>
      <c r="W69" s="144"/>
      <c r="X69" s="144"/>
      <c r="Y69" s="144"/>
      <c r="Z69" s="144"/>
      <c r="AA69" s="144"/>
      <c r="AB69" s="144"/>
    </row>
    <row r="70" spans="1:28" ht="35" customHeight="1" x14ac:dyDescent="0.2">
      <c r="A70" s="144"/>
      <c r="B70" s="144"/>
      <c r="C70" s="144"/>
      <c r="D70" s="144"/>
      <c r="E70" s="23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314" t="s">
        <v>3999</v>
      </c>
      <c r="Q70" s="342" t="s">
        <v>3449</v>
      </c>
      <c r="R70" s="1119">
        <v>9</v>
      </c>
      <c r="S70" s="1120">
        <v>37321</v>
      </c>
      <c r="T70" s="144"/>
      <c r="U70" s="144"/>
      <c r="V70" s="144"/>
      <c r="W70" s="144"/>
      <c r="X70" s="144"/>
      <c r="Y70" s="144"/>
      <c r="Z70" s="144"/>
      <c r="AA70" s="144"/>
      <c r="AB70" s="144"/>
    </row>
    <row r="71" spans="1:28" ht="35" customHeight="1" x14ac:dyDescent="0.2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314" t="s">
        <v>4046</v>
      </c>
      <c r="Q71" s="342" t="s">
        <v>3268</v>
      </c>
      <c r="R71" s="1119">
        <v>16</v>
      </c>
      <c r="S71" s="1120">
        <v>37877</v>
      </c>
      <c r="T71" s="144"/>
      <c r="U71" s="144"/>
      <c r="V71" s="144"/>
      <c r="W71" s="144"/>
      <c r="X71" s="144"/>
      <c r="Y71" s="144"/>
      <c r="Z71" s="144"/>
      <c r="AA71" s="144"/>
      <c r="AB71" s="144"/>
    </row>
    <row r="72" spans="1:28" ht="35" customHeight="1" x14ac:dyDescent="0.2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314" t="s">
        <v>4001</v>
      </c>
      <c r="Q72" s="342" t="s">
        <v>3301</v>
      </c>
      <c r="R72" s="1119">
        <v>16</v>
      </c>
      <c r="S72" s="1120">
        <v>38047</v>
      </c>
      <c r="T72" s="144"/>
      <c r="U72" s="144"/>
      <c r="V72" s="144"/>
      <c r="W72" s="144"/>
      <c r="X72" s="144"/>
      <c r="Y72" s="144"/>
      <c r="Z72" s="144"/>
      <c r="AA72" s="144"/>
      <c r="AB72" s="144"/>
    </row>
    <row r="73" spans="1:28" ht="35" customHeight="1" x14ac:dyDescent="0.2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314" t="s">
        <v>4047</v>
      </c>
      <c r="Q73" s="342" t="s">
        <v>3128</v>
      </c>
      <c r="R73" s="1119">
        <v>3</v>
      </c>
      <c r="S73" s="1120">
        <v>37854</v>
      </c>
      <c r="T73" s="144"/>
      <c r="U73" s="144"/>
      <c r="V73" s="144"/>
      <c r="W73" s="144"/>
      <c r="X73" s="144"/>
      <c r="Y73" s="144"/>
      <c r="Z73" s="144"/>
      <c r="AA73" s="144"/>
      <c r="AB73" s="144"/>
    </row>
    <row r="74" spans="1:28" ht="35" customHeight="1" x14ac:dyDescent="0.2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</row>
    <row r="75" spans="1:28" ht="35" customHeight="1" x14ac:dyDescent="0.2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</row>
    <row r="76" spans="1:28" ht="35" customHeight="1" x14ac:dyDescent="0.2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4"/>
    </row>
    <row r="77" spans="1:28" ht="30" customHeight="1" x14ac:dyDescent="0.2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</row>
    <row r="78" spans="1:28" ht="30" customHeight="1" x14ac:dyDescent="0.2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</row>
    <row r="79" spans="1:28" ht="30" customHeight="1" x14ac:dyDescent="0.2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</row>
    <row r="80" spans="1:28" ht="30" customHeight="1" x14ac:dyDescent="0.2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4"/>
    </row>
    <row r="81" spans="1:28" ht="30" customHeight="1" x14ac:dyDescent="0.2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</row>
    <row r="89" spans="1:28" ht="27.75" customHeight="1" x14ac:dyDescent="0.2">
      <c r="A89" s="1152" t="s">
        <v>1779</v>
      </c>
      <c r="B89" s="1152"/>
      <c r="C89" s="1152"/>
      <c r="D89" s="1152"/>
      <c r="E89" s="1152"/>
      <c r="F89" s="1152"/>
      <c r="G89" s="1152"/>
      <c r="H89" s="1152"/>
      <c r="I89" s="1152"/>
      <c r="J89" s="1152"/>
      <c r="K89" s="1152"/>
      <c r="L89" s="1152"/>
      <c r="M89" s="1152"/>
      <c r="N89" s="1152"/>
      <c r="O89" s="1152" t="s">
        <v>1779</v>
      </c>
      <c r="P89" s="1152"/>
      <c r="Q89" s="1152"/>
      <c r="R89" s="1152"/>
      <c r="S89" s="1152"/>
      <c r="T89" s="1152"/>
      <c r="U89" s="1152"/>
      <c r="V89" s="1152"/>
      <c r="W89" s="1152"/>
      <c r="X89" s="1152"/>
      <c r="Y89" s="1152"/>
      <c r="Z89" s="1152"/>
      <c r="AA89" s="1152"/>
      <c r="AB89" s="1152"/>
    </row>
    <row r="90" spans="1:28" ht="30" customHeight="1" x14ac:dyDescent="0.2">
      <c r="A90" s="136" t="s">
        <v>1768</v>
      </c>
      <c r="B90" s="1140" t="str">
        <f>$B$10</f>
        <v>CAMPEONATO NACIONAL DE ATLETISMO U20 - COPIAPÓ 2021</v>
      </c>
      <c r="C90" s="1140"/>
      <c r="D90" s="1140"/>
      <c r="E90" s="1140"/>
      <c r="F90" s="1140"/>
      <c r="G90" s="1140"/>
      <c r="H90" s="1140"/>
      <c r="I90" s="147"/>
      <c r="J90" s="1151"/>
      <c r="K90" s="1151"/>
      <c r="L90" s="1151"/>
      <c r="M90" s="1151"/>
      <c r="N90" s="1151"/>
      <c r="O90" s="136" t="s">
        <v>1768</v>
      </c>
      <c r="P90" s="1140" t="str">
        <f>$B$10</f>
        <v>CAMPEONATO NACIONAL DE ATLETISMO U20 - COPIAPÓ 2021</v>
      </c>
      <c r="Q90" s="1140"/>
      <c r="R90" s="1140"/>
      <c r="S90" s="1140"/>
      <c r="T90" s="1140"/>
      <c r="U90" s="1140"/>
      <c r="V90" s="1140"/>
      <c r="W90" s="147"/>
      <c r="X90" s="1151"/>
      <c r="Y90" s="1151"/>
      <c r="Z90" s="1151"/>
      <c r="AA90" s="1151"/>
      <c r="AB90" s="1151"/>
    </row>
    <row r="91" spans="1:28" ht="30" customHeight="1" x14ac:dyDescent="0.2">
      <c r="A91" s="136" t="s">
        <v>1769</v>
      </c>
      <c r="B91" s="1137" t="str">
        <f>$B$11</f>
        <v>Estadio Atlético Ramon Tapia Chambilla</v>
      </c>
      <c r="C91" s="1141"/>
      <c r="D91" s="1141"/>
      <c r="E91" s="1141"/>
      <c r="F91" s="1141"/>
      <c r="G91" s="1141"/>
      <c r="H91" s="1138"/>
      <c r="I91" s="147"/>
      <c r="J91" s="1151"/>
      <c r="K91" s="1151"/>
      <c r="L91" s="1151"/>
      <c r="M91" s="1151"/>
      <c r="N91" s="1151"/>
      <c r="O91" s="136" t="s">
        <v>1769</v>
      </c>
      <c r="P91" s="1137" t="str">
        <f>$B$11</f>
        <v>Estadio Atlético Ramon Tapia Chambilla</v>
      </c>
      <c r="Q91" s="1141"/>
      <c r="R91" s="1141"/>
      <c r="S91" s="1141"/>
      <c r="T91" s="1141"/>
      <c r="U91" s="1141"/>
      <c r="V91" s="1138"/>
      <c r="W91" s="147"/>
      <c r="X91" s="1151"/>
      <c r="Y91" s="1151"/>
      <c r="Z91" s="1151"/>
      <c r="AA91" s="1151"/>
      <c r="AB91" s="1151"/>
    </row>
    <row r="92" spans="1:28" ht="30" customHeight="1" x14ac:dyDescent="0.2">
      <c r="A92" s="136" t="s">
        <v>26</v>
      </c>
      <c r="B92" s="1145" t="str">
        <f>$B$12</f>
        <v>Sabado 02-10-2021</v>
      </c>
      <c r="C92" s="1143"/>
      <c r="D92" s="137"/>
      <c r="E92" s="137"/>
      <c r="F92" s="138"/>
      <c r="G92" s="138"/>
      <c r="H92" s="138"/>
      <c r="I92" s="147"/>
      <c r="J92" s="1151"/>
      <c r="K92" s="1151"/>
      <c r="L92" s="137"/>
      <c r="M92" s="137"/>
      <c r="N92" s="138"/>
      <c r="O92" s="136" t="s">
        <v>26</v>
      </c>
      <c r="P92" s="1142" t="s">
        <v>3913</v>
      </c>
      <c r="Q92" s="1143"/>
      <c r="R92" s="137"/>
      <c r="S92" s="137"/>
      <c r="T92" s="138"/>
      <c r="U92" s="138"/>
      <c r="V92" s="138"/>
      <c r="W92" s="147"/>
      <c r="X92" s="1151"/>
      <c r="Y92" s="1151"/>
      <c r="Z92" s="137"/>
      <c r="AA92" s="137"/>
      <c r="AB92" s="138"/>
    </row>
    <row r="93" spans="1:28" ht="30" customHeight="1" x14ac:dyDescent="0.2">
      <c r="A93" s="136" t="s">
        <v>10</v>
      </c>
      <c r="B93" s="1149" t="s">
        <v>4239</v>
      </c>
      <c r="C93" s="1138"/>
      <c r="F93" s="138"/>
      <c r="H93" s="138"/>
      <c r="I93" s="147"/>
      <c r="J93" s="1151"/>
      <c r="K93" s="1151"/>
      <c r="N93" s="138"/>
      <c r="O93" s="136" t="s">
        <v>10</v>
      </c>
      <c r="P93" s="1139" t="s">
        <v>4218</v>
      </c>
      <c r="Q93" s="1138"/>
      <c r="T93" s="138"/>
      <c r="V93" s="138"/>
      <c r="W93" s="147"/>
      <c r="X93" s="1151"/>
      <c r="Y93" s="1151"/>
      <c r="AB93" s="138"/>
    </row>
    <row r="94" spans="1:28" ht="30" customHeight="1" x14ac:dyDescent="0.2">
      <c r="A94" s="136" t="s">
        <v>32</v>
      </c>
      <c r="B94" s="1137" t="s">
        <v>1796</v>
      </c>
      <c r="C94" s="1138"/>
      <c r="D94" s="138"/>
      <c r="E94" s="138"/>
      <c r="F94" s="138"/>
      <c r="G94" s="138"/>
      <c r="H94" s="138"/>
      <c r="I94" s="147"/>
      <c r="J94" s="1151"/>
      <c r="K94" s="1151"/>
      <c r="L94" s="138"/>
      <c r="M94" s="138"/>
      <c r="N94" s="138"/>
      <c r="O94" s="136" t="s">
        <v>32</v>
      </c>
      <c r="P94" s="1137" t="s">
        <v>1797</v>
      </c>
      <c r="Q94" s="1138"/>
      <c r="R94" s="138"/>
      <c r="S94" s="138"/>
      <c r="T94" s="138"/>
      <c r="U94" s="138"/>
      <c r="V94" s="138"/>
      <c r="W94" s="147"/>
      <c r="X94" s="1151"/>
      <c r="Y94" s="1151"/>
      <c r="Z94" s="138"/>
      <c r="AA94" s="138"/>
      <c r="AB94" s="138"/>
    </row>
    <row r="95" spans="1:28" ht="30" customHeight="1" x14ac:dyDescent="0.2">
      <c r="A95" s="136" t="s">
        <v>1782</v>
      </c>
      <c r="B95" s="1139" t="s">
        <v>3902</v>
      </c>
      <c r="C95" s="1138"/>
      <c r="D95" s="138"/>
      <c r="E95" s="138"/>
      <c r="F95" s="138"/>
      <c r="G95" s="138"/>
      <c r="H95" s="138"/>
      <c r="I95" s="147"/>
      <c r="J95" s="1151"/>
      <c r="K95" s="1151"/>
      <c r="L95" s="138"/>
      <c r="M95" s="138"/>
      <c r="N95" s="138"/>
      <c r="O95" s="136" t="s">
        <v>1782</v>
      </c>
      <c r="P95" s="1139" t="s">
        <v>3902</v>
      </c>
      <c r="Q95" s="1138"/>
      <c r="R95" s="138"/>
      <c r="S95" s="138"/>
      <c r="T95" s="138"/>
      <c r="U95" s="138"/>
      <c r="V95" s="138"/>
      <c r="W95" s="147"/>
      <c r="X95" s="1151"/>
      <c r="Y95" s="1151"/>
      <c r="Z95" s="138"/>
      <c r="AA95" s="138"/>
      <c r="AB95" s="138"/>
    </row>
    <row r="96" spans="1:28" ht="30" customHeight="1" x14ac:dyDescent="0.2">
      <c r="A96" s="136" t="s">
        <v>1748</v>
      </c>
      <c r="B96" s="1139" t="s">
        <v>3918</v>
      </c>
      <c r="C96" s="1138"/>
      <c r="D96" s="138"/>
      <c r="E96" s="138"/>
      <c r="F96" s="138"/>
      <c r="G96" s="138"/>
      <c r="H96" s="138"/>
      <c r="I96" s="147"/>
      <c r="J96" s="1151"/>
      <c r="K96" s="1151"/>
      <c r="L96" s="138"/>
      <c r="M96" s="138"/>
      <c r="N96" s="138"/>
      <c r="O96" s="136" t="s">
        <v>1748</v>
      </c>
      <c r="P96" s="1139" t="s">
        <v>3953</v>
      </c>
      <c r="Q96" s="1138"/>
      <c r="R96" s="138"/>
      <c r="S96" s="138"/>
      <c r="T96" s="138"/>
      <c r="U96" s="138"/>
      <c r="V96" s="138"/>
      <c r="W96" s="147"/>
      <c r="X96" s="1151"/>
      <c r="Y96" s="1151"/>
      <c r="Z96" s="138"/>
      <c r="AA96" s="138"/>
      <c r="AB96" s="138"/>
    </row>
    <row r="97" spans="1:28" ht="30" customHeight="1" x14ac:dyDescent="0.2">
      <c r="A97" s="136" t="s">
        <v>1784</v>
      </c>
      <c r="B97" s="139"/>
      <c r="C97" s="140"/>
      <c r="D97" s="138"/>
      <c r="E97" s="138"/>
      <c r="F97" s="138"/>
      <c r="G97" s="138"/>
      <c r="H97" s="138"/>
      <c r="I97" s="147"/>
      <c r="J97" s="138"/>
      <c r="K97" s="138"/>
      <c r="L97" s="138"/>
      <c r="M97" s="138"/>
      <c r="N97" s="138"/>
      <c r="O97" s="136" t="s">
        <v>1784</v>
      </c>
      <c r="P97" s="139"/>
      <c r="Q97" s="140"/>
      <c r="R97" s="138"/>
      <c r="S97" s="138"/>
      <c r="T97" s="138"/>
      <c r="U97" s="138"/>
      <c r="V97" s="138"/>
      <c r="W97" s="147"/>
      <c r="X97" s="138"/>
      <c r="Y97" s="138"/>
      <c r="Z97" s="138"/>
      <c r="AA97" s="138"/>
      <c r="AB97" s="138"/>
    </row>
    <row r="98" spans="1:28" ht="30" customHeight="1" x14ac:dyDescent="0.2">
      <c r="A98" s="136" t="s">
        <v>1785</v>
      </c>
      <c r="B98" s="1137"/>
      <c r="C98" s="1138"/>
      <c r="E98" s="138"/>
      <c r="F98" s="138"/>
      <c r="G98" s="138"/>
      <c r="H98" s="138"/>
      <c r="I98" s="147"/>
      <c r="J98" s="1151"/>
      <c r="K98" s="1151"/>
      <c r="L98" s="138"/>
      <c r="M98" s="138"/>
      <c r="N98" s="138"/>
      <c r="O98" s="136" t="s">
        <v>1785</v>
      </c>
      <c r="P98" s="1137"/>
      <c r="Q98" s="1138"/>
      <c r="S98" s="138"/>
      <c r="T98" s="138"/>
      <c r="U98" s="138"/>
      <c r="V98" s="138"/>
      <c r="W98" s="147"/>
      <c r="X98" s="1151"/>
      <c r="Y98" s="1151"/>
      <c r="Z98" s="138"/>
      <c r="AA98" s="138"/>
      <c r="AB98" s="138"/>
    </row>
    <row r="99" spans="1:28" ht="30" customHeight="1" x14ac:dyDescent="0.2">
      <c r="A99" s="136"/>
      <c r="B99" s="1137"/>
      <c r="C99" s="1138"/>
      <c r="E99" s="138"/>
      <c r="F99" s="138"/>
      <c r="G99" s="138"/>
      <c r="H99" s="138"/>
      <c r="I99" s="147"/>
      <c r="J99" s="1151"/>
      <c r="K99" s="1151"/>
      <c r="L99" s="138"/>
      <c r="M99" s="138"/>
      <c r="N99" s="138"/>
      <c r="O99" s="136"/>
      <c r="P99" s="1137"/>
      <c r="Q99" s="1138"/>
      <c r="S99" s="138"/>
      <c r="T99" s="138"/>
      <c r="U99" s="138"/>
      <c r="V99" s="138"/>
      <c r="W99" s="147"/>
      <c r="X99" s="1151"/>
      <c r="Y99" s="1151"/>
      <c r="Z99" s="138"/>
      <c r="AA99" s="138"/>
      <c r="AB99" s="138"/>
    </row>
    <row r="100" spans="1:28" ht="25" customHeight="1" x14ac:dyDescent="0.2"/>
    <row r="101" spans="1:28" ht="25" customHeight="1" thickBot="1" x14ac:dyDescent="0.25">
      <c r="A101" s="141" t="s">
        <v>1789</v>
      </c>
      <c r="B101" s="141" t="s">
        <v>1790</v>
      </c>
      <c r="C101" s="141" t="s">
        <v>8</v>
      </c>
      <c r="D101" s="141" t="s">
        <v>1799</v>
      </c>
      <c r="E101" s="141" t="s">
        <v>1792</v>
      </c>
      <c r="F101" s="141">
        <v>1</v>
      </c>
      <c r="G101" s="141">
        <v>2</v>
      </c>
      <c r="H101" s="141">
        <v>3</v>
      </c>
      <c r="I101" s="141" t="s">
        <v>1800</v>
      </c>
      <c r="J101" s="141">
        <v>4</v>
      </c>
      <c r="K101" s="141">
        <v>5</v>
      </c>
      <c r="L101" s="141">
        <v>6</v>
      </c>
      <c r="M101" s="141" t="s">
        <v>1793</v>
      </c>
      <c r="N101" s="141" t="s">
        <v>14</v>
      </c>
      <c r="O101" s="141" t="s">
        <v>1789</v>
      </c>
      <c r="P101" s="141" t="s">
        <v>1790</v>
      </c>
      <c r="Q101" s="141" t="s">
        <v>8</v>
      </c>
      <c r="R101" s="141" t="s">
        <v>1799</v>
      </c>
      <c r="S101" s="141" t="s">
        <v>1792</v>
      </c>
      <c r="T101" s="141">
        <v>1</v>
      </c>
      <c r="U101" s="141">
        <v>2</v>
      </c>
      <c r="V101" s="141">
        <v>3</v>
      </c>
      <c r="W101" s="141" t="s">
        <v>1800</v>
      </c>
      <c r="X101" s="141">
        <v>4</v>
      </c>
      <c r="Y101" s="141">
        <v>5</v>
      </c>
      <c r="Z101" s="141">
        <v>6</v>
      </c>
      <c r="AA101" s="141" t="s">
        <v>1793</v>
      </c>
      <c r="AB101" s="141" t="s">
        <v>14</v>
      </c>
    </row>
    <row r="102" spans="1:28" ht="35" customHeight="1" thickTop="1" x14ac:dyDescent="0.2">
      <c r="A102" s="142"/>
      <c r="B102" s="314" t="s">
        <v>4059</v>
      </c>
      <c r="C102" s="342" t="s">
        <v>2051</v>
      </c>
      <c r="D102" s="1119">
        <v>7</v>
      </c>
      <c r="E102" s="1120">
        <v>37953</v>
      </c>
      <c r="F102" s="142"/>
      <c r="G102" s="142"/>
      <c r="H102" s="142"/>
      <c r="I102" s="142"/>
      <c r="J102" s="142"/>
      <c r="K102" s="142"/>
      <c r="L102" s="150"/>
      <c r="M102" s="149"/>
      <c r="N102" s="142"/>
      <c r="O102" s="142"/>
      <c r="P102" s="314" t="s">
        <v>4214</v>
      </c>
      <c r="Q102" s="342" t="s">
        <v>2604</v>
      </c>
      <c r="R102" s="1119">
        <v>13</v>
      </c>
      <c r="S102" s="1120">
        <v>37783</v>
      </c>
      <c r="T102" s="142"/>
      <c r="U102" s="142"/>
      <c r="V102" s="142"/>
      <c r="W102" s="142"/>
      <c r="X102" s="142"/>
      <c r="Y102" s="142"/>
      <c r="Z102" s="150"/>
      <c r="AA102" s="149"/>
      <c r="AB102" s="142"/>
    </row>
    <row r="103" spans="1:28" ht="35" customHeight="1" x14ac:dyDescent="0.2">
      <c r="A103" s="144"/>
      <c r="B103" s="314" t="s">
        <v>4120</v>
      </c>
      <c r="C103" s="342" t="s">
        <v>3654</v>
      </c>
      <c r="D103" s="1119">
        <v>8</v>
      </c>
      <c r="E103" s="1120">
        <v>37679</v>
      </c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314" t="s">
        <v>4215</v>
      </c>
      <c r="Q103" s="342" t="s">
        <v>3301</v>
      </c>
      <c r="R103" s="1119">
        <v>16</v>
      </c>
      <c r="S103" s="1120">
        <v>38047</v>
      </c>
      <c r="T103" s="144"/>
      <c r="U103" s="144"/>
      <c r="V103" s="144"/>
      <c r="W103" s="144"/>
      <c r="X103" s="144"/>
      <c r="Y103" s="144"/>
      <c r="Z103" s="144"/>
      <c r="AA103" s="144"/>
      <c r="AB103" s="144"/>
    </row>
    <row r="104" spans="1:28" ht="35" customHeight="1" x14ac:dyDescent="0.2">
      <c r="A104" s="144"/>
      <c r="B104" s="314" t="s">
        <v>4061</v>
      </c>
      <c r="C104" s="342" t="s">
        <v>3045</v>
      </c>
      <c r="D104" s="1119">
        <v>10</v>
      </c>
      <c r="E104" s="1120">
        <v>37803</v>
      </c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314" t="s">
        <v>4216</v>
      </c>
      <c r="Q104" s="342" t="s">
        <v>3494</v>
      </c>
      <c r="R104" s="1119">
        <v>9</v>
      </c>
      <c r="S104" s="1120">
        <v>37618</v>
      </c>
      <c r="T104" s="144"/>
      <c r="U104" s="144"/>
      <c r="V104" s="144"/>
      <c r="W104" s="144"/>
      <c r="X104" s="144"/>
      <c r="Y104" s="144"/>
      <c r="Z104" s="144"/>
      <c r="AA104" s="144"/>
      <c r="AB104" s="144"/>
    </row>
    <row r="105" spans="1:28" ht="35" customHeight="1" x14ac:dyDescent="0.2">
      <c r="A105" s="144"/>
      <c r="B105" s="314" t="s">
        <v>4121</v>
      </c>
      <c r="C105" s="342" t="s">
        <v>3268</v>
      </c>
      <c r="D105" s="1119">
        <v>16</v>
      </c>
      <c r="E105" s="1120">
        <v>38186</v>
      </c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314" t="s">
        <v>4217</v>
      </c>
      <c r="Q105" s="342" t="s">
        <v>2251</v>
      </c>
      <c r="R105" s="1119">
        <v>6</v>
      </c>
      <c r="S105" s="1120">
        <v>38026</v>
      </c>
      <c r="T105" s="144"/>
      <c r="U105" s="144"/>
      <c r="V105" s="144"/>
      <c r="W105" s="144"/>
      <c r="X105" s="144"/>
      <c r="Y105" s="144"/>
      <c r="Z105" s="144"/>
      <c r="AA105" s="144"/>
      <c r="AB105" s="144"/>
    </row>
    <row r="106" spans="1:28" ht="35" customHeight="1" x14ac:dyDescent="0.2">
      <c r="A106" s="144"/>
      <c r="B106" s="314" t="s">
        <v>4122</v>
      </c>
      <c r="C106" s="342" t="s">
        <v>2109</v>
      </c>
      <c r="D106" s="1119">
        <v>7</v>
      </c>
      <c r="E106" s="1120">
        <v>38133</v>
      </c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23"/>
      <c r="T106" s="144"/>
      <c r="U106" s="144"/>
      <c r="V106" s="144"/>
      <c r="W106" s="144"/>
      <c r="X106" s="144"/>
      <c r="Y106" s="144"/>
      <c r="Z106" s="144"/>
      <c r="AA106" s="144"/>
      <c r="AB106" s="144"/>
    </row>
    <row r="107" spans="1:28" ht="35" customHeight="1" x14ac:dyDescent="0.2">
      <c r="A107" s="144"/>
      <c r="B107" s="314" t="s">
        <v>4123</v>
      </c>
      <c r="C107" s="342" t="s">
        <v>3268</v>
      </c>
      <c r="D107" s="1119">
        <v>16</v>
      </c>
      <c r="E107" s="1120">
        <v>37965</v>
      </c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23"/>
      <c r="T107" s="144"/>
      <c r="U107" s="144"/>
      <c r="V107" s="144"/>
      <c r="W107" s="144"/>
      <c r="X107" s="144"/>
      <c r="Y107" s="144"/>
      <c r="Z107" s="144"/>
      <c r="AA107" s="144"/>
      <c r="AB107" s="144"/>
    </row>
    <row r="108" spans="1:28" ht="35" customHeight="1" x14ac:dyDescent="0.2">
      <c r="A108" s="144"/>
      <c r="B108" s="314" t="s">
        <v>4063</v>
      </c>
      <c r="C108" s="342" t="s">
        <v>2251</v>
      </c>
      <c r="D108" s="1119">
        <v>6</v>
      </c>
      <c r="E108" s="1120">
        <v>37292</v>
      </c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</row>
    <row r="109" spans="1:28" ht="35" customHeight="1" x14ac:dyDescent="0.2">
      <c r="A109" s="144"/>
      <c r="B109" s="314" t="s">
        <v>4124</v>
      </c>
      <c r="C109" s="342" t="s">
        <v>2742</v>
      </c>
      <c r="D109" s="1119">
        <v>13</v>
      </c>
      <c r="E109" s="1120">
        <v>37791</v>
      </c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</row>
    <row r="110" spans="1:28" ht="35" customHeight="1" x14ac:dyDescent="0.2">
      <c r="A110" s="144"/>
      <c r="B110" s="314" t="s">
        <v>4125</v>
      </c>
      <c r="C110" s="342" t="s">
        <v>2742</v>
      </c>
      <c r="D110" s="1119">
        <v>13</v>
      </c>
      <c r="E110" s="1120">
        <v>38040</v>
      </c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</row>
    <row r="111" spans="1:28" ht="35" customHeight="1" x14ac:dyDescent="0.2">
      <c r="A111" s="144"/>
      <c r="B111" s="314" t="s">
        <v>4126</v>
      </c>
      <c r="C111" s="342" t="s">
        <v>3268</v>
      </c>
      <c r="D111" s="1119">
        <v>16</v>
      </c>
      <c r="E111" s="1120">
        <v>37273</v>
      </c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</row>
    <row r="112" spans="1:28" ht="35" customHeight="1" x14ac:dyDescent="0.2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  <c r="AA112" s="144"/>
      <c r="AB112" s="144"/>
    </row>
    <row r="113" spans="1:28" ht="35" customHeight="1" x14ac:dyDescent="0.2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  <c r="AA113" s="144"/>
      <c r="AB113" s="144"/>
    </row>
    <row r="114" spans="1:28" ht="35" customHeight="1" x14ac:dyDescent="0.2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</row>
    <row r="115" spans="1:28" ht="35" customHeight="1" x14ac:dyDescent="0.2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  <c r="AA115" s="144"/>
      <c r="AB115" s="144"/>
    </row>
    <row r="116" spans="1:28" ht="35" customHeight="1" x14ac:dyDescent="0.2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  <c r="AA116" s="144"/>
      <c r="AB116" s="144"/>
    </row>
    <row r="117" spans="1:28" ht="30" customHeight="1" x14ac:dyDescent="0.2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  <c r="AA117" s="144"/>
      <c r="AB117" s="144"/>
    </row>
    <row r="118" spans="1:28" ht="30" customHeight="1" x14ac:dyDescent="0.2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</row>
    <row r="119" spans="1:28" ht="30" customHeight="1" x14ac:dyDescent="0.2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  <c r="AA119" s="144"/>
      <c r="AB119" s="144"/>
    </row>
    <row r="120" spans="1:28" ht="30" customHeight="1" x14ac:dyDescent="0.2">
      <c r="A120" s="144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</row>
    <row r="121" spans="1:28" ht="30" customHeight="1" x14ac:dyDescent="0.2">
      <c r="A121" s="144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</row>
    <row r="129" spans="1:28" ht="27.75" customHeight="1" x14ac:dyDescent="0.2">
      <c r="A129" s="360" t="s">
        <v>1779</v>
      </c>
      <c r="B129" s="360"/>
      <c r="C129" s="360"/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 t="s">
        <v>1779</v>
      </c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  <c r="AA129" s="360"/>
      <c r="AB129" s="360"/>
    </row>
    <row r="130" spans="1:28" ht="30" customHeight="1" x14ac:dyDescent="0.2">
      <c r="A130" s="136" t="s">
        <v>1768</v>
      </c>
      <c r="B130" s="357" t="str">
        <f>$B$10</f>
        <v>CAMPEONATO NACIONAL DE ATLETISMO U20 - COPIAPÓ 2021</v>
      </c>
      <c r="C130" s="357"/>
      <c r="D130" s="357"/>
      <c r="E130" s="357"/>
      <c r="F130" s="357"/>
      <c r="G130" s="357"/>
      <c r="H130" s="357"/>
      <c r="I130" s="147"/>
      <c r="J130" s="359"/>
      <c r="K130" s="359"/>
      <c r="L130" s="359"/>
      <c r="M130" s="359"/>
      <c r="N130" s="359"/>
      <c r="O130" s="136" t="s">
        <v>1768</v>
      </c>
      <c r="P130" s="357" t="str">
        <f>$B$10</f>
        <v>CAMPEONATO NACIONAL DE ATLETISMO U20 - COPIAPÓ 2021</v>
      </c>
      <c r="Q130" s="357"/>
      <c r="R130" s="357"/>
      <c r="S130" s="357"/>
      <c r="T130" s="357"/>
      <c r="U130" s="357"/>
      <c r="V130" s="357"/>
      <c r="W130" s="147"/>
      <c r="X130" s="359"/>
      <c r="Y130" s="359"/>
      <c r="Z130" s="359"/>
      <c r="AA130" s="359"/>
      <c r="AB130" s="359"/>
    </row>
    <row r="131" spans="1:28" ht="30" customHeight="1" x14ac:dyDescent="0.2">
      <c r="A131" s="136" t="s">
        <v>1769</v>
      </c>
      <c r="B131" s="355" t="str">
        <f>$B$11</f>
        <v>Estadio Atlético Ramon Tapia Chambilla</v>
      </c>
      <c r="C131" s="358"/>
      <c r="D131" s="358"/>
      <c r="E131" s="358"/>
      <c r="F131" s="358"/>
      <c r="G131" s="358"/>
      <c r="H131" s="356"/>
      <c r="I131" s="147"/>
      <c r="J131" s="359"/>
      <c r="K131" s="359"/>
      <c r="L131" s="359"/>
      <c r="M131" s="359"/>
      <c r="N131" s="359"/>
      <c r="O131" s="136" t="s">
        <v>1769</v>
      </c>
      <c r="P131" s="355" t="str">
        <f>$B$11</f>
        <v>Estadio Atlético Ramon Tapia Chambilla</v>
      </c>
      <c r="Q131" s="358"/>
      <c r="R131" s="358"/>
      <c r="S131" s="358"/>
      <c r="T131" s="358"/>
      <c r="U131" s="358"/>
      <c r="V131" s="356"/>
      <c r="W131" s="147"/>
      <c r="X131" s="359"/>
      <c r="Y131" s="359"/>
      <c r="Z131" s="359"/>
      <c r="AA131" s="359"/>
      <c r="AB131" s="359"/>
    </row>
    <row r="132" spans="1:28" ht="30" customHeight="1" x14ac:dyDescent="0.2">
      <c r="A132" s="136" t="s">
        <v>26</v>
      </c>
      <c r="B132" s="353" t="str">
        <f>$B$12</f>
        <v>Sabado 02-10-2021</v>
      </c>
      <c r="C132" s="354"/>
      <c r="D132" s="137"/>
      <c r="E132" s="137"/>
      <c r="F132" s="359"/>
      <c r="G132" s="359"/>
      <c r="H132" s="359"/>
      <c r="I132" s="147"/>
      <c r="J132" s="359"/>
      <c r="K132" s="359"/>
      <c r="L132" s="137"/>
      <c r="M132" s="137"/>
      <c r="N132" s="359"/>
      <c r="O132" s="136" t="s">
        <v>26</v>
      </c>
      <c r="P132" s="353" t="str">
        <f>$B$12</f>
        <v>Sabado 02-10-2021</v>
      </c>
      <c r="Q132" s="354"/>
      <c r="R132" s="137"/>
      <c r="S132" s="137"/>
      <c r="T132" s="359"/>
      <c r="U132" s="359"/>
      <c r="V132" s="359"/>
      <c r="W132" s="147"/>
      <c r="X132" s="359"/>
      <c r="Y132" s="359"/>
      <c r="Z132" s="137"/>
      <c r="AA132" s="137"/>
      <c r="AB132" s="359"/>
    </row>
    <row r="133" spans="1:28" ht="30" customHeight="1" x14ac:dyDescent="0.2">
      <c r="A133" s="136" t="s">
        <v>10</v>
      </c>
      <c r="B133" s="1127" t="s">
        <v>4240</v>
      </c>
      <c r="C133" s="356"/>
      <c r="F133" s="359"/>
      <c r="H133" s="359"/>
      <c r="I133" s="147"/>
      <c r="J133" s="359"/>
      <c r="K133" s="359"/>
      <c r="N133" s="359"/>
      <c r="O133" s="136" t="s">
        <v>10</v>
      </c>
      <c r="P133" s="1112" t="s">
        <v>4006</v>
      </c>
      <c r="Q133" s="356"/>
      <c r="T133" s="359"/>
      <c r="V133" s="359"/>
      <c r="W133" s="147"/>
      <c r="X133" s="359"/>
      <c r="Y133" s="359"/>
      <c r="AB133" s="359"/>
    </row>
    <row r="134" spans="1:28" ht="30" customHeight="1" x14ac:dyDescent="0.2">
      <c r="A134" s="136" t="s">
        <v>32</v>
      </c>
      <c r="B134" s="355" t="s">
        <v>1796</v>
      </c>
      <c r="C134" s="356"/>
      <c r="D134" s="359"/>
      <c r="E134" s="359"/>
      <c r="F134" s="359"/>
      <c r="G134" s="359"/>
      <c r="H134" s="359"/>
      <c r="I134" s="147"/>
      <c r="J134" s="359"/>
      <c r="K134" s="359"/>
      <c r="L134" s="359"/>
      <c r="M134" s="359"/>
      <c r="N134" s="359"/>
      <c r="O134" s="136" t="s">
        <v>32</v>
      </c>
      <c r="P134" s="355" t="s">
        <v>1797</v>
      </c>
      <c r="Q134" s="356"/>
      <c r="R134" s="359"/>
      <c r="S134" s="359"/>
      <c r="T134" s="359"/>
      <c r="U134" s="359"/>
      <c r="V134" s="359"/>
      <c r="W134" s="147"/>
      <c r="X134" s="359"/>
      <c r="Y134" s="359"/>
      <c r="Z134" s="359"/>
      <c r="AA134" s="359"/>
      <c r="AB134" s="359"/>
    </row>
    <row r="135" spans="1:28" ht="30" customHeight="1" x14ac:dyDescent="0.2">
      <c r="A135" s="136" t="s">
        <v>1782</v>
      </c>
      <c r="B135" s="1112" t="s">
        <v>3902</v>
      </c>
      <c r="C135" s="356"/>
      <c r="D135" s="359"/>
      <c r="E135" s="359"/>
      <c r="F135" s="359"/>
      <c r="G135" s="359"/>
      <c r="H135" s="359"/>
      <c r="I135" s="147"/>
      <c r="J135" s="359"/>
      <c r="K135" s="359"/>
      <c r="L135" s="359"/>
      <c r="M135" s="359"/>
      <c r="N135" s="359"/>
      <c r="O135" s="136" t="s">
        <v>1782</v>
      </c>
      <c r="P135" s="1112" t="s">
        <v>3902</v>
      </c>
      <c r="Q135" s="356"/>
      <c r="R135" s="359"/>
      <c r="S135" s="359"/>
      <c r="T135" s="359"/>
      <c r="U135" s="359"/>
      <c r="V135" s="359"/>
      <c r="W135" s="147"/>
      <c r="X135" s="359"/>
      <c r="Y135" s="359"/>
      <c r="Z135" s="359"/>
      <c r="AA135" s="359"/>
      <c r="AB135" s="359"/>
    </row>
    <row r="136" spans="1:28" ht="30" customHeight="1" x14ac:dyDescent="0.2">
      <c r="A136" s="136" t="s">
        <v>1748</v>
      </c>
      <c r="B136" s="1112" t="s">
        <v>3914</v>
      </c>
      <c r="C136" s="356"/>
      <c r="D136" s="359"/>
      <c r="E136" s="359"/>
      <c r="F136" s="359"/>
      <c r="G136" s="359"/>
      <c r="H136" s="359"/>
      <c r="I136" s="147"/>
      <c r="J136" s="359"/>
      <c r="K136" s="359"/>
      <c r="L136" s="359"/>
      <c r="M136" s="359"/>
      <c r="N136" s="359"/>
      <c r="O136" s="136" t="s">
        <v>1748</v>
      </c>
      <c r="P136" s="1112" t="s">
        <v>3915</v>
      </c>
      <c r="Q136" s="356"/>
      <c r="R136" s="359"/>
      <c r="S136" s="359"/>
      <c r="T136" s="359"/>
      <c r="U136" s="359"/>
      <c r="V136" s="359"/>
      <c r="W136" s="147"/>
      <c r="X136" s="359"/>
      <c r="Y136" s="359"/>
      <c r="Z136" s="359"/>
      <c r="AA136" s="359"/>
      <c r="AB136" s="359"/>
    </row>
    <row r="137" spans="1:28" ht="30" customHeight="1" x14ac:dyDescent="0.2">
      <c r="A137" s="136" t="s">
        <v>1784</v>
      </c>
      <c r="B137" s="355"/>
      <c r="C137" s="356"/>
      <c r="D137" s="359"/>
      <c r="E137" s="359"/>
      <c r="F137" s="359"/>
      <c r="G137" s="359"/>
      <c r="H137" s="359"/>
      <c r="I137" s="147"/>
      <c r="J137" s="359"/>
      <c r="K137" s="359"/>
      <c r="L137" s="359"/>
      <c r="M137" s="359"/>
      <c r="N137" s="359"/>
      <c r="O137" s="136" t="s">
        <v>1784</v>
      </c>
      <c r="P137" s="355"/>
      <c r="Q137" s="356"/>
      <c r="R137" s="359"/>
      <c r="S137" s="359"/>
      <c r="T137" s="359"/>
      <c r="U137" s="359"/>
      <c r="V137" s="359"/>
      <c r="W137" s="147"/>
      <c r="X137" s="359"/>
      <c r="Y137" s="359"/>
      <c r="Z137" s="359"/>
      <c r="AA137" s="359"/>
      <c r="AB137" s="359"/>
    </row>
    <row r="138" spans="1:28" ht="30" customHeight="1" x14ac:dyDescent="0.2">
      <c r="A138" s="136" t="s">
        <v>1785</v>
      </c>
      <c r="B138" s="355"/>
      <c r="C138" s="356"/>
      <c r="E138" s="359"/>
      <c r="F138" s="359"/>
      <c r="G138" s="359"/>
      <c r="H138" s="359"/>
      <c r="I138" s="147"/>
      <c r="J138" s="359"/>
      <c r="K138" s="359"/>
      <c r="L138" s="359"/>
      <c r="M138" s="359"/>
      <c r="N138" s="359"/>
      <c r="O138" s="136" t="s">
        <v>1785</v>
      </c>
      <c r="P138" s="355"/>
      <c r="Q138" s="356"/>
      <c r="S138" s="359"/>
      <c r="T138" s="359"/>
      <c r="U138" s="359"/>
      <c r="V138" s="359"/>
      <c r="W138" s="147"/>
      <c r="X138" s="359"/>
      <c r="Y138" s="359"/>
      <c r="Z138" s="359"/>
      <c r="AA138" s="359"/>
      <c r="AB138" s="359"/>
    </row>
    <row r="139" spans="1:28" ht="30" customHeight="1" x14ac:dyDescent="0.2">
      <c r="A139" s="136"/>
      <c r="B139" s="355"/>
      <c r="C139" s="356"/>
      <c r="E139" s="359"/>
      <c r="F139" s="359"/>
      <c r="G139" s="359"/>
      <c r="H139" s="359"/>
      <c r="I139" s="147"/>
      <c r="J139" s="359"/>
      <c r="K139" s="359"/>
      <c r="L139" s="359"/>
      <c r="M139" s="359"/>
      <c r="N139" s="359"/>
      <c r="O139" s="136"/>
      <c r="P139" s="355"/>
      <c r="Q139" s="356"/>
      <c r="S139" s="359"/>
      <c r="T139" s="359"/>
      <c r="U139" s="359"/>
      <c r="V139" s="359"/>
      <c r="W139" s="147"/>
      <c r="X139" s="359"/>
      <c r="Y139" s="359"/>
      <c r="Z139" s="359"/>
      <c r="AA139" s="359"/>
      <c r="AB139" s="359"/>
    </row>
    <row r="140" spans="1:28" ht="25" customHeight="1" x14ac:dyDescent="0.2"/>
    <row r="141" spans="1:28" ht="25" customHeight="1" thickBot="1" x14ac:dyDescent="0.25">
      <c r="A141" s="141" t="s">
        <v>1789</v>
      </c>
      <c r="B141" s="141" t="s">
        <v>1790</v>
      </c>
      <c r="C141" s="141" t="s">
        <v>8</v>
      </c>
      <c r="D141" s="141" t="s">
        <v>1799</v>
      </c>
      <c r="E141" s="141" t="s">
        <v>1792</v>
      </c>
      <c r="F141" s="141">
        <v>1</v>
      </c>
      <c r="G141" s="141">
        <v>2</v>
      </c>
      <c r="H141" s="141">
        <v>3</v>
      </c>
      <c r="I141" s="141" t="s">
        <v>1800</v>
      </c>
      <c r="J141" s="141">
        <v>4</v>
      </c>
      <c r="K141" s="141">
        <v>5</v>
      </c>
      <c r="L141" s="141">
        <v>6</v>
      </c>
      <c r="M141" s="141" t="s">
        <v>1793</v>
      </c>
      <c r="N141" s="141" t="s">
        <v>14</v>
      </c>
      <c r="O141" s="141" t="s">
        <v>1789</v>
      </c>
      <c r="P141" s="141" t="s">
        <v>1790</v>
      </c>
      <c r="Q141" s="141" t="s">
        <v>8</v>
      </c>
      <c r="R141" s="141" t="s">
        <v>1799</v>
      </c>
      <c r="S141" s="141" t="s">
        <v>1792</v>
      </c>
      <c r="T141" s="141">
        <v>1</v>
      </c>
      <c r="U141" s="141">
        <v>2</v>
      </c>
      <c r="V141" s="141">
        <v>3</v>
      </c>
      <c r="W141" s="141" t="s">
        <v>1800</v>
      </c>
      <c r="X141" s="141">
        <v>4</v>
      </c>
      <c r="Y141" s="141">
        <v>5</v>
      </c>
      <c r="Z141" s="141">
        <v>6</v>
      </c>
      <c r="AA141" s="141" t="s">
        <v>1793</v>
      </c>
      <c r="AB141" s="141" t="s">
        <v>14</v>
      </c>
    </row>
    <row r="142" spans="1:28" ht="35" customHeight="1" thickTop="1" x14ac:dyDescent="0.2">
      <c r="A142" s="142"/>
      <c r="B142" s="314" t="s">
        <v>3949</v>
      </c>
      <c r="C142" s="342" t="s">
        <v>3268</v>
      </c>
      <c r="D142" s="1119">
        <v>16</v>
      </c>
      <c r="E142" s="1120">
        <v>38673</v>
      </c>
      <c r="F142" s="142"/>
      <c r="G142" s="142"/>
      <c r="H142" s="142"/>
      <c r="I142" s="142"/>
      <c r="J142" s="142"/>
      <c r="K142" s="142"/>
      <c r="L142" s="150"/>
      <c r="M142" s="149"/>
      <c r="N142" s="142"/>
      <c r="O142" s="142"/>
      <c r="P142" s="314" t="s">
        <v>3997</v>
      </c>
      <c r="Q142" s="342" t="s">
        <v>3140</v>
      </c>
      <c r="R142" s="1119">
        <v>3</v>
      </c>
      <c r="S142" s="1120">
        <v>37965</v>
      </c>
      <c r="T142" s="142"/>
      <c r="U142" s="142"/>
      <c r="V142" s="142"/>
      <c r="W142" s="142"/>
      <c r="X142" s="142"/>
      <c r="Y142" s="142"/>
      <c r="Z142" s="150"/>
      <c r="AA142" s="149"/>
      <c r="AB142" s="142"/>
    </row>
    <row r="143" spans="1:28" ht="35" customHeight="1" x14ac:dyDescent="0.2">
      <c r="A143" s="144"/>
      <c r="B143" s="314" t="s">
        <v>3950</v>
      </c>
      <c r="C143" s="342" t="s">
        <v>3268</v>
      </c>
      <c r="D143" s="1119">
        <v>16</v>
      </c>
      <c r="E143" s="1120">
        <v>37654</v>
      </c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314" t="s">
        <v>3998</v>
      </c>
      <c r="Q143" s="342" t="s">
        <v>3140</v>
      </c>
      <c r="R143" s="1119">
        <v>3</v>
      </c>
      <c r="S143" s="1120">
        <v>37851</v>
      </c>
      <c r="T143" s="144"/>
      <c r="U143" s="144"/>
      <c r="V143" s="144"/>
      <c r="W143" s="144"/>
      <c r="X143" s="144"/>
      <c r="Y143" s="144"/>
      <c r="Z143" s="144"/>
      <c r="AA143" s="144"/>
      <c r="AB143" s="144"/>
    </row>
    <row r="144" spans="1:28" ht="35" customHeight="1" x14ac:dyDescent="0.2">
      <c r="A144" s="144"/>
      <c r="B144" s="314" t="s">
        <v>3951</v>
      </c>
      <c r="C144" s="342" t="s">
        <v>3268</v>
      </c>
      <c r="D144" s="1119">
        <v>16</v>
      </c>
      <c r="E144" s="1120">
        <v>37824</v>
      </c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314" t="s">
        <v>3999</v>
      </c>
      <c r="Q144" s="342" t="s">
        <v>3449</v>
      </c>
      <c r="R144" s="1119">
        <v>9</v>
      </c>
      <c r="S144" s="1120">
        <v>37321</v>
      </c>
      <c r="T144" s="144"/>
      <c r="U144" s="144"/>
      <c r="V144" s="144"/>
      <c r="W144" s="144"/>
      <c r="X144" s="144"/>
      <c r="Y144" s="144"/>
      <c r="Z144" s="144"/>
      <c r="AA144" s="144"/>
      <c r="AB144" s="144"/>
    </row>
    <row r="145" spans="1:28" ht="35" customHeight="1" x14ac:dyDescent="0.2">
      <c r="A145" s="144"/>
      <c r="B145" s="314" t="s">
        <v>3952</v>
      </c>
      <c r="C145" s="342" t="s">
        <v>3140</v>
      </c>
      <c r="D145" s="1119">
        <v>3</v>
      </c>
      <c r="E145" s="1120">
        <v>37589</v>
      </c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314" t="s">
        <v>4000</v>
      </c>
      <c r="Q145" s="342" t="s">
        <v>3140</v>
      </c>
      <c r="R145" s="1119">
        <v>3</v>
      </c>
      <c r="S145" s="1120">
        <v>37971</v>
      </c>
      <c r="T145" s="144"/>
      <c r="U145" s="144"/>
      <c r="V145" s="144"/>
      <c r="W145" s="144"/>
      <c r="X145" s="144"/>
      <c r="Y145" s="144"/>
      <c r="Z145" s="144"/>
      <c r="AA145" s="144"/>
      <c r="AB145" s="144"/>
    </row>
    <row r="146" spans="1:28" ht="35" customHeight="1" x14ac:dyDescent="0.2">
      <c r="A146" s="144"/>
      <c r="B146" s="144"/>
      <c r="C146" s="144"/>
      <c r="D146" s="144"/>
      <c r="E146" s="23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314" t="s">
        <v>4001</v>
      </c>
      <c r="Q146" s="342" t="s">
        <v>3301</v>
      </c>
      <c r="R146" s="1119">
        <v>16</v>
      </c>
      <c r="S146" s="1120">
        <v>38047</v>
      </c>
      <c r="T146" s="144"/>
      <c r="U146" s="144"/>
      <c r="V146" s="144"/>
      <c r="W146" s="144"/>
      <c r="X146" s="144"/>
      <c r="Y146" s="144"/>
      <c r="Z146" s="144"/>
      <c r="AA146" s="144"/>
      <c r="AB146" s="144"/>
    </row>
    <row r="147" spans="1:28" ht="35" customHeight="1" x14ac:dyDescent="0.2">
      <c r="A147" s="144"/>
      <c r="B147" s="144"/>
      <c r="C147" s="144"/>
      <c r="D147" s="144"/>
      <c r="E147" s="23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314" t="s">
        <v>4002</v>
      </c>
      <c r="Q147" s="342" t="s">
        <v>3449</v>
      </c>
      <c r="R147" s="1119">
        <v>9</v>
      </c>
      <c r="S147" s="1120">
        <v>38143</v>
      </c>
      <c r="T147" s="144"/>
      <c r="U147" s="144"/>
      <c r="V147" s="144"/>
      <c r="W147" s="144"/>
      <c r="X147" s="144"/>
      <c r="Y147" s="144"/>
      <c r="Z147" s="144"/>
      <c r="AA147" s="144"/>
      <c r="AB147" s="144"/>
    </row>
    <row r="148" spans="1:28" ht="35" customHeight="1" x14ac:dyDescent="0.2">
      <c r="A148" s="144"/>
      <c r="B148" s="144"/>
      <c r="C148" s="144"/>
      <c r="D148" s="144"/>
      <c r="E148" s="23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314" t="s">
        <v>4003</v>
      </c>
      <c r="Q148" s="342" t="s">
        <v>3140</v>
      </c>
      <c r="R148" s="1119">
        <v>3</v>
      </c>
      <c r="S148" s="1120">
        <v>37937</v>
      </c>
      <c r="T148" s="144"/>
      <c r="U148" s="144"/>
      <c r="V148" s="144"/>
      <c r="W148" s="144"/>
      <c r="X148" s="144"/>
      <c r="Y148" s="144"/>
      <c r="Z148" s="144"/>
      <c r="AA148" s="144"/>
      <c r="AB148" s="144"/>
    </row>
    <row r="149" spans="1:28" ht="35" customHeight="1" x14ac:dyDescent="0.2">
      <c r="A149" s="144"/>
      <c r="B149" s="144"/>
      <c r="C149" s="144"/>
      <c r="D149" s="144"/>
      <c r="E149" s="23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314" t="s">
        <v>4004</v>
      </c>
      <c r="Q149" s="342" t="s">
        <v>3449</v>
      </c>
      <c r="R149" s="1119">
        <v>9</v>
      </c>
      <c r="S149" s="1120">
        <v>38398</v>
      </c>
      <c r="T149" s="144"/>
      <c r="U149" s="144"/>
      <c r="V149" s="144"/>
      <c r="W149" s="144"/>
      <c r="X149" s="144"/>
      <c r="Y149" s="144"/>
      <c r="Z149" s="144"/>
      <c r="AA149" s="144"/>
      <c r="AB149" s="144"/>
    </row>
    <row r="150" spans="1:28" ht="35" customHeight="1" x14ac:dyDescent="0.2">
      <c r="A150" s="144"/>
      <c r="B150" s="144"/>
      <c r="C150" s="144"/>
      <c r="D150" s="144"/>
      <c r="E150" s="23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314" t="s">
        <v>4005</v>
      </c>
      <c r="Q150" s="342" t="s">
        <v>3140</v>
      </c>
      <c r="R150" s="1119">
        <v>3</v>
      </c>
      <c r="S150" s="1120">
        <v>37584</v>
      </c>
      <c r="T150" s="144"/>
      <c r="U150" s="144"/>
      <c r="V150" s="144"/>
      <c r="W150" s="144"/>
      <c r="X150" s="144"/>
      <c r="Y150" s="144"/>
      <c r="Z150" s="144"/>
      <c r="AA150" s="144"/>
      <c r="AB150" s="144"/>
    </row>
    <row r="151" spans="1:28" ht="35" customHeight="1" x14ac:dyDescent="0.2">
      <c r="A151" s="144"/>
      <c r="B151" s="144"/>
      <c r="C151" s="144"/>
      <c r="D151" s="144"/>
      <c r="E151" s="23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</row>
    <row r="152" spans="1:28" ht="35" customHeight="1" x14ac:dyDescent="0.2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</row>
    <row r="153" spans="1:28" ht="35" customHeight="1" x14ac:dyDescent="0.2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</row>
    <row r="154" spans="1:28" ht="35" customHeight="1" x14ac:dyDescent="0.2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</row>
    <row r="155" spans="1:28" ht="35" customHeight="1" x14ac:dyDescent="0.2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</row>
    <row r="156" spans="1:28" ht="35" customHeight="1" x14ac:dyDescent="0.2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</row>
    <row r="157" spans="1:28" ht="30" customHeight="1" x14ac:dyDescent="0.2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</row>
    <row r="158" spans="1:28" ht="30" customHeight="1" x14ac:dyDescent="0.2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</row>
    <row r="159" spans="1:28" ht="30" customHeight="1" x14ac:dyDescent="0.2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</row>
    <row r="160" spans="1:28" ht="30" customHeight="1" x14ac:dyDescent="0.2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</row>
    <row r="161" spans="1:28" ht="30" customHeight="1" x14ac:dyDescent="0.2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</row>
    <row r="169" spans="1:28" ht="27.75" customHeight="1" x14ac:dyDescent="0.2">
      <c r="A169" s="360" t="s">
        <v>1779</v>
      </c>
      <c r="B169" s="360"/>
      <c r="C169" s="36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 t="s">
        <v>1779</v>
      </c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  <c r="AA169" s="360"/>
      <c r="AB169" s="360"/>
    </row>
    <row r="170" spans="1:28" ht="30" customHeight="1" x14ac:dyDescent="0.2">
      <c r="A170" s="136" t="s">
        <v>1768</v>
      </c>
      <c r="B170" s="357" t="str">
        <f>$B$10</f>
        <v>CAMPEONATO NACIONAL DE ATLETISMO U20 - COPIAPÓ 2021</v>
      </c>
      <c r="C170" s="357"/>
      <c r="D170" s="357"/>
      <c r="E170" s="357"/>
      <c r="F170" s="357"/>
      <c r="G170" s="357"/>
      <c r="H170" s="357"/>
      <c r="I170" s="147"/>
      <c r="J170" s="359"/>
      <c r="K170" s="359"/>
      <c r="L170" s="359"/>
      <c r="M170" s="359"/>
      <c r="N170" s="359"/>
      <c r="O170" s="136" t="s">
        <v>1768</v>
      </c>
      <c r="P170" s="357" t="str">
        <f>$B$10</f>
        <v>CAMPEONATO NACIONAL DE ATLETISMO U20 - COPIAPÓ 2021</v>
      </c>
      <c r="Q170" s="357"/>
      <c r="R170" s="357"/>
      <c r="S170" s="357"/>
      <c r="T170" s="357"/>
      <c r="U170" s="357"/>
      <c r="V170" s="357"/>
      <c r="W170" s="147"/>
      <c r="X170" s="359"/>
      <c r="Y170" s="359"/>
      <c r="Z170" s="359"/>
      <c r="AA170" s="359"/>
      <c r="AB170" s="359"/>
    </row>
    <row r="171" spans="1:28" ht="30" customHeight="1" x14ac:dyDescent="0.2">
      <c r="A171" s="136" t="s">
        <v>1769</v>
      </c>
      <c r="B171" s="355" t="str">
        <f>$B$11</f>
        <v>Estadio Atlético Ramon Tapia Chambilla</v>
      </c>
      <c r="C171" s="358"/>
      <c r="D171" s="358"/>
      <c r="E171" s="358"/>
      <c r="F171" s="358"/>
      <c r="G171" s="358"/>
      <c r="H171" s="356"/>
      <c r="I171" s="147"/>
      <c r="J171" s="359"/>
      <c r="K171" s="359"/>
      <c r="L171" s="359"/>
      <c r="M171" s="359"/>
      <c r="N171" s="359"/>
      <c r="O171" s="136" t="s">
        <v>1769</v>
      </c>
      <c r="P171" s="355" t="str">
        <f>$B$11</f>
        <v>Estadio Atlético Ramon Tapia Chambilla</v>
      </c>
      <c r="Q171" s="358"/>
      <c r="R171" s="358"/>
      <c r="S171" s="358"/>
      <c r="T171" s="358"/>
      <c r="U171" s="358"/>
      <c r="V171" s="356"/>
      <c r="W171" s="147"/>
      <c r="X171" s="359"/>
      <c r="Y171" s="359"/>
      <c r="Z171" s="359"/>
      <c r="AA171" s="359"/>
      <c r="AB171" s="359"/>
    </row>
    <row r="172" spans="1:28" ht="30" customHeight="1" x14ac:dyDescent="0.2">
      <c r="A172" s="136" t="s">
        <v>26</v>
      </c>
      <c r="B172" s="353" t="str">
        <f>$B$12</f>
        <v>Sabado 02-10-2021</v>
      </c>
      <c r="C172" s="354"/>
      <c r="D172" s="137"/>
      <c r="E172" s="137"/>
      <c r="F172" s="359"/>
      <c r="G172" s="359"/>
      <c r="H172" s="359"/>
      <c r="I172" s="147"/>
      <c r="J172" s="359"/>
      <c r="K172" s="359"/>
      <c r="L172" s="137"/>
      <c r="M172" s="137"/>
      <c r="N172" s="359"/>
      <c r="O172" s="136" t="s">
        <v>26</v>
      </c>
      <c r="P172" s="353" t="str">
        <f>$B$12</f>
        <v>Sabado 02-10-2021</v>
      </c>
      <c r="Q172" s="354"/>
      <c r="R172" s="137"/>
      <c r="S172" s="137"/>
      <c r="T172" s="359"/>
      <c r="U172" s="359"/>
      <c r="V172" s="359"/>
      <c r="W172" s="147"/>
      <c r="X172" s="359"/>
      <c r="Y172" s="359"/>
      <c r="Z172" s="137"/>
      <c r="AA172" s="137"/>
      <c r="AB172" s="359"/>
    </row>
    <row r="173" spans="1:28" ht="30" customHeight="1" x14ac:dyDescent="0.2">
      <c r="A173" s="136" t="s">
        <v>10</v>
      </c>
      <c r="B173" s="1127" t="s">
        <v>4241</v>
      </c>
      <c r="C173" s="356"/>
      <c r="F173" s="359"/>
      <c r="H173" s="359"/>
      <c r="I173" s="147"/>
      <c r="J173" s="359"/>
      <c r="K173" s="359"/>
      <c r="N173" s="359"/>
      <c r="O173" s="136" t="s">
        <v>10</v>
      </c>
      <c r="P173" s="1112" t="s">
        <v>3968</v>
      </c>
      <c r="Q173" s="356"/>
      <c r="T173" s="359"/>
      <c r="V173" s="359"/>
      <c r="W173" s="147"/>
      <c r="X173" s="359"/>
      <c r="Y173" s="359"/>
      <c r="AB173" s="359"/>
    </row>
    <row r="174" spans="1:28" ht="30" customHeight="1" x14ac:dyDescent="0.2">
      <c r="A174" s="136" t="s">
        <v>32</v>
      </c>
      <c r="B174" s="355" t="s">
        <v>1796</v>
      </c>
      <c r="C174" s="356"/>
      <c r="D174" s="359"/>
      <c r="E174" s="359"/>
      <c r="F174" s="359"/>
      <c r="G174" s="359"/>
      <c r="H174" s="359"/>
      <c r="I174" s="147"/>
      <c r="J174" s="359"/>
      <c r="K174" s="359"/>
      <c r="L174" s="359"/>
      <c r="M174" s="359"/>
      <c r="N174" s="359"/>
      <c r="O174" s="136" t="s">
        <v>32</v>
      </c>
      <c r="P174" s="355" t="s">
        <v>1797</v>
      </c>
      <c r="Q174" s="356"/>
      <c r="R174" s="359"/>
      <c r="S174" s="359"/>
      <c r="T174" s="359"/>
      <c r="U174" s="359"/>
      <c r="V174" s="359"/>
      <c r="W174" s="147"/>
      <c r="X174" s="359"/>
      <c r="Y174" s="359"/>
      <c r="Z174" s="359"/>
      <c r="AA174" s="359"/>
      <c r="AB174" s="359"/>
    </row>
    <row r="175" spans="1:28" ht="30" customHeight="1" x14ac:dyDescent="0.2">
      <c r="A175" s="136" t="s">
        <v>1782</v>
      </c>
      <c r="B175" s="1112" t="s">
        <v>3902</v>
      </c>
      <c r="C175" s="356"/>
      <c r="D175" s="359"/>
      <c r="E175" s="359"/>
      <c r="F175" s="359"/>
      <c r="G175" s="359"/>
      <c r="H175" s="359"/>
      <c r="I175" s="147"/>
      <c r="J175" s="359"/>
      <c r="K175" s="359"/>
      <c r="L175" s="359"/>
      <c r="M175" s="359"/>
      <c r="N175" s="359"/>
      <c r="O175" s="136" t="s">
        <v>1782</v>
      </c>
      <c r="P175" s="1112" t="s">
        <v>3902</v>
      </c>
      <c r="Q175" s="356"/>
      <c r="R175" s="359"/>
      <c r="S175" s="359"/>
      <c r="T175" s="359"/>
      <c r="U175" s="359"/>
      <c r="V175" s="359"/>
      <c r="W175" s="147"/>
      <c r="X175" s="359"/>
      <c r="Y175" s="359"/>
      <c r="Z175" s="359"/>
      <c r="AA175" s="359"/>
      <c r="AB175" s="359"/>
    </row>
    <row r="176" spans="1:28" ht="30" customHeight="1" x14ac:dyDescent="0.2">
      <c r="A176" s="136" t="s">
        <v>1748</v>
      </c>
      <c r="B176" s="1112"/>
      <c r="C176" s="356"/>
      <c r="D176" s="359"/>
      <c r="E176" s="359"/>
      <c r="F176" s="359"/>
      <c r="G176" s="359"/>
      <c r="H176" s="359"/>
      <c r="I176" s="147"/>
      <c r="J176" s="359"/>
      <c r="K176" s="359"/>
      <c r="L176" s="359"/>
      <c r="M176" s="359"/>
      <c r="N176" s="359"/>
      <c r="O176" s="136" t="s">
        <v>1748</v>
      </c>
      <c r="P176" s="1112"/>
      <c r="Q176" s="356"/>
      <c r="R176" s="359"/>
      <c r="S176" s="359"/>
      <c r="T176" s="359"/>
      <c r="U176" s="359"/>
      <c r="V176" s="359"/>
      <c r="W176" s="147"/>
      <c r="X176" s="359"/>
      <c r="Y176" s="359"/>
      <c r="Z176" s="359"/>
      <c r="AA176" s="359"/>
      <c r="AB176" s="359"/>
    </row>
    <row r="177" spans="1:28" ht="30" customHeight="1" x14ac:dyDescent="0.2">
      <c r="A177" s="136" t="s">
        <v>1784</v>
      </c>
      <c r="B177" s="355"/>
      <c r="C177" s="356"/>
      <c r="D177" s="359"/>
      <c r="E177" s="359"/>
      <c r="F177" s="359"/>
      <c r="G177" s="359"/>
      <c r="H177" s="359"/>
      <c r="I177" s="147"/>
      <c r="J177" s="359"/>
      <c r="K177" s="359"/>
      <c r="L177" s="359"/>
      <c r="M177" s="359"/>
      <c r="N177" s="359"/>
      <c r="O177" s="136" t="s">
        <v>1784</v>
      </c>
      <c r="P177" s="355"/>
      <c r="Q177" s="356"/>
      <c r="R177" s="359"/>
      <c r="S177" s="359"/>
      <c r="T177" s="359"/>
      <c r="U177" s="359"/>
      <c r="V177" s="359"/>
      <c r="W177" s="147"/>
      <c r="X177" s="359"/>
      <c r="Y177" s="359"/>
      <c r="Z177" s="359"/>
      <c r="AA177" s="359"/>
      <c r="AB177" s="359"/>
    </row>
    <row r="178" spans="1:28" ht="30" customHeight="1" x14ac:dyDescent="0.2">
      <c r="A178" s="136" t="s">
        <v>1785</v>
      </c>
      <c r="B178" s="355"/>
      <c r="C178" s="356"/>
      <c r="E178" s="359"/>
      <c r="F178" s="359"/>
      <c r="G178" s="359"/>
      <c r="H178" s="359"/>
      <c r="I178" s="147"/>
      <c r="J178" s="359"/>
      <c r="K178" s="359"/>
      <c r="L178" s="359"/>
      <c r="M178" s="359"/>
      <c r="N178" s="359"/>
      <c r="O178" s="136" t="s">
        <v>1785</v>
      </c>
      <c r="P178" s="355"/>
      <c r="Q178" s="356"/>
      <c r="S178" s="359"/>
      <c r="T178" s="359"/>
      <c r="U178" s="359"/>
      <c r="V178" s="359"/>
      <c r="W178" s="147"/>
      <c r="X178" s="359"/>
      <c r="Y178" s="359"/>
      <c r="Z178" s="359"/>
      <c r="AA178" s="359"/>
      <c r="AB178" s="359"/>
    </row>
    <row r="179" spans="1:28" ht="30" customHeight="1" x14ac:dyDescent="0.2">
      <c r="A179" s="136"/>
      <c r="B179" s="355"/>
      <c r="C179" s="356"/>
      <c r="E179" s="359"/>
      <c r="F179" s="359"/>
      <c r="G179" s="359"/>
      <c r="H179" s="359"/>
      <c r="I179" s="147"/>
      <c r="J179" s="359"/>
      <c r="K179" s="359"/>
      <c r="L179" s="359"/>
      <c r="M179" s="359"/>
      <c r="N179" s="359"/>
      <c r="O179" s="136"/>
      <c r="P179" s="355"/>
      <c r="Q179" s="356"/>
      <c r="S179" s="359"/>
      <c r="T179" s="359"/>
      <c r="U179" s="359"/>
      <c r="V179" s="359"/>
      <c r="W179" s="147"/>
      <c r="X179" s="359"/>
      <c r="Y179" s="359"/>
      <c r="Z179" s="359"/>
      <c r="AA179" s="359"/>
      <c r="AB179" s="359"/>
    </row>
    <row r="180" spans="1:28" ht="25" customHeight="1" x14ac:dyDescent="0.2"/>
    <row r="181" spans="1:28" ht="25" customHeight="1" thickBot="1" x14ac:dyDescent="0.25">
      <c r="A181" s="141" t="s">
        <v>1789</v>
      </c>
      <c r="B181" s="141" t="s">
        <v>1790</v>
      </c>
      <c r="C181" s="141" t="s">
        <v>8</v>
      </c>
      <c r="D181" s="141" t="s">
        <v>1799</v>
      </c>
      <c r="E181" s="141" t="s">
        <v>1792</v>
      </c>
      <c r="F181" s="141">
        <v>1</v>
      </c>
      <c r="G181" s="141">
        <v>2</v>
      </c>
      <c r="H181" s="141">
        <v>3</v>
      </c>
      <c r="I181" s="141" t="s">
        <v>1800</v>
      </c>
      <c r="J181" s="141">
        <v>4</v>
      </c>
      <c r="K181" s="141">
        <v>5</v>
      </c>
      <c r="L181" s="141">
        <v>6</v>
      </c>
      <c r="M181" s="141" t="s">
        <v>1793</v>
      </c>
      <c r="N181" s="141" t="s">
        <v>14</v>
      </c>
      <c r="O181" s="141" t="s">
        <v>1789</v>
      </c>
      <c r="P181" s="141" t="s">
        <v>1790</v>
      </c>
      <c r="Q181" s="141" t="s">
        <v>8</v>
      </c>
      <c r="R181" s="141" t="s">
        <v>1799</v>
      </c>
      <c r="S181" s="141" t="s">
        <v>1792</v>
      </c>
      <c r="T181" s="141">
        <v>1</v>
      </c>
      <c r="U181" s="141">
        <v>2</v>
      </c>
      <c r="V181" s="141">
        <v>3</v>
      </c>
      <c r="W181" s="141" t="s">
        <v>1800</v>
      </c>
      <c r="X181" s="141">
        <v>4</v>
      </c>
      <c r="Y181" s="141">
        <v>5</v>
      </c>
      <c r="Z181" s="141">
        <v>6</v>
      </c>
      <c r="AA181" s="141" t="s">
        <v>1793</v>
      </c>
      <c r="AB181" s="141" t="s">
        <v>14</v>
      </c>
    </row>
    <row r="182" spans="1:28" ht="35" customHeight="1" thickTop="1" x14ac:dyDescent="0.2">
      <c r="A182" s="142"/>
      <c r="B182" s="314" t="s">
        <v>3948</v>
      </c>
      <c r="C182" s="342" t="s">
        <v>2762</v>
      </c>
      <c r="D182" s="1119">
        <v>13</v>
      </c>
      <c r="E182" s="1120">
        <v>37711</v>
      </c>
      <c r="F182" s="142"/>
      <c r="G182" s="142"/>
      <c r="H182" s="142"/>
      <c r="I182" s="142"/>
      <c r="J182" s="142"/>
      <c r="K182" s="142"/>
      <c r="L182" s="150"/>
      <c r="M182" s="149"/>
      <c r="N182" s="142"/>
      <c r="O182" s="142"/>
      <c r="P182" s="142"/>
      <c r="Q182" s="150"/>
      <c r="S182" s="23"/>
      <c r="T182" s="142"/>
      <c r="U182" s="142"/>
      <c r="V182" s="142"/>
      <c r="W182" s="142"/>
      <c r="X182" s="142"/>
      <c r="Y182" s="142"/>
      <c r="Z182" s="150"/>
      <c r="AA182" s="149"/>
      <c r="AB182" s="142"/>
    </row>
    <row r="183" spans="1:28" ht="35" customHeight="1" x14ac:dyDescent="0.2">
      <c r="A183" s="144"/>
      <c r="B183" s="314"/>
      <c r="C183" s="342"/>
      <c r="D183" s="1119"/>
      <c r="E183" s="1120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23"/>
      <c r="T183" s="144"/>
      <c r="U183" s="144"/>
      <c r="V183" s="144"/>
      <c r="W183" s="144"/>
      <c r="X183" s="144"/>
      <c r="Y183" s="144"/>
      <c r="Z183" s="144"/>
      <c r="AA183" s="144"/>
      <c r="AB183" s="144"/>
    </row>
    <row r="184" spans="1:28" ht="35" customHeight="1" x14ac:dyDescent="0.2">
      <c r="A184" s="144"/>
      <c r="B184" s="314"/>
      <c r="C184" s="342"/>
      <c r="D184" s="1119"/>
      <c r="E184" s="1120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23"/>
      <c r="T184" s="144"/>
      <c r="U184" s="144"/>
      <c r="V184" s="144"/>
      <c r="W184" s="144"/>
      <c r="X184" s="144"/>
      <c r="Y184" s="144"/>
      <c r="Z184" s="144"/>
      <c r="AA184" s="144"/>
      <c r="AB184" s="144"/>
    </row>
    <row r="185" spans="1:28" ht="35" customHeight="1" x14ac:dyDescent="0.2">
      <c r="A185" s="144"/>
      <c r="B185" s="314"/>
      <c r="C185" s="342"/>
      <c r="D185" s="1119"/>
      <c r="E185" s="1120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23"/>
      <c r="T185" s="144"/>
      <c r="U185" s="144"/>
      <c r="V185" s="144"/>
      <c r="W185" s="144"/>
      <c r="X185" s="144"/>
      <c r="Y185" s="144"/>
      <c r="Z185" s="144"/>
      <c r="AA185" s="144"/>
      <c r="AB185" s="144"/>
    </row>
    <row r="186" spans="1:28" ht="35" customHeight="1" x14ac:dyDescent="0.2">
      <c r="A186" s="144"/>
      <c r="B186" s="144"/>
      <c r="C186" s="144"/>
      <c r="D186" s="144"/>
      <c r="E186" s="23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23"/>
      <c r="T186" s="144"/>
      <c r="U186" s="144"/>
      <c r="V186" s="144"/>
      <c r="W186" s="144"/>
      <c r="X186" s="144"/>
      <c r="Y186" s="144"/>
      <c r="Z186" s="144"/>
      <c r="AA186" s="144"/>
      <c r="AB186" s="144"/>
    </row>
    <row r="187" spans="1:28" ht="35" customHeight="1" x14ac:dyDescent="0.2">
      <c r="A187" s="144"/>
      <c r="B187" s="144"/>
      <c r="C187" s="144"/>
      <c r="D187" s="144"/>
      <c r="E187" s="23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23"/>
      <c r="T187" s="144"/>
      <c r="U187" s="144"/>
      <c r="V187" s="144"/>
      <c r="W187" s="144"/>
      <c r="X187" s="144"/>
      <c r="Y187" s="144"/>
      <c r="Z187" s="144"/>
      <c r="AA187" s="144"/>
      <c r="AB187" s="144"/>
    </row>
    <row r="188" spans="1:28" ht="35" customHeight="1" x14ac:dyDescent="0.2">
      <c r="A188" s="144"/>
      <c r="B188" s="144"/>
      <c r="C188" s="144"/>
      <c r="D188" s="144"/>
      <c r="E188" s="23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  <c r="AB188" s="144"/>
    </row>
    <row r="189" spans="1:28" ht="35" customHeight="1" x14ac:dyDescent="0.2">
      <c r="A189" s="144"/>
      <c r="B189" s="144"/>
      <c r="C189" s="144"/>
      <c r="D189" s="144"/>
      <c r="E189" s="23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</row>
    <row r="190" spans="1:28" ht="35" customHeight="1" x14ac:dyDescent="0.2">
      <c r="A190" s="144"/>
      <c r="B190" s="144"/>
      <c r="C190" s="144"/>
      <c r="D190" s="144"/>
      <c r="E190" s="23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</row>
    <row r="191" spans="1:28" ht="35" customHeight="1" x14ac:dyDescent="0.2">
      <c r="A191" s="144"/>
      <c r="B191" s="144"/>
      <c r="C191" s="144"/>
      <c r="D191" s="144"/>
      <c r="E191" s="23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  <c r="AB191" s="144"/>
    </row>
    <row r="192" spans="1:28" ht="35" customHeight="1" x14ac:dyDescent="0.2">
      <c r="A192" s="144"/>
      <c r="B192" s="144"/>
      <c r="C192" s="144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  <c r="AA192" s="144"/>
      <c r="AB192" s="144"/>
    </row>
    <row r="193" spans="1:28" ht="35" customHeight="1" x14ac:dyDescent="0.2">
      <c r="A193" s="144"/>
      <c r="B193" s="144"/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  <c r="AA193" s="144"/>
      <c r="AB193" s="144"/>
    </row>
    <row r="194" spans="1:28" ht="35" customHeight="1" x14ac:dyDescent="0.2">
      <c r="A194" s="144"/>
      <c r="B194" s="144"/>
      <c r="C194" s="144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  <c r="AA194" s="144"/>
      <c r="AB194" s="144"/>
    </row>
    <row r="195" spans="1:28" ht="35" customHeight="1" x14ac:dyDescent="0.2">
      <c r="A195" s="144"/>
      <c r="B195" s="144"/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  <c r="AA195" s="144"/>
      <c r="AB195" s="144"/>
    </row>
    <row r="196" spans="1:28" ht="35" customHeight="1" x14ac:dyDescent="0.2">
      <c r="A196" s="144"/>
      <c r="B196" s="144"/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  <c r="AA196" s="144"/>
      <c r="AB196" s="144"/>
    </row>
    <row r="197" spans="1:28" ht="30" customHeight="1" x14ac:dyDescent="0.2">
      <c r="A197" s="144"/>
      <c r="B197" s="144"/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  <c r="AA197" s="144"/>
      <c r="AB197" s="144"/>
    </row>
    <row r="198" spans="1:28" ht="30" customHeight="1" x14ac:dyDescent="0.2">
      <c r="A198" s="144"/>
      <c r="B198" s="144"/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  <c r="AA198" s="144"/>
      <c r="AB198" s="144"/>
    </row>
    <row r="199" spans="1:28" ht="30" customHeight="1" x14ac:dyDescent="0.2">
      <c r="A199" s="144"/>
      <c r="B199" s="144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  <c r="AA199" s="144"/>
      <c r="AB199" s="144"/>
    </row>
    <row r="200" spans="1:28" ht="30" customHeight="1" x14ac:dyDescent="0.2">
      <c r="A200" s="144"/>
      <c r="B200" s="144"/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  <c r="AA200" s="144"/>
      <c r="AB200" s="144"/>
    </row>
    <row r="201" spans="1:28" ht="30" customHeight="1" x14ac:dyDescent="0.2">
      <c r="A201" s="144"/>
      <c r="B201" s="144"/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  <c r="AA201" s="144"/>
      <c r="AB201" s="144"/>
    </row>
    <row r="209" spans="1:28" ht="27.75" customHeight="1" x14ac:dyDescent="0.2">
      <c r="A209" s="360" t="s">
        <v>1779</v>
      </c>
      <c r="B209" s="360"/>
      <c r="C209" s="360"/>
      <c r="D209" s="360"/>
      <c r="E209" s="360"/>
      <c r="F209" s="360"/>
      <c r="G209" s="360"/>
      <c r="H209" s="360"/>
      <c r="I209" s="360"/>
      <c r="J209" s="360"/>
      <c r="K209" s="360"/>
      <c r="L209" s="360"/>
      <c r="M209" s="360"/>
      <c r="N209" s="360"/>
      <c r="O209" s="360" t="s">
        <v>1779</v>
      </c>
      <c r="P209" s="360"/>
      <c r="Q209" s="360"/>
      <c r="R209" s="360"/>
      <c r="S209" s="360"/>
      <c r="T209" s="360"/>
      <c r="U209" s="360"/>
      <c r="V209" s="360"/>
      <c r="W209" s="360"/>
      <c r="X209" s="360"/>
      <c r="Y209" s="360"/>
      <c r="Z209" s="360"/>
      <c r="AA209" s="360"/>
      <c r="AB209" s="360"/>
    </row>
    <row r="210" spans="1:28" ht="30" customHeight="1" x14ac:dyDescent="0.2">
      <c r="A210" s="136" t="s">
        <v>1768</v>
      </c>
      <c r="B210" s="357" t="str">
        <f>$B$10</f>
        <v>CAMPEONATO NACIONAL DE ATLETISMO U20 - COPIAPÓ 2021</v>
      </c>
      <c r="C210" s="357"/>
      <c r="D210" s="357"/>
      <c r="E210" s="357"/>
      <c r="F210" s="357"/>
      <c r="G210" s="357"/>
      <c r="H210" s="357"/>
      <c r="I210" s="147"/>
      <c r="J210" s="359"/>
      <c r="K210" s="359"/>
      <c r="L210" s="359"/>
      <c r="M210" s="359"/>
      <c r="N210" s="359"/>
      <c r="O210" s="136" t="s">
        <v>1768</v>
      </c>
      <c r="P210" s="357" t="str">
        <f>$B$10</f>
        <v>CAMPEONATO NACIONAL DE ATLETISMO U20 - COPIAPÓ 2021</v>
      </c>
      <c r="Q210" s="357"/>
      <c r="R210" s="357"/>
      <c r="S210" s="357"/>
      <c r="T210" s="357"/>
      <c r="U210" s="357"/>
      <c r="V210" s="357"/>
      <c r="W210" s="147"/>
      <c r="X210" s="359"/>
      <c r="Y210" s="359"/>
      <c r="Z210" s="359"/>
      <c r="AA210" s="359"/>
      <c r="AB210" s="359"/>
    </row>
    <row r="211" spans="1:28" ht="30" customHeight="1" x14ac:dyDescent="0.2">
      <c r="A211" s="136" t="s">
        <v>1769</v>
      </c>
      <c r="B211" s="355" t="str">
        <f>$B$11</f>
        <v>Estadio Atlético Ramon Tapia Chambilla</v>
      </c>
      <c r="C211" s="358"/>
      <c r="D211" s="358"/>
      <c r="E211" s="358"/>
      <c r="F211" s="358"/>
      <c r="G211" s="358"/>
      <c r="H211" s="356"/>
      <c r="I211" s="147"/>
      <c r="J211" s="359"/>
      <c r="K211" s="359"/>
      <c r="L211" s="359"/>
      <c r="M211" s="359"/>
      <c r="N211" s="359"/>
      <c r="O211" s="136" t="s">
        <v>1769</v>
      </c>
      <c r="P211" s="355" t="str">
        <f>$B$11</f>
        <v>Estadio Atlético Ramon Tapia Chambilla</v>
      </c>
      <c r="Q211" s="358"/>
      <c r="R211" s="358"/>
      <c r="S211" s="358"/>
      <c r="T211" s="358"/>
      <c r="U211" s="358"/>
      <c r="V211" s="356"/>
      <c r="W211" s="147"/>
      <c r="X211" s="359"/>
      <c r="Y211" s="359"/>
      <c r="Z211" s="359"/>
      <c r="AA211" s="359"/>
      <c r="AB211" s="359"/>
    </row>
    <row r="212" spans="1:28" ht="30" customHeight="1" x14ac:dyDescent="0.2">
      <c r="A212" s="136" t="s">
        <v>26</v>
      </c>
      <c r="B212" s="1125" t="s">
        <v>3913</v>
      </c>
      <c r="C212" s="354"/>
      <c r="D212" s="137"/>
      <c r="E212" s="137"/>
      <c r="F212" s="359"/>
      <c r="G212" s="359"/>
      <c r="H212" s="359"/>
      <c r="I212" s="147"/>
      <c r="J212" s="359"/>
      <c r="K212" s="359"/>
      <c r="L212" s="137"/>
      <c r="M212" s="137"/>
      <c r="N212" s="359"/>
      <c r="O212" s="136" t="s">
        <v>26</v>
      </c>
      <c r="P212" s="1125" t="s">
        <v>3913</v>
      </c>
      <c r="Q212" s="354"/>
      <c r="R212" s="137"/>
      <c r="S212" s="137"/>
      <c r="T212" s="359"/>
      <c r="U212" s="359"/>
      <c r="V212" s="359"/>
      <c r="W212" s="147"/>
      <c r="X212" s="359"/>
      <c r="Y212" s="359"/>
      <c r="Z212" s="137"/>
      <c r="AA212" s="137"/>
      <c r="AB212" s="359"/>
    </row>
    <row r="213" spans="1:28" ht="30" customHeight="1" x14ac:dyDescent="0.2">
      <c r="A213" s="136" t="s">
        <v>10</v>
      </c>
      <c r="B213" s="1127" t="s">
        <v>4242</v>
      </c>
      <c r="C213" s="356"/>
      <c r="F213" s="359"/>
      <c r="H213" s="359"/>
      <c r="I213" s="147"/>
      <c r="J213" s="359"/>
      <c r="K213" s="359"/>
      <c r="N213" s="359"/>
      <c r="O213" s="136" t="s">
        <v>10</v>
      </c>
      <c r="P213" s="1112" t="s">
        <v>4183</v>
      </c>
      <c r="Q213" s="356"/>
      <c r="T213" s="359"/>
      <c r="V213" s="359"/>
      <c r="W213" s="147"/>
      <c r="X213" s="359"/>
      <c r="Y213" s="359"/>
      <c r="AB213" s="359"/>
    </row>
    <row r="214" spans="1:28" ht="30" customHeight="1" x14ac:dyDescent="0.2">
      <c r="A214" s="136" t="s">
        <v>32</v>
      </c>
      <c r="B214" s="355" t="s">
        <v>1796</v>
      </c>
      <c r="C214" s="356"/>
      <c r="D214" s="359"/>
      <c r="E214" s="359"/>
      <c r="F214" s="359"/>
      <c r="G214" s="359"/>
      <c r="H214" s="359"/>
      <c r="I214" s="147"/>
      <c r="J214" s="359"/>
      <c r="K214" s="359"/>
      <c r="L214" s="359"/>
      <c r="M214" s="359"/>
      <c r="N214" s="359"/>
      <c r="O214" s="136" t="s">
        <v>32</v>
      </c>
      <c r="P214" s="355" t="s">
        <v>1797</v>
      </c>
      <c r="Q214" s="356"/>
      <c r="R214" s="359"/>
      <c r="S214" s="359"/>
      <c r="T214" s="359"/>
      <c r="U214" s="359"/>
      <c r="V214" s="359"/>
      <c r="W214" s="147"/>
      <c r="X214" s="359"/>
      <c r="Y214" s="359"/>
      <c r="Z214" s="359"/>
      <c r="AA214" s="359"/>
      <c r="AB214" s="359"/>
    </row>
    <row r="215" spans="1:28" ht="30" customHeight="1" x14ac:dyDescent="0.2">
      <c r="A215" s="136" t="s">
        <v>1782</v>
      </c>
      <c r="B215" s="1112" t="s">
        <v>3902</v>
      </c>
      <c r="C215" s="356"/>
      <c r="D215" s="359"/>
      <c r="E215" s="359"/>
      <c r="F215" s="359"/>
      <c r="G215" s="359"/>
      <c r="H215" s="359"/>
      <c r="I215" s="147"/>
      <c r="J215" s="359"/>
      <c r="K215" s="359"/>
      <c r="L215" s="359"/>
      <c r="M215" s="359"/>
      <c r="N215" s="359"/>
      <c r="O215" s="136" t="s">
        <v>1782</v>
      </c>
      <c r="P215" s="1112" t="s">
        <v>3902</v>
      </c>
      <c r="Q215" s="356"/>
      <c r="R215" s="359"/>
      <c r="S215" s="359"/>
      <c r="T215" s="359"/>
      <c r="U215" s="359"/>
      <c r="V215" s="359"/>
      <c r="W215" s="147"/>
      <c r="X215" s="359"/>
      <c r="Y215" s="359"/>
      <c r="Z215" s="359"/>
      <c r="AA215" s="359"/>
      <c r="AB215" s="359"/>
    </row>
    <row r="216" spans="1:28" ht="30" customHeight="1" x14ac:dyDescent="0.2">
      <c r="A216" s="136" t="s">
        <v>1748</v>
      </c>
      <c r="B216" s="1112"/>
      <c r="C216" s="356"/>
      <c r="D216" s="359"/>
      <c r="E216" s="359"/>
      <c r="F216" s="359"/>
      <c r="G216" s="359"/>
      <c r="H216" s="359"/>
      <c r="I216" s="147"/>
      <c r="J216" s="359"/>
      <c r="K216" s="359"/>
      <c r="L216" s="359"/>
      <c r="M216" s="359"/>
      <c r="N216" s="359"/>
      <c r="O216" s="136" t="s">
        <v>1748</v>
      </c>
      <c r="P216" s="1112"/>
      <c r="Q216" s="356"/>
      <c r="R216" s="359"/>
      <c r="S216" s="359"/>
      <c r="T216" s="359"/>
      <c r="U216" s="359"/>
      <c r="V216" s="359"/>
      <c r="W216" s="147"/>
      <c r="X216" s="359"/>
      <c r="Y216" s="359"/>
      <c r="Z216" s="359"/>
      <c r="AA216" s="359"/>
      <c r="AB216" s="359"/>
    </row>
    <row r="217" spans="1:28" ht="30" customHeight="1" x14ac:dyDescent="0.2">
      <c r="A217" s="136" t="s">
        <v>1784</v>
      </c>
      <c r="B217" s="355"/>
      <c r="C217" s="356"/>
      <c r="D217" s="359"/>
      <c r="E217" s="359"/>
      <c r="F217" s="359"/>
      <c r="G217" s="359"/>
      <c r="H217" s="359"/>
      <c r="I217" s="147"/>
      <c r="J217" s="359"/>
      <c r="K217" s="359"/>
      <c r="L217" s="359"/>
      <c r="M217" s="359"/>
      <c r="N217" s="359"/>
      <c r="O217" s="136" t="s">
        <v>1784</v>
      </c>
      <c r="P217" s="355"/>
      <c r="Q217" s="356"/>
      <c r="R217" s="359"/>
      <c r="S217" s="359"/>
      <c r="T217" s="359"/>
      <c r="U217" s="359"/>
      <c r="V217" s="359"/>
      <c r="W217" s="147"/>
      <c r="X217" s="359"/>
      <c r="Y217" s="359"/>
      <c r="Z217" s="359"/>
      <c r="AA217" s="359"/>
      <c r="AB217" s="359"/>
    </row>
    <row r="218" spans="1:28" ht="30" customHeight="1" x14ac:dyDescent="0.2">
      <c r="A218" s="136" t="s">
        <v>1785</v>
      </c>
      <c r="B218" s="355"/>
      <c r="C218" s="356"/>
      <c r="E218" s="359"/>
      <c r="F218" s="359"/>
      <c r="G218" s="359"/>
      <c r="H218" s="359"/>
      <c r="I218" s="147"/>
      <c r="J218" s="359"/>
      <c r="K218" s="359"/>
      <c r="L218" s="359"/>
      <c r="M218" s="359"/>
      <c r="N218" s="359"/>
      <c r="O218" s="136" t="s">
        <v>1785</v>
      </c>
      <c r="P218" s="355"/>
      <c r="Q218" s="356"/>
      <c r="S218" s="359"/>
      <c r="T218" s="359"/>
      <c r="U218" s="359"/>
      <c r="V218" s="359"/>
      <c r="W218" s="147"/>
      <c r="X218" s="359"/>
      <c r="Y218" s="359"/>
      <c r="Z218" s="359"/>
      <c r="AA218" s="359"/>
      <c r="AB218" s="359"/>
    </row>
    <row r="219" spans="1:28" ht="30" customHeight="1" x14ac:dyDescent="0.2">
      <c r="A219" s="136"/>
      <c r="B219" s="355"/>
      <c r="C219" s="356"/>
      <c r="E219" s="359"/>
      <c r="F219" s="359"/>
      <c r="G219" s="359"/>
      <c r="H219" s="359"/>
      <c r="I219" s="147"/>
      <c r="J219" s="359"/>
      <c r="K219" s="359"/>
      <c r="L219" s="359"/>
      <c r="M219" s="359"/>
      <c r="N219" s="359"/>
      <c r="O219" s="136"/>
      <c r="P219" s="355"/>
      <c r="Q219" s="356"/>
      <c r="S219" s="359"/>
      <c r="T219" s="359"/>
      <c r="U219" s="359"/>
      <c r="V219" s="359"/>
      <c r="W219" s="147"/>
      <c r="X219" s="359"/>
      <c r="Y219" s="359"/>
      <c r="Z219" s="359"/>
      <c r="AA219" s="359"/>
      <c r="AB219" s="359"/>
    </row>
    <row r="220" spans="1:28" ht="25" customHeight="1" x14ac:dyDescent="0.2"/>
    <row r="221" spans="1:28" ht="25" customHeight="1" thickBot="1" x14ac:dyDescent="0.25">
      <c r="A221" s="141" t="s">
        <v>1789</v>
      </c>
      <c r="B221" s="141" t="s">
        <v>1790</v>
      </c>
      <c r="C221" s="141" t="s">
        <v>8</v>
      </c>
      <c r="D221" s="141" t="s">
        <v>1799</v>
      </c>
      <c r="E221" s="141" t="s">
        <v>1792</v>
      </c>
      <c r="F221" s="141">
        <v>1</v>
      </c>
      <c r="G221" s="141">
        <v>2</v>
      </c>
      <c r="H221" s="141">
        <v>3</v>
      </c>
      <c r="I221" s="141" t="s">
        <v>1800</v>
      </c>
      <c r="J221" s="141">
        <v>4</v>
      </c>
      <c r="K221" s="141">
        <v>5</v>
      </c>
      <c r="L221" s="141">
        <v>6</v>
      </c>
      <c r="M221" s="141" t="s">
        <v>1793</v>
      </c>
      <c r="N221" s="141" t="s">
        <v>14</v>
      </c>
      <c r="O221" s="141" t="s">
        <v>1789</v>
      </c>
      <c r="P221" s="141" t="s">
        <v>1790</v>
      </c>
      <c r="Q221" s="141" t="s">
        <v>8</v>
      </c>
      <c r="R221" s="141" t="s">
        <v>1799</v>
      </c>
      <c r="S221" s="141" t="s">
        <v>1792</v>
      </c>
      <c r="T221" s="141">
        <v>1</v>
      </c>
      <c r="U221" s="141">
        <v>2</v>
      </c>
      <c r="V221" s="141">
        <v>3</v>
      </c>
      <c r="W221" s="141" t="s">
        <v>1800</v>
      </c>
      <c r="X221" s="141">
        <v>4</v>
      </c>
      <c r="Y221" s="141">
        <v>5</v>
      </c>
      <c r="Z221" s="141">
        <v>6</v>
      </c>
      <c r="AA221" s="141" t="s">
        <v>1793</v>
      </c>
      <c r="AB221" s="141" t="s">
        <v>14</v>
      </c>
    </row>
    <row r="222" spans="1:28" ht="35" customHeight="1" thickTop="1" x14ac:dyDescent="0.2">
      <c r="A222" s="142"/>
      <c r="B222" s="314" t="s">
        <v>3948</v>
      </c>
      <c r="C222" s="342" t="s">
        <v>2762</v>
      </c>
      <c r="D222" s="1119">
        <v>13</v>
      </c>
      <c r="E222" s="1120">
        <v>37711</v>
      </c>
      <c r="F222" s="142"/>
      <c r="G222" s="142"/>
      <c r="H222" s="142"/>
      <c r="I222" s="142"/>
      <c r="J222" s="142"/>
      <c r="K222" s="142"/>
      <c r="L222" s="150"/>
      <c r="M222" s="149"/>
      <c r="N222" s="142"/>
      <c r="O222" s="142"/>
      <c r="P222" s="314" t="s">
        <v>3932</v>
      </c>
      <c r="Q222" s="342" t="s">
        <v>2134</v>
      </c>
      <c r="R222" s="1119">
        <v>7</v>
      </c>
      <c r="S222" s="1120">
        <v>37791</v>
      </c>
      <c r="T222" s="142"/>
      <c r="U222" s="142"/>
      <c r="V222" s="142"/>
      <c r="W222" s="142"/>
      <c r="X222" s="142"/>
      <c r="Y222" s="142"/>
      <c r="Z222" s="150"/>
      <c r="AA222" s="149"/>
      <c r="AB222" s="142"/>
    </row>
    <row r="223" spans="1:28" ht="35" customHeight="1" x14ac:dyDescent="0.2">
      <c r="A223" s="144"/>
      <c r="B223" s="314"/>
      <c r="C223" s="342"/>
      <c r="D223" s="1119"/>
      <c r="E223" s="1120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314" t="s">
        <v>3933</v>
      </c>
      <c r="Q223" s="342" t="s">
        <v>2305</v>
      </c>
      <c r="R223" s="1119">
        <v>6</v>
      </c>
      <c r="S223" s="1120">
        <v>37264</v>
      </c>
      <c r="T223" s="144"/>
      <c r="U223" s="144"/>
      <c r="V223" s="144"/>
      <c r="W223" s="144"/>
      <c r="X223" s="144"/>
      <c r="Y223" s="144"/>
      <c r="Z223" s="144"/>
      <c r="AA223" s="144"/>
      <c r="AB223" s="144"/>
    </row>
    <row r="224" spans="1:28" ht="35" customHeight="1" x14ac:dyDescent="0.2">
      <c r="A224" s="144"/>
      <c r="B224" s="314"/>
      <c r="C224" s="342"/>
      <c r="D224" s="1119"/>
      <c r="E224" s="1120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314" t="s">
        <v>3934</v>
      </c>
      <c r="Q224" s="342" t="s">
        <v>2251</v>
      </c>
      <c r="R224" s="1119">
        <v>6</v>
      </c>
      <c r="S224" s="1120">
        <v>37776</v>
      </c>
      <c r="T224" s="144"/>
      <c r="U224" s="144"/>
      <c r="V224" s="144"/>
      <c r="W224" s="144"/>
      <c r="X224" s="144"/>
      <c r="Y224" s="144"/>
      <c r="Z224" s="144"/>
      <c r="AA224" s="144"/>
      <c r="AB224" s="144"/>
    </row>
    <row r="225" spans="1:28" ht="35" customHeight="1" x14ac:dyDescent="0.2">
      <c r="A225" s="144"/>
      <c r="B225" s="314"/>
      <c r="C225" s="342"/>
      <c r="D225" s="1119"/>
      <c r="E225" s="1120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314" t="s">
        <v>3935</v>
      </c>
      <c r="Q225" s="342" t="s">
        <v>3797</v>
      </c>
      <c r="R225" s="1119">
        <v>15</v>
      </c>
      <c r="S225" s="1120">
        <v>38121</v>
      </c>
      <c r="T225" s="144"/>
      <c r="U225" s="144"/>
      <c r="V225" s="144"/>
      <c r="W225" s="144"/>
      <c r="X225" s="144"/>
      <c r="Y225" s="144"/>
      <c r="Z225" s="144"/>
      <c r="AA225" s="144"/>
      <c r="AB225" s="144"/>
    </row>
    <row r="226" spans="1:28" ht="35" customHeight="1" x14ac:dyDescent="0.2">
      <c r="A226" s="144"/>
      <c r="B226" s="144"/>
      <c r="C226" s="144"/>
      <c r="D226" s="144"/>
      <c r="E226" s="23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314" t="s">
        <v>3936</v>
      </c>
      <c r="Q226" s="342" t="s">
        <v>2604</v>
      </c>
      <c r="R226" s="1119">
        <v>13</v>
      </c>
      <c r="S226" s="1120">
        <v>37547</v>
      </c>
      <c r="T226" s="144"/>
      <c r="U226" s="144"/>
      <c r="V226" s="144"/>
      <c r="W226" s="144"/>
      <c r="X226" s="144"/>
      <c r="Y226" s="144"/>
      <c r="Z226" s="144"/>
      <c r="AA226" s="144"/>
      <c r="AB226" s="144"/>
    </row>
    <row r="227" spans="1:28" ht="35" customHeight="1" x14ac:dyDescent="0.2">
      <c r="A227" s="144"/>
      <c r="B227" s="144"/>
      <c r="C227" s="144"/>
      <c r="D227" s="144"/>
      <c r="E227" s="23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23"/>
      <c r="T227" s="144"/>
      <c r="U227" s="144"/>
      <c r="V227" s="144"/>
      <c r="W227" s="144"/>
      <c r="X227" s="144"/>
      <c r="Y227" s="144"/>
      <c r="Z227" s="144"/>
      <c r="AA227" s="144"/>
      <c r="AB227" s="144"/>
    </row>
    <row r="228" spans="1:28" ht="35" customHeight="1" x14ac:dyDescent="0.2">
      <c r="A228" s="144"/>
      <c r="B228" s="144"/>
      <c r="C228" s="144"/>
      <c r="D228" s="144"/>
      <c r="E228" s="23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  <c r="AA228" s="144"/>
      <c r="AB228" s="144"/>
    </row>
    <row r="229" spans="1:28" ht="35" customHeight="1" x14ac:dyDescent="0.2">
      <c r="A229" s="144"/>
      <c r="B229" s="144"/>
      <c r="C229" s="144"/>
      <c r="D229" s="144"/>
      <c r="E229" s="23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  <c r="AB229" s="144"/>
    </row>
    <row r="230" spans="1:28" ht="35" customHeight="1" x14ac:dyDescent="0.2">
      <c r="A230" s="144"/>
      <c r="B230" s="144"/>
      <c r="C230" s="144"/>
      <c r="D230" s="144"/>
      <c r="E230" s="23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  <c r="AB230" s="144"/>
    </row>
    <row r="231" spans="1:28" ht="35" customHeight="1" x14ac:dyDescent="0.2">
      <c r="A231" s="144"/>
      <c r="B231" s="144"/>
      <c r="C231" s="144"/>
      <c r="D231" s="144"/>
      <c r="E231" s="23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  <c r="AB231" s="144"/>
    </row>
    <row r="232" spans="1:28" ht="35" customHeight="1" x14ac:dyDescent="0.2">
      <c r="A232" s="144"/>
      <c r="B232" s="144"/>
      <c r="C232" s="144"/>
      <c r="D232" s="144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  <c r="AB232" s="144"/>
    </row>
    <row r="233" spans="1:28" ht="35" customHeight="1" x14ac:dyDescent="0.2">
      <c r="A233" s="144"/>
      <c r="B233" s="144"/>
      <c r="C233" s="144"/>
      <c r="D233" s="144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  <c r="AB233" s="144"/>
    </row>
    <row r="234" spans="1:28" ht="35" customHeight="1" x14ac:dyDescent="0.2">
      <c r="A234" s="144"/>
      <c r="B234" s="144"/>
      <c r="C234" s="144"/>
      <c r="D234" s="144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  <c r="AA234" s="144"/>
      <c r="AB234" s="144"/>
    </row>
    <row r="235" spans="1:28" ht="35" customHeight="1" x14ac:dyDescent="0.2">
      <c r="A235" s="144"/>
      <c r="B235" s="144"/>
      <c r="C235" s="144"/>
      <c r="D235" s="144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  <c r="AA235" s="144"/>
      <c r="AB235" s="144"/>
    </row>
    <row r="236" spans="1:28" ht="35" customHeight="1" x14ac:dyDescent="0.2">
      <c r="A236" s="144"/>
      <c r="B236" s="144"/>
      <c r="C236" s="144"/>
      <c r="D236" s="144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</row>
    <row r="237" spans="1:28" ht="30" customHeight="1" x14ac:dyDescent="0.2">
      <c r="A237" s="144"/>
      <c r="B237" s="144"/>
      <c r="C237" s="144"/>
      <c r="D237" s="144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  <c r="AA237" s="144"/>
      <c r="AB237" s="144"/>
    </row>
    <row r="238" spans="1:28" ht="30" customHeight="1" x14ac:dyDescent="0.2">
      <c r="A238" s="144"/>
      <c r="B238" s="144"/>
      <c r="C238" s="144"/>
      <c r="D238" s="144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  <c r="AA238" s="144"/>
      <c r="AB238" s="144"/>
    </row>
    <row r="239" spans="1:28" ht="30" customHeight="1" x14ac:dyDescent="0.2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  <c r="AA239" s="144"/>
      <c r="AB239" s="144"/>
    </row>
    <row r="240" spans="1:28" ht="30" customHeight="1" x14ac:dyDescent="0.2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  <c r="AA240" s="144"/>
      <c r="AB240" s="144"/>
    </row>
    <row r="241" spans="1:28" ht="30" customHeight="1" x14ac:dyDescent="0.2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  <c r="AA241" s="144"/>
      <c r="AB241" s="144"/>
    </row>
    <row r="249" spans="1:28" ht="27.75" customHeight="1" x14ac:dyDescent="0.2">
      <c r="A249" s="360" t="s">
        <v>1779</v>
      </c>
      <c r="B249" s="360"/>
      <c r="C249" s="360"/>
      <c r="D249" s="360"/>
      <c r="E249" s="360"/>
      <c r="F249" s="360"/>
      <c r="G249" s="360"/>
      <c r="H249" s="360"/>
      <c r="I249" s="360"/>
      <c r="J249" s="360"/>
      <c r="K249" s="360"/>
      <c r="L249" s="360"/>
      <c r="M249" s="360"/>
      <c r="N249" s="360"/>
      <c r="O249" s="360" t="s">
        <v>1779</v>
      </c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  <c r="AA249" s="360"/>
      <c r="AB249" s="360"/>
    </row>
    <row r="250" spans="1:28" ht="30" customHeight="1" x14ac:dyDescent="0.2">
      <c r="A250" s="136" t="s">
        <v>1768</v>
      </c>
      <c r="B250" s="357" t="str">
        <f>$B$10</f>
        <v>CAMPEONATO NACIONAL DE ATLETISMO U20 - COPIAPÓ 2021</v>
      </c>
      <c r="C250" s="357"/>
      <c r="D250" s="357"/>
      <c r="E250" s="357"/>
      <c r="F250" s="357"/>
      <c r="G250" s="357"/>
      <c r="H250" s="357"/>
      <c r="I250" s="147"/>
      <c r="J250" s="359"/>
      <c r="K250" s="359"/>
      <c r="L250" s="359"/>
      <c r="M250" s="359"/>
      <c r="N250" s="359"/>
      <c r="O250" s="136" t="s">
        <v>1768</v>
      </c>
      <c r="P250" s="357" t="str">
        <f>$B$10</f>
        <v>CAMPEONATO NACIONAL DE ATLETISMO U20 - COPIAPÓ 2021</v>
      </c>
      <c r="Q250" s="357"/>
      <c r="R250" s="357"/>
      <c r="S250" s="357"/>
      <c r="T250" s="357"/>
      <c r="U250" s="357"/>
      <c r="V250" s="357"/>
      <c r="W250" s="147"/>
      <c r="X250" s="359"/>
      <c r="Y250" s="359"/>
      <c r="Z250" s="359"/>
      <c r="AA250" s="359"/>
      <c r="AB250" s="359"/>
    </row>
    <row r="251" spans="1:28" ht="30" customHeight="1" x14ac:dyDescent="0.2">
      <c r="A251" s="136" t="s">
        <v>1769</v>
      </c>
      <c r="B251" s="355" t="str">
        <f>$B$11</f>
        <v>Estadio Atlético Ramon Tapia Chambilla</v>
      </c>
      <c r="C251" s="358"/>
      <c r="D251" s="358"/>
      <c r="E251" s="358"/>
      <c r="F251" s="358"/>
      <c r="G251" s="358"/>
      <c r="H251" s="356"/>
      <c r="I251" s="147"/>
      <c r="J251" s="359"/>
      <c r="K251" s="359"/>
      <c r="L251" s="359"/>
      <c r="M251" s="359"/>
      <c r="N251" s="359"/>
      <c r="O251" s="136" t="s">
        <v>1769</v>
      </c>
      <c r="P251" s="355" t="str">
        <f>$B$11</f>
        <v>Estadio Atlético Ramon Tapia Chambilla</v>
      </c>
      <c r="Q251" s="358"/>
      <c r="R251" s="358"/>
      <c r="S251" s="358"/>
      <c r="T251" s="358"/>
      <c r="U251" s="358"/>
      <c r="V251" s="356"/>
      <c r="W251" s="147"/>
      <c r="X251" s="359"/>
      <c r="Y251" s="359"/>
      <c r="Z251" s="359"/>
      <c r="AA251" s="359"/>
      <c r="AB251" s="359"/>
    </row>
    <row r="252" spans="1:28" ht="30" customHeight="1" x14ac:dyDescent="0.2">
      <c r="A252" s="136" t="s">
        <v>26</v>
      </c>
      <c r="B252" s="353" t="str">
        <f>$B$12</f>
        <v>Sabado 02-10-2021</v>
      </c>
      <c r="C252" s="354"/>
      <c r="D252" s="137"/>
      <c r="E252" s="137"/>
      <c r="F252" s="359"/>
      <c r="G252" s="359"/>
      <c r="H252" s="359"/>
      <c r="I252" s="147"/>
      <c r="J252" s="359"/>
      <c r="K252" s="359"/>
      <c r="L252" s="137"/>
      <c r="M252" s="137"/>
      <c r="N252" s="359"/>
      <c r="O252" s="136" t="s">
        <v>26</v>
      </c>
      <c r="P252" s="1128" t="s">
        <v>3913</v>
      </c>
      <c r="Q252" s="354"/>
      <c r="R252" s="137"/>
      <c r="S252" s="137"/>
      <c r="T252" s="359"/>
      <c r="U252" s="359"/>
      <c r="V252" s="359"/>
      <c r="W252" s="147"/>
      <c r="X252" s="359"/>
      <c r="Y252" s="359"/>
      <c r="Z252" s="137"/>
      <c r="AA252" s="137"/>
      <c r="AB252" s="359"/>
    </row>
    <row r="253" spans="1:28" ht="30" customHeight="1" x14ac:dyDescent="0.2">
      <c r="A253" s="136" t="s">
        <v>10</v>
      </c>
      <c r="B253" s="1112"/>
      <c r="C253" s="356"/>
      <c r="F253" s="359"/>
      <c r="H253" s="359"/>
      <c r="I253" s="147"/>
      <c r="J253" s="359"/>
      <c r="K253" s="359"/>
      <c r="N253" s="359"/>
      <c r="O253" s="136" t="s">
        <v>10</v>
      </c>
      <c r="P253" s="1127" t="s">
        <v>4224</v>
      </c>
      <c r="Q253" s="356"/>
      <c r="T253" s="359"/>
      <c r="V253" s="359"/>
      <c r="W253" s="147"/>
      <c r="X253" s="359"/>
      <c r="Y253" s="359"/>
      <c r="AB253" s="359"/>
    </row>
    <row r="254" spans="1:28" ht="30" customHeight="1" x14ac:dyDescent="0.2">
      <c r="A254" s="136" t="s">
        <v>32</v>
      </c>
      <c r="B254" s="355" t="s">
        <v>1796</v>
      </c>
      <c r="C254" s="356"/>
      <c r="D254" s="359"/>
      <c r="E254" s="359"/>
      <c r="F254" s="359"/>
      <c r="G254" s="359"/>
      <c r="H254" s="359"/>
      <c r="I254" s="147"/>
      <c r="J254" s="359"/>
      <c r="K254" s="359"/>
      <c r="L254" s="359"/>
      <c r="M254" s="359"/>
      <c r="N254" s="359"/>
      <c r="O254" s="136" t="s">
        <v>32</v>
      </c>
      <c r="P254" s="355" t="s">
        <v>1797</v>
      </c>
      <c r="Q254" s="356"/>
      <c r="R254" s="359"/>
      <c r="S254" s="359"/>
      <c r="T254" s="359"/>
      <c r="U254" s="359"/>
      <c r="V254" s="359"/>
      <c r="W254" s="147"/>
      <c r="X254" s="359"/>
      <c r="Y254" s="359"/>
      <c r="Z254" s="359"/>
      <c r="AA254" s="359"/>
      <c r="AB254" s="359"/>
    </row>
    <row r="255" spans="1:28" ht="30" customHeight="1" x14ac:dyDescent="0.2">
      <c r="A255" s="136" t="s">
        <v>1782</v>
      </c>
      <c r="B255" s="1112" t="s">
        <v>3902</v>
      </c>
      <c r="C255" s="356"/>
      <c r="D255" s="359"/>
      <c r="E255" s="359"/>
      <c r="F255" s="359"/>
      <c r="G255" s="359"/>
      <c r="H255" s="359"/>
      <c r="I255" s="147"/>
      <c r="J255" s="359"/>
      <c r="K255" s="359"/>
      <c r="L255" s="359"/>
      <c r="M255" s="359"/>
      <c r="N255" s="359"/>
      <c r="O255" s="136" t="s">
        <v>1782</v>
      </c>
      <c r="P255" s="1112" t="s">
        <v>3902</v>
      </c>
      <c r="Q255" s="356"/>
      <c r="R255" s="359"/>
      <c r="S255" s="359"/>
      <c r="T255" s="359"/>
      <c r="U255" s="359"/>
      <c r="V255" s="359"/>
      <c r="W255" s="147"/>
      <c r="X255" s="359"/>
      <c r="Y255" s="359"/>
      <c r="Z255" s="359"/>
      <c r="AA255" s="359"/>
      <c r="AB255" s="359"/>
    </row>
    <row r="256" spans="1:28" ht="30" customHeight="1" x14ac:dyDescent="0.2">
      <c r="A256" s="136" t="s">
        <v>1748</v>
      </c>
      <c r="B256" s="1112"/>
      <c r="C256" s="356"/>
      <c r="D256" s="359"/>
      <c r="E256" s="359"/>
      <c r="F256" s="359"/>
      <c r="G256" s="359"/>
      <c r="H256" s="359"/>
      <c r="I256" s="147"/>
      <c r="J256" s="359"/>
      <c r="K256" s="359"/>
      <c r="L256" s="359"/>
      <c r="M256" s="359"/>
      <c r="N256" s="359"/>
      <c r="O256" s="136" t="s">
        <v>1748</v>
      </c>
      <c r="P256" s="1112"/>
      <c r="Q256" s="356"/>
      <c r="R256" s="359"/>
      <c r="S256" s="359"/>
      <c r="T256" s="359"/>
      <c r="U256" s="359"/>
      <c r="V256" s="359"/>
      <c r="W256" s="147"/>
      <c r="X256" s="359"/>
      <c r="Y256" s="359"/>
      <c r="Z256" s="359"/>
      <c r="AA256" s="359"/>
      <c r="AB256" s="359"/>
    </row>
    <row r="257" spans="1:28" ht="30" customHeight="1" x14ac:dyDescent="0.2">
      <c r="A257" s="136" t="s">
        <v>1784</v>
      </c>
      <c r="B257" s="355"/>
      <c r="C257" s="356"/>
      <c r="D257" s="359"/>
      <c r="E257" s="359"/>
      <c r="F257" s="359"/>
      <c r="G257" s="359"/>
      <c r="H257" s="359"/>
      <c r="I257" s="147"/>
      <c r="J257" s="359"/>
      <c r="K257" s="359"/>
      <c r="L257" s="359"/>
      <c r="M257" s="359"/>
      <c r="N257" s="359"/>
      <c r="O257" s="136" t="s">
        <v>1784</v>
      </c>
      <c r="P257" s="355"/>
      <c r="Q257" s="356"/>
      <c r="R257" s="359"/>
      <c r="S257" s="359"/>
      <c r="T257" s="359"/>
      <c r="U257" s="359"/>
      <c r="V257" s="359"/>
      <c r="W257" s="147"/>
      <c r="X257" s="359"/>
      <c r="Y257" s="359"/>
      <c r="Z257" s="359"/>
      <c r="AA257" s="359"/>
      <c r="AB257" s="359"/>
    </row>
    <row r="258" spans="1:28" ht="30" customHeight="1" x14ac:dyDescent="0.2">
      <c r="A258" s="136" t="s">
        <v>1785</v>
      </c>
      <c r="B258" s="355"/>
      <c r="C258" s="356"/>
      <c r="E258" s="359"/>
      <c r="F258" s="359"/>
      <c r="G258" s="359"/>
      <c r="H258" s="359"/>
      <c r="I258" s="147"/>
      <c r="J258" s="359"/>
      <c r="K258" s="359"/>
      <c r="L258" s="359"/>
      <c r="M258" s="359"/>
      <c r="N258" s="359"/>
      <c r="O258" s="136" t="s">
        <v>1785</v>
      </c>
      <c r="P258" s="355"/>
      <c r="Q258" s="356"/>
      <c r="S258" s="359"/>
      <c r="T258" s="359"/>
      <c r="U258" s="359"/>
      <c r="V258" s="359"/>
      <c r="W258" s="147"/>
      <c r="X258" s="359"/>
      <c r="Y258" s="359"/>
      <c r="Z258" s="359"/>
      <c r="AA258" s="359"/>
      <c r="AB258" s="359"/>
    </row>
    <row r="259" spans="1:28" ht="30" customHeight="1" x14ac:dyDescent="0.2">
      <c r="A259" s="136"/>
      <c r="B259" s="355"/>
      <c r="C259" s="356"/>
      <c r="E259" s="359"/>
      <c r="F259" s="359"/>
      <c r="G259" s="359"/>
      <c r="H259" s="359"/>
      <c r="I259" s="147"/>
      <c r="J259" s="359"/>
      <c r="K259" s="359"/>
      <c r="L259" s="359"/>
      <c r="M259" s="359"/>
      <c r="N259" s="359"/>
      <c r="O259" s="136"/>
      <c r="P259" s="355"/>
      <c r="Q259" s="356"/>
      <c r="S259" s="359"/>
      <c r="T259" s="359"/>
      <c r="U259" s="359"/>
      <c r="V259" s="359"/>
      <c r="W259" s="147"/>
      <c r="X259" s="359"/>
      <c r="Y259" s="359"/>
      <c r="Z259" s="359"/>
      <c r="AA259" s="359"/>
      <c r="AB259" s="359"/>
    </row>
    <row r="260" spans="1:28" ht="25" customHeight="1" x14ac:dyDescent="0.2"/>
    <row r="261" spans="1:28" ht="25" customHeight="1" thickBot="1" x14ac:dyDescent="0.25">
      <c r="A261" s="141" t="s">
        <v>1789</v>
      </c>
      <c r="B261" s="141" t="s">
        <v>1790</v>
      </c>
      <c r="C261" s="141" t="s">
        <v>8</v>
      </c>
      <c r="D261" s="141" t="s">
        <v>1799</v>
      </c>
      <c r="E261" s="141" t="s">
        <v>1792</v>
      </c>
      <c r="F261" s="141">
        <v>1</v>
      </c>
      <c r="G261" s="141">
        <v>2</v>
      </c>
      <c r="H261" s="141">
        <v>3</v>
      </c>
      <c r="I261" s="141" t="s">
        <v>1800</v>
      </c>
      <c r="J261" s="141">
        <v>4</v>
      </c>
      <c r="K261" s="141">
        <v>5</v>
      </c>
      <c r="L261" s="141">
        <v>6</v>
      </c>
      <c r="M261" s="141" t="s">
        <v>1793</v>
      </c>
      <c r="N261" s="141" t="s">
        <v>14</v>
      </c>
      <c r="O261" s="141" t="s">
        <v>1789</v>
      </c>
      <c r="P261" s="141" t="s">
        <v>1790</v>
      </c>
      <c r="Q261" s="141" t="s">
        <v>8</v>
      </c>
      <c r="R261" s="141" t="s">
        <v>1799</v>
      </c>
      <c r="S261" s="141" t="s">
        <v>1792</v>
      </c>
      <c r="T261" s="141">
        <v>1</v>
      </c>
      <c r="U261" s="141">
        <v>2</v>
      </c>
      <c r="V261" s="141">
        <v>3</v>
      </c>
      <c r="W261" s="141" t="s">
        <v>1800</v>
      </c>
      <c r="X261" s="141">
        <v>4</v>
      </c>
      <c r="Y261" s="141">
        <v>5</v>
      </c>
      <c r="Z261" s="141">
        <v>6</v>
      </c>
      <c r="AA261" s="141" t="s">
        <v>1793</v>
      </c>
      <c r="AB261" s="141" t="s">
        <v>14</v>
      </c>
    </row>
    <row r="262" spans="1:28" ht="35" customHeight="1" thickTop="1" x14ac:dyDescent="0.2">
      <c r="A262" s="142"/>
      <c r="B262" s="314"/>
      <c r="C262" s="342"/>
      <c r="D262" s="1119"/>
      <c r="E262" s="1120"/>
      <c r="F262" s="142"/>
      <c r="G262" s="142"/>
      <c r="H262" s="142"/>
      <c r="I262" s="142"/>
      <c r="J262" s="142"/>
      <c r="K262" s="142"/>
      <c r="L262" s="150"/>
      <c r="M262" s="149"/>
      <c r="N262" s="142"/>
      <c r="O262" s="142"/>
      <c r="P262" s="314" t="s">
        <v>3932</v>
      </c>
      <c r="Q262" s="342" t="s">
        <v>2134</v>
      </c>
      <c r="R262" s="1119">
        <v>7</v>
      </c>
      <c r="S262" s="1120">
        <v>37791</v>
      </c>
      <c r="T262" s="142"/>
      <c r="U262" s="142"/>
      <c r="V262" s="142"/>
      <c r="W262" s="142"/>
      <c r="X262" s="142"/>
      <c r="Y262" s="142"/>
      <c r="Z262" s="150"/>
      <c r="AA262" s="149"/>
      <c r="AB262" s="142"/>
    </row>
    <row r="263" spans="1:28" ht="35" customHeight="1" x14ac:dyDescent="0.2">
      <c r="A263" s="144"/>
      <c r="B263" s="314"/>
      <c r="C263" s="342"/>
      <c r="D263" s="1119"/>
      <c r="E263" s="1120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314" t="s">
        <v>3933</v>
      </c>
      <c r="Q263" s="342" t="s">
        <v>2305</v>
      </c>
      <c r="R263" s="1119">
        <v>6</v>
      </c>
      <c r="S263" s="1120">
        <v>37264</v>
      </c>
      <c r="T263" s="144"/>
      <c r="U263" s="144"/>
      <c r="V263" s="144"/>
      <c r="W263" s="144"/>
      <c r="X263" s="144"/>
      <c r="Y263" s="144"/>
      <c r="Z263" s="144"/>
      <c r="AA263" s="144"/>
      <c r="AB263" s="144"/>
    </row>
    <row r="264" spans="1:28" ht="35" customHeight="1" x14ac:dyDescent="0.2">
      <c r="A264" s="144"/>
      <c r="B264" s="314"/>
      <c r="C264" s="342"/>
      <c r="D264" s="1119"/>
      <c r="E264" s="1120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314" t="s">
        <v>3934</v>
      </c>
      <c r="Q264" s="342" t="s">
        <v>2251</v>
      </c>
      <c r="R264" s="1119">
        <v>6</v>
      </c>
      <c r="S264" s="1120">
        <v>37776</v>
      </c>
      <c r="T264" s="144"/>
      <c r="U264" s="144"/>
      <c r="V264" s="144"/>
      <c r="W264" s="144"/>
      <c r="X264" s="144"/>
      <c r="Y264" s="144"/>
      <c r="Z264" s="144"/>
      <c r="AA264" s="144"/>
      <c r="AB264" s="144"/>
    </row>
    <row r="265" spans="1:28" ht="35" customHeight="1" x14ac:dyDescent="0.2">
      <c r="A265" s="144"/>
      <c r="B265" s="314"/>
      <c r="C265" s="342"/>
      <c r="D265" s="1119"/>
      <c r="E265" s="1120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314" t="s">
        <v>3935</v>
      </c>
      <c r="Q265" s="342" t="s">
        <v>3797</v>
      </c>
      <c r="R265" s="1119">
        <v>15</v>
      </c>
      <c r="S265" s="1120">
        <v>38121</v>
      </c>
      <c r="T265" s="144"/>
      <c r="U265" s="144"/>
      <c r="V265" s="144"/>
      <c r="W265" s="144"/>
      <c r="X265" s="144"/>
      <c r="Y265" s="144"/>
      <c r="Z265" s="144"/>
      <c r="AA265" s="144"/>
      <c r="AB265" s="144"/>
    </row>
    <row r="266" spans="1:28" ht="35" customHeight="1" x14ac:dyDescent="0.2">
      <c r="A266" s="144"/>
      <c r="B266" s="144"/>
      <c r="C266" s="144"/>
      <c r="D266" s="144"/>
      <c r="E266" s="23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314" t="s">
        <v>3936</v>
      </c>
      <c r="Q266" s="342" t="s">
        <v>2604</v>
      </c>
      <c r="R266" s="1119">
        <v>13</v>
      </c>
      <c r="S266" s="1120">
        <v>37547</v>
      </c>
      <c r="T266" s="144"/>
      <c r="U266" s="144"/>
      <c r="V266" s="144"/>
      <c r="W266" s="144"/>
      <c r="X266" s="144"/>
      <c r="Y266" s="144"/>
      <c r="Z266" s="144"/>
      <c r="AA266" s="144"/>
      <c r="AB266" s="144"/>
    </row>
    <row r="267" spans="1:28" ht="35" customHeight="1" x14ac:dyDescent="0.2">
      <c r="A267" s="144"/>
      <c r="B267" s="144"/>
      <c r="C267" s="144"/>
      <c r="D267" s="144"/>
      <c r="E267" s="23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23"/>
      <c r="T267" s="144"/>
      <c r="U267" s="144"/>
      <c r="V267" s="144"/>
      <c r="W267" s="144"/>
      <c r="X267" s="144"/>
      <c r="Y267" s="144"/>
      <c r="Z267" s="144"/>
      <c r="AA267" s="144"/>
      <c r="AB267" s="144"/>
    </row>
    <row r="268" spans="1:28" ht="35" customHeight="1" x14ac:dyDescent="0.2">
      <c r="A268" s="144"/>
      <c r="B268" s="144"/>
      <c r="C268" s="144"/>
      <c r="D268" s="144"/>
      <c r="E268" s="23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  <c r="AA268" s="144"/>
      <c r="AB268" s="144"/>
    </row>
    <row r="269" spans="1:28" ht="35" customHeight="1" x14ac:dyDescent="0.2">
      <c r="A269" s="144"/>
      <c r="B269" s="144"/>
      <c r="C269" s="144"/>
      <c r="D269" s="144"/>
      <c r="E269" s="23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  <c r="AA269" s="144"/>
      <c r="AB269" s="144"/>
    </row>
    <row r="270" spans="1:28" ht="35" customHeight="1" x14ac:dyDescent="0.2">
      <c r="A270" s="144"/>
      <c r="B270" s="144"/>
      <c r="C270" s="144"/>
      <c r="D270" s="144"/>
      <c r="E270" s="23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  <c r="AA270" s="144"/>
      <c r="AB270" s="144"/>
    </row>
    <row r="271" spans="1:28" ht="35" customHeight="1" x14ac:dyDescent="0.2">
      <c r="A271" s="144"/>
      <c r="B271" s="144"/>
      <c r="C271" s="144"/>
      <c r="D271" s="144"/>
      <c r="E271" s="23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  <c r="AA271" s="144"/>
      <c r="AB271" s="144"/>
    </row>
    <row r="272" spans="1:28" ht="35" customHeight="1" x14ac:dyDescent="0.2">
      <c r="A272" s="144"/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  <c r="AA272" s="144"/>
      <c r="AB272" s="144"/>
    </row>
    <row r="273" spans="1:28" ht="35" customHeight="1" x14ac:dyDescent="0.2">
      <c r="A273" s="144"/>
      <c r="B273" s="144"/>
      <c r="C273" s="144"/>
      <c r="D273" s="144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  <c r="AA273" s="144"/>
      <c r="AB273" s="144"/>
    </row>
    <row r="274" spans="1:28" ht="35" customHeight="1" x14ac:dyDescent="0.2">
      <c r="A274" s="144"/>
      <c r="B274" s="144"/>
      <c r="C274" s="144"/>
      <c r="D274" s="144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  <c r="AA274" s="144"/>
      <c r="AB274" s="144"/>
    </row>
    <row r="275" spans="1:28" ht="35" customHeight="1" x14ac:dyDescent="0.2">
      <c r="A275" s="144"/>
      <c r="B275" s="144"/>
      <c r="C275" s="144"/>
      <c r="D275" s="144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  <c r="AA275" s="144"/>
      <c r="AB275" s="144"/>
    </row>
    <row r="276" spans="1:28" ht="35" customHeight="1" x14ac:dyDescent="0.2">
      <c r="A276" s="144"/>
      <c r="B276" s="144"/>
      <c r="C276" s="144"/>
      <c r="D276" s="144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  <c r="AA276" s="144"/>
      <c r="AB276" s="144"/>
    </row>
    <row r="277" spans="1:28" ht="30" customHeight="1" x14ac:dyDescent="0.2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  <c r="AA277" s="144"/>
      <c r="AB277" s="144"/>
    </row>
    <row r="278" spans="1:28" ht="30" customHeight="1" x14ac:dyDescent="0.2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  <c r="AA278" s="144"/>
      <c r="AB278" s="144"/>
    </row>
    <row r="279" spans="1:28" ht="30" customHeight="1" x14ac:dyDescent="0.2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  <c r="AA279" s="144"/>
      <c r="AB279" s="144"/>
    </row>
    <row r="280" spans="1:28" ht="30" customHeight="1" x14ac:dyDescent="0.2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  <c r="AA280" s="144"/>
      <c r="AB280" s="144"/>
    </row>
    <row r="281" spans="1:28" ht="30" customHeight="1" x14ac:dyDescent="0.2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  <c r="AA281" s="144"/>
      <c r="AB281" s="144"/>
    </row>
  </sheetData>
  <mergeCells count="114">
    <mergeCell ref="A9:N9"/>
    <mergeCell ref="O9:AB9"/>
    <mergeCell ref="B10:H10"/>
    <mergeCell ref="J10:N10"/>
    <mergeCell ref="P10:V10"/>
    <mergeCell ref="X10:AB10"/>
    <mergeCell ref="B13:C13"/>
    <mergeCell ref="J13:K13"/>
    <mergeCell ref="P13:Q13"/>
    <mergeCell ref="X13:Y13"/>
    <mergeCell ref="B14:C14"/>
    <mergeCell ref="J14:K14"/>
    <mergeCell ref="P14:Q14"/>
    <mergeCell ref="X14:Y14"/>
    <mergeCell ref="B11:H11"/>
    <mergeCell ref="J11:N11"/>
    <mergeCell ref="P11:V11"/>
    <mergeCell ref="X11:AB11"/>
    <mergeCell ref="B12:C12"/>
    <mergeCell ref="J12:K12"/>
    <mergeCell ref="P12:Q12"/>
    <mergeCell ref="X12:Y12"/>
    <mergeCell ref="B18:C18"/>
    <mergeCell ref="J18:K18"/>
    <mergeCell ref="P18:Q18"/>
    <mergeCell ref="X18:Y18"/>
    <mergeCell ref="B19:C19"/>
    <mergeCell ref="J19:K19"/>
    <mergeCell ref="P19:Q19"/>
    <mergeCell ref="X19:Y19"/>
    <mergeCell ref="B15:C15"/>
    <mergeCell ref="J15:K15"/>
    <mergeCell ref="P15:Q15"/>
    <mergeCell ref="X15:Y15"/>
    <mergeCell ref="B16:C16"/>
    <mergeCell ref="J16:K16"/>
    <mergeCell ref="P16:Q16"/>
    <mergeCell ref="X16:Y16"/>
    <mergeCell ref="B51:H51"/>
    <mergeCell ref="J51:N51"/>
    <mergeCell ref="P51:V51"/>
    <mergeCell ref="X51:AB51"/>
    <mergeCell ref="B52:C52"/>
    <mergeCell ref="J52:K52"/>
    <mergeCell ref="P52:Q52"/>
    <mergeCell ref="X52:Y52"/>
    <mergeCell ref="A49:N49"/>
    <mergeCell ref="O49:AB49"/>
    <mergeCell ref="B50:H50"/>
    <mergeCell ref="J50:N50"/>
    <mergeCell ref="P50:V50"/>
    <mergeCell ref="X50:AB50"/>
    <mergeCell ref="B55:C55"/>
    <mergeCell ref="J55:K55"/>
    <mergeCell ref="P55:Q55"/>
    <mergeCell ref="X55:Y55"/>
    <mergeCell ref="B56:C56"/>
    <mergeCell ref="J56:K56"/>
    <mergeCell ref="P56:Q56"/>
    <mergeCell ref="X56:Y56"/>
    <mergeCell ref="B53:C53"/>
    <mergeCell ref="J53:K53"/>
    <mergeCell ref="P53:Q53"/>
    <mergeCell ref="X53:Y53"/>
    <mergeCell ref="B54:C54"/>
    <mergeCell ref="J54:K54"/>
    <mergeCell ref="P54:Q54"/>
    <mergeCell ref="X54:Y54"/>
    <mergeCell ref="A89:N89"/>
    <mergeCell ref="O89:AB89"/>
    <mergeCell ref="B90:H90"/>
    <mergeCell ref="J90:N90"/>
    <mergeCell ref="P90:V90"/>
    <mergeCell ref="X90:AB90"/>
    <mergeCell ref="B58:C58"/>
    <mergeCell ref="J58:K58"/>
    <mergeCell ref="P58:Q58"/>
    <mergeCell ref="X58:Y58"/>
    <mergeCell ref="B59:C59"/>
    <mergeCell ref="J59:K59"/>
    <mergeCell ref="P59:Q59"/>
    <mergeCell ref="X59:Y59"/>
    <mergeCell ref="B93:C93"/>
    <mergeCell ref="J93:K93"/>
    <mergeCell ref="P93:Q93"/>
    <mergeCell ref="X93:Y93"/>
    <mergeCell ref="B94:C94"/>
    <mergeCell ref="J94:K94"/>
    <mergeCell ref="P94:Q94"/>
    <mergeCell ref="X94:Y94"/>
    <mergeCell ref="B91:H91"/>
    <mergeCell ref="J91:N91"/>
    <mergeCell ref="P91:V91"/>
    <mergeCell ref="X91:AB91"/>
    <mergeCell ref="B92:C92"/>
    <mergeCell ref="J92:K92"/>
    <mergeCell ref="P92:Q92"/>
    <mergeCell ref="X92:Y92"/>
    <mergeCell ref="B98:C98"/>
    <mergeCell ref="J98:K98"/>
    <mergeCell ref="P98:Q98"/>
    <mergeCell ref="X98:Y98"/>
    <mergeCell ref="B99:C99"/>
    <mergeCell ref="J99:K99"/>
    <mergeCell ref="P99:Q99"/>
    <mergeCell ref="X99:Y99"/>
    <mergeCell ref="B95:C95"/>
    <mergeCell ref="J95:K95"/>
    <mergeCell ref="P95:Q95"/>
    <mergeCell ref="X95:Y95"/>
    <mergeCell ref="B96:C96"/>
    <mergeCell ref="J96:K96"/>
    <mergeCell ref="P96:Q96"/>
    <mergeCell ref="X96:Y96"/>
  </mergeCells>
  <pageMargins left="0.70866141732283472" right="0.70866141732283472" top="0.74803149606299213" bottom="0.74803149606299213" header="0.31496062992125984" footer="0.31496062992125984"/>
  <pageSetup paperSize="122" scale="44" orientation="landscape" r:id="rId1"/>
  <rowBreaks count="5" manualBreakCount="5">
    <brk id="41" max="27" man="1"/>
    <brk id="81" max="27" man="1"/>
    <brk id="121" max="27" man="1"/>
    <brk id="161" max="27" man="1"/>
    <brk id="201" max="27" man="1"/>
  </rowBreaks>
  <colBreaks count="1" manualBreakCount="1">
    <brk id="14" min="1" max="28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1215-F66E-4FD9-B618-5651D8E12529}">
  <dimension ref="A1:AL118"/>
  <sheetViews>
    <sheetView showGridLines="0" view="pageBreakPreview" zoomScale="62" zoomScaleNormal="40" zoomScaleSheetLayoutView="30" workbookViewId="0">
      <selection activeCell="H94" sqref="H94"/>
    </sheetView>
  </sheetViews>
  <sheetFormatPr baseColWidth="10" defaultColWidth="11.5" defaultRowHeight="16" x14ac:dyDescent="0.2"/>
  <cols>
    <col min="1" max="1" width="12.5" style="134" customWidth="1"/>
    <col min="2" max="2" width="32.33203125" style="134" customWidth="1"/>
    <col min="3" max="3" width="62.6640625" style="134" bestFit="1" customWidth="1"/>
    <col min="4" max="4" width="8.6640625" style="134" customWidth="1"/>
    <col min="5" max="6" width="15.6640625" style="134" customWidth="1"/>
    <col min="7" max="7" width="10.5" style="134" customWidth="1"/>
    <col min="8" max="8" width="15.6640625" style="134" customWidth="1"/>
    <col min="9" max="9" width="10.5" style="134" customWidth="1"/>
    <col min="10" max="10" width="15.6640625" style="134" customWidth="1"/>
    <col min="11" max="11" width="10.5" style="134" customWidth="1"/>
    <col min="12" max="12" width="15.6640625" style="134" customWidth="1"/>
    <col min="13" max="13" width="10.5" style="134" customWidth="1"/>
    <col min="14" max="14" width="15.6640625" style="134" customWidth="1"/>
    <col min="15" max="15" width="10.5" style="134" customWidth="1"/>
    <col min="16" max="16" width="15.6640625" style="134" customWidth="1"/>
    <col min="17" max="17" width="10.5" style="134" customWidth="1"/>
    <col min="18" max="19" width="15.6640625" style="134" customWidth="1"/>
    <col min="20" max="20" width="12.5" style="134" customWidth="1"/>
    <col min="21" max="21" width="32.33203125" style="134" customWidth="1"/>
    <col min="22" max="22" width="62.6640625" style="134" bestFit="1" customWidth="1"/>
    <col min="23" max="23" width="8.6640625" style="134" customWidth="1"/>
    <col min="24" max="25" width="15.6640625" style="134" customWidth="1"/>
    <col min="26" max="26" width="10.5" style="134" customWidth="1"/>
    <col min="27" max="27" width="15.6640625" style="134" customWidth="1"/>
    <col min="28" max="28" width="10.5" style="134" customWidth="1"/>
    <col min="29" max="29" width="15.6640625" style="134" customWidth="1"/>
    <col min="30" max="30" width="10.5" style="134" customWidth="1"/>
    <col min="31" max="31" width="15.6640625" style="134" customWidth="1"/>
    <col min="32" max="32" width="10.5" style="134" customWidth="1"/>
    <col min="33" max="33" width="15.6640625" style="134" customWidth="1"/>
    <col min="34" max="34" width="10.5" style="134" customWidth="1"/>
    <col min="35" max="35" width="15.6640625" style="134" customWidth="1"/>
    <col min="36" max="36" width="10.5" style="134" customWidth="1"/>
    <col min="37" max="38" width="15.6640625" style="134" customWidth="1"/>
    <col min="39" max="16384" width="11.5" style="134"/>
  </cols>
  <sheetData>
    <row r="1" spans="1:38" x14ac:dyDescent="0.2">
      <c r="D1" s="135" t="s">
        <v>1777</v>
      </c>
      <c r="L1" s="135"/>
      <c r="W1" s="135" t="s">
        <v>1777</v>
      </c>
      <c r="AE1" s="135"/>
    </row>
    <row r="9" spans="1:38" ht="27.75" customHeight="1" x14ac:dyDescent="0.3">
      <c r="A9" s="1155" t="s">
        <v>1779</v>
      </c>
      <c r="B9" s="1155"/>
      <c r="C9" s="1155"/>
      <c r="D9" s="1155"/>
      <c r="E9" s="1155"/>
      <c r="F9" s="1155"/>
      <c r="G9" s="1155"/>
      <c r="H9" s="1155"/>
      <c r="I9" s="1155"/>
      <c r="J9" s="1155"/>
      <c r="K9" s="1155"/>
      <c r="L9" s="1155"/>
      <c r="M9" s="1155"/>
      <c r="N9" s="1155"/>
      <c r="O9" s="135"/>
      <c r="P9" s="135"/>
      <c r="Q9" s="135"/>
      <c r="R9" s="135"/>
      <c r="S9" s="135"/>
      <c r="T9" s="1156" t="s">
        <v>1779</v>
      </c>
      <c r="U9" s="1156"/>
      <c r="V9" s="1156"/>
      <c r="W9" s="1156"/>
      <c r="X9" s="1156"/>
      <c r="Y9" s="1156"/>
      <c r="Z9" s="1156"/>
      <c r="AA9" s="1156"/>
      <c r="AB9" s="1156"/>
      <c r="AC9" s="1156"/>
      <c r="AD9" s="1156"/>
      <c r="AE9" s="1156"/>
      <c r="AF9" s="1156"/>
      <c r="AG9" s="1156"/>
      <c r="AH9" s="135"/>
      <c r="AI9" s="135"/>
      <c r="AJ9" s="135"/>
      <c r="AK9" s="135"/>
      <c r="AL9" s="135"/>
    </row>
    <row r="10" spans="1:38" ht="30" customHeight="1" x14ac:dyDescent="0.2">
      <c r="A10" s="136" t="s">
        <v>1768</v>
      </c>
      <c r="B10" s="1148" t="s">
        <v>3910</v>
      </c>
      <c r="C10" s="1140"/>
      <c r="D10" s="1140"/>
      <c r="E10" s="1140"/>
      <c r="F10" s="1140"/>
      <c r="G10" s="1140"/>
      <c r="H10" s="1140"/>
      <c r="I10" s="147"/>
      <c r="J10" s="1151"/>
      <c r="K10" s="1151"/>
      <c r="L10" s="1151"/>
      <c r="M10" s="1151"/>
      <c r="N10" s="1151"/>
      <c r="O10" s="147"/>
      <c r="P10" s="137"/>
      <c r="Q10" s="137"/>
      <c r="R10" s="137"/>
      <c r="S10" s="137"/>
      <c r="T10" s="136" t="s">
        <v>1768</v>
      </c>
      <c r="U10" s="1140" t="str">
        <f>$B$10</f>
        <v>CAMPEONATO NACIONAL DE ATLETISMO U20 - COPIAPÓ 2021</v>
      </c>
      <c r="V10" s="1140"/>
      <c r="W10" s="1140"/>
      <c r="X10" s="1140"/>
      <c r="Y10" s="1140"/>
      <c r="Z10" s="1140"/>
      <c r="AA10" s="1140"/>
      <c r="AB10" s="147"/>
      <c r="AC10" s="1151"/>
      <c r="AD10" s="1151"/>
      <c r="AE10" s="1151"/>
      <c r="AF10" s="1151"/>
      <c r="AG10" s="1151"/>
      <c r="AH10" s="147"/>
      <c r="AI10" s="137"/>
      <c r="AJ10" s="137"/>
      <c r="AK10" s="137"/>
      <c r="AL10" s="137"/>
    </row>
    <row r="11" spans="1:38" ht="30" customHeight="1" x14ac:dyDescent="0.2">
      <c r="A11" s="136" t="s">
        <v>1769</v>
      </c>
      <c r="B11" s="1139" t="s">
        <v>3911</v>
      </c>
      <c r="C11" s="1141"/>
      <c r="D11" s="1141"/>
      <c r="E11" s="1141"/>
      <c r="F11" s="1141"/>
      <c r="G11" s="1141"/>
      <c r="H11" s="1138"/>
      <c r="I11" s="147"/>
      <c r="J11" s="1151"/>
      <c r="K11" s="1151"/>
      <c r="L11" s="1151"/>
      <c r="M11" s="1151"/>
      <c r="N11" s="1151"/>
      <c r="O11" s="147"/>
      <c r="P11" s="137"/>
      <c r="Q11" s="137"/>
      <c r="R11" s="137"/>
      <c r="S11" s="137"/>
      <c r="T11" s="136" t="s">
        <v>1769</v>
      </c>
      <c r="U11" s="1137" t="str">
        <f>$B$11</f>
        <v>Estadio Atlético Ramon Tapia Chambilla</v>
      </c>
      <c r="V11" s="1141"/>
      <c r="W11" s="1141"/>
      <c r="X11" s="1141"/>
      <c r="Y11" s="1141"/>
      <c r="Z11" s="1141"/>
      <c r="AA11" s="1138"/>
      <c r="AB11" s="147"/>
      <c r="AC11" s="1151"/>
      <c r="AD11" s="1151"/>
      <c r="AE11" s="1151"/>
      <c r="AF11" s="1151"/>
      <c r="AG11" s="1151"/>
      <c r="AH11" s="147"/>
      <c r="AI11" s="137"/>
      <c r="AJ11" s="137"/>
      <c r="AK11" s="137"/>
      <c r="AL11" s="137"/>
    </row>
    <row r="12" spans="1:38" ht="30" customHeight="1" x14ac:dyDescent="0.2">
      <c r="A12" s="136" t="s">
        <v>26</v>
      </c>
      <c r="B12" s="1142" t="s">
        <v>3912</v>
      </c>
      <c r="C12" s="1143"/>
      <c r="D12" s="137"/>
      <c r="E12" s="137"/>
      <c r="F12" s="138"/>
      <c r="G12" s="138"/>
      <c r="H12" s="138"/>
      <c r="I12" s="147"/>
      <c r="J12" s="1151"/>
      <c r="K12" s="1151"/>
      <c r="L12" s="137"/>
      <c r="M12" s="137"/>
      <c r="N12" s="138"/>
      <c r="O12" s="147"/>
      <c r="P12" s="137"/>
      <c r="Q12" s="137"/>
      <c r="R12" s="137"/>
      <c r="S12" s="138"/>
      <c r="T12" s="136" t="s">
        <v>26</v>
      </c>
      <c r="U12" s="1145" t="str">
        <f>$B$12</f>
        <v>Sabado 02-10-2021</v>
      </c>
      <c r="V12" s="1143"/>
      <c r="W12" s="137"/>
      <c r="X12" s="137"/>
      <c r="Y12" s="138"/>
      <c r="Z12" s="138"/>
      <c r="AA12" s="138"/>
      <c r="AB12" s="147"/>
      <c r="AC12" s="1151"/>
      <c r="AD12" s="1151"/>
      <c r="AE12" s="137"/>
      <c r="AF12" s="137"/>
      <c r="AG12" s="138"/>
      <c r="AH12" s="147"/>
      <c r="AI12" s="137"/>
      <c r="AJ12" s="137"/>
      <c r="AK12" s="137"/>
      <c r="AL12" s="138"/>
    </row>
    <row r="13" spans="1:38" ht="30" customHeight="1" x14ac:dyDescent="0.2">
      <c r="A13" s="136" t="s">
        <v>10</v>
      </c>
      <c r="B13" s="1139" t="s">
        <v>4057</v>
      </c>
      <c r="C13" s="1138"/>
      <c r="F13" s="138"/>
      <c r="H13" s="138"/>
      <c r="I13" s="147"/>
      <c r="J13" s="1151"/>
      <c r="K13" s="1151"/>
      <c r="N13" s="138"/>
      <c r="O13" s="147"/>
      <c r="P13" s="137"/>
      <c r="Q13" s="137"/>
      <c r="S13" s="138"/>
      <c r="T13" s="136" t="s">
        <v>10</v>
      </c>
      <c r="U13" s="1139" t="s">
        <v>4134</v>
      </c>
      <c r="V13" s="1138"/>
      <c r="Y13" s="138"/>
      <c r="AA13" s="138"/>
      <c r="AB13" s="147"/>
      <c r="AC13" s="1151"/>
      <c r="AD13" s="1151"/>
      <c r="AG13" s="138"/>
      <c r="AH13" s="147"/>
      <c r="AI13" s="137"/>
      <c r="AJ13" s="137"/>
      <c r="AL13" s="138"/>
    </row>
    <row r="14" spans="1:38" ht="30" customHeight="1" x14ac:dyDescent="0.2">
      <c r="A14" s="136" t="s">
        <v>32</v>
      </c>
      <c r="B14" s="1137" t="s">
        <v>1796</v>
      </c>
      <c r="C14" s="1138"/>
      <c r="D14" s="138"/>
      <c r="E14" s="138"/>
      <c r="F14" s="138"/>
      <c r="G14" s="138"/>
      <c r="H14" s="138"/>
      <c r="I14" s="147"/>
      <c r="J14" s="1151"/>
      <c r="K14" s="1151"/>
      <c r="L14" s="138"/>
      <c r="M14" s="138"/>
      <c r="N14" s="138"/>
      <c r="O14" s="147"/>
      <c r="P14" s="137"/>
      <c r="Q14" s="137"/>
      <c r="R14" s="138"/>
      <c r="S14" s="138"/>
      <c r="T14" s="136" t="s">
        <v>32</v>
      </c>
      <c r="U14" s="1137" t="s">
        <v>1797</v>
      </c>
      <c r="V14" s="1138"/>
      <c r="W14" s="138"/>
      <c r="X14" s="138"/>
      <c r="Y14" s="138"/>
      <c r="Z14" s="138"/>
      <c r="AA14" s="138"/>
      <c r="AB14" s="147"/>
      <c r="AC14" s="1151"/>
      <c r="AD14" s="1151"/>
      <c r="AE14" s="138"/>
      <c r="AF14" s="138"/>
      <c r="AG14" s="138"/>
      <c r="AH14" s="147"/>
      <c r="AI14" s="137"/>
      <c r="AJ14" s="137"/>
      <c r="AK14" s="138"/>
      <c r="AL14" s="138"/>
    </row>
    <row r="15" spans="1:38" ht="30" customHeight="1" x14ac:dyDescent="0.2">
      <c r="A15" s="136" t="s">
        <v>1782</v>
      </c>
      <c r="B15" s="1139" t="s">
        <v>3902</v>
      </c>
      <c r="C15" s="1138"/>
      <c r="D15" s="138"/>
      <c r="E15" s="138"/>
      <c r="F15" s="138"/>
      <c r="G15" s="138"/>
      <c r="H15" s="138"/>
      <c r="I15" s="147"/>
      <c r="J15" s="1151"/>
      <c r="K15" s="1151"/>
      <c r="L15" s="138"/>
      <c r="M15" s="138"/>
      <c r="N15" s="138"/>
      <c r="O15" s="147"/>
      <c r="P15" s="137"/>
      <c r="Q15" s="137"/>
      <c r="R15" s="138"/>
      <c r="S15" s="138"/>
      <c r="T15" s="136" t="s">
        <v>1782</v>
      </c>
      <c r="U15" s="1139" t="str">
        <f>B15</f>
        <v>U20</v>
      </c>
      <c r="V15" s="1138"/>
      <c r="W15" s="138"/>
      <c r="X15" s="138"/>
      <c r="Y15" s="138"/>
      <c r="Z15" s="138"/>
      <c r="AA15" s="138"/>
      <c r="AB15" s="147"/>
      <c r="AC15" s="1151"/>
      <c r="AD15" s="1151"/>
      <c r="AE15" s="138"/>
      <c r="AF15" s="138"/>
      <c r="AG15" s="138"/>
      <c r="AH15" s="147"/>
      <c r="AI15" s="137"/>
      <c r="AJ15" s="137"/>
      <c r="AK15" s="138"/>
      <c r="AL15" s="138"/>
    </row>
    <row r="16" spans="1:38" ht="30" customHeight="1" x14ac:dyDescent="0.2">
      <c r="A16" s="136" t="s">
        <v>1784</v>
      </c>
      <c r="B16" s="139"/>
      <c r="C16" s="140"/>
      <c r="D16" s="138"/>
      <c r="E16" s="138"/>
      <c r="F16" s="138"/>
      <c r="G16" s="138"/>
      <c r="H16" s="138"/>
      <c r="I16" s="147"/>
      <c r="J16" s="138"/>
      <c r="K16" s="138"/>
      <c r="L16" s="138"/>
      <c r="M16" s="138"/>
      <c r="N16" s="138"/>
      <c r="O16" s="147"/>
      <c r="P16" s="138"/>
      <c r="Q16" s="138"/>
      <c r="R16" s="138"/>
      <c r="S16" s="138"/>
      <c r="T16" s="136" t="s">
        <v>1784</v>
      </c>
      <c r="U16" s="139"/>
      <c r="V16" s="140"/>
      <c r="W16" s="138"/>
      <c r="X16" s="138"/>
      <c r="Y16" s="138"/>
      <c r="Z16" s="138"/>
      <c r="AA16" s="138"/>
      <c r="AB16" s="147"/>
      <c r="AC16" s="138"/>
      <c r="AD16" s="138"/>
      <c r="AE16" s="138"/>
      <c r="AF16" s="138"/>
      <c r="AG16" s="138"/>
      <c r="AH16" s="147"/>
      <c r="AI16" s="138"/>
      <c r="AJ16" s="138"/>
      <c r="AK16" s="138"/>
      <c r="AL16" s="138"/>
    </row>
    <row r="17" spans="1:38" ht="30" customHeight="1" x14ac:dyDescent="0.2">
      <c r="A17" s="136" t="s">
        <v>1785</v>
      </c>
      <c r="B17" s="1137">
        <v>1</v>
      </c>
      <c r="C17" s="1138"/>
      <c r="E17" s="138"/>
      <c r="F17" s="138"/>
      <c r="G17" s="138"/>
      <c r="H17" s="138"/>
      <c r="I17" s="147"/>
      <c r="J17" s="1151"/>
      <c r="K17" s="1151"/>
      <c r="L17" s="138"/>
      <c r="M17" s="138"/>
      <c r="N17" s="138"/>
      <c r="O17" s="147"/>
      <c r="P17" s="137"/>
      <c r="Q17" s="137"/>
      <c r="R17" s="138"/>
      <c r="S17" s="138"/>
      <c r="T17" s="136" t="s">
        <v>1785</v>
      </c>
      <c r="U17" s="1137">
        <v>1</v>
      </c>
      <c r="V17" s="1138"/>
      <c r="X17" s="138"/>
      <c r="Y17" s="138"/>
      <c r="Z17" s="138"/>
      <c r="AA17" s="138"/>
      <c r="AB17" s="147"/>
      <c r="AC17" s="1151"/>
      <c r="AD17" s="1151"/>
      <c r="AE17" s="138"/>
      <c r="AF17" s="138"/>
      <c r="AG17" s="138"/>
      <c r="AH17" s="147"/>
      <c r="AI17" s="137"/>
      <c r="AJ17" s="137"/>
      <c r="AK17" s="138"/>
      <c r="AL17" s="138"/>
    </row>
    <row r="18" spans="1:38" ht="30" customHeight="1" x14ac:dyDescent="0.2">
      <c r="A18" s="136"/>
      <c r="B18" s="1137"/>
      <c r="C18" s="1138"/>
      <c r="E18" s="138"/>
      <c r="F18" s="138"/>
      <c r="G18" s="138"/>
      <c r="H18" s="138"/>
      <c r="I18" s="147"/>
      <c r="J18" s="1151"/>
      <c r="K18" s="1151"/>
      <c r="L18" s="138"/>
      <c r="M18" s="138"/>
      <c r="N18" s="138"/>
      <c r="O18" s="147"/>
      <c r="P18" s="137"/>
      <c r="Q18" s="137"/>
      <c r="R18" s="138"/>
      <c r="S18" s="138"/>
      <c r="T18" s="136"/>
      <c r="U18" s="1137"/>
      <c r="V18" s="1138"/>
      <c r="X18" s="138"/>
      <c r="Y18" s="138"/>
      <c r="Z18" s="138"/>
      <c r="AA18" s="138"/>
      <c r="AB18" s="147"/>
      <c r="AC18" s="1151"/>
      <c r="AD18" s="1151"/>
      <c r="AE18" s="138"/>
      <c r="AF18" s="138"/>
      <c r="AG18" s="138"/>
      <c r="AH18" s="147"/>
      <c r="AI18" s="137"/>
      <c r="AJ18" s="137"/>
      <c r="AK18" s="138"/>
      <c r="AL18" s="138"/>
    </row>
    <row r="19" spans="1:38" ht="25" customHeight="1" x14ac:dyDescent="0.2"/>
    <row r="20" spans="1:38" ht="25" customHeight="1" thickBot="1" x14ac:dyDescent="0.25">
      <c r="A20" s="141" t="s">
        <v>1789</v>
      </c>
      <c r="B20" s="141" t="s">
        <v>1790</v>
      </c>
      <c r="C20" s="141" t="s">
        <v>8</v>
      </c>
      <c r="D20" s="141" t="s">
        <v>1799</v>
      </c>
      <c r="E20" s="141" t="s">
        <v>1792</v>
      </c>
      <c r="F20" s="141">
        <v>1</v>
      </c>
      <c r="G20" s="141" t="s">
        <v>36</v>
      </c>
      <c r="H20" s="141">
        <v>2</v>
      </c>
      <c r="I20" s="141" t="s">
        <v>36</v>
      </c>
      <c r="J20" s="141">
        <v>3</v>
      </c>
      <c r="K20" s="141" t="s">
        <v>36</v>
      </c>
      <c r="L20" s="141">
        <v>4</v>
      </c>
      <c r="M20" s="141" t="s">
        <v>36</v>
      </c>
      <c r="N20" s="141">
        <v>5</v>
      </c>
      <c r="O20" s="141" t="s">
        <v>36</v>
      </c>
      <c r="P20" s="141">
        <v>6</v>
      </c>
      <c r="Q20" s="141" t="s">
        <v>36</v>
      </c>
      <c r="R20" s="141" t="s">
        <v>1801</v>
      </c>
      <c r="S20" s="141" t="s">
        <v>1802</v>
      </c>
      <c r="T20" s="141" t="s">
        <v>1789</v>
      </c>
      <c r="U20" s="141" t="s">
        <v>1790</v>
      </c>
      <c r="V20" s="141" t="s">
        <v>8</v>
      </c>
      <c r="W20" s="141" t="s">
        <v>1799</v>
      </c>
      <c r="X20" s="141" t="s">
        <v>1792</v>
      </c>
      <c r="Y20" s="141">
        <v>1</v>
      </c>
      <c r="Z20" s="141" t="s">
        <v>36</v>
      </c>
      <c r="AA20" s="141">
        <v>2</v>
      </c>
      <c r="AB20" s="141" t="s">
        <v>36</v>
      </c>
      <c r="AC20" s="141">
        <v>3</v>
      </c>
      <c r="AD20" s="141" t="s">
        <v>36</v>
      </c>
      <c r="AE20" s="141">
        <v>4</v>
      </c>
      <c r="AF20" s="141" t="s">
        <v>36</v>
      </c>
      <c r="AG20" s="141">
        <v>5</v>
      </c>
      <c r="AH20" s="141" t="s">
        <v>36</v>
      </c>
      <c r="AI20" s="141">
        <v>6</v>
      </c>
      <c r="AJ20" s="141" t="s">
        <v>36</v>
      </c>
      <c r="AK20" s="141" t="s">
        <v>1801</v>
      </c>
      <c r="AL20" s="141" t="s">
        <v>1802</v>
      </c>
    </row>
    <row r="21" spans="1:38" ht="35" customHeight="1" thickTop="1" x14ac:dyDescent="0.2">
      <c r="A21" s="142"/>
      <c r="B21" s="314" t="s">
        <v>3976</v>
      </c>
      <c r="C21" s="342" t="s">
        <v>3577</v>
      </c>
      <c r="D21" s="1119">
        <v>4</v>
      </c>
      <c r="E21" s="1120">
        <v>38201</v>
      </c>
      <c r="F21" s="142"/>
      <c r="G21" s="142"/>
      <c r="H21" s="142"/>
      <c r="I21" s="142"/>
      <c r="J21" s="142"/>
      <c r="K21" s="142"/>
      <c r="L21" s="149"/>
      <c r="M21" s="149"/>
      <c r="N21" s="142"/>
      <c r="O21" s="142"/>
      <c r="P21" s="142"/>
      <c r="Q21" s="149"/>
      <c r="R21" s="145"/>
      <c r="S21" s="144"/>
      <c r="T21" s="142"/>
      <c r="U21" s="314" t="s">
        <v>4127</v>
      </c>
      <c r="V21" s="342" t="s">
        <v>3577</v>
      </c>
      <c r="W21" s="1119">
        <v>4</v>
      </c>
      <c r="X21" s="1120">
        <v>38654</v>
      </c>
      <c r="Y21" s="142"/>
      <c r="Z21" s="142"/>
      <c r="AA21" s="142"/>
      <c r="AB21" s="142"/>
      <c r="AC21" s="142"/>
      <c r="AD21" s="142"/>
      <c r="AE21" s="149"/>
      <c r="AF21" s="149"/>
      <c r="AG21" s="142"/>
      <c r="AH21" s="142"/>
      <c r="AI21" s="142"/>
      <c r="AJ21" s="149"/>
      <c r="AK21" s="145"/>
      <c r="AL21" s="144"/>
    </row>
    <row r="22" spans="1:38" ht="35" customHeight="1" x14ac:dyDescent="0.2">
      <c r="A22" s="144"/>
      <c r="B22" s="314" t="s">
        <v>3983</v>
      </c>
      <c r="C22" s="342" t="s">
        <v>3189</v>
      </c>
      <c r="D22" s="1119">
        <v>3</v>
      </c>
      <c r="E22" s="1120">
        <v>38011</v>
      </c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314" t="s">
        <v>4035</v>
      </c>
      <c r="V22" s="342" t="s">
        <v>3577</v>
      </c>
      <c r="W22" s="1119">
        <v>4</v>
      </c>
      <c r="X22" s="1120">
        <v>38345</v>
      </c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</row>
    <row r="23" spans="1:38" ht="35" customHeight="1" x14ac:dyDescent="0.2">
      <c r="A23" s="144"/>
      <c r="B23" s="314" t="s">
        <v>3995</v>
      </c>
      <c r="C23" s="342" t="s">
        <v>2251</v>
      </c>
      <c r="D23" s="1119">
        <v>6</v>
      </c>
      <c r="E23" s="1120">
        <v>37857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314" t="s">
        <v>4128</v>
      </c>
      <c r="V23" s="342" t="s">
        <v>3197</v>
      </c>
      <c r="W23" s="1119">
        <v>3</v>
      </c>
      <c r="X23" s="1120" t="s">
        <v>3194</v>
      </c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</row>
    <row r="24" spans="1:38" ht="35" customHeight="1" x14ac:dyDescent="0.2">
      <c r="A24" s="144"/>
      <c r="B24" s="314" t="s">
        <v>4054</v>
      </c>
      <c r="C24" s="342" t="s">
        <v>2762</v>
      </c>
      <c r="D24" s="1119">
        <v>13</v>
      </c>
      <c r="E24" s="1120">
        <v>37725</v>
      </c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314" t="s">
        <v>4129</v>
      </c>
      <c r="V24" s="342" t="s">
        <v>3197</v>
      </c>
      <c r="W24" s="1119">
        <v>3</v>
      </c>
      <c r="X24" s="1120" t="s">
        <v>3194</v>
      </c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</row>
    <row r="25" spans="1:38" ht="35" customHeight="1" x14ac:dyDescent="0.2">
      <c r="A25" s="144"/>
      <c r="B25" s="314" t="s">
        <v>3979</v>
      </c>
      <c r="C25" s="342" t="s">
        <v>2742</v>
      </c>
      <c r="D25" s="1119">
        <v>13</v>
      </c>
      <c r="E25" s="1120">
        <v>38273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314" t="s">
        <v>4024</v>
      </c>
      <c r="V25" s="342" t="s">
        <v>2472</v>
      </c>
      <c r="W25" s="1119">
        <v>5</v>
      </c>
      <c r="X25" s="1120">
        <v>38394</v>
      </c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</row>
    <row r="26" spans="1:38" ht="35" customHeight="1" x14ac:dyDescent="0.2">
      <c r="A26" s="144"/>
      <c r="B26" s="314" t="s">
        <v>4055</v>
      </c>
      <c r="C26" s="342" t="s">
        <v>2742</v>
      </c>
      <c r="D26" s="1119">
        <v>13</v>
      </c>
      <c r="E26" s="1120">
        <v>37484</v>
      </c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314" t="s">
        <v>4017</v>
      </c>
      <c r="V26" s="342" t="s">
        <v>2109</v>
      </c>
      <c r="W26" s="1119">
        <v>7</v>
      </c>
      <c r="X26" s="1120">
        <v>38044</v>
      </c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</row>
    <row r="27" spans="1:38" ht="35" customHeight="1" x14ac:dyDescent="0.2">
      <c r="A27" s="144"/>
      <c r="B27" s="314" t="s">
        <v>4056</v>
      </c>
      <c r="C27" s="342" t="s">
        <v>3045</v>
      </c>
      <c r="D27" s="1119">
        <v>10</v>
      </c>
      <c r="E27" s="1120">
        <v>37960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314" t="s">
        <v>4041</v>
      </c>
      <c r="V27" s="342" t="s">
        <v>1985</v>
      </c>
      <c r="W27" s="1119">
        <v>14</v>
      </c>
      <c r="X27" s="1120">
        <v>38685</v>
      </c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</row>
    <row r="28" spans="1:38" ht="35" customHeight="1" x14ac:dyDescent="0.2">
      <c r="A28" s="144"/>
      <c r="B28" s="144"/>
      <c r="C28" s="144"/>
      <c r="D28" s="144"/>
      <c r="E28" s="23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314" t="s">
        <v>4031</v>
      </c>
      <c r="V28" s="342">
        <v>0</v>
      </c>
      <c r="W28" s="1119">
        <v>0</v>
      </c>
      <c r="X28" s="1120">
        <v>37379</v>
      </c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</row>
    <row r="29" spans="1:38" ht="35" customHeight="1" x14ac:dyDescent="0.2">
      <c r="A29" s="144"/>
      <c r="B29" s="144"/>
      <c r="C29" s="144"/>
      <c r="D29" s="144"/>
      <c r="E29" s="23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314" t="s">
        <v>4130</v>
      </c>
      <c r="V29" s="342" t="s">
        <v>2604</v>
      </c>
      <c r="W29" s="1119">
        <v>13</v>
      </c>
      <c r="X29" s="1120">
        <v>38120</v>
      </c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</row>
    <row r="30" spans="1:38" ht="35" customHeight="1" x14ac:dyDescent="0.2">
      <c r="A30" s="144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314" t="s">
        <v>4131</v>
      </c>
      <c r="V30" s="342" t="s">
        <v>2134</v>
      </c>
      <c r="W30" s="1119">
        <v>7</v>
      </c>
      <c r="X30" s="1120">
        <v>37502</v>
      </c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</row>
    <row r="31" spans="1:38" ht="35" customHeight="1" x14ac:dyDescent="0.2">
      <c r="A31" s="144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314" t="s">
        <v>4132</v>
      </c>
      <c r="V31" s="342" t="s">
        <v>2604</v>
      </c>
      <c r="W31" s="1119">
        <v>13</v>
      </c>
      <c r="X31" s="1120">
        <v>37458</v>
      </c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</row>
    <row r="32" spans="1:38" ht="35" customHeight="1" x14ac:dyDescent="0.2">
      <c r="A32" s="144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314" t="s">
        <v>4133</v>
      </c>
      <c r="V32" s="342" t="s">
        <v>2604</v>
      </c>
      <c r="W32" s="1119">
        <v>13</v>
      </c>
      <c r="X32" s="1120">
        <v>38024</v>
      </c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</row>
    <row r="33" spans="1:38" ht="35" customHeight="1" x14ac:dyDescent="0.2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</row>
    <row r="34" spans="1:38" ht="35" customHeight="1" x14ac:dyDescent="0.2">
      <c r="A34" s="144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</row>
    <row r="35" spans="1:38" ht="35" customHeight="1" x14ac:dyDescent="0.2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</row>
    <row r="36" spans="1:38" ht="30" customHeight="1" x14ac:dyDescent="0.2">
      <c r="A36" s="144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</row>
    <row r="37" spans="1:38" ht="30" customHeight="1" x14ac:dyDescent="0.2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</row>
    <row r="38" spans="1:38" ht="30" customHeight="1" x14ac:dyDescent="0.2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</row>
    <row r="39" spans="1:38" ht="30" customHeight="1" x14ac:dyDescent="0.2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</row>
    <row r="40" spans="1:38" ht="30" customHeight="1" x14ac:dyDescent="0.2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</row>
    <row r="48" spans="1:38" ht="27.75" customHeight="1" x14ac:dyDescent="0.3">
      <c r="A48" s="1155" t="s">
        <v>1779</v>
      </c>
      <c r="B48" s="1155"/>
      <c r="C48" s="1155"/>
      <c r="D48" s="1155"/>
      <c r="E48" s="1155"/>
      <c r="F48" s="1155"/>
      <c r="G48" s="1155"/>
      <c r="H48" s="1155"/>
      <c r="I48" s="1155"/>
      <c r="J48" s="1155"/>
      <c r="K48" s="1155"/>
      <c r="L48" s="1155"/>
      <c r="M48" s="1155"/>
      <c r="N48" s="1155"/>
      <c r="O48" s="135"/>
      <c r="P48" s="135"/>
      <c r="Q48" s="135"/>
      <c r="R48" s="135"/>
      <c r="S48" s="135"/>
      <c r="T48" s="1156" t="s">
        <v>1779</v>
      </c>
      <c r="U48" s="1156"/>
      <c r="V48" s="1156"/>
      <c r="W48" s="1156"/>
      <c r="X48" s="1156"/>
      <c r="Y48" s="1156"/>
      <c r="Z48" s="1156"/>
      <c r="AA48" s="1156"/>
      <c r="AB48" s="1156"/>
      <c r="AC48" s="1156"/>
      <c r="AD48" s="1156"/>
      <c r="AE48" s="1156"/>
      <c r="AF48" s="1156"/>
      <c r="AG48" s="1156"/>
      <c r="AH48" s="135"/>
      <c r="AI48" s="135"/>
      <c r="AJ48" s="135"/>
      <c r="AK48" s="135"/>
      <c r="AL48" s="135"/>
    </row>
    <row r="49" spans="1:38" ht="30" customHeight="1" x14ac:dyDescent="0.2">
      <c r="A49" s="136" t="s">
        <v>1768</v>
      </c>
      <c r="B49" s="1140" t="str">
        <f>B10</f>
        <v>CAMPEONATO NACIONAL DE ATLETISMO U20 - COPIAPÓ 2021</v>
      </c>
      <c r="C49" s="1140"/>
      <c r="D49" s="1140"/>
      <c r="E49" s="1140"/>
      <c r="F49" s="1140"/>
      <c r="G49" s="1140"/>
      <c r="H49" s="1140"/>
      <c r="I49" s="147"/>
      <c r="J49" s="1151"/>
      <c r="K49" s="1151"/>
      <c r="L49" s="1151"/>
      <c r="M49" s="1151"/>
      <c r="N49" s="1151"/>
      <c r="O49" s="147"/>
      <c r="P49" s="137"/>
      <c r="Q49" s="137"/>
      <c r="R49" s="137"/>
      <c r="S49" s="137"/>
      <c r="T49" s="136" t="s">
        <v>1768</v>
      </c>
      <c r="U49" s="1140" t="str">
        <f>$B$10</f>
        <v>CAMPEONATO NACIONAL DE ATLETISMO U20 - COPIAPÓ 2021</v>
      </c>
      <c r="V49" s="1140"/>
      <c r="W49" s="1140"/>
      <c r="X49" s="1140"/>
      <c r="Y49" s="1140"/>
      <c r="Z49" s="1140"/>
      <c r="AA49" s="1140"/>
      <c r="AB49" s="147"/>
      <c r="AC49" s="1151"/>
      <c r="AD49" s="1151"/>
      <c r="AE49" s="1151"/>
      <c r="AF49" s="1151"/>
      <c r="AG49" s="1151"/>
      <c r="AH49" s="147"/>
      <c r="AI49" s="137"/>
      <c r="AJ49" s="137"/>
      <c r="AK49" s="137"/>
      <c r="AL49" s="137"/>
    </row>
    <row r="50" spans="1:38" ht="30" customHeight="1" x14ac:dyDescent="0.2">
      <c r="A50" s="136" t="s">
        <v>1769</v>
      </c>
      <c r="B50" s="1137" t="str">
        <f>B11</f>
        <v>Estadio Atlético Ramon Tapia Chambilla</v>
      </c>
      <c r="C50" s="1141"/>
      <c r="D50" s="1141"/>
      <c r="E50" s="1141"/>
      <c r="F50" s="1141"/>
      <c r="G50" s="1141"/>
      <c r="H50" s="1138"/>
      <c r="I50" s="147"/>
      <c r="J50" s="1151"/>
      <c r="K50" s="1151"/>
      <c r="L50" s="1151"/>
      <c r="M50" s="1151"/>
      <c r="N50" s="1151"/>
      <c r="O50" s="147"/>
      <c r="P50" s="137"/>
      <c r="Q50" s="137"/>
      <c r="R50" s="137"/>
      <c r="S50" s="137"/>
      <c r="T50" s="136" t="s">
        <v>1769</v>
      </c>
      <c r="U50" s="1137" t="str">
        <f>$B$11</f>
        <v>Estadio Atlético Ramon Tapia Chambilla</v>
      </c>
      <c r="V50" s="1141"/>
      <c r="W50" s="1141"/>
      <c r="X50" s="1141"/>
      <c r="Y50" s="1141"/>
      <c r="Z50" s="1141"/>
      <c r="AA50" s="1138"/>
      <c r="AB50" s="147"/>
      <c r="AC50" s="1151"/>
      <c r="AD50" s="1151"/>
      <c r="AE50" s="1151"/>
      <c r="AF50" s="1151"/>
      <c r="AG50" s="1151"/>
      <c r="AH50" s="147"/>
      <c r="AI50" s="137"/>
      <c r="AJ50" s="137"/>
      <c r="AK50" s="137"/>
      <c r="AL50" s="137"/>
    </row>
    <row r="51" spans="1:38" ht="30" customHeight="1" x14ac:dyDescent="0.2">
      <c r="A51" s="136" t="s">
        <v>26</v>
      </c>
      <c r="B51" s="1142" t="s">
        <v>3913</v>
      </c>
      <c r="C51" s="1143"/>
      <c r="D51" s="137"/>
      <c r="E51" s="137"/>
      <c r="F51" s="138"/>
      <c r="G51" s="138"/>
      <c r="H51" s="138"/>
      <c r="I51" s="147"/>
      <c r="J51" s="1151"/>
      <c r="K51" s="1151"/>
      <c r="L51" s="137"/>
      <c r="M51" s="137"/>
      <c r="N51" s="138"/>
      <c r="O51" s="147"/>
      <c r="P51" s="137"/>
      <c r="Q51" s="137"/>
      <c r="R51" s="137"/>
      <c r="S51" s="138"/>
      <c r="T51" s="136" t="s">
        <v>26</v>
      </c>
      <c r="U51" s="1142" t="s">
        <v>3913</v>
      </c>
      <c r="V51" s="1143"/>
      <c r="W51" s="137"/>
      <c r="X51" s="137"/>
      <c r="Y51" s="138"/>
      <c r="Z51" s="138"/>
      <c r="AA51" s="138"/>
      <c r="AB51" s="147"/>
      <c r="AC51" s="1151"/>
      <c r="AD51" s="1151"/>
      <c r="AE51" s="137"/>
      <c r="AF51" s="137"/>
      <c r="AG51" s="138"/>
      <c r="AH51" s="147"/>
      <c r="AI51" s="137"/>
      <c r="AJ51" s="137"/>
      <c r="AK51" s="137"/>
      <c r="AL51" s="138"/>
    </row>
    <row r="52" spans="1:38" ht="30" customHeight="1" x14ac:dyDescent="0.2">
      <c r="A52" s="136" t="s">
        <v>10</v>
      </c>
      <c r="B52" s="1139" t="s">
        <v>4192</v>
      </c>
      <c r="C52" s="1138"/>
      <c r="F52" s="138"/>
      <c r="H52" s="138"/>
      <c r="I52" s="147"/>
      <c r="J52" s="1151"/>
      <c r="K52" s="1151"/>
      <c r="N52" s="138"/>
      <c r="O52" s="147"/>
      <c r="P52" s="137"/>
      <c r="Q52" s="137"/>
      <c r="S52" s="138"/>
      <c r="T52" s="136" t="s">
        <v>10</v>
      </c>
      <c r="U52" s="1139" t="s">
        <v>4213</v>
      </c>
      <c r="V52" s="1138"/>
      <c r="Y52" s="138"/>
      <c r="AA52" s="138"/>
      <c r="AB52" s="147"/>
      <c r="AC52" s="1151"/>
      <c r="AD52" s="1151"/>
      <c r="AG52" s="138"/>
      <c r="AH52" s="147"/>
      <c r="AI52" s="137"/>
      <c r="AJ52" s="137"/>
      <c r="AL52" s="138"/>
    </row>
    <row r="53" spans="1:38" ht="30" customHeight="1" x14ac:dyDescent="0.2">
      <c r="A53" s="136" t="s">
        <v>32</v>
      </c>
      <c r="B53" s="1137" t="s">
        <v>1796</v>
      </c>
      <c r="C53" s="1138"/>
      <c r="D53" s="138"/>
      <c r="E53" s="138"/>
      <c r="F53" s="138"/>
      <c r="G53" s="138"/>
      <c r="H53" s="138"/>
      <c r="I53" s="147"/>
      <c r="J53" s="1151"/>
      <c r="K53" s="1151"/>
      <c r="L53" s="138"/>
      <c r="M53" s="138"/>
      <c r="N53" s="138"/>
      <c r="O53" s="147"/>
      <c r="P53" s="137"/>
      <c r="Q53" s="137"/>
      <c r="R53" s="138"/>
      <c r="S53" s="138"/>
      <c r="T53" s="136" t="s">
        <v>32</v>
      </c>
      <c r="U53" s="1137" t="s">
        <v>1797</v>
      </c>
      <c r="V53" s="1138"/>
      <c r="W53" s="138"/>
      <c r="X53" s="138"/>
      <c r="Y53" s="138"/>
      <c r="Z53" s="138"/>
      <c r="AA53" s="138"/>
      <c r="AB53" s="147"/>
      <c r="AC53" s="1151"/>
      <c r="AD53" s="1151"/>
      <c r="AE53" s="138"/>
      <c r="AF53" s="138"/>
      <c r="AG53" s="138"/>
      <c r="AH53" s="147"/>
      <c r="AI53" s="137"/>
      <c r="AJ53" s="137"/>
      <c r="AK53" s="138"/>
      <c r="AL53" s="138"/>
    </row>
    <row r="54" spans="1:38" ht="30" customHeight="1" x14ac:dyDescent="0.2">
      <c r="A54" s="136" t="s">
        <v>1782</v>
      </c>
      <c r="B54" s="1139" t="s">
        <v>3902</v>
      </c>
      <c r="C54" s="1138"/>
      <c r="D54" s="138"/>
      <c r="E54" s="138"/>
      <c r="F54" s="138"/>
      <c r="G54" s="138"/>
      <c r="H54" s="138"/>
      <c r="I54" s="147"/>
      <c r="J54" s="1151"/>
      <c r="K54" s="1151"/>
      <c r="L54" s="138"/>
      <c r="M54" s="138"/>
      <c r="N54" s="138"/>
      <c r="O54" s="147"/>
      <c r="P54" s="137"/>
      <c r="Q54" s="137"/>
      <c r="R54" s="138"/>
      <c r="S54" s="138"/>
      <c r="T54" s="136" t="s">
        <v>1782</v>
      </c>
      <c r="U54" s="1139" t="s">
        <v>3902</v>
      </c>
      <c r="V54" s="1138"/>
      <c r="W54" s="138"/>
      <c r="X54" s="138"/>
      <c r="Y54" s="138"/>
      <c r="Z54" s="138"/>
      <c r="AA54" s="138"/>
      <c r="AB54" s="147"/>
      <c r="AC54" s="1151"/>
      <c r="AD54" s="1151"/>
      <c r="AE54" s="138"/>
      <c r="AF54" s="138"/>
      <c r="AG54" s="138"/>
      <c r="AH54" s="147"/>
      <c r="AI54" s="137"/>
      <c r="AJ54" s="137"/>
      <c r="AK54" s="138"/>
      <c r="AL54" s="138"/>
    </row>
    <row r="55" spans="1:38" ht="30" customHeight="1" x14ac:dyDescent="0.2">
      <c r="A55" s="136" t="s">
        <v>1784</v>
      </c>
      <c r="B55" s="139"/>
      <c r="C55" s="140"/>
      <c r="D55" s="138"/>
      <c r="E55" s="138"/>
      <c r="F55" s="138"/>
      <c r="G55" s="138"/>
      <c r="H55" s="138"/>
      <c r="I55" s="147"/>
      <c r="J55" s="138"/>
      <c r="K55" s="138"/>
      <c r="L55" s="138"/>
      <c r="M55" s="138"/>
      <c r="N55" s="138"/>
      <c r="O55" s="147"/>
      <c r="P55" s="138"/>
      <c r="Q55" s="138"/>
      <c r="R55" s="138"/>
      <c r="S55" s="138"/>
      <c r="T55" s="136" t="s">
        <v>1784</v>
      </c>
      <c r="U55" s="139"/>
      <c r="V55" s="140"/>
      <c r="W55" s="138"/>
      <c r="X55" s="138"/>
      <c r="Y55" s="138"/>
      <c r="Z55" s="138"/>
      <c r="AA55" s="138"/>
      <c r="AB55" s="147"/>
      <c r="AC55" s="138"/>
      <c r="AD55" s="138"/>
      <c r="AE55" s="138"/>
      <c r="AF55" s="138"/>
      <c r="AG55" s="138"/>
      <c r="AH55" s="147"/>
      <c r="AI55" s="138"/>
      <c r="AJ55" s="138"/>
      <c r="AK55" s="138"/>
      <c r="AL55" s="138"/>
    </row>
    <row r="56" spans="1:38" ht="30" customHeight="1" x14ac:dyDescent="0.2">
      <c r="A56" s="136" t="s">
        <v>1785</v>
      </c>
      <c r="B56" s="1137">
        <v>1</v>
      </c>
      <c r="C56" s="1138"/>
      <c r="E56" s="138"/>
      <c r="F56" s="138"/>
      <c r="G56" s="138"/>
      <c r="H56" s="138"/>
      <c r="I56" s="147"/>
      <c r="J56" s="1151"/>
      <c r="K56" s="1151"/>
      <c r="L56" s="138"/>
      <c r="M56" s="138"/>
      <c r="N56" s="138"/>
      <c r="O56" s="147"/>
      <c r="P56" s="137"/>
      <c r="Q56" s="137"/>
      <c r="R56" s="138"/>
      <c r="S56" s="138"/>
      <c r="T56" s="136" t="s">
        <v>1785</v>
      </c>
      <c r="U56" s="1137">
        <v>1</v>
      </c>
      <c r="V56" s="1138"/>
      <c r="X56" s="138"/>
      <c r="Y56" s="138"/>
      <c r="Z56" s="138"/>
      <c r="AA56" s="138"/>
      <c r="AB56" s="147"/>
      <c r="AC56" s="1151"/>
      <c r="AD56" s="1151"/>
      <c r="AE56" s="138"/>
      <c r="AF56" s="138"/>
      <c r="AG56" s="138"/>
      <c r="AH56" s="147"/>
      <c r="AI56" s="137"/>
      <c r="AJ56" s="137"/>
      <c r="AK56" s="138"/>
      <c r="AL56" s="138"/>
    </row>
    <row r="57" spans="1:38" ht="30" customHeight="1" x14ac:dyDescent="0.2">
      <c r="A57" s="136"/>
      <c r="B57" s="1137"/>
      <c r="C57" s="1138"/>
      <c r="E57" s="138"/>
      <c r="F57" s="138"/>
      <c r="G57" s="138"/>
      <c r="H57" s="138"/>
      <c r="I57" s="147"/>
      <c r="J57" s="1151"/>
      <c r="K57" s="1151"/>
      <c r="L57" s="138"/>
      <c r="M57" s="138"/>
      <c r="N57" s="138"/>
      <c r="O57" s="147"/>
      <c r="P57" s="137"/>
      <c r="Q57" s="137"/>
      <c r="R57" s="138"/>
      <c r="S57" s="138"/>
      <c r="T57" s="136"/>
      <c r="U57" s="1137"/>
      <c r="V57" s="1138"/>
      <c r="X57" s="138"/>
      <c r="Y57" s="138"/>
      <c r="Z57" s="138"/>
      <c r="AA57" s="138"/>
      <c r="AB57" s="147"/>
      <c r="AC57" s="1151"/>
      <c r="AD57" s="1151"/>
      <c r="AE57" s="138"/>
      <c r="AF57" s="138"/>
      <c r="AG57" s="138"/>
      <c r="AH57" s="147"/>
      <c r="AI57" s="137"/>
      <c r="AJ57" s="137"/>
      <c r="AK57" s="138"/>
      <c r="AL57" s="138"/>
    </row>
    <row r="58" spans="1:38" ht="25" customHeight="1" x14ac:dyDescent="0.2"/>
    <row r="59" spans="1:38" ht="25" customHeight="1" thickBot="1" x14ac:dyDescent="0.25">
      <c r="A59" s="141" t="s">
        <v>1789</v>
      </c>
      <c r="B59" s="141" t="s">
        <v>1790</v>
      </c>
      <c r="C59" s="141" t="s">
        <v>8</v>
      </c>
      <c r="D59" s="141" t="s">
        <v>1799</v>
      </c>
      <c r="E59" s="141" t="s">
        <v>1792</v>
      </c>
      <c r="F59" s="141">
        <v>1</v>
      </c>
      <c r="G59" s="141" t="s">
        <v>36</v>
      </c>
      <c r="H59" s="141">
        <v>2</v>
      </c>
      <c r="I59" s="141" t="s">
        <v>36</v>
      </c>
      <c r="J59" s="141">
        <v>3</v>
      </c>
      <c r="K59" s="141" t="s">
        <v>36</v>
      </c>
      <c r="L59" s="141">
        <v>4</v>
      </c>
      <c r="M59" s="141" t="s">
        <v>36</v>
      </c>
      <c r="N59" s="141">
        <v>5</v>
      </c>
      <c r="O59" s="141" t="s">
        <v>36</v>
      </c>
      <c r="P59" s="141">
        <v>6</v>
      </c>
      <c r="Q59" s="141" t="s">
        <v>36</v>
      </c>
      <c r="R59" s="141" t="s">
        <v>1801</v>
      </c>
      <c r="S59" s="141" t="s">
        <v>1802</v>
      </c>
      <c r="T59" s="141" t="s">
        <v>1789</v>
      </c>
      <c r="U59" s="141" t="s">
        <v>1790</v>
      </c>
      <c r="V59" s="141" t="s">
        <v>8</v>
      </c>
      <c r="W59" s="141" t="s">
        <v>1799</v>
      </c>
      <c r="X59" s="141" t="s">
        <v>1792</v>
      </c>
      <c r="Y59" s="141">
        <v>1</v>
      </c>
      <c r="Z59" s="141" t="s">
        <v>36</v>
      </c>
      <c r="AA59" s="141">
        <v>2</v>
      </c>
      <c r="AB59" s="141" t="s">
        <v>36</v>
      </c>
      <c r="AC59" s="141">
        <v>3</v>
      </c>
      <c r="AD59" s="141" t="s">
        <v>36</v>
      </c>
      <c r="AE59" s="141">
        <v>4</v>
      </c>
      <c r="AF59" s="141" t="s">
        <v>36</v>
      </c>
      <c r="AG59" s="141">
        <v>5</v>
      </c>
      <c r="AH59" s="141" t="s">
        <v>36</v>
      </c>
      <c r="AI59" s="141">
        <v>6</v>
      </c>
      <c r="AJ59" s="141" t="s">
        <v>36</v>
      </c>
      <c r="AK59" s="141" t="s">
        <v>1801</v>
      </c>
      <c r="AL59" s="141" t="s">
        <v>1802</v>
      </c>
    </row>
    <row r="60" spans="1:38" ht="35" customHeight="1" thickTop="1" x14ac:dyDescent="0.2">
      <c r="A60" s="142"/>
      <c r="B60" s="314" t="s">
        <v>4191</v>
      </c>
      <c r="C60" s="342" t="s">
        <v>3045</v>
      </c>
      <c r="D60" s="1119">
        <v>10</v>
      </c>
      <c r="E60" s="1120">
        <v>37802</v>
      </c>
      <c r="F60" s="142"/>
      <c r="G60" s="142"/>
      <c r="H60" s="142"/>
      <c r="I60" s="142"/>
      <c r="J60" s="142"/>
      <c r="K60" s="142"/>
      <c r="L60" s="149"/>
      <c r="M60" s="149"/>
      <c r="N60" s="142"/>
      <c r="O60" s="142"/>
      <c r="P60" s="142"/>
      <c r="Q60" s="149"/>
      <c r="R60" s="145"/>
      <c r="S60" s="144"/>
      <c r="T60" s="142"/>
      <c r="U60" s="314" t="s">
        <v>4133</v>
      </c>
      <c r="V60" s="342" t="s">
        <v>2604</v>
      </c>
      <c r="W60" s="1119">
        <v>13</v>
      </c>
      <c r="X60" s="1120">
        <v>38024</v>
      </c>
      <c r="Y60" s="142"/>
      <c r="Z60" s="142"/>
      <c r="AA60" s="142"/>
      <c r="AB60" s="142"/>
      <c r="AC60" s="142"/>
      <c r="AD60" s="142"/>
      <c r="AE60" s="149"/>
      <c r="AF60" s="149"/>
      <c r="AG60" s="142"/>
      <c r="AH60" s="142"/>
      <c r="AI60" s="142"/>
      <c r="AJ60" s="149"/>
      <c r="AK60" s="145"/>
      <c r="AL60" s="144"/>
    </row>
    <row r="61" spans="1:38" ht="35" customHeight="1" x14ac:dyDescent="0.2">
      <c r="A61" s="144"/>
      <c r="B61" s="314" t="s">
        <v>4190</v>
      </c>
      <c r="C61" s="342" t="s">
        <v>2762</v>
      </c>
      <c r="D61" s="1119">
        <v>13</v>
      </c>
      <c r="E61" s="1120">
        <v>37790</v>
      </c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314" t="s">
        <v>4132</v>
      </c>
      <c r="V61" s="342" t="s">
        <v>2604</v>
      </c>
      <c r="W61" s="1119">
        <v>13</v>
      </c>
      <c r="X61" s="1120">
        <v>37458</v>
      </c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</row>
    <row r="62" spans="1:38" ht="35" customHeight="1" x14ac:dyDescent="0.2">
      <c r="A62" s="144"/>
      <c r="B62" s="314" t="s">
        <v>4189</v>
      </c>
      <c r="C62" s="342" t="s">
        <v>2742</v>
      </c>
      <c r="D62" s="1119">
        <v>13</v>
      </c>
      <c r="E62" s="1120">
        <v>37341</v>
      </c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314" t="s">
        <v>4212</v>
      </c>
      <c r="V62" s="342" t="s">
        <v>3612</v>
      </c>
      <c r="W62" s="1119">
        <v>4</v>
      </c>
      <c r="X62" s="1120">
        <v>37347</v>
      </c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</row>
    <row r="63" spans="1:38" ht="35" customHeight="1" x14ac:dyDescent="0.2">
      <c r="A63" s="144"/>
      <c r="B63" s="144"/>
      <c r="C63" s="144"/>
      <c r="D63" s="144"/>
      <c r="E63" s="23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314" t="s">
        <v>4130</v>
      </c>
      <c r="V63" s="342" t="s">
        <v>2604</v>
      </c>
      <c r="W63" s="1119">
        <v>13</v>
      </c>
      <c r="X63" s="1120">
        <v>38120</v>
      </c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</row>
    <row r="64" spans="1:38" ht="35" customHeight="1" x14ac:dyDescent="0.2">
      <c r="A64" s="144"/>
      <c r="B64" s="144"/>
      <c r="C64" s="144"/>
      <c r="D64" s="144"/>
      <c r="E64" s="23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314" t="s">
        <v>4093</v>
      </c>
      <c r="V64" s="342" t="s">
        <v>2362</v>
      </c>
      <c r="W64" s="1119">
        <v>5</v>
      </c>
      <c r="X64" s="1120">
        <v>37639</v>
      </c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</row>
    <row r="65" spans="1:38" ht="35" customHeight="1" x14ac:dyDescent="0.2">
      <c r="A65" s="144"/>
      <c r="B65" s="144"/>
      <c r="C65" s="144"/>
      <c r="D65" s="144"/>
      <c r="E65" s="23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23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</row>
    <row r="66" spans="1:38" ht="35" customHeight="1" x14ac:dyDescent="0.2">
      <c r="A66" s="144"/>
      <c r="B66" s="144"/>
      <c r="C66" s="144"/>
      <c r="D66" s="144"/>
      <c r="E66" s="23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23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</row>
    <row r="67" spans="1:38" ht="35" customHeight="1" x14ac:dyDescent="0.2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23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</row>
    <row r="68" spans="1:38" ht="35" customHeight="1" x14ac:dyDescent="0.2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23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</row>
    <row r="69" spans="1:38" ht="35" customHeight="1" x14ac:dyDescent="0.2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23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</row>
    <row r="70" spans="1:38" ht="35" customHeight="1" x14ac:dyDescent="0.2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</row>
    <row r="71" spans="1:38" ht="35" customHeight="1" x14ac:dyDescent="0.2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</row>
    <row r="72" spans="1:38" ht="35" customHeight="1" x14ac:dyDescent="0.2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</row>
    <row r="73" spans="1:38" ht="35" customHeight="1" x14ac:dyDescent="0.2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</row>
    <row r="74" spans="1:38" ht="35" customHeight="1" x14ac:dyDescent="0.2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</row>
    <row r="75" spans="1:38" ht="30" customHeight="1" x14ac:dyDescent="0.2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/>
      <c r="AK75" s="144"/>
      <c r="AL75" s="144"/>
    </row>
    <row r="76" spans="1:38" ht="30" customHeight="1" x14ac:dyDescent="0.2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  <c r="AL76" s="144"/>
    </row>
    <row r="77" spans="1:38" ht="30" customHeight="1" x14ac:dyDescent="0.2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</row>
    <row r="78" spans="1:38" ht="30" customHeight="1" x14ac:dyDescent="0.2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</row>
    <row r="79" spans="1:38" ht="30" customHeight="1" x14ac:dyDescent="0.2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</row>
    <row r="87" spans="1:38" ht="27.75" customHeight="1" x14ac:dyDescent="0.3">
      <c r="A87" s="1155" t="s">
        <v>1779</v>
      </c>
      <c r="B87" s="1155"/>
      <c r="C87" s="1155"/>
      <c r="D87" s="1155"/>
      <c r="E87" s="1155"/>
      <c r="F87" s="1155"/>
      <c r="G87" s="1155"/>
      <c r="H87" s="1155"/>
      <c r="I87" s="1155"/>
      <c r="J87" s="1155"/>
      <c r="K87" s="1155"/>
      <c r="L87" s="1155"/>
      <c r="M87" s="1155"/>
      <c r="N87" s="1155"/>
      <c r="O87" s="135"/>
      <c r="P87" s="135"/>
      <c r="Q87" s="135"/>
      <c r="R87" s="135"/>
      <c r="S87" s="135"/>
      <c r="T87" s="1156" t="s">
        <v>1779</v>
      </c>
      <c r="U87" s="1156"/>
      <c r="V87" s="1156"/>
      <c r="W87" s="1156"/>
      <c r="X87" s="1156"/>
      <c r="Y87" s="1156"/>
      <c r="Z87" s="1156"/>
      <c r="AA87" s="1156"/>
      <c r="AB87" s="1156"/>
      <c r="AC87" s="1156"/>
      <c r="AD87" s="1156"/>
      <c r="AE87" s="1156"/>
      <c r="AF87" s="1156"/>
      <c r="AG87" s="1156"/>
      <c r="AH87" s="135"/>
      <c r="AI87" s="135"/>
      <c r="AJ87" s="135"/>
      <c r="AK87" s="135"/>
      <c r="AL87" s="135"/>
    </row>
    <row r="88" spans="1:38" ht="30" customHeight="1" x14ac:dyDescent="0.2">
      <c r="A88" s="136" t="s">
        <v>1768</v>
      </c>
      <c r="B88" s="1148" t="s">
        <v>3910</v>
      </c>
      <c r="C88" s="1140"/>
      <c r="D88" s="1140"/>
      <c r="E88" s="1140"/>
      <c r="F88" s="1140"/>
      <c r="G88" s="1140"/>
      <c r="H88" s="1140"/>
      <c r="I88" s="147"/>
      <c r="J88" s="1151"/>
      <c r="K88" s="1151"/>
      <c r="L88" s="1151"/>
      <c r="M88" s="1151"/>
      <c r="N88" s="1151"/>
      <c r="O88" s="147"/>
      <c r="P88" s="137"/>
      <c r="Q88" s="137"/>
      <c r="R88" s="137"/>
      <c r="S88" s="137"/>
      <c r="T88" s="136" t="s">
        <v>1768</v>
      </c>
      <c r="U88" s="1140" t="str">
        <f>$B$10</f>
        <v>CAMPEONATO NACIONAL DE ATLETISMO U20 - COPIAPÓ 2021</v>
      </c>
      <c r="V88" s="1140"/>
      <c r="W88" s="1140"/>
      <c r="X88" s="1140"/>
      <c r="Y88" s="1140"/>
      <c r="Z88" s="1140"/>
      <c r="AA88" s="1140"/>
      <c r="AB88" s="147"/>
      <c r="AC88" s="1151"/>
      <c r="AD88" s="1151"/>
      <c r="AE88" s="1151"/>
      <c r="AF88" s="1151"/>
      <c r="AG88" s="1151"/>
      <c r="AH88" s="147"/>
      <c r="AI88" s="137"/>
      <c r="AJ88" s="137"/>
      <c r="AK88" s="137"/>
      <c r="AL88" s="137"/>
    </row>
    <row r="89" spans="1:38" ht="30" customHeight="1" x14ac:dyDescent="0.2">
      <c r="A89" s="136" t="s">
        <v>1769</v>
      </c>
      <c r="B89" s="1139" t="s">
        <v>3911</v>
      </c>
      <c r="C89" s="1141"/>
      <c r="D89" s="1141"/>
      <c r="E89" s="1141"/>
      <c r="F89" s="1141"/>
      <c r="G89" s="1141"/>
      <c r="H89" s="1138"/>
      <c r="I89" s="147"/>
      <c r="J89" s="1151"/>
      <c r="K89" s="1151"/>
      <c r="L89" s="1151"/>
      <c r="M89" s="1151"/>
      <c r="N89" s="1151"/>
      <c r="O89" s="147"/>
      <c r="P89" s="137"/>
      <c r="Q89" s="137"/>
      <c r="R89" s="137"/>
      <c r="S89" s="137"/>
      <c r="T89" s="136" t="s">
        <v>1769</v>
      </c>
      <c r="U89" s="1137" t="str">
        <f>$B$11</f>
        <v>Estadio Atlético Ramon Tapia Chambilla</v>
      </c>
      <c r="V89" s="1141"/>
      <c r="W89" s="1141"/>
      <c r="X89" s="1141"/>
      <c r="Y89" s="1141"/>
      <c r="Z89" s="1141"/>
      <c r="AA89" s="1138"/>
      <c r="AB89" s="147"/>
      <c r="AC89" s="1151"/>
      <c r="AD89" s="1151"/>
      <c r="AE89" s="1151"/>
      <c r="AF89" s="1151"/>
      <c r="AG89" s="1151"/>
      <c r="AH89" s="147"/>
      <c r="AI89" s="137"/>
      <c r="AJ89" s="137"/>
      <c r="AK89" s="137"/>
      <c r="AL89" s="137"/>
    </row>
    <row r="90" spans="1:38" ht="30" customHeight="1" x14ac:dyDescent="0.2">
      <c r="A90" s="136" t="s">
        <v>26</v>
      </c>
      <c r="B90" s="1150" t="s">
        <v>3913</v>
      </c>
      <c r="C90" s="1143"/>
      <c r="D90" s="137"/>
      <c r="E90" s="137"/>
      <c r="F90" s="359"/>
      <c r="G90" s="359"/>
      <c r="H90" s="359"/>
      <c r="I90" s="147"/>
      <c r="J90" s="1151"/>
      <c r="K90" s="1151"/>
      <c r="L90" s="137"/>
      <c r="M90" s="137"/>
      <c r="N90" s="359"/>
      <c r="O90" s="147"/>
      <c r="P90" s="137"/>
      <c r="Q90" s="137"/>
      <c r="R90" s="137"/>
      <c r="S90" s="359"/>
      <c r="T90" s="136" t="s">
        <v>26</v>
      </c>
      <c r="U90" s="1145" t="str">
        <f>$B$12</f>
        <v>Sabado 02-10-2021</v>
      </c>
      <c r="V90" s="1143"/>
      <c r="W90" s="137"/>
      <c r="X90" s="137"/>
      <c r="Y90" s="359"/>
      <c r="Z90" s="359"/>
      <c r="AA90" s="359"/>
      <c r="AB90" s="147"/>
      <c r="AC90" s="1151"/>
      <c r="AD90" s="1151"/>
      <c r="AE90" s="137"/>
      <c r="AF90" s="137"/>
      <c r="AG90" s="359"/>
      <c r="AH90" s="147"/>
      <c r="AI90" s="137"/>
      <c r="AJ90" s="137"/>
      <c r="AK90" s="137"/>
      <c r="AL90" s="359"/>
    </row>
    <row r="91" spans="1:38" ht="30" customHeight="1" x14ac:dyDescent="0.2">
      <c r="A91" s="136" t="s">
        <v>10</v>
      </c>
      <c r="B91" s="1139" t="s">
        <v>4178</v>
      </c>
      <c r="C91" s="1138"/>
      <c r="F91" s="359"/>
      <c r="H91" s="359"/>
      <c r="I91" s="147"/>
      <c r="J91" s="1151"/>
      <c r="K91" s="1151"/>
      <c r="N91" s="359"/>
      <c r="O91" s="147"/>
      <c r="P91" s="137"/>
      <c r="Q91" s="137"/>
      <c r="S91" s="359"/>
      <c r="T91" s="136" t="s">
        <v>10</v>
      </c>
      <c r="U91" s="1139" t="s">
        <v>3944</v>
      </c>
      <c r="V91" s="1138"/>
      <c r="Y91" s="359"/>
      <c r="AA91" s="359"/>
      <c r="AB91" s="147"/>
      <c r="AC91" s="1151"/>
      <c r="AD91" s="1151"/>
      <c r="AG91" s="359"/>
      <c r="AH91" s="147"/>
      <c r="AI91" s="137"/>
      <c r="AJ91" s="137"/>
      <c r="AL91" s="359"/>
    </row>
    <row r="92" spans="1:38" ht="30" customHeight="1" x14ac:dyDescent="0.2">
      <c r="A92" s="136" t="s">
        <v>32</v>
      </c>
      <c r="B92" s="1137" t="s">
        <v>1796</v>
      </c>
      <c r="C92" s="1138"/>
      <c r="D92" s="359"/>
      <c r="E92" s="359"/>
      <c r="F92" s="359"/>
      <c r="G92" s="359"/>
      <c r="H92" s="359"/>
      <c r="I92" s="147"/>
      <c r="J92" s="1151"/>
      <c r="K92" s="1151"/>
      <c r="L92" s="359"/>
      <c r="M92" s="359"/>
      <c r="N92" s="359"/>
      <c r="O92" s="147"/>
      <c r="P92" s="137"/>
      <c r="Q92" s="137"/>
      <c r="R92" s="359"/>
      <c r="S92" s="359"/>
      <c r="T92" s="136" t="s">
        <v>32</v>
      </c>
      <c r="U92" s="1137" t="s">
        <v>1797</v>
      </c>
      <c r="V92" s="1138"/>
      <c r="W92" s="359"/>
      <c r="X92" s="359"/>
      <c r="Y92" s="359"/>
      <c r="Z92" s="359"/>
      <c r="AA92" s="359"/>
      <c r="AB92" s="147"/>
      <c r="AC92" s="1151"/>
      <c r="AD92" s="1151"/>
      <c r="AE92" s="359"/>
      <c r="AF92" s="359"/>
      <c r="AG92" s="359"/>
      <c r="AH92" s="147"/>
      <c r="AI92" s="137"/>
      <c r="AJ92" s="137"/>
      <c r="AK92" s="359"/>
      <c r="AL92" s="359"/>
    </row>
    <row r="93" spans="1:38" ht="30" customHeight="1" x14ac:dyDescent="0.2">
      <c r="A93" s="136" t="s">
        <v>1782</v>
      </c>
      <c r="B93" s="1139" t="s">
        <v>3902</v>
      </c>
      <c r="C93" s="1138"/>
      <c r="D93" s="359"/>
      <c r="E93" s="359"/>
      <c r="F93" s="359"/>
      <c r="G93" s="359"/>
      <c r="H93" s="359"/>
      <c r="I93" s="147"/>
      <c r="J93" s="1151"/>
      <c r="K93" s="1151"/>
      <c r="L93" s="359"/>
      <c r="M93" s="359"/>
      <c r="N93" s="359"/>
      <c r="O93" s="147"/>
      <c r="P93" s="137"/>
      <c r="Q93" s="137"/>
      <c r="R93" s="359"/>
      <c r="S93" s="359"/>
      <c r="T93" s="136" t="s">
        <v>1782</v>
      </c>
      <c r="U93" s="1139" t="str">
        <f>B93</f>
        <v>U20</v>
      </c>
      <c r="V93" s="1138"/>
      <c r="W93" s="359"/>
      <c r="X93" s="359"/>
      <c r="Y93" s="359"/>
      <c r="Z93" s="359"/>
      <c r="AA93" s="359"/>
      <c r="AB93" s="147"/>
      <c r="AC93" s="1151"/>
      <c r="AD93" s="1151"/>
      <c r="AE93" s="359"/>
      <c r="AF93" s="359"/>
      <c r="AG93" s="359"/>
      <c r="AH93" s="147"/>
      <c r="AI93" s="137"/>
      <c r="AJ93" s="137"/>
      <c r="AK93" s="359"/>
      <c r="AL93" s="359"/>
    </row>
    <row r="94" spans="1:38" ht="30" customHeight="1" x14ac:dyDescent="0.2">
      <c r="A94" s="136" t="s">
        <v>1784</v>
      </c>
      <c r="B94" s="355"/>
      <c r="C94" s="356"/>
      <c r="D94" s="359"/>
      <c r="E94" s="359"/>
      <c r="F94" s="359"/>
      <c r="G94" s="359"/>
      <c r="H94" s="359"/>
      <c r="I94" s="147"/>
      <c r="J94" s="359"/>
      <c r="K94" s="359"/>
      <c r="L94" s="359"/>
      <c r="M94" s="359"/>
      <c r="N94" s="359"/>
      <c r="O94" s="147"/>
      <c r="P94" s="359"/>
      <c r="Q94" s="359"/>
      <c r="R94" s="359"/>
      <c r="S94" s="359"/>
      <c r="T94" s="136" t="s">
        <v>1784</v>
      </c>
      <c r="U94" s="355"/>
      <c r="V94" s="356"/>
      <c r="W94" s="359"/>
      <c r="X94" s="359"/>
      <c r="Y94" s="359"/>
      <c r="Z94" s="359"/>
      <c r="AA94" s="359"/>
      <c r="AB94" s="147"/>
      <c r="AC94" s="359"/>
      <c r="AD94" s="359"/>
      <c r="AE94" s="359"/>
      <c r="AF94" s="359"/>
      <c r="AG94" s="359"/>
      <c r="AH94" s="147"/>
      <c r="AI94" s="359"/>
      <c r="AJ94" s="359"/>
      <c r="AK94" s="359"/>
      <c r="AL94" s="359"/>
    </row>
    <row r="95" spans="1:38" ht="30" customHeight="1" x14ac:dyDescent="0.2">
      <c r="A95" s="136" t="s">
        <v>1785</v>
      </c>
      <c r="B95" s="1137">
        <v>1</v>
      </c>
      <c r="C95" s="1138"/>
      <c r="E95" s="359"/>
      <c r="F95" s="359"/>
      <c r="G95" s="359"/>
      <c r="H95" s="359"/>
      <c r="I95" s="147"/>
      <c r="J95" s="1151"/>
      <c r="K95" s="1151"/>
      <c r="L95" s="359"/>
      <c r="M95" s="359"/>
      <c r="N95" s="359"/>
      <c r="O95" s="147"/>
      <c r="P95" s="137"/>
      <c r="Q95" s="137"/>
      <c r="R95" s="359"/>
      <c r="S95" s="359"/>
      <c r="T95" s="136" t="s">
        <v>1785</v>
      </c>
      <c r="U95" s="1137">
        <v>1</v>
      </c>
      <c r="V95" s="1138"/>
      <c r="X95" s="359"/>
      <c r="Y95" s="359"/>
      <c r="Z95" s="359"/>
      <c r="AA95" s="359"/>
      <c r="AB95" s="147"/>
      <c r="AC95" s="1151"/>
      <c r="AD95" s="1151"/>
      <c r="AE95" s="359"/>
      <c r="AF95" s="359"/>
      <c r="AG95" s="359"/>
      <c r="AH95" s="147"/>
      <c r="AI95" s="137"/>
      <c r="AJ95" s="137"/>
      <c r="AK95" s="359"/>
      <c r="AL95" s="359"/>
    </row>
    <row r="96" spans="1:38" ht="30" customHeight="1" x14ac:dyDescent="0.2">
      <c r="A96" s="136"/>
      <c r="B96" s="1137"/>
      <c r="C96" s="1138"/>
      <c r="E96" s="359"/>
      <c r="F96" s="359"/>
      <c r="G96" s="359"/>
      <c r="H96" s="359"/>
      <c r="I96" s="147"/>
      <c r="J96" s="1151"/>
      <c r="K96" s="1151"/>
      <c r="L96" s="359"/>
      <c r="M96" s="359"/>
      <c r="N96" s="359"/>
      <c r="O96" s="147"/>
      <c r="P96" s="137"/>
      <c r="Q96" s="137"/>
      <c r="R96" s="359"/>
      <c r="S96" s="359"/>
      <c r="T96" s="136"/>
      <c r="U96" s="1137"/>
      <c r="V96" s="1138"/>
      <c r="X96" s="359"/>
      <c r="Y96" s="359"/>
      <c r="Z96" s="359"/>
      <c r="AA96" s="359"/>
      <c r="AB96" s="147"/>
      <c r="AC96" s="1151"/>
      <c r="AD96" s="1151"/>
      <c r="AE96" s="359"/>
      <c r="AF96" s="359"/>
      <c r="AG96" s="359"/>
      <c r="AH96" s="147"/>
      <c r="AI96" s="137"/>
      <c r="AJ96" s="137"/>
      <c r="AK96" s="359"/>
      <c r="AL96" s="359"/>
    </row>
    <row r="97" spans="1:38" ht="25" customHeight="1" x14ac:dyDescent="0.2"/>
    <row r="98" spans="1:38" ht="25" customHeight="1" thickBot="1" x14ac:dyDescent="0.25">
      <c r="A98" s="141" t="s">
        <v>1789</v>
      </c>
      <c r="B98" s="141" t="s">
        <v>1790</v>
      </c>
      <c r="C98" s="141" t="s">
        <v>8</v>
      </c>
      <c r="D98" s="141" t="s">
        <v>1799</v>
      </c>
      <c r="E98" s="141" t="s">
        <v>1792</v>
      </c>
      <c r="F98" s="141">
        <v>1</v>
      </c>
      <c r="G98" s="141" t="s">
        <v>36</v>
      </c>
      <c r="H98" s="141">
        <v>2</v>
      </c>
      <c r="I98" s="141" t="s">
        <v>36</v>
      </c>
      <c r="J98" s="141">
        <v>3</v>
      </c>
      <c r="K98" s="141" t="s">
        <v>36</v>
      </c>
      <c r="L98" s="141">
        <v>4</v>
      </c>
      <c r="M98" s="141" t="s">
        <v>36</v>
      </c>
      <c r="N98" s="141">
        <v>5</v>
      </c>
      <c r="O98" s="141" t="s">
        <v>36</v>
      </c>
      <c r="P98" s="141">
        <v>6</v>
      </c>
      <c r="Q98" s="141" t="s">
        <v>36</v>
      </c>
      <c r="R98" s="141" t="s">
        <v>1801</v>
      </c>
      <c r="S98" s="141" t="s">
        <v>1802</v>
      </c>
      <c r="T98" s="141" t="s">
        <v>1789</v>
      </c>
      <c r="U98" s="141" t="s">
        <v>1790</v>
      </c>
      <c r="V98" s="141" t="s">
        <v>8</v>
      </c>
      <c r="W98" s="141" t="s">
        <v>1799</v>
      </c>
      <c r="X98" s="141" t="s">
        <v>1792</v>
      </c>
      <c r="Y98" s="141">
        <v>1</v>
      </c>
      <c r="Z98" s="141" t="s">
        <v>36</v>
      </c>
      <c r="AA98" s="141">
        <v>2</v>
      </c>
      <c r="AB98" s="141" t="s">
        <v>36</v>
      </c>
      <c r="AC98" s="141">
        <v>3</v>
      </c>
      <c r="AD98" s="141" t="s">
        <v>36</v>
      </c>
      <c r="AE98" s="141">
        <v>4</v>
      </c>
      <c r="AF98" s="141" t="s">
        <v>36</v>
      </c>
      <c r="AG98" s="141">
        <v>5</v>
      </c>
      <c r="AH98" s="141" t="s">
        <v>36</v>
      </c>
      <c r="AI98" s="141">
        <v>6</v>
      </c>
      <c r="AJ98" s="141" t="s">
        <v>36</v>
      </c>
      <c r="AK98" s="141" t="s">
        <v>1801</v>
      </c>
      <c r="AL98" s="141" t="s">
        <v>1802</v>
      </c>
    </row>
    <row r="99" spans="1:38" ht="35" customHeight="1" thickTop="1" x14ac:dyDescent="0.2">
      <c r="A99" s="142"/>
      <c r="B99" s="142" t="s">
        <v>3948</v>
      </c>
      <c r="C99" s="142" t="s">
        <v>2762</v>
      </c>
      <c r="D99" s="152">
        <v>13</v>
      </c>
      <c r="E99" s="23">
        <v>37711</v>
      </c>
      <c r="F99" s="142"/>
      <c r="G99" s="142"/>
      <c r="H99" s="142"/>
      <c r="I99" s="142"/>
      <c r="J99" s="142"/>
      <c r="K99" s="142"/>
      <c r="L99" s="149"/>
      <c r="M99" s="149"/>
      <c r="N99" s="142"/>
      <c r="O99" s="142"/>
      <c r="P99" s="142"/>
      <c r="Q99" s="149"/>
      <c r="R99" s="145"/>
      <c r="S99" s="144"/>
      <c r="T99" s="142"/>
      <c r="U99" s="314" t="s">
        <v>3932</v>
      </c>
      <c r="V99" s="342" t="s">
        <v>2134</v>
      </c>
      <c r="W99" s="1119">
        <v>7</v>
      </c>
      <c r="X99" s="1002">
        <v>37791</v>
      </c>
      <c r="Y99" s="142"/>
      <c r="Z99" s="142"/>
      <c r="AA99" s="142"/>
      <c r="AB99" s="142"/>
      <c r="AC99" s="142"/>
      <c r="AD99" s="142"/>
      <c r="AE99" s="149"/>
      <c r="AF99" s="149"/>
      <c r="AG99" s="142"/>
      <c r="AH99" s="142"/>
      <c r="AI99" s="142"/>
      <c r="AJ99" s="149"/>
      <c r="AK99" s="145"/>
      <c r="AL99" s="144"/>
    </row>
    <row r="100" spans="1:38" ht="35" customHeight="1" x14ac:dyDescent="0.2">
      <c r="A100" s="144"/>
      <c r="B100" s="144"/>
      <c r="C100" s="144"/>
      <c r="D100" s="144"/>
      <c r="E100" s="23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314" t="s">
        <v>3933</v>
      </c>
      <c r="V100" s="342" t="s">
        <v>2305</v>
      </c>
      <c r="W100" s="1119">
        <v>6</v>
      </c>
      <c r="X100" s="1002">
        <v>37264</v>
      </c>
      <c r="Y100" s="144"/>
      <c r="Z100" s="144"/>
      <c r="AA100" s="144"/>
      <c r="AB100" s="144"/>
      <c r="AC100" s="144"/>
      <c r="AD100" s="144"/>
      <c r="AE100" s="144"/>
      <c r="AF100" s="144"/>
      <c r="AG100" s="144"/>
      <c r="AH100" s="144"/>
      <c r="AI100" s="144"/>
      <c r="AJ100" s="144"/>
      <c r="AK100" s="144"/>
      <c r="AL100" s="144"/>
    </row>
    <row r="101" spans="1:38" ht="35" customHeight="1" x14ac:dyDescent="0.2">
      <c r="A101" s="144"/>
      <c r="B101" s="144"/>
      <c r="C101" s="144"/>
      <c r="D101" s="144"/>
      <c r="E101" s="23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314" t="s">
        <v>3934</v>
      </c>
      <c r="V101" s="342" t="s">
        <v>2251</v>
      </c>
      <c r="W101" s="1119">
        <v>6</v>
      </c>
      <c r="X101" s="1002">
        <v>37776</v>
      </c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4"/>
      <c r="AI101" s="144"/>
      <c r="AJ101" s="144"/>
      <c r="AK101" s="144"/>
      <c r="AL101" s="144"/>
    </row>
    <row r="102" spans="1:38" ht="35" customHeight="1" x14ac:dyDescent="0.2">
      <c r="A102" s="144"/>
      <c r="B102" s="144"/>
      <c r="C102" s="144"/>
      <c r="D102" s="144"/>
      <c r="E102" s="23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314" t="s">
        <v>3935</v>
      </c>
      <c r="V102" s="342" t="s">
        <v>3797</v>
      </c>
      <c r="W102" s="1119">
        <v>15</v>
      </c>
      <c r="X102" s="1002">
        <v>38121</v>
      </c>
      <c r="Y102" s="144"/>
      <c r="Z102" s="144"/>
      <c r="AA102" s="144"/>
      <c r="AB102" s="144"/>
      <c r="AC102" s="144"/>
      <c r="AD102" s="144"/>
      <c r="AE102" s="144"/>
      <c r="AF102" s="144"/>
      <c r="AG102" s="144"/>
      <c r="AH102" s="144"/>
      <c r="AI102" s="144"/>
      <c r="AJ102" s="144"/>
      <c r="AK102" s="144"/>
      <c r="AL102" s="144"/>
    </row>
    <row r="103" spans="1:38" ht="35" customHeight="1" x14ac:dyDescent="0.2">
      <c r="A103" s="144"/>
      <c r="B103" s="144"/>
      <c r="C103" s="144"/>
      <c r="D103" s="144"/>
      <c r="E103" s="23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314" t="s">
        <v>3936</v>
      </c>
      <c r="V103" s="342" t="s">
        <v>2604</v>
      </c>
      <c r="W103" s="1119">
        <v>13</v>
      </c>
      <c r="X103" s="1002">
        <v>37547</v>
      </c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/>
      <c r="AK103" s="144"/>
      <c r="AL103" s="144"/>
    </row>
    <row r="104" spans="1:38" ht="35" customHeight="1" x14ac:dyDescent="0.2">
      <c r="A104" s="144"/>
      <c r="B104" s="144"/>
      <c r="C104" s="144"/>
      <c r="D104" s="144"/>
      <c r="E104" s="23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23"/>
      <c r="Y104" s="144"/>
      <c r="Z104" s="144"/>
      <c r="AA104" s="144"/>
      <c r="AB104" s="144"/>
      <c r="AC104" s="144"/>
      <c r="AD104" s="144"/>
      <c r="AE104" s="144"/>
      <c r="AF104" s="144"/>
      <c r="AG104" s="144"/>
      <c r="AH104" s="144"/>
      <c r="AI104" s="144"/>
      <c r="AJ104" s="144"/>
      <c r="AK104" s="144"/>
      <c r="AL104" s="144"/>
    </row>
    <row r="105" spans="1:38" ht="35" customHeight="1" x14ac:dyDescent="0.2">
      <c r="A105" s="144"/>
      <c r="B105" s="144"/>
      <c r="C105" s="144"/>
      <c r="D105" s="144"/>
      <c r="E105" s="23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23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4"/>
      <c r="AI105" s="144"/>
      <c r="AJ105" s="144"/>
      <c r="AK105" s="144"/>
      <c r="AL105" s="144"/>
    </row>
    <row r="106" spans="1:38" ht="35" customHeight="1" x14ac:dyDescent="0.2">
      <c r="A106" s="144"/>
      <c r="B106" s="144"/>
      <c r="C106" s="144"/>
      <c r="D106" s="144"/>
      <c r="E106" s="23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23"/>
      <c r="Y106" s="144"/>
      <c r="Z106" s="144"/>
      <c r="AA106" s="144"/>
      <c r="AB106" s="144"/>
      <c r="AC106" s="144"/>
      <c r="AD106" s="144"/>
      <c r="AE106" s="144"/>
      <c r="AF106" s="144"/>
      <c r="AG106" s="144"/>
      <c r="AH106" s="144"/>
      <c r="AI106" s="144"/>
      <c r="AJ106" s="144"/>
      <c r="AK106" s="144"/>
      <c r="AL106" s="144"/>
    </row>
    <row r="107" spans="1:38" ht="35" customHeight="1" x14ac:dyDescent="0.2">
      <c r="A107" s="144"/>
      <c r="B107" s="144"/>
      <c r="C107" s="144"/>
      <c r="D107" s="144"/>
      <c r="E107" s="23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23"/>
      <c r="Y107" s="144"/>
      <c r="Z107" s="144"/>
      <c r="AA107" s="144"/>
      <c r="AB107" s="144"/>
      <c r="AC107" s="144"/>
      <c r="AD107" s="144"/>
      <c r="AE107" s="144"/>
      <c r="AF107" s="144"/>
      <c r="AG107" s="144"/>
      <c r="AH107" s="144"/>
      <c r="AI107" s="144"/>
      <c r="AJ107" s="144"/>
      <c r="AK107" s="144"/>
      <c r="AL107" s="144"/>
    </row>
    <row r="108" spans="1:38" ht="35" customHeight="1" x14ac:dyDescent="0.2">
      <c r="A108" s="144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23"/>
      <c r="Y108" s="144"/>
      <c r="Z108" s="144"/>
      <c r="AA108" s="144"/>
      <c r="AB108" s="144"/>
      <c r="AC108" s="144"/>
      <c r="AD108" s="144"/>
      <c r="AE108" s="144"/>
      <c r="AF108" s="144"/>
      <c r="AG108" s="144"/>
      <c r="AH108" s="144"/>
      <c r="AI108" s="144"/>
      <c r="AJ108" s="144"/>
      <c r="AK108" s="144"/>
      <c r="AL108" s="144"/>
    </row>
    <row r="109" spans="1:38" ht="35" customHeight="1" x14ac:dyDescent="0.2">
      <c r="A109" s="144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/>
      <c r="AK109" s="144"/>
      <c r="AL109" s="144"/>
    </row>
    <row r="110" spans="1:38" ht="35" customHeight="1" x14ac:dyDescent="0.2">
      <c r="A110" s="144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/>
      <c r="AK110" s="144"/>
      <c r="AL110" s="144"/>
    </row>
    <row r="111" spans="1:38" ht="35" customHeight="1" x14ac:dyDescent="0.2">
      <c r="A111" s="144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4"/>
      <c r="AI111" s="144"/>
      <c r="AJ111" s="144"/>
      <c r="AK111" s="144"/>
      <c r="AL111" s="144"/>
    </row>
    <row r="112" spans="1:38" ht="35" customHeight="1" x14ac:dyDescent="0.2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  <c r="AA112" s="144"/>
      <c r="AB112" s="144"/>
      <c r="AC112" s="144"/>
      <c r="AD112" s="144"/>
      <c r="AE112" s="144"/>
      <c r="AF112" s="144"/>
      <c r="AG112" s="144"/>
      <c r="AH112" s="144"/>
      <c r="AI112" s="144"/>
      <c r="AJ112" s="144"/>
      <c r="AK112" s="144"/>
      <c r="AL112" s="144"/>
    </row>
    <row r="113" spans="1:38" ht="35" customHeight="1" x14ac:dyDescent="0.2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44"/>
      <c r="AH113" s="144"/>
      <c r="AI113" s="144"/>
      <c r="AJ113" s="144"/>
      <c r="AK113" s="144"/>
      <c r="AL113" s="144"/>
    </row>
    <row r="114" spans="1:38" ht="30" customHeight="1" x14ac:dyDescent="0.2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144"/>
      <c r="AD114" s="144"/>
      <c r="AE114" s="144"/>
      <c r="AF114" s="144"/>
      <c r="AG114" s="144"/>
      <c r="AH114" s="144"/>
      <c r="AI114" s="144"/>
      <c r="AJ114" s="144"/>
      <c r="AK114" s="144"/>
      <c r="AL114" s="144"/>
    </row>
    <row r="115" spans="1:38" ht="30" customHeight="1" x14ac:dyDescent="0.2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  <c r="AA115" s="144"/>
      <c r="AB115" s="144"/>
      <c r="AC115" s="144"/>
      <c r="AD115" s="144"/>
      <c r="AE115" s="144"/>
      <c r="AF115" s="144"/>
      <c r="AG115" s="144"/>
      <c r="AH115" s="144"/>
      <c r="AI115" s="144"/>
      <c r="AJ115" s="144"/>
      <c r="AK115" s="144"/>
      <c r="AL115" s="144"/>
    </row>
    <row r="116" spans="1:38" ht="30" customHeight="1" x14ac:dyDescent="0.2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  <c r="AA116" s="144"/>
      <c r="AB116" s="144"/>
      <c r="AC116" s="144"/>
      <c r="AD116" s="144"/>
      <c r="AE116" s="144"/>
      <c r="AF116" s="144"/>
      <c r="AG116" s="144"/>
      <c r="AH116" s="144"/>
      <c r="AI116" s="144"/>
      <c r="AJ116" s="144"/>
      <c r="AK116" s="144"/>
      <c r="AL116" s="144"/>
    </row>
    <row r="117" spans="1:38" ht="30" customHeight="1" x14ac:dyDescent="0.2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  <c r="AA117" s="144"/>
      <c r="AB117" s="144"/>
      <c r="AC117" s="144"/>
      <c r="AD117" s="144"/>
      <c r="AE117" s="144"/>
      <c r="AF117" s="144"/>
      <c r="AG117" s="144"/>
      <c r="AH117" s="144"/>
      <c r="AI117" s="144"/>
      <c r="AJ117" s="144"/>
      <c r="AK117" s="144"/>
      <c r="AL117" s="144"/>
    </row>
    <row r="118" spans="1:38" ht="30" customHeight="1" x14ac:dyDescent="0.2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44"/>
      <c r="AL118" s="144"/>
    </row>
  </sheetData>
  <mergeCells count="102">
    <mergeCell ref="B11:H11"/>
    <mergeCell ref="J11:N11"/>
    <mergeCell ref="U11:AA11"/>
    <mergeCell ref="AC11:AG11"/>
    <mergeCell ref="B12:C12"/>
    <mergeCell ref="J12:K12"/>
    <mergeCell ref="U12:V12"/>
    <mergeCell ref="AC12:AD12"/>
    <mergeCell ref="A9:N9"/>
    <mergeCell ref="T9:AG9"/>
    <mergeCell ref="B10:H10"/>
    <mergeCell ref="J10:N10"/>
    <mergeCell ref="U10:AA10"/>
    <mergeCell ref="AC10:AG10"/>
    <mergeCell ref="B15:C15"/>
    <mergeCell ref="J15:K15"/>
    <mergeCell ref="U15:V15"/>
    <mergeCell ref="AC15:AD15"/>
    <mergeCell ref="B17:C17"/>
    <mergeCell ref="J17:K17"/>
    <mergeCell ref="U17:V17"/>
    <mergeCell ref="AC17:AD17"/>
    <mergeCell ref="B13:C13"/>
    <mergeCell ref="J13:K13"/>
    <mergeCell ref="U13:V13"/>
    <mergeCell ref="AC13:AD13"/>
    <mergeCell ref="B14:C14"/>
    <mergeCell ref="J14:K14"/>
    <mergeCell ref="U14:V14"/>
    <mergeCell ref="AC14:AD14"/>
    <mergeCell ref="B49:H49"/>
    <mergeCell ref="J49:N49"/>
    <mergeCell ref="U49:AA49"/>
    <mergeCell ref="AC49:AG49"/>
    <mergeCell ref="B50:H50"/>
    <mergeCell ref="J50:N50"/>
    <mergeCell ref="U50:AA50"/>
    <mergeCell ref="AC50:AG50"/>
    <mergeCell ref="B18:C18"/>
    <mergeCell ref="J18:K18"/>
    <mergeCell ref="U18:V18"/>
    <mergeCell ref="AC18:AD18"/>
    <mergeCell ref="A48:N48"/>
    <mergeCell ref="T48:AG48"/>
    <mergeCell ref="B53:C53"/>
    <mergeCell ref="J53:K53"/>
    <mergeCell ref="U53:V53"/>
    <mergeCell ref="AC53:AD53"/>
    <mergeCell ref="B54:C54"/>
    <mergeCell ref="J54:K54"/>
    <mergeCell ref="U54:V54"/>
    <mergeCell ref="AC54:AD54"/>
    <mergeCell ref="B51:C51"/>
    <mergeCell ref="J51:K51"/>
    <mergeCell ref="U51:V51"/>
    <mergeCell ref="AC51:AD51"/>
    <mergeCell ref="B52:C52"/>
    <mergeCell ref="J52:K52"/>
    <mergeCell ref="U52:V52"/>
    <mergeCell ref="AC52:AD52"/>
    <mergeCell ref="B89:H89"/>
    <mergeCell ref="J89:N89"/>
    <mergeCell ref="AC89:AG89"/>
    <mergeCell ref="B56:C56"/>
    <mergeCell ref="J56:K56"/>
    <mergeCell ref="U56:V56"/>
    <mergeCell ref="AC56:AD56"/>
    <mergeCell ref="B57:C57"/>
    <mergeCell ref="J57:K57"/>
    <mergeCell ref="U57:V57"/>
    <mergeCell ref="AC57:AD57"/>
    <mergeCell ref="A87:N87"/>
    <mergeCell ref="T87:AG87"/>
    <mergeCell ref="B88:H88"/>
    <mergeCell ref="J88:N88"/>
    <mergeCell ref="U88:AA88"/>
    <mergeCell ref="AC88:AG88"/>
    <mergeCell ref="U89:AA89"/>
    <mergeCell ref="B92:C92"/>
    <mergeCell ref="J92:K92"/>
    <mergeCell ref="U92:V92"/>
    <mergeCell ref="AC92:AD92"/>
    <mergeCell ref="B91:C91"/>
    <mergeCell ref="J91:K91"/>
    <mergeCell ref="U91:V91"/>
    <mergeCell ref="AC91:AD91"/>
    <mergeCell ref="B90:C90"/>
    <mergeCell ref="J90:K90"/>
    <mergeCell ref="U90:V90"/>
    <mergeCell ref="AC90:AD90"/>
    <mergeCell ref="B93:C93"/>
    <mergeCell ref="J93:K93"/>
    <mergeCell ref="U93:V93"/>
    <mergeCell ref="AC93:AD93"/>
    <mergeCell ref="B95:C95"/>
    <mergeCell ref="J95:K95"/>
    <mergeCell ref="U95:V95"/>
    <mergeCell ref="AC95:AD95"/>
    <mergeCell ref="B96:C96"/>
    <mergeCell ref="J96:K96"/>
    <mergeCell ref="U96:V96"/>
    <mergeCell ref="AC96:AD96"/>
  </mergeCells>
  <pageMargins left="0.70866141732283472" right="0.70866141732283472" top="0.74803149606299213" bottom="0.74803149606299213" header="0.31496062992125984" footer="0.31496062992125984"/>
  <pageSetup paperSize="122" scale="36" orientation="landscape" r:id="rId1"/>
  <rowBreaks count="2" manualBreakCount="2">
    <brk id="40" max="37" man="1"/>
    <brk id="79" max="37" man="1"/>
  </rowBreaks>
  <colBreaks count="1" manualBreakCount="1">
    <brk id="19" min="1" max="117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35EE-DF75-42B2-A694-4C4635D26886}">
  <dimension ref="A1:BX156"/>
  <sheetViews>
    <sheetView view="pageBreakPreview" zoomScale="81" zoomScaleNormal="100" zoomScaleSheetLayoutView="100" workbookViewId="0">
      <selection activeCell="AN22" sqref="AN22"/>
    </sheetView>
  </sheetViews>
  <sheetFormatPr baseColWidth="10" defaultColWidth="9.1640625" defaultRowHeight="16" x14ac:dyDescent="0.2"/>
  <cols>
    <col min="1" max="1" width="10.1640625" style="153" customWidth="1"/>
    <col min="2" max="2" width="46.5" style="154" customWidth="1"/>
    <col min="3" max="3" width="35.5" style="154" customWidth="1"/>
    <col min="4" max="4" width="5.33203125" style="154" customWidth="1"/>
    <col min="5" max="5" width="8.1640625" style="154" bestFit="1" customWidth="1"/>
    <col min="6" max="35" width="3.6640625" style="154" customWidth="1"/>
    <col min="36" max="36" width="5.83203125" style="154" customWidth="1"/>
    <col min="37" max="37" width="7.83203125" style="154" customWidth="1"/>
    <col min="38" max="38" width="8.5" style="154" customWidth="1"/>
    <col min="39" max="39" width="10.1640625" style="153" customWidth="1"/>
    <col min="40" max="40" width="46.5" style="154" customWidth="1"/>
    <col min="41" max="41" width="35.5" style="154" customWidth="1"/>
    <col min="42" max="42" width="5.33203125" style="154" customWidth="1"/>
    <col min="43" max="43" width="8.1640625" style="154" bestFit="1" customWidth="1"/>
    <col min="44" max="73" width="3.6640625" style="154" customWidth="1"/>
    <col min="74" max="74" width="5.83203125" style="154" customWidth="1"/>
    <col min="75" max="75" width="7.83203125" style="154" customWidth="1"/>
    <col min="76" max="76" width="8.5" style="154" customWidth="1"/>
    <col min="77" max="256" width="9.1640625" style="154"/>
    <col min="257" max="257" width="3.1640625" style="154" customWidth="1"/>
    <col min="258" max="258" width="5" style="154" customWidth="1"/>
    <col min="259" max="259" width="19.33203125" style="154" customWidth="1"/>
    <col min="260" max="260" width="4.5" style="154" customWidth="1"/>
    <col min="261" max="261" width="12" style="154" customWidth="1"/>
    <col min="262" max="262" width="6.5" style="154" customWidth="1"/>
    <col min="263" max="292" width="2.83203125" style="154" customWidth="1"/>
    <col min="293" max="293" width="5.83203125" style="154" customWidth="1"/>
    <col min="294" max="294" width="6.5" style="154" customWidth="1"/>
    <col min="295" max="295" width="5.5" style="154" customWidth="1"/>
    <col min="296" max="512" width="9.1640625" style="154"/>
    <col min="513" max="513" width="3.1640625" style="154" customWidth="1"/>
    <col min="514" max="514" width="5" style="154" customWidth="1"/>
    <col min="515" max="515" width="19.33203125" style="154" customWidth="1"/>
    <col min="516" max="516" width="4.5" style="154" customWidth="1"/>
    <col min="517" max="517" width="12" style="154" customWidth="1"/>
    <col min="518" max="518" width="6.5" style="154" customWidth="1"/>
    <col min="519" max="548" width="2.83203125" style="154" customWidth="1"/>
    <col min="549" max="549" width="5.83203125" style="154" customWidth="1"/>
    <col min="550" max="550" width="6.5" style="154" customWidth="1"/>
    <col min="551" max="551" width="5.5" style="154" customWidth="1"/>
    <col min="552" max="768" width="9.1640625" style="154"/>
    <col min="769" max="769" width="3.1640625" style="154" customWidth="1"/>
    <col min="770" max="770" width="5" style="154" customWidth="1"/>
    <col min="771" max="771" width="19.33203125" style="154" customWidth="1"/>
    <col min="772" max="772" width="4.5" style="154" customWidth="1"/>
    <col min="773" max="773" width="12" style="154" customWidth="1"/>
    <col min="774" max="774" width="6.5" style="154" customWidth="1"/>
    <col min="775" max="804" width="2.83203125" style="154" customWidth="1"/>
    <col min="805" max="805" width="5.83203125" style="154" customWidth="1"/>
    <col min="806" max="806" width="6.5" style="154" customWidth="1"/>
    <col min="807" max="807" width="5.5" style="154" customWidth="1"/>
    <col min="808" max="1024" width="9.1640625" style="154"/>
    <col min="1025" max="1025" width="3.1640625" style="154" customWidth="1"/>
    <col min="1026" max="1026" width="5" style="154" customWidth="1"/>
    <col min="1027" max="1027" width="19.33203125" style="154" customWidth="1"/>
    <col min="1028" max="1028" width="4.5" style="154" customWidth="1"/>
    <col min="1029" max="1029" width="12" style="154" customWidth="1"/>
    <col min="1030" max="1030" width="6.5" style="154" customWidth="1"/>
    <col min="1031" max="1060" width="2.83203125" style="154" customWidth="1"/>
    <col min="1061" max="1061" width="5.83203125" style="154" customWidth="1"/>
    <col min="1062" max="1062" width="6.5" style="154" customWidth="1"/>
    <col min="1063" max="1063" width="5.5" style="154" customWidth="1"/>
    <col min="1064" max="1280" width="9.1640625" style="154"/>
    <col min="1281" max="1281" width="3.1640625" style="154" customWidth="1"/>
    <col min="1282" max="1282" width="5" style="154" customWidth="1"/>
    <col min="1283" max="1283" width="19.33203125" style="154" customWidth="1"/>
    <col min="1284" max="1284" width="4.5" style="154" customWidth="1"/>
    <col min="1285" max="1285" width="12" style="154" customWidth="1"/>
    <col min="1286" max="1286" width="6.5" style="154" customWidth="1"/>
    <col min="1287" max="1316" width="2.83203125" style="154" customWidth="1"/>
    <col min="1317" max="1317" width="5.83203125" style="154" customWidth="1"/>
    <col min="1318" max="1318" width="6.5" style="154" customWidth="1"/>
    <col min="1319" max="1319" width="5.5" style="154" customWidth="1"/>
    <col min="1320" max="1536" width="9.1640625" style="154"/>
    <col min="1537" max="1537" width="3.1640625" style="154" customWidth="1"/>
    <col min="1538" max="1538" width="5" style="154" customWidth="1"/>
    <col min="1539" max="1539" width="19.33203125" style="154" customWidth="1"/>
    <col min="1540" max="1540" width="4.5" style="154" customWidth="1"/>
    <col min="1541" max="1541" width="12" style="154" customWidth="1"/>
    <col min="1542" max="1542" width="6.5" style="154" customWidth="1"/>
    <col min="1543" max="1572" width="2.83203125" style="154" customWidth="1"/>
    <col min="1573" max="1573" width="5.83203125" style="154" customWidth="1"/>
    <col min="1574" max="1574" width="6.5" style="154" customWidth="1"/>
    <col min="1575" max="1575" width="5.5" style="154" customWidth="1"/>
    <col min="1576" max="1792" width="9.1640625" style="154"/>
    <col min="1793" max="1793" width="3.1640625" style="154" customWidth="1"/>
    <col min="1794" max="1794" width="5" style="154" customWidth="1"/>
    <col min="1795" max="1795" width="19.33203125" style="154" customWidth="1"/>
    <col min="1796" max="1796" width="4.5" style="154" customWidth="1"/>
    <col min="1797" max="1797" width="12" style="154" customWidth="1"/>
    <col min="1798" max="1798" width="6.5" style="154" customWidth="1"/>
    <col min="1799" max="1828" width="2.83203125" style="154" customWidth="1"/>
    <col min="1829" max="1829" width="5.83203125" style="154" customWidth="1"/>
    <col min="1830" max="1830" width="6.5" style="154" customWidth="1"/>
    <col min="1831" max="1831" width="5.5" style="154" customWidth="1"/>
    <col min="1832" max="2048" width="9.1640625" style="154"/>
    <col min="2049" max="2049" width="3.1640625" style="154" customWidth="1"/>
    <col min="2050" max="2050" width="5" style="154" customWidth="1"/>
    <col min="2051" max="2051" width="19.33203125" style="154" customWidth="1"/>
    <col min="2052" max="2052" width="4.5" style="154" customWidth="1"/>
    <col min="2053" max="2053" width="12" style="154" customWidth="1"/>
    <col min="2054" max="2054" width="6.5" style="154" customWidth="1"/>
    <col min="2055" max="2084" width="2.83203125" style="154" customWidth="1"/>
    <col min="2085" max="2085" width="5.83203125" style="154" customWidth="1"/>
    <col min="2086" max="2086" width="6.5" style="154" customWidth="1"/>
    <col min="2087" max="2087" width="5.5" style="154" customWidth="1"/>
    <col min="2088" max="2304" width="9.1640625" style="154"/>
    <col min="2305" max="2305" width="3.1640625" style="154" customWidth="1"/>
    <col min="2306" max="2306" width="5" style="154" customWidth="1"/>
    <col min="2307" max="2307" width="19.33203125" style="154" customWidth="1"/>
    <col min="2308" max="2308" width="4.5" style="154" customWidth="1"/>
    <col min="2309" max="2309" width="12" style="154" customWidth="1"/>
    <col min="2310" max="2310" width="6.5" style="154" customWidth="1"/>
    <col min="2311" max="2340" width="2.83203125" style="154" customWidth="1"/>
    <col min="2341" max="2341" width="5.83203125" style="154" customWidth="1"/>
    <col min="2342" max="2342" width="6.5" style="154" customWidth="1"/>
    <col min="2343" max="2343" width="5.5" style="154" customWidth="1"/>
    <col min="2344" max="2560" width="9.1640625" style="154"/>
    <col min="2561" max="2561" width="3.1640625" style="154" customWidth="1"/>
    <col min="2562" max="2562" width="5" style="154" customWidth="1"/>
    <col min="2563" max="2563" width="19.33203125" style="154" customWidth="1"/>
    <col min="2564" max="2564" width="4.5" style="154" customWidth="1"/>
    <col min="2565" max="2565" width="12" style="154" customWidth="1"/>
    <col min="2566" max="2566" width="6.5" style="154" customWidth="1"/>
    <col min="2567" max="2596" width="2.83203125" style="154" customWidth="1"/>
    <col min="2597" max="2597" width="5.83203125" style="154" customWidth="1"/>
    <col min="2598" max="2598" width="6.5" style="154" customWidth="1"/>
    <col min="2599" max="2599" width="5.5" style="154" customWidth="1"/>
    <col min="2600" max="2816" width="9.1640625" style="154"/>
    <col min="2817" max="2817" width="3.1640625" style="154" customWidth="1"/>
    <col min="2818" max="2818" width="5" style="154" customWidth="1"/>
    <col min="2819" max="2819" width="19.33203125" style="154" customWidth="1"/>
    <col min="2820" max="2820" width="4.5" style="154" customWidth="1"/>
    <col min="2821" max="2821" width="12" style="154" customWidth="1"/>
    <col min="2822" max="2822" width="6.5" style="154" customWidth="1"/>
    <col min="2823" max="2852" width="2.83203125" style="154" customWidth="1"/>
    <col min="2853" max="2853" width="5.83203125" style="154" customWidth="1"/>
    <col min="2854" max="2854" width="6.5" style="154" customWidth="1"/>
    <col min="2855" max="2855" width="5.5" style="154" customWidth="1"/>
    <col min="2856" max="3072" width="9.1640625" style="154"/>
    <col min="3073" max="3073" width="3.1640625" style="154" customWidth="1"/>
    <col min="3074" max="3074" width="5" style="154" customWidth="1"/>
    <col min="3075" max="3075" width="19.33203125" style="154" customWidth="1"/>
    <col min="3076" max="3076" width="4.5" style="154" customWidth="1"/>
    <col min="3077" max="3077" width="12" style="154" customWidth="1"/>
    <col min="3078" max="3078" width="6.5" style="154" customWidth="1"/>
    <col min="3079" max="3108" width="2.83203125" style="154" customWidth="1"/>
    <col min="3109" max="3109" width="5.83203125" style="154" customWidth="1"/>
    <col min="3110" max="3110" width="6.5" style="154" customWidth="1"/>
    <col min="3111" max="3111" width="5.5" style="154" customWidth="1"/>
    <col min="3112" max="3328" width="9.1640625" style="154"/>
    <col min="3329" max="3329" width="3.1640625" style="154" customWidth="1"/>
    <col min="3330" max="3330" width="5" style="154" customWidth="1"/>
    <col min="3331" max="3331" width="19.33203125" style="154" customWidth="1"/>
    <col min="3332" max="3332" width="4.5" style="154" customWidth="1"/>
    <col min="3333" max="3333" width="12" style="154" customWidth="1"/>
    <col min="3334" max="3334" width="6.5" style="154" customWidth="1"/>
    <col min="3335" max="3364" width="2.83203125" style="154" customWidth="1"/>
    <col min="3365" max="3365" width="5.83203125" style="154" customWidth="1"/>
    <col min="3366" max="3366" width="6.5" style="154" customWidth="1"/>
    <col min="3367" max="3367" width="5.5" style="154" customWidth="1"/>
    <col min="3368" max="3584" width="9.1640625" style="154"/>
    <col min="3585" max="3585" width="3.1640625" style="154" customWidth="1"/>
    <col min="3586" max="3586" width="5" style="154" customWidth="1"/>
    <col min="3587" max="3587" width="19.33203125" style="154" customWidth="1"/>
    <col min="3588" max="3588" width="4.5" style="154" customWidth="1"/>
    <col min="3589" max="3589" width="12" style="154" customWidth="1"/>
    <col min="3590" max="3590" width="6.5" style="154" customWidth="1"/>
    <col min="3591" max="3620" width="2.83203125" style="154" customWidth="1"/>
    <col min="3621" max="3621" width="5.83203125" style="154" customWidth="1"/>
    <col min="3622" max="3622" width="6.5" style="154" customWidth="1"/>
    <col min="3623" max="3623" width="5.5" style="154" customWidth="1"/>
    <col min="3624" max="3840" width="9.1640625" style="154"/>
    <col min="3841" max="3841" width="3.1640625" style="154" customWidth="1"/>
    <col min="3842" max="3842" width="5" style="154" customWidth="1"/>
    <col min="3843" max="3843" width="19.33203125" style="154" customWidth="1"/>
    <col min="3844" max="3844" width="4.5" style="154" customWidth="1"/>
    <col min="3845" max="3845" width="12" style="154" customWidth="1"/>
    <col min="3846" max="3846" width="6.5" style="154" customWidth="1"/>
    <col min="3847" max="3876" width="2.83203125" style="154" customWidth="1"/>
    <col min="3877" max="3877" width="5.83203125" style="154" customWidth="1"/>
    <col min="3878" max="3878" width="6.5" style="154" customWidth="1"/>
    <col min="3879" max="3879" width="5.5" style="154" customWidth="1"/>
    <col min="3880" max="4096" width="9.1640625" style="154"/>
    <col min="4097" max="4097" width="3.1640625" style="154" customWidth="1"/>
    <col min="4098" max="4098" width="5" style="154" customWidth="1"/>
    <col min="4099" max="4099" width="19.33203125" style="154" customWidth="1"/>
    <col min="4100" max="4100" width="4.5" style="154" customWidth="1"/>
    <col min="4101" max="4101" width="12" style="154" customWidth="1"/>
    <col min="4102" max="4102" width="6.5" style="154" customWidth="1"/>
    <col min="4103" max="4132" width="2.83203125" style="154" customWidth="1"/>
    <col min="4133" max="4133" width="5.83203125" style="154" customWidth="1"/>
    <col min="4134" max="4134" width="6.5" style="154" customWidth="1"/>
    <col min="4135" max="4135" width="5.5" style="154" customWidth="1"/>
    <col min="4136" max="4352" width="9.1640625" style="154"/>
    <col min="4353" max="4353" width="3.1640625" style="154" customWidth="1"/>
    <col min="4354" max="4354" width="5" style="154" customWidth="1"/>
    <col min="4355" max="4355" width="19.33203125" style="154" customWidth="1"/>
    <col min="4356" max="4356" width="4.5" style="154" customWidth="1"/>
    <col min="4357" max="4357" width="12" style="154" customWidth="1"/>
    <col min="4358" max="4358" width="6.5" style="154" customWidth="1"/>
    <col min="4359" max="4388" width="2.83203125" style="154" customWidth="1"/>
    <col min="4389" max="4389" width="5.83203125" style="154" customWidth="1"/>
    <col min="4390" max="4390" width="6.5" style="154" customWidth="1"/>
    <col min="4391" max="4391" width="5.5" style="154" customWidth="1"/>
    <col min="4392" max="4608" width="9.1640625" style="154"/>
    <col min="4609" max="4609" width="3.1640625" style="154" customWidth="1"/>
    <col min="4610" max="4610" width="5" style="154" customWidth="1"/>
    <col min="4611" max="4611" width="19.33203125" style="154" customWidth="1"/>
    <col min="4612" max="4612" width="4.5" style="154" customWidth="1"/>
    <col min="4613" max="4613" width="12" style="154" customWidth="1"/>
    <col min="4614" max="4614" width="6.5" style="154" customWidth="1"/>
    <col min="4615" max="4644" width="2.83203125" style="154" customWidth="1"/>
    <col min="4645" max="4645" width="5.83203125" style="154" customWidth="1"/>
    <col min="4646" max="4646" width="6.5" style="154" customWidth="1"/>
    <col min="4647" max="4647" width="5.5" style="154" customWidth="1"/>
    <col min="4648" max="4864" width="9.1640625" style="154"/>
    <col min="4865" max="4865" width="3.1640625" style="154" customWidth="1"/>
    <col min="4866" max="4866" width="5" style="154" customWidth="1"/>
    <col min="4867" max="4867" width="19.33203125" style="154" customWidth="1"/>
    <col min="4868" max="4868" width="4.5" style="154" customWidth="1"/>
    <col min="4869" max="4869" width="12" style="154" customWidth="1"/>
    <col min="4870" max="4870" width="6.5" style="154" customWidth="1"/>
    <col min="4871" max="4900" width="2.83203125" style="154" customWidth="1"/>
    <col min="4901" max="4901" width="5.83203125" style="154" customWidth="1"/>
    <col min="4902" max="4902" width="6.5" style="154" customWidth="1"/>
    <col min="4903" max="4903" width="5.5" style="154" customWidth="1"/>
    <col min="4904" max="5120" width="9.1640625" style="154"/>
    <col min="5121" max="5121" width="3.1640625" style="154" customWidth="1"/>
    <col min="5122" max="5122" width="5" style="154" customWidth="1"/>
    <col min="5123" max="5123" width="19.33203125" style="154" customWidth="1"/>
    <col min="5124" max="5124" width="4.5" style="154" customWidth="1"/>
    <col min="5125" max="5125" width="12" style="154" customWidth="1"/>
    <col min="5126" max="5126" width="6.5" style="154" customWidth="1"/>
    <col min="5127" max="5156" width="2.83203125" style="154" customWidth="1"/>
    <col min="5157" max="5157" width="5.83203125" style="154" customWidth="1"/>
    <col min="5158" max="5158" width="6.5" style="154" customWidth="1"/>
    <col min="5159" max="5159" width="5.5" style="154" customWidth="1"/>
    <col min="5160" max="5376" width="9.1640625" style="154"/>
    <col min="5377" max="5377" width="3.1640625" style="154" customWidth="1"/>
    <col min="5378" max="5378" width="5" style="154" customWidth="1"/>
    <col min="5379" max="5379" width="19.33203125" style="154" customWidth="1"/>
    <col min="5380" max="5380" width="4.5" style="154" customWidth="1"/>
    <col min="5381" max="5381" width="12" style="154" customWidth="1"/>
    <col min="5382" max="5382" width="6.5" style="154" customWidth="1"/>
    <col min="5383" max="5412" width="2.83203125" style="154" customWidth="1"/>
    <col min="5413" max="5413" width="5.83203125" style="154" customWidth="1"/>
    <col min="5414" max="5414" width="6.5" style="154" customWidth="1"/>
    <col min="5415" max="5415" width="5.5" style="154" customWidth="1"/>
    <col min="5416" max="5632" width="9.1640625" style="154"/>
    <col min="5633" max="5633" width="3.1640625" style="154" customWidth="1"/>
    <col min="5634" max="5634" width="5" style="154" customWidth="1"/>
    <col min="5635" max="5635" width="19.33203125" style="154" customWidth="1"/>
    <col min="5636" max="5636" width="4.5" style="154" customWidth="1"/>
    <col min="5637" max="5637" width="12" style="154" customWidth="1"/>
    <col min="5638" max="5638" width="6.5" style="154" customWidth="1"/>
    <col min="5639" max="5668" width="2.83203125" style="154" customWidth="1"/>
    <col min="5669" max="5669" width="5.83203125" style="154" customWidth="1"/>
    <col min="5670" max="5670" width="6.5" style="154" customWidth="1"/>
    <col min="5671" max="5671" width="5.5" style="154" customWidth="1"/>
    <col min="5672" max="5888" width="9.1640625" style="154"/>
    <col min="5889" max="5889" width="3.1640625" style="154" customWidth="1"/>
    <col min="5890" max="5890" width="5" style="154" customWidth="1"/>
    <col min="5891" max="5891" width="19.33203125" style="154" customWidth="1"/>
    <col min="5892" max="5892" width="4.5" style="154" customWidth="1"/>
    <col min="5893" max="5893" width="12" style="154" customWidth="1"/>
    <col min="5894" max="5894" width="6.5" style="154" customWidth="1"/>
    <col min="5895" max="5924" width="2.83203125" style="154" customWidth="1"/>
    <col min="5925" max="5925" width="5.83203125" style="154" customWidth="1"/>
    <col min="5926" max="5926" width="6.5" style="154" customWidth="1"/>
    <col min="5927" max="5927" width="5.5" style="154" customWidth="1"/>
    <col min="5928" max="6144" width="9.1640625" style="154"/>
    <col min="6145" max="6145" width="3.1640625" style="154" customWidth="1"/>
    <col min="6146" max="6146" width="5" style="154" customWidth="1"/>
    <col min="6147" max="6147" width="19.33203125" style="154" customWidth="1"/>
    <col min="6148" max="6148" width="4.5" style="154" customWidth="1"/>
    <col min="6149" max="6149" width="12" style="154" customWidth="1"/>
    <col min="6150" max="6150" width="6.5" style="154" customWidth="1"/>
    <col min="6151" max="6180" width="2.83203125" style="154" customWidth="1"/>
    <col min="6181" max="6181" width="5.83203125" style="154" customWidth="1"/>
    <col min="6182" max="6182" width="6.5" style="154" customWidth="1"/>
    <col min="6183" max="6183" width="5.5" style="154" customWidth="1"/>
    <col min="6184" max="6400" width="9.1640625" style="154"/>
    <col min="6401" max="6401" width="3.1640625" style="154" customWidth="1"/>
    <col min="6402" max="6402" width="5" style="154" customWidth="1"/>
    <col min="6403" max="6403" width="19.33203125" style="154" customWidth="1"/>
    <col min="6404" max="6404" width="4.5" style="154" customWidth="1"/>
    <col min="6405" max="6405" width="12" style="154" customWidth="1"/>
    <col min="6406" max="6406" width="6.5" style="154" customWidth="1"/>
    <col min="6407" max="6436" width="2.83203125" style="154" customWidth="1"/>
    <col min="6437" max="6437" width="5.83203125" style="154" customWidth="1"/>
    <col min="6438" max="6438" width="6.5" style="154" customWidth="1"/>
    <col min="6439" max="6439" width="5.5" style="154" customWidth="1"/>
    <col min="6440" max="6656" width="9.1640625" style="154"/>
    <col min="6657" max="6657" width="3.1640625" style="154" customWidth="1"/>
    <col min="6658" max="6658" width="5" style="154" customWidth="1"/>
    <col min="6659" max="6659" width="19.33203125" style="154" customWidth="1"/>
    <col min="6660" max="6660" width="4.5" style="154" customWidth="1"/>
    <col min="6661" max="6661" width="12" style="154" customWidth="1"/>
    <col min="6662" max="6662" width="6.5" style="154" customWidth="1"/>
    <col min="6663" max="6692" width="2.83203125" style="154" customWidth="1"/>
    <col min="6693" max="6693" width="5.83203125" style="154" customWidth="1"/>
    <col min="6694" max="6694" width="6.5" style="154" customWidth="1"/>
    <col min="6695" max="6695" width="5.5" style="154" customWidth="1"/>
    <col min="6696" max="6912" width="9.1640625" style="154"/>
    <col min="6913" max="6913" width="3.1640625" style="154" customWidth="1"/>
    <col min="6914" max="6914" width="5" style="154" customWidth="1"/>
    <col min="6915" max="6915" width="19.33203125" style="154" customWidth="1"/>
    <col min="6916" max="6916" width="4.5" style="154" customWidth="1"/>
    <col min="6917" max="6917" width="12" style="154" customWidth="1"/>
    <col min="6918" max="6918" width="6.5" style="154" customWidth="1"/>
    <col min="6919" max="6948" width="2.83203125" style="154" customWidth="1"/>
    <col min="6949" max="6949" width="5.83203125" style="154" customWidth="1"/>
    <col min="6950" max="6950" width="6.5" style="154" customWidth="1"/>
    <col min="6951" max="6951" width="5.5" style="154" customWidth="1"/>
    <col min="6952" max="7168" width="9.1640625" style="154"/>
    <col min="7169" max="7169" width="3.1640625" style="154" customWidth="1"/>
    <col min="7170" max="7170" width="5" style="154" customWidth="1"/>
    <col min="7171" max="7171" width="19.33203125" style="154" customWidth="1"/>
    <col min="7172" max="7172" width="4.5" style="154" customWidth="1"/>
    <col min="7173" max="7173" width="12" style="154" customWidth="1"/>
    <col min="7174" max="7174" width="6.5" style="154" customWidth="1"/>
    <col min="7175" max="7204" width="2.83203125" style="154" customWidth="1"/>
    <col min="7205" max="7205" width="5.83203125" style="154" customWidth="1"/>
    <col min="7206" max="7206" width="6.5" style="154" customWidth="1"/>
    <col min="7207" max="7207" width="5.5" style="154" customWidth="1"/>
    <col min="7208" max="7424" width="9.1640625" style="154"/>
    <col min="7425" max="7425" width="3.1640625" style="154" customWidth="1"/>
    <col min="7426" max="7426" width="5" style="154" customWidth="1"/>
    <col min="7427" max="7427" width="19.33203125" style="154" customWidth="1"/>
    <col min="7428" max="7428" width="4.5" style="154" customWidth="1"/>
    <col min="7429" max="7429" width="12" style="154" customWidth="1"/>
    <col min="7430" max="7430" width="6.5" style="154" customWidth="1"/>
    <col min="7431" max="7460" width="2.83203125" style="154" customWidth="1"/>
    <col min="7461" max="7461" width="5.83203125" style="154" customWidth="1"/>
    <col min="7462" max="7462" width="6.5" style="154" customWidth="1"/>
    <col min="7463" max="7463" width="5.5" style="154" customWidth="1"/>
    <col min="7464" max="7680" width="9.1640625" style="154"/>
    <col min="7681" max="7681" width="3.1640625" style="154" customWidth="1"/>
    <col min="7682" max="7682" width="5" style="154" customWidth="1"/>
    <col min="7683" max="7683" width="19.33203125" style="154" customWidth="1"/>
    <col min="7684" max="7684" width="4.5" style="154" customWidth="1"/>
    <col min="7685" max="7685" width="12" style="154" customWidth="1"/>
    <col min="7686" max="7686" width="6.5" style="154" customWidth="1"/>
    <col min="7687" max="7716" width="2.83203125" style="154" customWidth="1"/>
    <col min="7717" max="7717" width="5.83203125" style="154" customWidth="1"/>
    <col min="7718" max="7718" width="6.5" style="154" customWidth="1"/>
    <col min="7719" max="7719" width="5.5" style="154" customWidth="1"/>
    <col min="7720" max="7936" width="9.1640625" style="154"/>
    <col min="7937" max="7937" width="3.1640625" style="154" customWidth="1"/>
    <col min="7938" max="7938" width="5" style="154" customWidth="1"/>
    <col min="7939" max="7939" width="19.33203125" style="154" customWidth="1"/>
    <col min="7940" max="7940" width="4.5" style="154" customWidth="1"/>
    <col min="7941" max="7941" width="12" style="154" customWidth="1"/>
    <col min="7942" max="7942" width="6.5" style="154" customWidth="1"/>
    <col min="7943" max="7972" width="2.83203125" style="154" customWidth="1"/>
    <col min="7973" max="7973" width="5.83203125" style="154" customWidth="1"/>
    <col min="7974" max="7974" width="6.5" style="154" customWidth="1"/>
    <col min="7975" max="7975" width="5.5" style="154" customWidth="1"/>
    <col min="7976" max="8192" width="9.1640625" style="154"/>
    <col min="8193" max="8193" width="3.1640625" style="154" customWidth="1"/>
    <col min="8194" max="8194" width="5" style="154" customWidth="1"/>
    <col min="8195" max="8195" width="19.33203125" style="154" customWidth="1"/>
    <col min="8196" max="8196" width="4.5" style="154" customWidth="1"/>
    <col min="8197" max="8197" width="12" style="154" customWidth="1"/>
    <col min="8198" max="8198" width="6.5" style="154" customWidth="1"/>
    <col min="8199" max="8228" width="2.83203125" style="154" customWidth="1"/>
    <col min="8229" max="8229" width="5.83203125" style="154" customWidth="1"/>
    <col min="8230" max="8230" width="6.5" style="154" customWidth="1"/>
    <col min="8231" max="8231" width="5.5" style="154" customWidth="1"/>
    <col min="8232" max="8448" width="9.1640625" style="154"/>
    <col min="8449" max="8449" width="3.1640625" style="154" customWidth="1"/>
    <col min="8450" max="8450" width="5" style="154" customWidth="1"/>
    <col min="8451" max="8451" width="19.33203125" style="154" customWidth="1"/>
    <col min="8452" max="8452" width="4.5" style="154" customWidth="1"/>
    <col min="8453" max="8453" width="12" style="154" customWidth="1"/>
    <col min="8454" max="8454" width="6.5" style="154" customWidth="1"/>
    <col min="8455" max="8484" width="2.83203125" style="154" customWidth="1"/>
    <col min="8485" max="8485" width="5.83203125" style="154" customWidth="1"/>
    <col min="8486" max="8486" width="6.5" style="154" customWidth="1"/>
    <col min="8487" max="8487" width="5.5" style="154" customWidth="1"/>
    <col min="8488" max="8704" width="9.1640625" style="154"/>
    <col min="8705" max="8705" width="3.1640625" style="154" customWidth="1"/>
    <col min="8706" max="8706" width="5" style="154" customWidth="1"/>
    <col min="8707" max="8707" width="19.33203125" style="154" customWidth="1"/>
    <col min="8708" max="8708" width="4.5" style="154" customWidth="1"/>
    <col min="8709" max="8709" width="12" style="154" customWidth="1"/>
    <col min="8710" max="8710" width="6.5" style="154" customWidth="1"/>
    <col min="8711" max="8740" width="2.83203125" style="154" customWidth="1"/>
    <col min="8741" max="8741" width="5.83203125" style="154" customWidth="1"/>
    <col min="8742" max="8742" width="6.5" style="154" customWidth="1"/>
    <col min="8743" max="8743" width="5.5" style="154" customWidth="1"/>
    <col min="8744" max="8960" width="9.1640625" style="154"/>
    <col min="8961" max="8961" width="3.1640625" style="154" customWidth="1"/>
    <col min="8962" max="8962" width="5" style="154" customWidth="1"/>
    <col min="8963" max="8963" width="19.33203125" style="154" customWidth="1"/>
    <col min="8964" max="8964" width="4.5" style="154" customWidth="1"/>
    <col min="8965" max="8965" width="12" style="154" customWidth="1"/>
    <col min="8966" max="8966" width="6.5" style="154" customWidth="1"/>
    <col min="8967" max="8996" width="2.83203125" style="154" customWidth="1"/>
    <col min="8997" max="8997" width="5.83203125" style="154" customWidth="1"/>
    <col min="8998" max="8998" width="6.5" style="154" customWidth="1"/>
    <col min="8999" max="8999" width="5.5" style="154" customWidth="1"/>
    <col min="9000" max="9216" width="9.1640625" style="154"/>
    <col min="9217" max="9217" width="3.1640625" style="154" customWidth="1"/>
    <col min="9218" max="9218" width="5" style="154" customWidth="1"/>
    <col min="9219" max="9219" width="19.33203125" style="154" customWidth="1"/>
    <col min="9220" max="9220" width="4.5" style="154" customWidth="1"/>
    <col min="9221" max="9221" width="12" style="154" customWidth="1"/>
    <col min="9222" max="9222" width="6.5" style="154" customWidth="1"/>
    <col min="9223" max="9252" width="2.83203125" style="154" customWidth="1"/>
    <col min="9253" max="9253" width="5.83203125" style="154" customWidth="1"/>
    <col min="9254" max="9254" width="6.5" style="154" customWidth="1"/>
    <col min="9255" max="9255" width="5.5" style="154" customWidth="1"/>
    <col min="9256" max="9472" width="9.1640625" style="154"/>
    <col min="9473" max="9473" width="3.1640625" style="154" customWidth="1"/>
    <col min="9474" max="9474" width="5" style="154" customWidth="1"/>
    <col min="9475" max="9475" width="19.33203125" style="154" customWidth="1"/>
    <col min="9476" max="9476" width="4.5" style="154" customWidth="1"/>
    <col min="9477" max="9477" width="12" style="154" customWidth="1"/>
    <col min="9478" max="9478" width="6.5" style="154" customWidth="1"/>
    <col min="9479" max="9508" width="2.83203125" style="154" customWidth="1"/>
    <col min="9509" max="9509" width="5.83203125" style="154" customWidth="1"/>
    <col min="9510" max="9510" width="6.5" style="154" customWidth="1"/>
    <col min="9511" max="9511" width="5.5" style="154" customWidth="1"/>
    <col min="9512" max="9728" width="9.1640625" style="154"/>
    <col min="9729" max="9729" width="3.1640625" style="154" customWidth="1"/>
    <col min="9730" max="9730" width="5" style="154" customWidth="1"/>
    <col min="9731" max="9731" width="19.33203125" style="154" customWidth="1"/>
    <col min="9732" max="9732" width="4.5" style="154" customWidth="1"/>
    <col min="9733" max="9733" width="12" style="154" customWidth="1"/>
    <col min="9734" max="9734" width="6.5" style="154" customWidth="1"/>
    <col min="9735" max="9764" width="2.83203125" style="154" customWidth="1"/>
    <col min="9765" max="9765" width="5.83203125" style="154" customWidth="1"/>
    <col min="9766" max="9766" width="6.5" style="154" customWidth="1"/>
    <col min="9767" max="9767" width="5.5" style="154" customWidth="1"/>
    <col min="9768" max="9984" width="9.1640625" style="154"/>
    <col min="9985" max="9985" width="3.1640625" style="154" customWidth="1"/>
    <col min="9986" max="9986" width="5" style="154" customWidth="1"/>
    <col min="9987" max="9987" width="19.33203125" style="154" customWidth="1"/>
    <col min="9988" max="9988" width="4.5" style="154" customWidth="1"/>
    <col min="9989" max="9989" width="12" style="154" customWidth="1"/>
    <col min="9990" max="9990" width="6.5" style="154" customWidth="1"/>
    <col min="9991" max="10020" width="2.83203125" style="154" customWidth="1"/>
    <col min="10021" max="10021" width="5.83203125" style="154" customWidth="1"/>
    <col min="10022" max="10022" width="6.5" style="154" customWidth="1"/>
    <col min="10023" max="10023" width="5.5" style="154" customWidth="1"/>
    <col min="10024" max="10240" width="9.1640625" style="154"/>
    <col min="10241" max="10241" width="3.1640625" style="154" customWidth="1"/>
    <col min="10242" max="10242" width="5" style="154" customWidth="1"/>
    <col min="10243" max="10243" width="19.33203125" style="154" customWidth="1"/>
    <col min="10244" max="10244" width="4.5" style="154" customWidth="1"/>
    <col min="10245" max="10245" width="12" style="154" customWidth="1"/>
    <col min="10246" max="10246" width="6.5" style="154" customWidth="1"/>
    <col min="10247" max="10276" width="2.83203125" style="154" customWidth="1"/>
    <col min="10277" max="10277" width="5.83203125" style="154" customWidth="1"/>
    <col min="10278" max="10278" width="6.5" style="154" customWidth="1"/>
    <col min="10279" max="10279" width="5.5" style="154" customWidth="1"/>
    <col min="10280" max="10496" width="9.1640625" style="154"/>
    <col min="10497" max="10497" width="3.1640625" style="154" customWidth="1"/>
    <col min="10498" max="10498" width="5" style="154" customWidth="1"/>
    <col min="10499" max="10499" width="19.33203125" style="154" customWidth="1"/>
    <col min="10500" max="10500" width="4.5" style="154" customWidth="1"/>
    <col min="10501" max="10501" width="12" style="154" customWidth="1"/>
    <col min="10502" max="10502" width="6.5" style="154" customWidth="1"/>
    <col min="10503" max="10532" width="2.83203125" style="154" customWidth="1"/>
    <col min="10533" max="10533" width="5.83203125" style="154" customWidth="1"/>
    <col min="10534" max="10534" width="6.5" style="154" customWidth="1"/>
    <col min="10535" max="10535" width="5.5" style="154" customWidth="1"/>
    <col min="10536" max="10752" width="9.1640625" style="154"/>
    <col min="10753" max="10753" width="3.1640625" style="154" customWidth="1"/>
    <col min="10754" max="10754" width="5" style="154" customWidth="1"/>
    <col min="10755" max="10755" width="19.33203125" style="154" customWidth="1"/>
    <col min="10756" max="10756" width="4.5" style="154" customWidth="1"/>
    <col min="10757" max="10757" width="12" style="154" customWidth="1"/>
    <col min="10758" max="10758" width="6.5" style="154" customWidth="1"/>
    <col min="10759" max="10788" width="2.83203125" style="154" customWidth="1"/>
    <col min="10789" max="10789" width="5.83203125" style="154" customWidth="1"/>
    <col min="10790" max="10790" width="6.5" style="154" customWidth="1"/>
    <col min="10791" max="10791" width="5.5" style="154" customWidth="1"/>
    <col min="10792" max="11008" width="9.1640625" style="154"/>
    <col min="11009" max="11009" width="3.1640625" style="154" customWidth="1"/>
    <col min="11010" max="11010" width="5" style="154" customWidth="1"/>
    <col min="11011" max="11011" width="19.33203125" style="154" customWidth="1"/>
    <col min="11012" max="11012" width="4.5" style="154" customWidth="1"/>
    <col min="11013" max="11013" width="12" style="154" customWidth="1"/>
    <col min="11014" max="11014" width="6.5" style="154" customWidth="1"/>
    <col min="11015" max="11044" width="2.83203125" style="154" customWidth="1"/>
    <col min="11045" max="11045" width="5.83203125" style="154" customWidth="1"/>
    <col min="11046" max="11046" width="6.5" style="154" customWidth="1"/>
    <col min="11047" max="11047" width="5.5" style="154" customWidth="1"/>
    <col min="11048" max="11264" width="9.1640625" style="154"/>
    <col min="11265" max="11265" width="3.1640625" style="154" customWidth="1"/>
    <col min="11266" max="11266" width="5" style="154" customWidth="1"/>
    <col min="11267" max="11267" width="19.33203125" style="154" customWidth="1"/>
    <col min="11268" max="11268" width="4.5" style="154" customWidth="1"/>
    <col min="11269" max="11269" width="12" style="154" customWidth="1"/>
    <col min="11270" max="11270" width="6.5" style="154" customWidth="1"/>
    <col min="11271" max="11300" width="2.83203125" style="154" customWidth="1"/>
    <col min="11301" max="11301" width="5.83203125" style="154" customWidth="1"/>
    <col min="11302" max="11302" width="6.5" style="154" customWidth="1"/>
    <col min="11303" max="11303" width="5.5" style="154" customWidth="1"/>
    <col min="11304" max="11520" width="9.1640625" style="154"/>
    <col min="11521" max="11521" width="3.1640625" style="154" customWidth="1"/>
    <col min="11522" max="11522" width="5" style="154" customWidth="1"/>
    <col min="11523" max="11523" width="19.33203125" style="154" customWidth="1"/>
    <col min="11524" max="11524" width="4.5" style="154" customWidth="1"/>
    <col min="11525" max="11525" width="12" style="154" customWidth="1"/>
    <col min="11526" max="11526" width="6.5" style="154" customWidth="1"/>
    <col min="11527" max="11556" width="2.83203125" style="154" customWidth="1"/>
    <col min="11557" max="11557" width="5.83203125" style="154" customWidth="1"/>
    <col min="11558" max="11558" width="6.5" style="154" customWidth="1"/>
    <col min="11559" max="11559" width="5.5" style="154" customWidth="1"/>
    <col min="11560" max="11776" width="9.1640625" style="154"/>
    <col min="11777" max="11777" width="3.1640625" style="154" customWidth="1"/>
    <col min="11778" max="11778" width="5" style="154" customWidth="1"/>
    <col min="11779" max="11779" width="19.33203125" style="154" customWidth="1"/>
    <col min="11780" max="11780" width="4.5" style="154" customWidth="1"/>
    <col min="11781" max="11781" width="12" style="154" customWidth="1"/>
    <col min="11782" max="11782" width="6.5" style="154" customWidth="1"/>
    <col min="11783" max="11812" width="2.83203125" style="154" customWidth="1"/>
    <col min="11813" max="11813" width="5.83203125" style="154" customWidth="1"/>
    <col min="11814" max="11814" width="6.5" style="154" customWidth="1"/>
    <col min="11815" max="11815" width="5.5" style="154" customWidth="1"/>
    <col min="11816" max="12032" width="9.1640625" style="154"/>
    <col min="12033" max="12033" width="3.1640625" style="154" customWidth="1"/>
    <col min="12034" max="12034" width="5" style="154" customWidth="1"/>
    <col min="12035" max="12035" width="19.33203125" style="154" customWidth="1"/>
    <col min="12036" max="12036" width="4.5" style="154" customWidth="1"/>
    <col min="12037" max="12037" width="12" style="154" customWidth="1"/>
    <col min="12038" max="12038" width="6.5" style="154" customWidth="1"/>
    <col min="12039" max="12068" width="2.83203125" style="154" customWidth="1"/>
    <col min="12069" max="12069" width="5.83203125" style="154" customWidth="1"/>
    <col min="12070" max="12070" width="6.5" style="154" customWidth="1"/>
    <col min="12071" max="12071" width="5.5" style="154" customWidth="1"/>
    <col min="12072" max="12288" width="9.1640625" style="154"/>
    <col min="12289" max="12289" width="3.1640625" style="154" customWidth="1"/>
    <col min="12290" max="12290" width="5" style="154" customWidth="1"/>
    <col min="12291" max="12291" width="19.33203125" style="154" customWidth="1"/>
    <col min="12292" max="12292" width="4.5" style="154" customWidth="1"/>
    <col min="12293" max="12293" width="12" style="154" customWidth="1"/>
    <col min="12294" max="12294" width="6.5" style="154" customWidth="1"/>
    <col min="12295" max="12324" width="2.83203125" style="154" customWidth="1"/>
    <col min="12325" max="12325" width="5.83203125" style="154" customWidth="1"/>
    <col min="12326" max="12326" width="6.5" style="154" customWidth="1"/>
    <col min="12327" max="12327" width="5.5" style="154" customWidth="1"/>
    <col min="12328" max="12544" width="9.1640625" style="154"/>
    <col min="12545" max="12545" width="3.1640625" style="154" customWidth="1"/>
    <col min="12546" max="12546" width="5" style="154" customWidth="1"/>
    <col min="12547" max="12547" width="19.33203125" style="154" customWidth="1"/>
    <col min="12548" max="12548" width="4.5" style="154" customWidth="1"/>
    <col min="12549" max="12549" width="12" style="154" customWidth="1"/>
    <col min="12550" max="12550" width="6.5" style="154" customWidth="1"/>
    <col min="12551" max="12580" width="2.83203125" style="154" customWidth="1"/>
    <col min="12581" max="12581" width="5.83203125" style="154" customWidth="1"/>
    <col min="12582" max="12582" width="6.5" style="154" customWidth="1"/>
    <col min="12583" max="12583" width="5.5" style="154" customWidth="1"/>
    <col min="12584" max="12800" width="9.1640625" style="154"/>
    <col min="12801" max="12801" width="3.1640625" style="154" customWidth="1"/>
    <col min="12802" max="12802" width="5" style="154" customWidth="1"/>
    <col min="12803" max="12803" width="19.33203125" style="154" customWidth="1"/>
    <col min="12804" max="12804" width="4.5" style="154" customWidth="1"/>
    <col min="12805" max="12805" width="12" style="154" customWidth="1"/>
    <col min="12806" max="12806" width="6.5" style="154" customWidth="1"/>
    <col min="12807" max="12836" width="2.83203125" style="154" customWidth="1"/>
    <col min="12837" max="12837" width="5.83203125" style="154" customWidth="1"/>
    <col min="12838" max="12838" width="6.5" style="154" customWidth="1"/>
    <col min="12839" max="12839" width="5.5" style="154" customWidth="1"/>
    <col min="12840" max="13056" width="9.1640625" style="154"/>
    <col min="13057" max="13057" width="3.1640625" style="154" customWidth="1"/>
    <col min="13058" max="13058" width="5" style="154" customWidth="1"/>
    <col min="13059" max="13059" width="19.33203125" style="154" customWidth="1"/>
    <col min="13060" max="13060" width="4.5" style="154" customWidth="1"/>
    <col min="13061" max="13061" width="12" style="154" customWidth="1"/>
    <col min="13062" max="13062" width="6.5" style="154" customWidth="1"/>
    <col min="13063" max="13092" width="2.83203125" style="154" customWidth="1"/>
    <col min="13093" max="13093" width="5.83203125" style="154" customWidth="1"/>
    <col min="13094" max="13094" width="6.5" style="154" customWidth="1"/>
    <col min="13095" max="13095" width="5.5" style="154" customWidth="1"/>
    <col min="13096" max="13312" width="9.1640625" style="154"/>
    <col min="13313" max="13313" width="3.1640625" style="154" customWidth="1"/>
    <col min="13314" max="13314" width="5" style="154" customWidth="1"/>
    <col min="13315" max="13315" width="19.33203125" style="154" customWidth="1"/>
    <col min="13316" max="13316" width="4.5" style="154" customWidth="1"/>
    <col min="13317" max="13317" width="12" style="154" customWidth="1"/>
    <col min="13318" max="13318" width="6.5" style="154" customWidth="1"/>
    <col min="13319" max="13348" width="2.83203125" style="154" customWidth="1"/>
    <col min="13349" max="13349" width="5.83203125" style="154" customWidth="1"/>
    <col min="13350" max="13350" width="6.5" style="154" customWidth="1"/>
    <col min="13351" max="13351" width="5.5" style="154" customWidth="1"/>
    <col min="13352" max="13568" width="9.1640625" style="154"/>
    <col min="13569" max="13569" width="3.1640625" style="154" customWidth="1"/>
    <col min="13570" max="13570" width="5" style="154" customWidth="1"/>
    <col min="13571" max="13571" width="19.33203125" style="154" customWidth="1"/>
    <col min="13572" max="13572" width="4.5" style="154" customWidth="1"/>
    <col min="13573" max="13573" width="12" style="154" customWidth="1"/>
    <col min="13574" max="13574" width="6.5" style="154" customWidth="1"/>
    <col min="13575" max="13604" width="2.83203125" style="154" customWidth="1"/>
    <col min="13605" max="13605" width="5.83203125" style="154" customWidth="1"/>
    <col min="13606" max="13606" width="6.5" style="154" customWidth="1"/>
    <col min="13607" max="13607" width="5.5" style="154" customWidth="1"/>
    <col min="13608" max="13824" width="9.1640625" style="154"/>
    <col min="13825" max="13825" width="3.1640625" style="154" customWidth="1"/>
    <col min="13826" max="13826" width="5" style="154" customWidth="1"/>
    <col min="13827" max="13827" width="19.33203125" style="154" customWidth="1"/>
    <col min="13828" max="13828" width="4.5" style="154" customWidth="1"/>
    <col min="13829" max="13829" width="12" style="154" customWidth="1"/>
    <col min="13830" max="13830" width="6.5" style="154" customWidth="1"/>
    <col min="13831" max="13860" width="2.83203125" style="154" customWidth="1"/>
    <col min="13861" max="13861" width="5.83203125" style="154" customWidth="1"/>
    <col min="13862" max="13862" width="6.5" style="154" customWidth="1"/>
    <col min="13863" max="13863" width="5.5" style="154" customWidth="1"/>
    <col min="13864" max="14080" width="9.1640625" style="154"/>
    <col min="14081" max="14081" width="3.1640625" style="154" customWidth="1"/>
    <col min="14082" max="14082" width="5" style="154" customWidth="1"/>
    <col min="14083" max="14083" width="19.33203125" style="154" customWidth="1"/>
    <col min="14084" max="14084" width="4.5" style="154" customWidth="1"/>
    <col min="14085" max="14085" width="12" style="154" customWidth="1"/>
    <col min="14086" max="14086" width="6.5" style="154" customWidth="1"/>
    <col min="14087" max="14116" width="2.83203125" style="154" customWidth="1"/>
    <col min="14117" max="14117" width="5.83203125" style="154" customWidth="1"/>
    <col min="14118" max="14118" width="6.5" style="154" customWidth="1"/>
    <col min="14119" max="14119" width="5.5" style="154" customWidth="1"/>
    <col min="14120" max="14336" width="9.1640625" style="154"/>
    <col min="14337" max="14337" width="3.1640625" style="154" customWidth="1"/>
    <col min="14338" max="14338" width="5" style="154" customWidth="1"/>
    <col min="14339" max="14339" width="19.33203125" style="154" customWidth="1"/>
    <col min="14340" max="14340" width="4.5" style="154" customWidth="1"/>
    <col min="14341" max="14341" width="12" style="154" customWidth="1"/>
    <col min="14342" max="14342" width="6.5" style="154" customWidth="1"/>
    <col min="14343" max="14372" width="2.83203125" style="154" customWidth="1"/>
    <col min="14373" max="14373" width="5.83203125" style="154" customWidth="1"/>
    <col min="14374" max="14374" width="6.5" style="154" customWidth="1"/>
    <col min="14375" max="14375" width="5.5" style="154" customWidth="1"/>
    <col min="14376" max="14592" width="9.1640625" style="154"/>
    <col min="14593" max="14593" width="3.1640625" style="154" customWidth="1"/>
    <col min="14594" max="14594" width="5" style="154" customWidth="1"/>
    <col min="14595" max="14595" width="19.33203125" style="154" customWidth="1"/>
    <col min="14596" max="14596" width="4.5" style="154" customWidth="1"/>
    <col min="14597" max="14597" width="12" style="154" customWidth="1"/>
    <col min="14598" max="14598" width="6.5" style="154" customWidth="1"/>
    <col min="14599" max="14628" width="2.83203125" style="154" customWidth="1"/>
    <col min="14629" max="14629" width="5.83203125" style="154" customWidth="1"/>
    <col min="14630" max="14630" width="6.5" style="154" customWidth="1"/>
    <col min="14631" max="14631" width="5.5" style="154" customWidth="1"/>
    <col min="14632" max="14848" width="9.1640625" style="154"/>
    <col min="14849" max="14849" width="3.1640625" style="154" customWidth="1"/>
    <col min="14850" max="14850" width="5" style="154" customWidth="1"/>
    <col min="14851" max="14851" width="19.33203125" style="154" customWidth="1"/>
    <col min="14852" max="14852" width="4.5" style="154" customWidth="1"/>
    <col min="14853" max="14853" width="12" style="154" customWidth="1"/>
    <col min="14854" max="14854" width="6.5" style="154" customWidth="1"/>
    <col min="14855" max="14884" width="2.83203125" style="154" customWidth="1"/>
    <col min="14885" max="14885" width="5.83203125" style="154" customWidth="1"/>
    <col min="14886" max="14886" width="6.5" style="154" customWidth="1"/>
    <col min="14887" max="14887" width="5.5" style="154" customWidth="1"/>
    <col min="14888" max="15104" width="9.1640625" style="154"/>
    <col min="15105" max="15105" width="3.1640625" style="154" customWidth="1"/>
    <col min="15106" max="15106" width="5" style="154" customWidth="1"/>
    <col min="15107" max="15107" width="19.33203125" style="154" customWidth="1"/>
    <col min="15108" max="15108" width="4.5" style="154" customWidth="1"/>
    <col min="15109" max="15109" width="12" style="154" customWidth="1"/>
    <col min="15110" max="15110" width="6.5" style="154" customWidth="1"/>
    <col min="15111" max="15140" width="2.83203125" style="154" customWidth="1"/>
    <col min="15141" max="15141" width="5.83203125" style="154" customWidth="1"/>
    <col min="15142" max="15142" width="6.5" style="154" customWidth="1"/>
    <col min="15143" max="15143" width="5.5" style="154" customWidth="1"/>
    <col min="15144" max="15360" width="9.1640625" style="154"/>
    <col min="15361" max="15361" width="3.1640625" style="154" customWidth="1"/>
    <col min="15362" max="15362" width="5" style="154" customWidth="1"/>
    <col min="15363" max="15363" width="19.33203125" style="154" customWidth="1"/>
    <col min="15364" max="15364" width="4.5" style="154" customWidth="1"/>
    <col min="15365" max="15365" width="12" style="154" customWidth="1"/>
    <col min="15366" max="15366" width="6.5" style="154" customWidth="1"/>
    <col min="15367" max="15396" width="2.83203125" style="154" customWidth="1"/>
    <col min="15397" max="15397" width="5.83203125" style="154" customWidth="1"/>
    <col min="15398" max="15398" width="6.5" style="154" customWidth="1"/>
    <col min="15399" max="15399" width="5.5" style="154" customWidth="1"/>
    <col min="15400" max="15616" width="9.1640625" style="154"/>
    <col min="15617" max="15617" width="3.1640625" style="154" customWidth="1"/>
    <col min="15618" max="15618" width="5" style="154" customWidth="1"/>
    <col min="15619" max="15619" width="19.33203125" style="154" customWidth="1"/>
    <col min="15620" max="15620" width="4.5" style="154" customWidth="1"/>
    <col min="15621" max="15621" width="12" style="154" customWidth="1"/>
    <col min="15622" max="15622" width="6.5" style="154" customWidth="1"/>
    <col min="15623" max="15652" width="2.83203125" style="154" customWidth="1"/>
    <col min="15653" max="15653" width="5.83203125" style="154" customWidth="1"/>
    <col min="15654" max="15654" width="6.5" style="154" customWidth="1"/>
    <col min="15655" max="15655" width="5.5" style="154" customWidth="1"/>
    <col min="15656" max="15872" width="9.1640625" style="154"/>
    <col min="15873" max="15873" width="3.1640625" style="154" customWidth="1"/>
    <col min="15874" max="15874" width="5" style="154" customWidth="1"/>
    <col min="15875" max="15875" width="19.33203125" style="154" customWidth="1"/>
    <col min="15876" max="15876" width="4.5" style="154" customWidth="1"/>
    <col min="15877" max="15877" width="12" style="154" customWidth="1"/>
    <col min="15878" max="15878" width="6.5" style="154" customWidth="1"/>
    <col min="15879" max="15908" width="2.83203125" style="154" customWidth="1"/>
    <col min="15909" max="15909" width="5.83203125" style="154" customWidth="1"/>
    <col min="15910" max="15910" width="6.5" style="154" customWidth="1"/>
    <col min="15911" max="15911" width="5.5" style="154" customWidth="1"/>
    <col min="15912" max="16128" width="9.1640625" style="154"/>
    <col min="16129" max="16129" width="3.1640625" style="154" customWidth="1"/>
    <col min="16130" max="16130" width="5" style="154" customWidth="1"/>
    <col min="16131" max="16131" width="19.33203125" style="154" customWidth="1"/>
    <col min="16132" max="16132" width="4.5" style="154" customWidth="1"/>
    <col min="16133" max="16133" width="12" style="154" customWidth="1"/>
    <col min="16134" max="16134" width="6.5" style="154" customWidth="1"/>
    <col min="16135" max="16164" width="2.83203125" style="154" customWidth="1"/>
    <col min="16165" max="16165" width="5.83203125" style="154" customWidth="1"/>
    <col min="16166" max="16166" width="6.5" style="154" customWidth="1"/>
    <col min="16167" max="16167" width="5.5" style="154" customWidth="1"/>
    <col min="16168" max="16384" width="9.1640625" style="154"/>
  </cols>
  <sheetData>
    <row r="1" spans="1:76" x14ac:dyDescent="0.2">
      <c r="D1" s="135" t="s">
        <v>1777</v>
      </c>
      <c r="AP1" s="135" t="s">
        <v>1778</v>
      </c>
    </row>
    <row r="2" spans="1:76" x14ac:dyDescent="0.2">
      <c r="D2" s="135"/>
      <c r="AP2" s="135"/>
    </row>
    <row r="3" spans="1:76" x14ac:dyDescent="0.2">
      <c r="D3" s="135"/>
      <c r="AP3" s="135"/>
    </row>
    <row r="4" spans="1:76" x14ac:dyDescent="0.2">
      <c r="D4" s="135"/>
      <c r="AP4" s="135"/>
    </row>
    <row r="5" spans="1:76" x14ac:dyDescent="0.2">
      <c r="D5" s="135"/>
      <c r="AP5" s="135"/>
    </row>
    <row r="6" spans="1:76" x14ac:dyDescent="0.2">
      <c r="D6" s="135"/>
      <c r="AP6" s="135"/>
    </row>
    <row r="8" spans="1:76" x14ac:dyDescent="0.2">
      <c r="B8" s="155"/>
      <c r="C8" s="155"/>
      <c r="D8" s="155"/>
      <c r="E8" s="155"/>
      <c r="H8" s="156"/>
      <c r="K8" s="157"/>
      <c r="O8" s="153"/>
      <c r="P8" s="155"/>
      <c r="R8" s="153"/>
      <c r="S8" s="153"/>
      <c r="U8" s="153"/>
      <c r="V8" s="157"/>
      <c r="AB8" s="153"/>
      <c r="AC8" s="153"/>
      <c r="AD8" s="153"/>
      <c r="AE8" s="153"/>
      <c r="AF8" s="153"/>
      <c r="AG8" s="153"/>
      <c r="AH8" s="157"/>
      <c r="AK8" s="153"/>
      <c r="AL8" s="153"/>
      <c r="AN8" s="155"/>
      <c r="AO8" s="155"/>
      <c r="AP8" s="155"/>
      <c r="AQ8" s="155"/>
      <c r="AT8" s="156"/>
      <c r="AW8" s="157"/>
      <c r="BA8" s="153"/>
      <c r="BB8" s="155"/>
      <c r="BD8" s="153"/>
      <c r="BE8" s="153"/>
      <c r="BG8" s="153"/>
      <c r="BH8" s="157"/>
      <c r="BN8" s="153"/>
      <c r="BO8" s="153"/>
      <c r="BP8" s="153"/>
      <c r="BQ8" s="153"/>
      <c r="BR8" s="153"/>
      <c r="BS8" s="153"/>
      <c r="BT8" s="157"/>
      <c r="BW8" s="153"/>
      <c r="BX8" s="153"/>
    </row>
    <row r="9" spans="1:76" ht="21" x14ac:dyDescent="0.25">
      <c r="A9" s="1168" t="s">
        <v>1779</v>
      </c>
      <c r="B9" s="1168"/>
      <c r="C9" s="1168"/>
      <c r="D9" s="1168"/>
      <c r="E9" s="1168"/>
      <c r="F9" s="1168"/>
      <c r="G9" s="1168"/>
      <c r="H9" s="1168"/>
      <c r="I9" s="1168"/>
      <c r="J9" s="1168"/>
      <c r="K9" s="1168"/>
      <c r="L9" s="1168"/>
      <c r="M9" s="1168"/>
      <c r="N9" s="1168"/>
      <c r="O9" s="1168"/>
      <c r="P9" s="1168"/>
      <c r="Q9" s="1168"/>
      <c r="R9" s="1168"/>
      <c r="S9" s="1168"/>
      <c r="T9" s="1168"/>
      <c r="U9" s="1168"/>
      <c r="V9" s="1168"/>
      <c r="W9" s="1168"/>
      <c r="X9" s="1168"/>
      <c r="Y9" s="1168"/>
      <c r="Z9" s="1168"/>
      <c r="AA9" s="1168"/>
      <c r="AB9" s="1168"/>
      <c r="AC9" s="1168"/>
      <c r="AD9" s="1168"/>
      <c r="AE9" s="1168"/>
      <c r="AF9" s="1168"/>
      <c r="AG9" s="1168"/>
      <c r="AH9" s="1168"/>
      <c r="AI9" s="1168"/>
      <c r="AJ9" s="1168"/>
      <c r="AK9" s="1168"/>
      <c r="AL9" s="1168"/>
      <c r="AM9" s="1168" t="s">
        <v>1779</v>
      </c>
      <c r="AN9" s="1168"/>
      <c r="AO9" s="1168"/>
      <c r="AP9" s="1168"/>
      <c r="AQ9" s="1168"/>
      <c r="AR9" s="1168"/>
      <c r="AS9" s="1168"/>
      <c r="AT9" s="1168"/>
      <c r="AU9" s="1168"/>
      <c r="AV9" s="1168"/>
      <c r="AW9" s="1168"/>
      <c r="AX9" s="1168"/>
      <c r="AY9" s="1168"/>
      <c r="AZ9" s="1168"/>
      <c r="BA9" s="1168"/>
      <c r="BB9" s="1168"/>
      <c r="BC9" s="1168"/>
      <c r="BD9" s="1168"/>
      <c r="BE9" s="1168"/>
      <c r="BF9" s="1168"/>
      <c r="BG9" s="1168"/>
      <c r="BH9" s="1168"/>
      <c r="BI9" s="1168"/>
      <c r="BJ9" s="1168"/>
      <c r="BK9" s="1168"/>
      <c r="BL9" s="1168"/>
      <c r="BM9" s="1168"/>
      <c r="BN9" s="1168"/>
      <c r="BO9" s="1168"/>
      <c r="BP9" s="1168"/>
      <c r="BQ9" s="1168"/>
      <c r="BR9" s="1168"/>
      <c r="BS9" s="1168"/>
      <c r="BT9" s="1168"/>
      <c r="BU9" s="1168"/>
      <c r="BV9" s="1168"/>
      <c r="BW9" s="1168"/>
      <c r="BX9" s="1168"/>
    </row>
    <row r="10" spans="1:76" x14ac:dyDescent="0.2">
      <c r="A10" s="136" t="s">
        <v>1768</v>
      </c>
      <c r="B10" s="1148" t="s">
        <v>3910</v>
      </c>
      <c r="C10" s="1140"/>
      <c r="D10" s="138"/>
      <c r="E10" s="138"/>
      <c r="F10" s="138"/>
      <c r="G10" s="138"/>
      <c r="H10" s="158"/>
      <c r="I10" s="159"/>
      <c r="J10" s="160"/>
      <c r="K10" s="161"/>
      <c r="L10" s="161"/>
      <c r="M10" s="160"/>
      <c r="N10" s="158"/>
      <c r="O10" s="158"/>
      <c r="U10" s="153"/>
      <c r="V10" s="157"/>
      <c r="AB10" s="153"/>
      <c r="AC10" s="153"/>
      <c r="AD10" s="153"/>
      <c r="AE10" s="153"/>
      <c r="AF10" s="153"/>
      <c r="AG10" s="153"/>
      <c r="AH10" s="157"/>
      <c r="AJ10" s="158"/>
      <c r="AK10" s="158"/>
      <c r="AL10" s="158"/>
      <c r="AM10" s="136" t="s">
        <v>1768</v>
      </c>
      <c r="AN10" s="357" t="str">
        <f>B10</f>
        <v>CAMPEONATO NACIONAL DE ATLETISMO U20 - COPIAPÓ 2021</v>
      </c>
      <c r="AO10" s="357"/>
      <c r="AP10" s="1114"/>
      <c r="AQ10" s="1114"/>
      <c r="AR10" s="1114"/>
      <c r="AS10" s="1114"/>
      <c r="AT10" s="158"/>
      <c r="AU10" s="159"/>
      <c r="AV10" s="160"/>
      <c r="AW10" s="161"/>
      <c r="AX10" s="161"/>
      <c r="AY10" s="160"/>
      <c r="AZ10" s="158"/>
      <c r="BA10" s="158"/>
      <c r="BG10" s="153"/>
      <c r="BH10" s="157"/>
      <c r="BN10" s="153"/>
      <c r="BO10" s="153"/>
      <c r="BP10" s="153"/>
      <c r="BQ10" s="153"/>
      <c r="BR10" s="153"/>
      <c r="BS10" s="153"/>
      <c r="BT10" s="157"/>
      <c r="BV10" s="158"/>
      <c r="BW10" s="158"/>
      <c r="BX10" s="158"/>
    </row>
    <row r="11" spans="1:76" x14ac:dyDescent="0.2">
      <c r="A11" s="136" t="s">
        <v>1769</v>
      </c>
      <c r="B11" s="1111" t="s">
        <v>3911</v>
      </c>
      <c r="C11" s="162"/>
      <c r="D11" s="138"/>
      <c r="E11" s="138"/>
      <c r="F11" s="138"/>
      <c r="G11" s="138"/>
      <c r="H11" s="158"/>
      <c r="I11" s="159"/>
      <c r="J11" s="160"/>
      <c r="K11" s="161"/>
      <c r="L11" s="161"/>
      <c r="M11" s="160"/>
      <c r="N11" s="158"/>
      <c r="O11" s="158"/>
      <c r="U11" s="153"/>
      <c r="V11" s="157"/>
      <c r="AB11" s="153"/>
      <c r="AC11" s="153"/>
      <c r="AD11" s="153"/>
      <c r="AE11" s="153"/>
      <c r="AF11" s="153"/>
      <c r="AG11" s="153"/>
      <c r="AH11" s="157"/>
      <c r="AJ11" s="158"/>
      <c r="AK11" s="158"/>
      <c r="AL11" s="158"/>
      <c r="AM11" s="136" t="s">
        <v>1769</v>
      </c>
      <c r="AN11" s="1145" t="str">
        <f>B11</f>
        <v>Estadio Atlético Ramon Tapia Chambilla</v>
      </c>
      <c r="AO11" s="1143"/>
      <c r="AP11" s="1114"/>
      <c r="AQ11" s="1114"/>
      <c r="AR11" s="1114"/>
      <c r="AS11" s="1114"/>
      <c r="AT11" s="158"/>
      <c r="AU11" s="159"/>
      <c r="AV11" s="160"/>
      <c r="AW11" s="161"/>
      <c r="AX11" s="161"/>
      <c r="AY11" s="160"/>
      <c r="AZ11" s="158"/>
      <c r="BA11" s="158"/>
      <c r="BG11" s="153"/>
      <c r="BH11" s="157"/>
      <c r="BN11" s="153"/>
      <c r="BO11" s="153"/>
      <c r="BP11" s="153"/>
      <c r="BQ11" s="153"/>
      <c r="BR11" s="153"/>
      <c r="BS11" s="153"/>
      <c r="BT11" s="157"/>
      <c r="BV11" s="158"/>
      <c r="BW11" s="158"/>
      <c r="BX11" s="158"/>
    </row>
    <row r="12" spans="1:76" x14ac:dyDescent="0.2">
      <c r="A12" s="136" t="s">
        <v>26</v>
      </c>
      <c r="B12" s="1130" t="s">
        <v>3913</v>
      </c>
      <c r="C12" s="164"/>
      <c r="D12" s="137"/>
      <c r="E12" s="137"/>
      <c r="F12" s="138"/>
      <c r="G12" s="138"/>
      <c r="H12" s="158"/>
      <c r="I12" s="159"/>
      <c r="J12" s="160"/>
      <c r="K12" s="161"/>
      <c r="L12" s="161"/>
      <c r="M12" s="160"/>
      <c r="N12" s="158"/>
      <c r="O12" s="158"/>
      <c r="U12" s="153"/>
      <c r="V12" s="157"/>
      <c r="AB12" s="153"/>
      <c r="AC12" s="153"/>
      <c r="AD12" s="153"/>
      <c r="AE12" s="153"/>
      <c r="AF12" s="153"/>
      <c r="AG12" s="153"/>
      <c r="AH12" s="157"/>
      <c r="AJ12" s="158"/>
      <c r="AK12" s="158"/>
      <c r="AL12" s="158"/>
      <c r="AM12" s="136" t="s">
        <v>26</v>
      </c>
      <c r="AN12" s="1128" t="s">
        <v>3912</v>
      </c>
      <c r="AO12" s="165"/>
      <c r="AP12" s="137"/>
      <c r="AQ12" s="137"/>
      <c r="AR12" s="138"/>
      <c r="AS12" s="138"/>
      <c r="AT12" s="158"/>
      <c r="AU12" s="159"/>
      <c r="AV12" s="160"/>
      <c r="AW12" s="161"/>
      <c r="AX12" s="161"/>
      <c r="AY12" s="160"/>
      <c r="AZ12" s="158"/>
      <c r="BA12" s="158"/>
      <c r="BG12" s="153"/>
      <c r="BH12" s="157"/>
      <c r="BN12" s="153"/>
      <c r="BO12" s="153"/>
      <c r="BP12" s="153"/>
      <c r="BQ12" s="153"/>
      <c r="BR12" s="153"/>
      <c r="BS12" s="153"/>
      <c r="BT12" s="157"/>
      <c r="BV12" s="158"/>
      <c r="BW12" s="158"/>
      <c r="BX12" s="158"/>
    </row>
    <row r="13" spans="1:76" x14ac:dyDescent="0.2">
      <c r="A13" s="136" t="s">
        <v>10</v>
      </c>
      <c r="B13" s="1129" t="s">
        <v>4243</v>
      </c>
      <c r="C13" s="162"/>
      <c r="D13" s="134"/>
      <c r="E13" s="134"/>
      <c r="F13" s="134"/>
      <c r="G13" s="138"/>
      <c r="H13" s="158"/>
      <c r="I13" s="159"/>
      <c r="J13" s="160"/>
      <c r="K13" s="161"/>
      <c r="L13" s="161"/>
      <c r="M13" s="160"/>
      <c r="N13" s="158"/>
      <c r="O13" s="158"/>
      <c r="U13" s="153"/>
      <c r="V13" s="157"/>
      <c r="AB13" s="153"/>
      <c r="AC13" s="153"/>
      <c r="AD13" s="153"/>
      <c r="AE13" s="153"/>
      <c r="AF13" s="153"/>
      <c r="AG13" s="153"/>
      <c r="AH13" s="157"/>
      <c r="AJ13" s="158"/>
      <c r="AK13" s="158"/>
      <c r="AL13" s="158"/>
      <c r="AM13" s="136" t="s">
        <v>10</v>
      </c>
      <c r="AN13" s="1112" t="s">
        <v>4143</v>
      </c>
      <c r="AO13" s="140"/>
      <c r="AP13" s="134"/>
      <c r="AQ13" s="134"/>
      <c r="AR13" s="134"/>
      <c r="AS13" s="138"/>
      <c r="AT13" s="158"/>
      <c r="AU13" s="159"/>
      <c r="AV13" s="160"/>
      <c r="AW13" s="161"/>
      <c r="AX13" s="161"/>
      <c r="AY13" s="160"/>
      <c r="AZ13" s="158"/>
      <c r="BA13" s="158"/>
      <c r="BG13" s="153"/>
      <c r="BH13" s="157"/>
      <c r="BN13" s="153"/>
      <c r="BO13" s="153"/>
      <c r="BP13" s="153"/>
      <c r="BQ13" s="153"/>
      <c r="BR13" s="153"/>
      <c r="BS13" s="153"/>
      <c r="BT13" s="157"/>
      <c r="BV13" s="158"/>
      <c r="BW13" s="158"/>
      <c r="BX13" s="158"/>
    </row>
    <row r="14" spans="1:76" x14ac:dyDescent="0.2">
      <c r="A14" s="136" t="s">
        <v>32</v>
      </c>
      <c r="B14" s="162" t="s">
        <v>1796</v>
      </c>
      <c r="C14" s="162"/>
      <c r="D14" s="138"/>
      <c r="E14" s="138"/>
      <c r="F14" s="138"/>
      <c r="G14" s="138"/>
      <c r="H14" s="158"/>
      <c r="I14" s="159"/>
      <c r="J14" s="160"/>
      <c r="K14" s="161"/>
      <c r="L14" s="161"/>
      <c r="M14" s="160"/>
      <c r="N14" s="158"/>
      <c r="O14" s="158"/>
      <c r="U14" s="153"/>
      <c r="V14" s="157"/>
      <c r="AB14" s="153"/>
      <c r="AC14" s="153"/>
      <c r="AD14" s="153"/>
      <c r="AE14" s="153"/>
      <c r="AF14" s="153"/>
      <c r="AG14" s="153"/>
      <c r="AH14" s="157"/>
      <c r="AJ14" s="158"/>
      <c r="AK14" s="158"/>
      <c r="AL14" s="158"/>
      <c r="AM14" s="136" t="s">
        <v>32</v>
      </c>
      <c r="AN14" s="139" t="s">
        <v>1797</v>
      </c>
      <c r="AO14" s="140"/>
      <c r="AP14" s="138"/>
      <c r="AQ14" s="138"/>
      <c r="AR14" s="138"/>
      <c r="AS14" s="138"/>
      <c r="AT14" s="158"/>
      <c r="AU14" s="159"/>
      <c r="AV14" s="160"/>
      <c r="AW14" s="161"/>
      <c r="AX14" s="161"/>
      <c r="AY14" s="160"/>
      <c r="AZ14" s="158"/>
      <c r="BA14" s="158"/>
      <c r="BG14" s="153"/>
      <c r="BH14" s="157"/>
      <c r="BN14" s="153"/>
      <c r="BO14" s="153"/>
      <c r="BP14" s="153"/>
      <c r="BQ14" s="153"/>
      <c r="BR14" s="153"/>
      <c r="BS14" s="153"/>
      <c r="BT14" s="157"/>
      <c r="BV14" s="158"/>
      <c r="BW14" s="158"/>
      <c r="BX14" s="158"/>
    </row>
    <row r="15" spans="1:76" x14ac:dyDescent="0.2">
      <c r="A15" s="136" t="s">
        <v>1782</v>
      </c>
      <c r="B15" s="1111" t="s">
        <v>3902</v>
      </c>
      <c r="C15" s="162"/>
      <c r="D15" s="138"/>
      <c r="E15" s="138"/>
      <c r="F15" s="138"/>
      <c r="G15" s="138"/>
      <c r="H15" s="158"/>
      <c r="I15" s="159"/>
      <c r="J15" s="160"/>
      <c r="K15" s="161"/>
      <c r="L15" s="161"/>
      <c r="M15" s="160"/>
      <c r="N15" s="158"/>
      <c r="O15" s="158"/>
      <c r="U15" s="153"/>
      <c r="V15" s="157"/>
      <c r="AB15" s="153"/>
      <c r="AC15" s="153"/>
      <c r="AD15" s="153"/>
      <c r="AE15" s="153"/>
      <c r="AF15" s="153"/>
      <c r="AG15" s="153"/>
      <c r="AH15" s="157"/>
      <c r="AJ15" s="158"/>
      <c r="AK15" s="158"/>
      <c r="AL15" s="158"/>
      <c r="AM15" s="136" t="s">
        <v>1782</v>
      </c>
      <c r="AN15" s="1112" t="s">
        <v>3902</v>
      </c>
      <c r="AO15" s="140"/>
      <c r="AP15" s="138"/>
      <c r="AQ15" s="138"/>
      <c r="AR15" s="138"/>
      <c r="AS15" s="138"/>
      <c r="AT15" s="158"/>
      <c r="AU15" s="159"/>
      <c r="AV15" s="160"/>
      <c r="AW15" s="161"/>
      <c r="AX15" s="161"/>
      <c r="AY15" s="160"/>
      <c r="AZ15" s="158"/>
      <c r="BA15" s="158"/>
      <c r="BG15" s="153"/>
      <c r="BH15" s="157"/>
      <c r="BN15" s="153"/>
      <c r="BO15" s="153"/>
      <c r="BP15" s="153"/>
      <c r="BQ15" s="153"/>
      <c r="BR15" s="153"/>
      <c r="BS15" s="153"/>
      <c r="BT15" s="157"/>
      <c r="BV15" s="158"/>
      <c r="BW15" s="158"/>
      <c r="BX15" s="158"/>
    </row>
    <row r="16" spans="1:76" x14ac:dyDescent="0.2">
      <c r="A16" s="136" t="s">
        <v>1784</v>
      </c>
      <c r="B16" s="162"/>
      <c r="C16" s="162"/>
      <c r="D16" s="138"/>
      <c r="E16" s="138"/>
      <c r="F16" s="138"/>
      <c r="G16" s="138"/>
      <c r="H16" s="158"/>
      <c r="I16" s="159"/>
      <c r="J16" s="160"/>
      <c r="K16" s="161"/>
      <c r="L16" s="161"/>
      <c r="M16" s="160"/>
      <c r="N16" s="158"/>
      <c r="O16" s="158"/>
      <c r="U16" s="153"/>
      <c r="V16" s="157"/>
      <c r="AB16" s="153"/>
      <c r="AC16" s="153"/>
      <c r="AD16" s="153"/>
      <c r="AE16" s="153"/>
      <c r="AF16" s="153"/>
      <c r="AG16" s="153"/>
      <c r="AH16" s="157"/>
      <c r="AJ16" s="1167"/>
      <c r="AK16" s="1167"/>
      <c r="AL16" s="1167"/>
      <c r="AM16" s="136" t="s">
        <v>1784</v>
      </c>
      <c r="AN16" s="139"/>
      <c r="AO16" s="140"/>
      <c r="AP16" s="138"/>
      <c r="AQ16" s="138"/>
      <c r="AR16" s="138"/>
      <c r="AS16" s="138"/>
      <c r="AT16" s="158"/>
      <c r="AU16" s="159"/>
      <c r="AV16" s="160"/>
      <c r="AW16" s="161"/>
      <c r="AX16" s="161"/>
      <c r="AY16" s="160"/>
      <c r="AZ16" s="158"/>
      <c r="BA16" s="158"/>
      <c r="BG16" s="153"/>
      <c r="BH16" s="157"/>
      <c r="BN16" s="153"/>
      <c r="BO16" s="153"/>
      <c r="BP16" s="153"/>
      <c r="BQ16" s="153"/>
      <c r="BR16" s="153"/>
      <c r="BS16" s="153"/>
      <c r="BT16" s="157"/>
      <c r="BV16" s="1167"/>
      <c r="BW16" s="1167"/>
      <c r="BX16" s="1167"/>
    </row>
    <row r="17" spans="1:76" x14ac:dyDescent="0.2">
      <c r="A17" s="136" t="s">
        <v>1785</v>
      </c>
      <c r="B17" s="162">
        <v>1</v>
      </c>
      <c r="C17" s="162"/>
      <c r="D17" s="134"/>
      <c r="E17" s="138"/>
      <c r="F17" s="138"/>
      <c r="G17" s="138"/>
      <c r="H17" s="158"/>
      <c r="I17" s="159"/>
      <c r="J17" s="158"/>
      <c r="K17" s="161"/>
      <c r="L17" s="161"/>
      <c r="M17" s="161"/>
      <c r="N17" s="158"/>
      <c r="O17" s="158"/>
      <c r="U17" s="153"/>
      <c r="V17" s="157"/>
      <c r="AB17" s="153"/>
      <c r="AC17" s="153"/>
      <c r="AD17" s="153"/>
      <c r="AE17" s="153"/>
      <c r="AF17" s="153"/>
      <c r="AG17" s="153"/>
      <c r="AH17" s="157"/>
      <c r="AJ17" s="1167"/>
      <c r="AK17" s="1167"/>
      <c r="AL17" s="1167"/>
      <c r="AM17" s="136" t="s">
        <v>1785</v>
      </c>
      <c r="AN17" s="139">
        <v>1</v>
      </c>
      <c r="AO17" s="140"/>
      <c r="AP17" s="134"/>
      <c r="AQ17" s="138"/>
      <c r="AR17" s="138"/>
      <c r="AS17" s="138"/>
      <c r="AT17" s="158"/>
      <c r="AU17" s="159"/>
      <c r="AV17" s="158"/>
      <c r="AW17" s="161"/>
      <c r="AX17" s="161"/>
      <c r="AY17" s="161"/>
      <c r="AZ17" s="158"/>
      <c r="BA17" s="158"/>
      <c r="BG17" s="153"/>
      <c r="BH17" s="157"/>
      <c r="BN17" s="153"/>
      <c r="BO17" s="153"/>
      <c r="BP17" s="153"/>
      <c r="BQ17" s="153"/>
      <c r="BR17" s="153"/>
      <c r="BS17" s="153"/>
      <c r="BT17" s="157"/>
      <c r="BV17" s="1167"/>
      <c r="BW17" s="1167"/>
      <c r="BX17" s="1167"/>
    </row>
    <row r="18" spans="1:76" x14ac:dyDescent="0.2">
      <c r="A18" s="136"/>
      <c r="B18" s="162"/>
      <c r="C18" s="162"/>
      <c r="D18" s="134"/>
      <c r="E18" s="138"/>
      <c r="F18" s="138"/>
      <c r="G18" s="138"/>
      <c r="H18" s="158"/>
      <c r="I18" s="158"/>
      <c r="J18" s="158"/>
      <c r="K18" s="161"/>
      <c r="L18" s="161"/>
      <c r="M18" s="161"/>
      <c r="N18" s="158"/>
      <c r="O18" s="158"/>
      <c r="U18" s="153"/>
      <c r="V18" s="157"/>
      <c r="AB18" s="153"/>
      <c r="AC18" s="153"/>
      <c r="AD18" s="153"/>
      <c r="AE18" s="153"/>
      <c r="AF18" s="153"/>
      <c r="AG18" s="153"/>
      <c r="AH18" s="157"/>
      <c r="AJ18" s="1167"/>
      <c r="AK18" s="1167"/>
      <c r="AL18" s="1167"/>
      <c r="AM18" s="136"/>
      <c r="AN18" s="139"/>
      <c r="AO18" s="140"/>
      <c r="AP18" s="134"/>
      <c r="AQ18" s="138"/>
      <c r="AR18" s="138"/>
      <c r="AS18" s="138"/>
      <c r="AT18" s="158"/>
      <c r="AU18" s="158"/>
      <c r="AV18" s="158"/>
      <c r="AW18" s="161"/>
      <c r="AX18" s="161"/>
      <c r="AY18" s="161"/>
      <c r="AZ18" s="158"/>
      <c r="BA18" s="158"/>
      <c r="BG18" s="153"/>
      <c r="BH18" s="157"/>
      <c r="BN18" s="153"/>
      <c r="BO18" s="153"/>
      <c r="BP18" s="153"/>
      <c r="BQ18" s="153"/>
      <c r="BR18" s="153"/>
      <c r="BS18" s="153"/>
      <c r="BT18" s="157"/>
      <c r="BV18" s="1167"/>
      <c r="BW18" s="1167"/>
      <c r="BX18" s="1167"/>
    </row>
    <row r="19" spans="1:76" x14ac:dyDescent="0.2">
      <c r="A19" s="166"/>
      <c r="B19" s="160"/>
      <c r="C19" s="160"/>
      <c r="D19" s="160"/>
      <c r="E19" s="159"/>
      <c r="F19" s="160"/>
      <c r="G19" s="158"/>
      <c r="H19" s="158"/>
      <c r="I19" s="158"/>
      <c r="J19" s="158"/>
      <c r="K19" s="161"/>
      <c r="L19" s="161"/>
      <c r="M19" s="161"/>
      <c r="N19" s="158"/>
      <c r="O19" s="158"/>
      <c r="U19" s="153"/>
      <c r="V19" s="157"/>
      <c r="AB19" s="153"/>
      <c r="AC19" s="153"/>
      <c r="AD19" s="153"/>
      <c r="AE19" s="153"/>
      <c r="AF19" s="153"/>
      <c r="AG19" s="153"/>
      <c r="AH19" s="157"/>
      <c r="AJ19" s="1167"/>
      <c r="AK19" s="1167"/>
      <c r="AL19" s="1167"/>
      <c r="AM19" s="166"/>
      <c r="AN19" s="160"/>
      <c r="AO19" s="160"/>
      <c r="AP19" s="160"/>
      <c r="AQ19" s="159"/>
      <c r="AR19" s="160"/>
      <c r="AS19" s="158"/>
      <c r="AT19" s="158"/>
      <c r="AU19" s="158"/>
      <c r="AV19" s="158"/>
      <c r="AW19" s="161"/>
      <c r="AX19" s="161"/>
      <c r="AY19" s="161"/>
      <c r="AZ19" s="158"/>
      <c r="BA19" s="158"/>
      <c r="BG19" s="153"/>
      <c r="BH19" s="157"/>
      <c r="BN19" s="153"/>
      <c r="BO19" s="153"/>
      <c r="BP19" s="153"/>
      <c r="BQ19" s="153"/>
      <c r="BR19" s="153"/>
      <c r="BS19" s="153"/>
      <c r="BT19" s="157"/>
      <c r="BV19" s="1167"/>
      <c r="BW19" s="1167"/>
      <c r="BX19" s="1167"/>
    </row>
    <row r="20" spans="1:76" x14ac:dyDescent="0.2">
      <c r="A20" s="166"/>
      <c r="B20" s="160"/>
      <c r="C20" s="160"/>
      <c r="D20" s="160"/>
      <c r="E20" s="159"/>
      <c r="F20" s="160"/>
      <c r="G20" s="158"/>
      <c r="H20" s="158"/>
      <c r="I20" s="158"/>
      <c r="J20" s="158"/>
      <c r="K20" s="161"/>
      <c r="L20" s="161"/>
      <c r="M20" s="161"/>
      <c r="N20" s="158"/>
      <c r="O20" s="158"/>
      <c r="U20" s="153"/>
      <c r="V20" s="157"/>
      <c r="AB20" s="153"/>
      <c r="AC20" s="153"/>
      <c r="AD20" s="153"/>
      <c r="AE20" s="153"/>
      <c r="AF20" s="153"/>
      <c r="AG20" s="153"/>
      <c r="AH20" s="157"/>
      <c r="AJ20" s="1167"/>
      <c r="AK20" s="1167"/>
      <c r="AL20" s="1167"/>
      <c r="AM20" s="166"/>
      <c r="AN20" s="160"/>
      <c r="AO20" s="160"/>
      <c r="AP20" s="160"/>
      <c r="AQ20" s="159"/>
      <c r="AR20" s="160"/>
      <c r="AS20" s="158"/>
      <c r="AT20" s="158"/>
      <c r="AU20" s="158"/>
      <c r="AV20" s="158"/>
      <c r="AW20" s="161"/>
      <c r="AX20" s="161"/>
      <c r="AY20" s="161"/>
      <c r="AZ20" s="158"/>
      <c r="BA20" s="158"/>
      <c r="BG20" s="153"/>
      <c r="BH20" s="157"/>
      <c r="BN20" s="153"/>
      <c r="BO20" s="153"/>
      <c r="BP20" s="153"/>
      <c r="BQ20" s="153"/>
      <c r="BR20" s="153"/>
      <c r="BS20" s="153"/>
      <c r="BT20" s="157"/>
      <c r="BV20" s="1167"/>
      <c r="BW20" s="1167"/>
      <c r="BX20" s="1167"/>
    </row>
    <row r="21" spans="1:76" x14ac:dyDescent="0.2">
      <c r="A21" s="166"/>
      <c r="B21" s="160"/>
      <c r="C21" s="160"/>
      <c r="D21" s="160"/>
      <c r="E21" s="159"/>
      <c r="F21" s="160"/>
      <c r="G21" s="158"/>
      <c r="H21" s="158"/>
      <c r="I21" s="158"/>
      <c r="J21" s="158"/>
      <c r="K21" s="161"/>
      <c r="L21" s="161"/>
      <c r="M21" s="161"/>
      <c r="N21" s="158"/>
      <c r="O21" s="158"/>
      <c r="U21" s="153"/>
      <c r="V21" s="157"/>
      <c r="AB21" s="153"/>
      <c r="AC21" s="153"/>
      <c r="AD21" s="153"/>
      <c r="AE21" s="153"/>
      <c r="AF21" s="153"/>
      <c r="AG21" s="153"/>
      <c r="AH21" s="157"/>
      <c r="AJ21" s="158"/>
      <c r="AK21" s="158"/>
      <c r="AL21" s="158"/>
      <c r="AM21" s="166"/>
      <c r="AN21" s="160"/>
      <c r="AO21" s="160"/>
      <c r="AP21" s="160"/>
      <c r="AQ21" s="159"/>
      <c r="AR21" s="160"/>
      <c r="AS21" s="158"/>
      <c r="AT21" s="158"/>
      <c r="AU21" s="158"/>
      <c r="AV21" s="158"/>
      <c r="AW21" s="161"/>
      <c r="AX21" s="161"/>
      <c r="AY21" s="161"/>
      <c r="AZ21" s="158"/>
      <c r="BA21" s="158"/>
      <c r="BG21" s="153"/>
      <c r="BH21" s="157"/>
      <c r="BN21" s="153"/>
      <c r="BO21" s="153"/>
      <c r="BP21" s="153"/>
      <c r="BQ21" s="153"/>
      <c r="BR21" s="153"/>
      <c r="BS21" s="153"/>
      <c r="BT21" s="157"/>
      <c r="BV21" s="158"/>
      <c r="BW21" s="158"/>
      <c r="BX21" s="158"/>
    </row>
    <row r="22" spans="1:76" ht="17" thickBot="1" x14ac:dyDescent="0.25">
      <c r="A22" s="154"/>
      <c r="F22" s="167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9" t="s">
        <v>1803</v>
      </c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70"/>
      <c r="AM22" s="154"/>
      <c r="AR22" s="167"/>
      <c r="AS22" s="168"/>
      <c r="AT22" s="168"/>
      <c r="AU22" s="168"/>
      <c r="AV22" s="168"/>
      <c r="AW22" s="168"/>
      <c r="AX22" s="168"/>
      <c r="AY22" s="168"/>
      <c r="AZ22" s="168"/>
      <c r="BA22" s="168"/>
      <c r="BB22" s="168"/>
      <c r="BC22" s="168"/>
      <c r="BD22" s="169" t="s">
        <v>1803</v>
      </c>
      <c r="BE22" s="168"/>
      <c r="BF22" s="168"/>
      <c r="BG22" s="168"/>
      <c r="BH22" s="168"/>
      <c r="BI22" s="168"/>
      <c r="BJ22" s="168"/>
      <c r="BK22" s="168"/>
      <c r="BL22" s="168"/>
      <c r="BM22" s="168"/>
      <c r="BN22" s="168"/>
      <c r="BO22" s="168"/>
      <c r="BP22" s="168"/>
      <c r="BQ22" s="168"/>
      <c r="BR22" s="168"/>
      <c r="BS22" s="168"/>
      <c r="BT22" s="168"/>
      <c r="BU22" s="170"/>
    </row>
    <row r="23" spans="1:76" ht="17" thickBot="1" x14ac:dyDescent="0.25">
      <c r="F23" s="1164">
        <v>1.4</v>
      </c>
      <c r="G23" s="1165"/>
      <c r="H23" s="1166"/>
      <c r="I23" s="1161">
        <v>1.45</v>
      </c>
      <c r="J23" s="1162"/>
      <c r="K23" s="1163"/>
      <c r="L23" s="1164">
        <v>1.5</v>
      </c>
      <c r="M23" s="1165"/>
      <c r="N23" s="1166"/>
      <c r="O23" s="1161">
        <v>1.55</v>
      </c>
      <c r="P23" s="1162"/>
      <c r="Q23" s="1163"/>
      <c r="R23" s="1164">
        <v>1.6</v>
      </c>
      <c r="S23" s="1165"/>
      <c r="T23" s="1166"/>
      <c r="U23" s="1161">
        <v>1.65</v>
      </c>
      <c r="V23" s="1162"/>
      <c r="W23" s="1163"/>
      <c r="X23" s="1161">
        <v>1.68</v>
      </c>
      <c r="Y23" s="1162"/>
      <c r="Z23" s="1163"/>
      <c r="AA23" s="1161">
        <v>1.7</v>
      </c>
      <c r="AB23" s="1162"/>
      <c r="AC23" s="1163"/>
      <c r="AD23" s="1161">
        <v>1.72</v>
      </c>
      <c r="AE23" s="1162"/>
      <c r="AF23" s="1163"/>
      <c r="AG23" s="1161">
        <v>1.74</v>
      </c>
      <c r="AH23" s="1162"/>
      <c r="AI23" s="1163"/>
      <c r="AK23" s="171" t="s">
        <v>1804</v>
      </c>
      <c r="AL23" s="172" t="s">
        <v>1769</v>
      </c>
      <c r="AR23" s="1164">
        <v>1.7</v>
      </c>
      <c r="AS23" s="1165"/>
      <c r="AT23" s="1166"/>
      <c r="AU23" s="1161">
        <v>1.75</v>
      </c>
      <c r="AV23" s="1162"/>
      <c r="AW23" s="1163"/>
      <c r="AX23" s="1164">
        <v>1.8</v>
      </c>
      <c r="AY23" s="1165"/>
      <c r="AZ23" s="1166"/>
      <c r="BA23" s="1161">
        <v>1.85</v>
      </c>
      <c r="BB23" s="1162"/>
      <c r="BC23" s="1163"/>
      <c r="BD23" s="1164">
        <v>1.9</v>
      </c>
      <c r="BE23" s="1165"/>
      <c r="BF23" s="1166"/>
      <c r="BG23" s="1161">
        <v>1.95</v>
      </c>
      <c r="BH23" s="1162"/>
      <c r="BI23" s="1163"/>
      <c r="BJ23" s="1161">
        <v>1.98</v>
      </c>
      <c r="BK23" s="1162"/>
      <c r="BL23" s="1163"/>
      <c r="BM23" s="1161">
        <v>2</v>
      </c>
      <c r="BN23" s="1162"/>
      <c r="BO23" s="1163"/>
      <c r="BP23" s="1161">
        <v>2.02</v>
      </c>
      <c r="BQ23" s="1162"/>
      <c r="BR23" s="1163"/>
      <c r="BS23" s="1161">
        <v>2.04</v>
      </c>
      <c r="BT23" s="1162"/>
      <c r="BU23" s="1163"/>
      <c r="BW23" s="171" t="s">
        <v>1804</v>
      </c>
      <c r="BX23" s="172" t="s">
        <v>1769</v>
      </c>
    </row>
    <row r="24" spans="1:76" x14ac:dyDescent="0.2">
      <c r="A24" s="1157" t="s">
        <v>1789</v>
      </c>
      <c r="B24" s="1157" t="s">
        <v>1790</v>
      </c>
      <c r="C24" s="1159" t="s">
        <v>8</v>
      </c>
      <c r="D24" s="1157" t="s">
        <v>1805</v>
      </c>
      <c r="E24" s="1157" t="s">
        <v>6</v>
      </c>
      <c r="F24" s="173"/>
      <c r="G24" s="174"/>
      <c r="H24" s="174"/>
      <c r="I24" s="174"/>
      <c r="J24" s="174"/>
      <c r="K24" s="174"/>
      <c r="L24" s="174"/>
      <c r="M24" s="174"/>
      <c r="N24" s="174"/>
      <c r="O24" s="174"/>
      <c r="P24" s="175" t="s">
        <v>1806</v>
      </c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6"/>
      <c r="AJ24" s="177"/>
      <c r="AK24" s="178" t="s">
        <v>1807</v>
      </c>
      <c r="AL24" s="179"/>
      <c r="AM24" s="1157" t="s">
        <v>1789</v>
      </c>
      <c r="AN24" s="1157" t="s">
        <v>1790</v>
      </c>
      <c r="AO24" s="1159" t="s">
        <v>8</v>
      </c>
      <c r="AP24" s="1157" t="s">
        <v>1805</v>
      </c>
      <c r="AQ24" s="1157" t="s">
        <v>6</v>
      </c>
      <c r="AR24" s="173"/>
      <c r="AS24" s="174"/>
      <c r="AT24" s="174"/>
      <c r="AU24" s="174"/>
      <c r="AV24" s="174"/>
      <c r="AW24" s="174"/>
      <c r="AX24" s="174"/>
      <c r="AY24" s="174"/>
      <c r="AZ24" s="174"/>
      <c r="BA24" s="174"/>
      <c r="BB24" s="175" t="s">
        <v>1806</v>
      </c>
      <c r="BC24" s="174"/>
      <c r="BD24" s="174"/>
      <c r="BE24" s="174"/>
      <c r="BF24" s="174"/>
      <c r="BG24" s="174"/>
      <c r="BH24" s="174"/>
      <c r="BI24" s="174"/>
      <c r="BJ24" s="174"/>
      <c r="BK24" s="174"/>
      <c r="BL24" s="174"/>
      <c r="BM24" s="174"/>
      <c r="BN24" s="174"/>
      <c r="BO24" s="174"/>
      <c r="BP24" s="174"/>
      <c r="BQ24" s="174"/>
      <c r="BR24" s="174"/>
      <c r="BS24" s="174"/>
      <c r="BT24" s="174"/>
      <c r="BU24" s="176"/>
      <c r="BV24" s="177"/>
      <c r="BW24" s="178" t="s">
        <v>1807</v>
      </c>
      <c r="BX24" s="179"/>
    </row>
    <row r="25" spans="1:76" x14ac:dyDescent="0.2">
      <c r="A25" s="1158"/>
      <c r="B25" s="1158"/>
      <c r="C25" s="1160"/>
      <c r="D25" s="1158"/>
      <c r="E25" s="1158"/>
      <c r="F25" s="180" t="s">
        <v>1808</v>
      </c>
      <c r="G25" s="181" t="s">
        <v>1809</v>
      </c>
      <c r="H25" s="182" t="s">
        <v>1810</v>
      </c>
      <c r="I25" s="183" t="s">
        <v>1808</v>
      </c>
      <c r="J25" s="181" t="s">
        <v>1809</v>
      </c>
      <c r="K25" s="182" t="s">
        <v>1810</v>
      </c>
      <c r="L25" s="183" t="s">
        <v>1808</v>
      </c>
      <c r="M25" s="181" t="s">
        <v>1809</v>
      </c>
      <c r="N25" s="182" t="s">
        <v>1810</v>
      </c>
      <c r="O25" s="183" t="s">
        <v>1808</v>
      </c>
      <c r="P25" s="181" t="s">
        <v>1809</v>
      </c>
      <c r="Q25" s="182" t="s">
        <v>1810</v>
      </c>
      <c r="R25" s="183" t="s">
        <v>1808</v>
      </c>
      <c r="S25" s="181" t="s">
        <v>1809</v>
      </c>
      <c r="T25" s="182" t="s">
        <v>1810</v>
      </c>
      <c r="U25" s="183" t="s">
        <v>1808</v>
      </c>
      <c r="V25" s="181" t="s">
        <v>1809</v>
      </c>
      <c r="W25" s="182" t="s">
        <v>1810</v>
      </c>
      <c r="X25" s="183" t="s">
        <v>1808</v>
      </c>
      <c r="Y25" s="181" t="s">
        <v>1809</v>
      </c>
      <c r="Z25" s="182" t="s">
        <v>1810</v>
      </c>
      <c r="AA25" s="183" t="s">
        <v>1808</v>
      </c>
      <c r="AB25" s="181" t="s">
        <v>1809</v>
      </c>
      <c r="AC25" s="182" t="s">
        <v>1810</v>
      </c>
      <c r="AD25" s="183" t="s">
        <v>1808</v>
      </c>
      <c r="AE25" s="181" t="s">
        <v>1809</v>
      </c>
      <c r="AF25" s="182" t="s">
        <v>1810</v>
      </c>
      <c r="AG25" s="183" t="s">
        <v>1808</v>
      </c>
      <c r="AH25" s="181" t="s">
        <v>1809</v>
      </c>
      <c r="AI25" s="181" t="s">
        <v>1810</v>
      </c>
      <c r="AJ25" s="184" t="s">
        <v>1811</v>
      </c>
      <c r="AK25" s="185"/>
      <c r="AL25" s="186"/>
      <c r="AM25" s="1158"/>
      <c r="AN25" s="1158"/>
      <c r="AO25" s="1160"/>
      <c r="AP25" s="1158"/>
      <c r="AQ25" s="1158"/>
      <c r="AR25" s="180" t="s">
        <v>1808</v>
      </c>
      <c r="AS25" s="181" t="s">
        <v>1809</v>
      </c>
      <c r="AT25" s="182" t="s">
        <v>1810</v>
      </c>
      <c r="AU25" s="183" t="s">
        <v>1808</v>
      </c>
      <c r="AV25" s="181" t="s">
        <v>1809</v>
      </c>
      <c r="AW25" s="182" t="s">
        <v>1810</v>
      </c>
      <c r="AX25" s="183" t="s">
        <v>1808</v>
      </c>
      <c r="AY25" s="181" t="s">
        <v>1809</v>
      </c>
      <c r="AZ25" s="182" t="s">
        <v>1810</v>
      </c>
      <c r="BA25" s="183" t="s">
        <v>1808</v>
      </c>
      <c r="BB25" s="181" t="s">
        <v>1809</v>
      </c>
      <c r="BC25" s="182" t="s">
        <v>1810</v>
      </c>
      <c r="BD25" s="183" t="s">
        <v>1808</v>
      </c>
      <c r="BE25" s="181" t="s">
        <v>1809</v>
      </c>
      <c r="BF25" s="182" t="s">
        <v>1810</v>
      </c>
      <c r="BG25" s="183" t="s">
        <v>1808</v>
      </c>
      <c r="BH25" s="181" t="s">
        <v>1809</v>
      </c>
      <c r="BI25" s="182" t="s">
        <v>1810</v>
      </c>
      <c r="BJ25" s="183" t="s">
        <v>1808</v>
      </c>
      <c r="BK25" s="181" t="s">
        <v>1809</v>
      </c>
      <c r="BL25" s="182" t="s">
        <v>1810</v>
      </c>
      <c r="BM25" s="183" t="s">
        <v>1808</v>
      </c>
      <c r="BN25" s="181" t="s">
        <v>1809</v>
      </c>
      <c r="BO25" s="182" t="s">
        <v>1810</v>
      </c>
      <c r="BP25" s="183" t="s">
        <v>1808</v>
      </c>
      <c r="BQ25" s="181" t="s">
        <v>1809</v>
      </c>
      <c r="BR25" s="182" t="s">
        <v>1810</v>
      </c>
      <c r="BS25" s="183" t="s">
        <v>1808</v>
      </c>
      <c r="BT25" s="181" t="s">
        <v>1809</v>
      </c>
      <c r="BU25" s="181" t="s">
        <v>1810</v>
      </c>
      <c r="BV25" s="184" t="s">
        <v>1811</v>
      </c>
      <c r="BW25" s="185"/>
      <c r="BX25" s="186"/>
    </row>
    <row r="26" spans="1:76" s="195" customFormat="1" ht="25" customHeight="1" x14ac:dyDescent="0.2">
      <c r="A26" s="187"/>
      <c r="B26" s="188"/>
      <c r="C26" s="189"/>
      <c r="D26" s="189"/>
      <c r="E26" s="23"/>
      <c r="F26" s="187"/>
      <c r="G26" s="187"/>
      <c r="H26" s="190"/>
      <c r="I26" s="191"/>
      <c r="J26" s="187"/>
      <c r="K26" s="190"/>
      <c r="L26" s="191"/>
      <c r="M26" s="187"/>
      <c r="N26" s="190"/>
      <c r="O26" s="191"/>
      <c r="P26" s="187"/>
      <c r="Q26" s="190"/>
      <c r="R26" s="191"/>
      <c r="S26" s="187"/>
      <c r="T26" s="190"/>
      <c r="U26" s="191"/>
      <c r="V26" s="187"/>
      <c r="W26" s="190"/>
      <c r="X26" s="191"/>
      <c r="Y26" s="187"/>
      <c r="Z26" s="190"/>
      <c r="AA26" s="191"/>
      <c r="AB26" s="187"/>
      <c r="AC26" s="190"/>
      <c r="AD26" s="191"/>
      <c r="AE26" s="187"/>
      <c r="AF26" s="190"/>
      <c r="AG26" s="191"/>
      <c r="AH26" s="187"/>
      <c r="AI26" s="187"/>
      <c r="AJ26" s="192"/>
      <c r="AK26" s="193"/>
      <c r="AL26" s="194"/>
      <c r="AM26" s="187"/>
      <c r="AN26" s="314" t="s">
        <v>4144</v>
      </c>
      <c r="AO26" s="342" t="s">
        <v>2931</v>
      </c>
      <c r="AP26" s="1119">
        <v>13</v>
      </c>
      <c r="AQ26" s="1002">
        <v>37831</v>
      </c>
      <c r="AR26" s="187"/>
      <c r="AS26" s="187"/>
      <c r="AT26" s="190"/>
      <c r="AU26" s="191"/>
      <c r="AV26" s="187"/>
      <c r="AW26" s="190"/>
      <c r="AX26" s="191"/>
      <c r="AY26" s="187"/>
      <c r="AZ26" s="190"/>
      <c r="BA26" s="191"/>
      <c r="BB26" s="187"/>
      <c r="BC26" s="190"/>
      <c r="BD26" s="191"/>
      <c r="BE26" s="187"/>
      <c r="BF26" s="190"/>
      <c r="BG26" s="191"/>
      <c r="BH26" s="187"/>
      <c r="BI26" s="190"/>
      <c r="BJ26" s="191"/>
      <c r="BK26" s="187"/>
      <c r="BL26" s="190"/>
      <c r="BM26" s="191"/>
      <c r="BN26" s="187"/>
      <c r="BO26" s="190"/>
      <c r="BP26" s="191"/>
      <c r="BQ26" s="187"/>
      <c r="BR26" s="190"/>
      <c r="BS26" s="191"/>
      <c r="BT26" s="187"/>
      <c r="BU26" s="187"/>
      <c r="BV26" s="192"/>
      <c r="BW26" s="193"/>
      <c r="BX26" s="194"/>
    </row>
    <row r="27" spans="1:76" s="195" customFormat="1" ht="25" customHeight="1" x14ac:dyDescent="0.15">
      <c r="A27" s="187"/>
      <c r="B27" s="196"/>
      <c r="C27" s="197"/>
      <c r="D27" s="197"/>
      <c r="E27" s="198"/>
      <c r="F27" s="187"/>
      <c r="G27" s="187"/>
      <c r="H27" s="190"/>
      <c r="I27" s="191"/>
      <c r="J27" s="187"/>
      <c r="K27" s="190"/>
      <c r="L27" s="191"/>
      <c r="M27" s="187"/>
      <c r="N27" s="190"/>
      <c r="O27" s="191"/>
      <c r="P27" s="187"/>
      <c r="Q27" s="190"/>
      <c r="R27" s="191"/>
      <c r="S27" s="187"/>
      <c r="T27" s="190"/>
      <c r="U27" s="191"/>
      <c r="V27" s="187"/>
      <c r="W27" s="190"/>
      <c r="X27" s="191"/>
      <c r="Y27" s="187"/>
      <c r="Z27" s="190"/>
      <c r="AA27" s="191"/>
      <c r="AB27" s="187"/>
      <c r="AC27" s="190"/>
      <c r="AD27" s="191"/>
      <c r="AE27" s="187"/>
      <c r="AF27" s="190"/>
      <c r="AG27" s="191"/>
      <c r="AH27" s="187"/>
      <c r="AI27" s="187"/>
      <c r="AJ27" s="192"/>
      <c r="AK27" s="193"/>
      <c r="AL27" s="194"/>
      <c r="AM27" s="187"/>
      <c r="AN27" s="314" t="s">
        <v>4145</v>
      </c>
      <c r="AO27" s="342" t="s">
        <v>2604</v>
      </c>
      <c r="AP27" s="1119">
        <v>13</v>
      </c>
      <c r="AQ27" s="1002">
        <v>37382</v>
      </c>
      <c r="AR27" s="187"/>
      <c r="AS27" s="187"/>
      <c r="AT27" s="190"/>
      <c r="AU27" s="191"/>
      <c r="AV27" s="187"/>
      <c r="AW27" s="190"/>
      <c r="AX27" s="191"/>
      <c r="AY27" s="187"/>
      <c r="AZ27" s="190"/>
      <c r="BA27" s="191"/>
      <c r="BB27" s="187"/>
      <c r="BC27" s="190"/>
      <c r="BD27" s="191"/>
      <c r="BE27" s="187"/>
      <c r="BF27" s="190"/>
      <c r="BG27" s="191"/>
      <c r="BH27" s="187"/>
      <c r="BI27" s="190"/>
      <c r="BJ27" s="191"/>
      <c r="BK27" s="187"/>
      <c r="BL27" s="190"/>
      <c r="BM27" s="191"/>
      <c r="BN27" s="187"/>
      <c r="BO27" s="190"/>
      <c r="BP27" s="191"/>
      <c r="BQ27" s="187"/>
      <c r="BR27" s="190"/>
      <c r="BS27" s="191"/>
      <c r="BT27" s="187"/>
      <c r="BU27" s="187"/>
      <c r="BV27" s="192"/>
      <c r="BW27" s="193"/>
      <c r="BX27" s="194"/>
    </row>
    <row r="28" spans="1:76" s="195" customFormat="1" ht="25" customHeight="1" x14ac:dyDescent="0.15">
      <c r="A28" s="187"/>
      <c r="B28" s="196"/>
      <c r="C28" s="197"/>
      <c r="D28" s="197"/>
      <c r="E28" s="198"/>
      <c r="F28" s="187"/>
      <c r="G28" s="187"/>
      <c r="H28" s="190"/>
      <c r="I28" s="191"/>
      <c r="J28" s="187"/>
      <c r="K28" s="190"/>
      <c r="L28" s="191"/>
      <c r="M28" s="187"/>
      <c r="N28" s="190"/>
      <c r="O28" s="191"/>
      <c r="P28" s="187"/>
      <c r="Q28" s="190"/>
      <c r="R28" s="191"/>
      <c r="S28" s="187"/>
      <c r="T28" s="190"/>
      <c r="U28" s="191"/>
      <c r="V28" s="187"/>
      <c r="W28" s="190"/>
      <c r="X28" s="191"/>
      <c r="Y28" s="187"/>
      <c r="Z28" s="190"/>
      <c r="AA28" s="191"/>
      <c r="AB28" s="187"/>
      <c r="AC28" s="190"/>
      <c r="AD28" s="191"/>
      <c r="AE28" s="187"/>
      <c r="AF28" s="190"/>
      <c r="AG28" s="191"/>
      <c r="AH28" s="187"/>
      <c r="AI28" s="187"/>
      <c r="AJ28" s="192"/>
      <c r="AK28" s="193"/>
      <c r="AL28" s="194"/>
      <c r="AM28" s="187"/>
      <c r="AN28" s="314" t="s">
        <v>4146</v>
      </c>
      <c r="AO28" s="342" t="s">
        <v>2604</v>
      </c>
      <c r="AP28" s="1119">
        <v>13</v>
      </c>
      <c r="AQ28" s="1002">
        <v>37565</v>
      </c>
      <c r="AR28" s="187"/>
      <c r="AS28" s="187"/>
      <c r="AT28" s="190"/>
      <c r="AU28" s="191"/>
      <c r="AV28" s="187"/>
      <c r="AW28" s="190"/>
      <c r="AX28" s="191"/>
      <c r="AY28" s="187"/>
      <c r="AZ28" s="190"/>
      <c r="BA28" s="191"/>
      <c r="BB28" s="187"/>
      <c r="BC28" s="190"/>
      <c r="BD28" s="191"/>
      <c r="BE28" s="187"/>
      <c r="BF28" s="190"/>
      <c r="BG28" s="191"/>
      <c r="BH28" s="187"/>
      <c r="BI28" s="190"/>
      <c r="BJ28" s="191"/>
      <c r="BK28" s="187"/>
      <c r="BL28" s="190"/>
      <c r="BM28" s="191"/>
      <c r="BN28" s="187"/>
      <c r="BO28" s="190"/>
      <c r="BP28" s="191"/>
      <c r="BQ28" s="187"/>
      <c r="BR28" s="190"/>
      <c r="BS28" s="191"/>
      <c r="BT28" s="187"/>
      <c r="BU28" s="187"/>
      <c r="BV28" s="192"/>
      <c r="BW28" s="193"/>
      <c r="BX28" s="194"/>
    </row>
    <row r="29" spans="1:76" ht="25" customHeight="1" x14ac:dyDescent="0.2">
      <c r="A29" s="199"/>
      <c r="B29" s="200"/>
      <c r="C29" s="201"/>
      <c r="D29" s="201"/>
      <c r="E29" s="201"/>
      <c r="F29" s="202"/>
      <c r="G29" s="202"/>
      <c r="H29" s="203"/>
      <c r="I29" s="204"/>
      <c r="J29" s="202"/>
      <c r="K29" s="203"/>
      <c r="L29" s="204"/>
      <c r="M29" s="202"/>
      <c r="N29" s="203"/>
      <c r="O29" s="204"/>
      <c r="P29" s="202"/>
      <c r="Q29" s="203"/>
      <c r="R29" s="204"/>
      <c r="S29" s="202"/>
      <c r="T29" s="203"/>
      <c r="U29" s="204"/>
      <c r="V29" s="202"/>
      <c r="W29" s="203"/>
      <c r="X29" s="204"/>
      <c r="Y29" s="202"/>
      <c r="Z29" s="203"/>
      <c r="AA29" s="204"/>
      <c r="AB29" s="202"/>
      <c r="AC29" s="203"/>
      <c r="AD29" s="204"/>
      <c r="AE29" s="202"/>
      <c r="AF29" s="203"/>
      <c r="AG29" s="204"/>
      <c r="AH29" s="202"/>
      <c r="AI29" s="202"/>
      <c r="AJ29" s="205"/>
      <c r="AK29" s="206"/>
      <c r="AL29" s="207"/>
      <c r="AM29" s="199"/>
      <c r="AN29" s="314"/>
      <c r="AO29" s="342"/>
      <c r="AP29" s="1119"/>
      <c r="AQ29" s="1002"/>
      <c r="AR29" s="202"/>
      <c r="AS29" s="202"/>
      <c r="AT29" s="203"/>
      <c r="AU29" s="204"/>
      <c r="AV29" s="202"/>
      <c r="AW29" s="203"/>
      <c r="AX29" s="204"/>
      <c r="AY29" s="202"/>
      <c r="AZ29" s="203"/>
      <c r="BA29" s="204"/>
      <c r="BB29" s="202"/>
      <c r="BC29" s="203"/>
      <c r="BD29" s="204"/>
      <c r="BE29" s="202"/>
      <c r="BF29" s="203"/>
      <c r="BG29" s="204"/>
      <c r="BH29" s="202"/>
      <c r="BI29" s="203"/>
      <c r="BJ29" s="204"/>
      <c r="BK29" s="202"/>
      <c r="BL29" s="203"/>
      <c r="BM29" s="204"/>
      <c r="BN29" s="202"/>
      <c r="BO29" s="203"/>
      <c r="BP29" s="204"/>
      <c r="BQ29" s="202"/>
      <c r="BR29" s="203"/>
      <c r="BS29" s="204"/>
      <c r="BT29" s="202"/>
      <c r="BU29" s="202"/>
      <c r="BV29" s="205"/>
      <c r="BW29" s="206"/>
      <c r="BX29" s="207"/>
    </row>
    <row r="30" spans="1:76" ht="25" customHeight="1" x14ac:dyDescent="0.2">
      <c r="A30" s="199"/>
      <c r="B30" s="200"/>
      <c r="C30" s="201"/>
      <c r="D30" s="201"/>
      <c r="E30" s="201"/>
      <c r="F30" s="202"/>
      <c r="G30" s="202"/>
      <c r="H30" s="203"/>
      <c r="I30" s="204"/>
      <c r="J30" s="202"/>
      <c r="K30" s="203"/>
      <c r="L30" s="204"/>
      <c r="M30" s="202"/>
      <c r="N30" s="203"/>
      <c r="O30" s="204"/>
      <c r="P30" s="202"/>
      <c r="Q30" s="203"/>
      <c r="R30" s="204"/>
      <c r="S30" s="202"/>
      <c r="T30" s="203"/>
      <c r="U30" s="204"/>
      <c r="V30" s="202"/>
      <c r="W30" s="203"/>
      <c r="X30" s="204"/>
      <c r="Y30" s="202"/>
      <c r="Z30" s="203"/>
      <c r="AA30" s="204"/>
      <c r="AB30" s="202"/>
      <c r="AC30" s="203"/>
      <c r="AD30" s="204"/>
      <c r="AE30" s="202"/>
      <c r="AF30" s="203"/>
      <c r="AG30" s="204"/>
      <c r="AH30" s="202"/>
      <c r="AI30" s="202"/>
      <c r="AJ30" s="205"/>
      <c r="AK30" s="206"/>
      <c r="AL30" s="207"/>
      <c r="AM30" s="199"/>
      <c r="AN30" s="314"/>
      <c r="AO30" s="342"/>
      <c r="AP30" s="1119"/>
      <c r="AQ30" s="1002"/>
      <c r="AR30" s="202"/>
      <c r="AS30" s="202"/>
      <c r="AT30" s="203"/>
      <c r="AU30" s="204"/>
      <c r="AV30" s="202"/>
      <c r="AW30" s="203"/>
      <c r="AX30" s="204"/>
      <c r="AY30" s="202"/>
      <c r="AZ30" s="203"/>
      <c r="BA30" s="204"/>
      <c r="BB30" s="202"/>
      <c r="BC30" s="203"/>
      <c r="BD30" s="204"/>
      <c r="BE30" s="202"/>
      <c r="BF30" s="203"/>
      <c r="BG30" s="204"/>
      <c r="BH30" s="202"/>
      <c r="BI30" s="203"/>
      <c r="BJ30" s="204"/>
      <c r="BK30" s="202"/>
      <c r="BL30" s="203"/>
      <c r="BM30" s="204"/>
      <c r="BN30" s="202"/>
      <c r="BO30" s="203"/>
      <c r="BP30" s="204"/>
      <c r="BQ30" s="202"/>
      <c r="BR30" s="203"/>
      <c r="BS30" s="204"/>
      <c r="BT30" s="202"/>
      <c r="BU30" s="202"/>
      <c r="BV30" s="205"/>
      <c r="BW30" s="206"/>
      <c r="BX30" s="207"/>
    </row>
    <row r="31" spans="1:76" ht="25" customHeight="1" x14ac:dyDescent="0.2">
      <c r="A31" s="199"/>
      <c r="B31" s="200"/>
      <c r="C31" s="201"/>
      <c r="D31" s="201"/>
      <c r="E31" s="201"/>
      <c r="F31" s="202"/>
      <c r="G31" s="202"/>
      <c r="H31" s="203"/>
      <c r="I31" s="204"/>
      <c r="J31" s="202"/>
      <c r="K31" s="203"/>
      <c r="L31" s="204"/>
      <c r="M31" s="202"/>
      <c r="N31" s="203"/>
      <c r="O31" s="204"/>
      <c r="P31" s="202"/>
      <c r="Q31" s="203"/>
      <c r="R31" s="204"/>
      <c r="S31" s="202"/>
      <c r="T31" s="203"/>
      <c r="U31" s="204"/>
      <c r="V31" s="202"/>
      <c r="W31" s="203"/>
      <c r="X31" s="204"/>
      <c r="Y31" s="202"/>
      <c r="Z31" s="203"/>
      <c r="AA31" s="204"/>
      <c r="AB31" s="202"/>
      <c r="AC31" s="203"/>
      <c r="AD31" s="204"/>
      <c r="AE31" s="202"/>
      <c r="AF31" s="203"/>
      <c r="AG31" s="204"/>
      <c r="AH31" s="202"/>
      <c r="AI31" s="202"/>
      <c r="AJ31" s="205"/>
      <c r="AK31" s="206"/>
      <c r="AL31" s="207"/>
      <c r="AM31" s="199"/>
      <c r="AN31" s="200"/>
      <c r="AO31" s="201"/>
      <c r="AP31" s="201"/>
      <c r="AQ31" s="201"/>
      <c r="AR31" s="202"/>
      <c r="AS31" s="202"/>
      <c r="AT31" s="203"/>
      <c r="AU31" s="204"/>
      <c r="AV31" s="202"/>
      <c r="AW31" s="203"/>
      <c r="AX31" s="204"/>
      <c r="AY31" s="202"/>
      <c r="AZ31" s="203"/>
      <c r="BA31" s="204"/>
      <c r="BB31" s="202"/>
      <c r="BC31" s="203"/>
      <c r="BD31" s="204"/>
      <c r="BE31" s="202"/>
      <c r="BF31" s="203"/>
      <c r="BG31" s="204"/>
      <c r="BH31" s="202"/>
      <c r="BI31" s="203"/>
      <c r="BJ31" s="204"/>
      <c r="BK31" s="202"/>
      <c r="BL31" s="203"/>
      <c r="BM31" s="204"/>
      <c r="BN31" s="202"/>
      <c r="BO31" s="203"/>
      <c r="BP31" s="204"/>
      <c r="BQ31" s="202"/>
      <c r="BR31" s="203"/>
      <c r="BS31" s="204"/>
      <c r="BT31" s="202"/>
      <c r="BU31" s="202"/>
      <c r="BV31" s="205"/>
      <c r="BW31" s="206"/>
      <c r="BX31" s="207"/>
    </row>
    <row r="32" spans="1:76" ht="25" customHeight="1" x14ac:dyDescent="0.2">
      <c r="A32" s="199"/>
      <c r="B32" s="200"/>
      <c r="C32" s="201"/>
      <c r="D32" s="201"/>
      <c r="E32" s="201"/>
      <c r="F32" s="202"/>
      <c r="G32" s="202"/>
      <c r="H32" s="203"/>
      <c r="I32" s="204"/>
      <c r="J32" s="202"/>
      <c r="K32" s="203"/>
      <c r="L32" s="204"/>
      <c r="M32" s="202"/>
      <c r="N32" s="203"/>
      <c r="O32" s="204"/>
      <c r="P32" s="202"/>
      <c r="Q32" s="203"/>
      <c r="R32" s="204"/>
      <c r="S32" s="202"/>
      <c r="T32" s="203"/>
      <c r="U32" s="204"/>
      <c r="V32" s="202"/>
      <c r="W32" s="203"/>
      <c r="X32" s="204"/>
      <c r="Y32" s="202"/>
      <c r="Z32" s="203"/>
      <c r="AA32" s="204"/>
      <c r="AB32" s="202"/>
      <c r="AC32" s="203"/>
      <c r="AD32" s="204"/>
      <c r="AE32" s="202"/>
      <c r="AF32" s="203"/>
      <c r="AG32" s="204"/>
      <c r="AH32" s="202"/>
      <c r="AI32" s="202"/>
      <c r="AJ32" s="205"/>
      <c r="AK32" s="206"/>
      <c r="AL32" s="207"/>
      <c r="AM32" s="199"/>
      <c r="AN32" s="200"/>
      <c r="AO32" s="201"/>
      <c r="AP32" s="201"/>
      <c r="AQ32" s="201"/>
      <c r="AR32" s="202"/>
      <c r="AS32" s="202"/>
      <c r="AT32" s="203"/>
      <c r="AU32" s="204"/>
      <c r="AV32" s="202"/>
      <c r="AW32" s="203"/>
      <c r="AX32" s="204"/>
      <c r="AY32" s="202"/>
      <c r="AZ32" s="203"/>
      <c r="BA32" s="204"/>
      <c r="BB32" s="202"/>
      <c r="BC32" s="203"/>
      <c r="BD32" s="204"/>
      <c r="BE32" s="202"/>
      <c r="BF32" s="203"/>
      <c r="BG32" s="204"/>
      <c r="BH32" s="202"/>
      <c r="BI32" s="203"/>
      <c r="BJ32" s="204"/>
      <c r="BK32" s="202"/>
      <c r="BL32" s="203"/>
      <c r="BM32" s="204"/>
      <c r="BN32" s="202"/>
      <c r="BO32" s="203"/>
      <c r="BP32" s="204"/>
      <c r="BQ32" s="202"/>
      <c r="BR32" s="203"/>
      <c r="BS32" s="204"/>
      <c r="BT32" s="202"/>
      <c r="BU32" s="202"/>
      <c r="BV32" s="205"/>
      <c r="BW32" s="206"/>
      <c r="BX32" s="207"/>
    </row>
    <row r="33" spans="1:76" ht="25" customHeight="1" x14ac:dyDescent="0.2">
      <c r="A33" s="199"/>
      <c r="B33" s="200"/>
      <c r="C33" s="201"/>
      <c r="D33" s="201"/>
      <c r="E33" s="201"/>
      <c r="F33" s="202"/>
      <c r="G33" s="202"/>
      <c r="H33" s="203"/>
      <c r="I33" s="204"/>
      <c r="J33" s="202"/>
      <c r="K33" s="203"/>
      <c r="L33" s="204"/>
      <c r="M33" s="202"/>
      <c r="N33" s="203"/>
      <c r="O33" s="204"/>
      <c r="P33" s="202"/>
      <c r="Q33" s="203"/>
      <c r="R33" s="204"/>
      <c r="S33" s="202"/>
      <c r="T33" s="203"/>
      <c r="U33" s="204"/>
      <c r="V33" s="202"/>
      <c r="W33" s="203"/>
      <c r="X33" s="204"/>
      <c r="Y33" s="202"/>
      <c r="Z33" s="203"/>
      <c r="AA33" s="204"/>
      <c r="AB33" s="202"/>
      <c r="AC33" s="203"/>
      <c r="AD33" s="204"/>
      <c r="AE33" s="202"/>
      <c r="AF33" s="203"/>
      <c r="AG33" s="204"/>
      <c r="AH33" s="202"/>
      <c r="AI33" s="202"/>
      <c r="AJ33" s="205"/>
      <c r="AK33" s="206"/>
      <c r="AL33" s="207"/>
      <c r="AM33" s="199"/>
      <c r="AN33" s="200"/>
      <c r="AO33" s="201"/>
      <c r="AP33" s="201"/>
      <c r="AQ33" s="201"/>
      <c r="AR33" s="202"/>
      <c r="AS33" s="202"/>
      <c r="AT33" s="203"/>
      <c r="AU33" s="204"/>
      <c r="AV33" s="202"/>
      <c r="AW33" s="203"/>
      <c r="AX33" s="204"/>
      <c r="AY33" s="202"/>
      <c r="AZ33" s="203"/>
      <c r="BA33" s="204"/>
      <c r="BB33" s="202"/>
      <c r="BC33" s="203"/>
      <c r="BD33" s="204"/>
      <c r="BE33" s="202"/>
      <c r="BF33" s="203"/>
      <c r="BG33" s="204"/>
      <c r="BH33" s="202"/>
      <c r="BI33" s="203"/>
      <c r="BJ33" s="204"/>
      <c r="BK33" s="202"/>
      <c r="BL33" s="203"/>
      <c r="BM33" s="204"/>
      <c r="BN33" s="202"/>
      <c r="BO33" s="203"/>
      <c r="BP33" s="204"/>
      <c r="BQ33" s="202"/>
      <c r="BR33" s="203"/>
      <c r="BS33" s="204"/>
      <c r="BT33" s="202"/>
      <c r="BU33" s="202"/>
      <c r="BV33" s="205"/>
      <c r="BW33" s="206"/>
      <c r="BX33" s="207"/>
    </row>
    <row r="34" spans="1:76" ht="25" customHeight="1" x14ac:dyDescent="0.2">
      <c r="A34" s="199"/>
      <c r="B34" s="200"/>
      <c r="C34" s="201"/>
      <c r="D34" s="201"/>
      <c r="E34" s="201"/>
      <c r="F34" s="202"/>
      <c r="G34" s="202"/>
      <c r="H34" s="203"/>
      <c r="I34" s="204"/>
      <c r="J34" s="202"/>
      <c r="K34" s="203"/>
      <c r="L34" s="204"/>
      <c r="M34" s="202"/>
      <c r="N34" s="203"/>
      <c r="O34" s="204"/>
      <c r="P34" s="202"/>
      <c r="Q34" s="203"/>
      <c r="R34" s="204"/>
      <c r="S34" s="202"/>
      <c r="T34" s="203"/>
      <c r="U34" s="204"/>
      <c r="V34" s="202"/>
      <c r="W34" s="203"/>
      <c r="X34" s="204"/>
      <c r="Y34" s="202"/>
      <c r="Z34" s="203"/>
      <c r="AA34" s="204"/>
      <c r="AB34" s="202"/>
      <c r="AC34" s="203"/>
      <c r="AD34" s="204"/>
      <c r="AE34" s="202"/>
      <c r="AF34" s="203"/>
      <c r="AG34" s="204"/>
      <c r="AH34" s="202"/>
      <c r="AI34" s="202"/>
      <c r="AJ34" s="205"/>
      <c r="AK34" s="206"/>
      <c r="AL34" s="207"/>
      <c r="AM34" s="199"/>
      <c r="AN34" s="200"/>
      <c r="AO34" s="201"/>
      <c r="AP34" s="201"/>
      <c r="AQ34" s="201"/>
      <c r="AR34" s="202"/>
      <c r="AS34" s="202"/>
      <c r="AT34" s="203"/>
      <c r="AU34" s="204"/>
      <c r="AV34" s="202"/>
      <c r="AW34" s="203"/>
      <c r="AX34" s="204"/>
      <c r="AY34" s="202"/>
      <c r="AZ34" s="203"/>
      <c r="BA34" s="204"/>
      <c r="BB34" s="202"/>
      <c r="BC34" s="203"/>
      <c r="BD34" s="204"/>
      <c r="BE34" s="202"/>
      <c r="BF34" s="203"/>
      <c r="BG34" s="204"/>
      <c r="BH34" s="202"/>
      <c r="BI34" s="203"/>
      <c r="BJ34" s="204"/>
      <c r="BK34" s="202"/>
      <c r="BL34" s="203"/>
      <c r="BM34" s="204"/>
      <c r="BN34" s="202"/>
      <c r="BO34" s="203"/>
      <c r="BP34" s="204"/>
      <c r="BQ34" s="202"/>
      <c r="BR34" s="203"/>
      <c r="BS34" s="204"/>
      <c r="BT34" s="202"/>
      <c r="BU34" s="202"/>
      <c r="BV34" s="205"/>
      <c r="BW34" s="206"/>
      <c r="BX34" s="207"/>
    </row>
    <row r="35" spans="1:76" x14ac:dyDescent="0.2">
      <c r="A35" s="155"/>
      <c r="B35" s="157"/>
      <c r="C35" s="157"/>
      <c r="D35" s="157"/>
      <c r="E35" s="157"/>
      <c r="F35" s="208"/>
      <c r="G35" s="157"/>
      <c r="I35" s="208"/>
      <c r="J35" s="208"/>
      <c r="AM35" s="155"/>
      <c r="AN35" s="157"/>
      <c r="AO35" s="157"/>
      <c r="AP35" s="157"/>
      <c r="AQ35" s="157"/>
      <c r="AR35" s="208"/>
      <c r="AS35" s="157"/>
      <c r="AU35" s="208"/>
      <c r="AV35" s="208"/>
    </row>
    <row r="36" spans="1:76" x14ac:dyDescent="0.2">
      <c r="A36" s="155"/>
      <c r="B36" s="157"/>
      <c r="C36" s="157"/>
      <c r="D36" s="209" t="s">
        <v>1812</v>
      </c>
      <c r="E36" s="210"/>
      <c r="F36" s="209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58"/>
      <c r="V36" s="158"/>
      <c r="W36" s="158"/>
      <c r="X36" s="158"/>
      <c r="Y36" s="160"/>
      <c r="AG36" s="157"/>
      <c r="AM36" s="155"/>
      <c r="AN36" s="157"/>
      <c r="AO36" s="157"/>
      <c r="AP36" s="209" t="s">
        <v>1812</v>
      </c>
      <c r="AQ36" s="210"/>
      <c r="AR36" s="209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58"/>
      <c r="BH36" s="158"/>
      <c r="BI36" s="158"/>
      <c r="BJ36" s="158"/>
      <c r="BK36" s="160"/>
      <c r="BS36" s="157"/>
    </row>
    <row r="37" spans="1:76" x14ac:dyDescent="0.2">
      <c r="A37" s="155"/>
      <c r="B37" s="157"/>
      <c r="C37" s="157"/>
      <c r="D37" s="209" t="s">
        <v>1813</v>
      </c>
      <c r="E37" s="210"/>
      <c r="F37" s="209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AH37" s="157"/>
      <c r="AM37" s="155"/>
      <c r="AN37" s="157"/>
      <c r="AO37" s="157"/>
      <c r="AP37" s="209" t="s">
        <v>1813</v>
      </c>
      <c r="AQ37" s="210"/>
      <c r="AR37" s="209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T37" s="157"/>
    </row>
    <row r="38" spans="1:76" x14ac:dyDescent="0.2">
      <c r="D38" s="211" t="s">
        <v>1814</v>
      </c>
      <c r="E38" s="212"/>
      <c r="F38" s="213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AP38" s="211" t="s">
        <v>1814</v>
      </c>
      <c r="AQ38" s="212"/>
      <c r="AR38" s="213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</row>
    <row r="39" spans="1:76" x14ac:dyDescent="0.2">
      <c r="D39" s="135"/>
      <c r="AP39" s="135"/>
    </row>
    <row r="40" spans="1:76" x14ac:dyDescent="0.2">
      <c r="D40" s="135"/>
      <c r="AP40" s="135"/>
    </row>
    <row r="41" spans="1:76" x14ac:dyDescent="0.2">
      <c r="D41" s="135"/>
      <c r="AP41" s="135"/>
    </row>
    <row r="42" spans="1:76" x14ac:dyDescent="0.2">
      <c r="D42" s="135"/>
      <c r="AP42" s="135"/>
    </row>
    <row r="43" spans="1:76" x14ac:dyDescent="0.2">
      <c r="D43" s="135"/>
      <c r="AP43" s="135"/>
    </row>
    <row r="45" spans="1:76" x14ac:dyDescent="0.2">
      <c r="B45" s="155"/>
      <c r="C45" s="155"/>
      <c r="D45" s="155"/>
      <c r="E45" s="155"/>
      <c r="H45" s="156"/>
      <c r="K45" s="157"/>
      <c r="O45" s="153"/>
      <c r="P45" s="155"/>
      <c r="R45" s="153"/>
      <c r="S45" s="153"/>
      <c r="U45" s="153"/>
      <c r="V45" s="157"/>
      <c r="AB45" s="153"/>
      <c r="AC45" s="153"/>
      <c r="AD45" s="153"/>
      <c r="AE45" s="153"/>
      <c r="AF45" s="153"/>
      <c r="AG45" s="153"/>
      <c r="AH45" s="157"/>
      <c r="AK45" s="153"/>
      <c r="AL45" s="153"/>
      <c r="AN45" s="155"/>
      <c r="AO45" s="155"/>
      <c r="AP45" s="155"/>
      <c r="AQ45" s="155"/>
      <c r="AT45" s="156"/>
      <c r="AW45" s="157"/>
      <c r="BA45" s="153"/>
      <c r="BB45" s="155"/>
      <c r="BD45" s="153"/>
      <c r="BE45" s="153"/>
      <c r="BG45" s="153"/>
      <c r="BH45" s="157"/>
      <c r="BN45" s="153"/>
      <c r="BO45" s="153"/>
      <c r="BP45" s="153"/>
      <c r="BQ45" s="153"/>
      <c r="BR45" s="153"/>
      <c r="BS45" s="153"/>
      <c r="BT45" s="157"/>
      <c r="BW45" s="153"/>
      <c r="BX45" s="153"/>
    </row>
    <row r="46" spans="1:76" ht="21" x14ac:dyDescent="0.25">
      <c r="A46" s="1168" t="s">
        <v>1779</v>
      </c>
      <c r="B46" s="1168"/>
      <c r="C46" s="1168"/>
      <c r="D46" s="1168"/>
      <c r="E46" s="1168"/>
      <c r="F46" s="1168"/>
      <c r="G46" s="1168"/>
      <c r="H46" s="1168"/>
      <c r="I46" s="1168"/>
      <c r="J46" s="1168"/>
      <c r="K46" s="1168"/>
      <c r="L46" s="1168"/>
      <c r="M46" s="1168"/>
      <c r="N46" s="1168"/>
      <c r="O46" s="1168"/>
      <c r="P46" s="1168"/>
      <c r="Q46" s="1168"/>
      <c r="R46" s="1168"/>
      <c r="S46" s="1168"/>
      <c r="T46" s="1168"/>
      <c r="U46" s="1168"/>
      <c r="V46" s="1168"/>
      <c r="W46" s="1168"/>
      <c r="X46" s="1168"/>
      <c r="Y46" s="1168"/>
      <c r="Z46" s="1168"/>
      <c r="AA46" s="1168"/>
      <c r="AB46" s="1168"/>
      <c r="AC46" s="1168"/>
      <c r="AD46" s="1168"/>
      <c r="AE46" s="1168"/>
      <c r="AF46" s="1168"/>
      <c r="AG46" s="1168"/>
      <c r="AH46" s="1168"/>
      <c r="AI46" s="1168"/>
      <c r="AJ46" s="1168"/>
      <c r="AK46" s="1168"/>
      <c r="AL46" s="1168"/>
      <c r="AM46" s="1168" t="s">
        <v>1779</v>
      </c>
      <c r="AN46" s="1168"/>
      <c r="AO46" s="1168"/>
      <c r="AP46" s="1168"/>
      <c r="AQ46" s="1168"/>
      <c r="AR46" s="1168"/>
      <c r="AS46" s="1168"/>
      <c r="AT46" s="1168"/>
      <c r="AU46" s="1168"/>
      <c r="AV46" s="1168"/>
      <c r="AW46" s="1168"/>
      <c r="AX46" s="1168"/>
      <c r="AY46" s="1168"/>
      <c r="AZ46" s="1168"/>
      <c r="BA46" s="1168"/>
      <c r="BB46" s="1168"/>
      <c r="BC46" s="1168"/>
      <c r="BD46" s="1168"/>
      <c r="BE46" s="1168"/>
      <c r="BF46" s="1168"/>
      <c r="BG46" s="1168"/>
      <c r="BH46" s="1168"/>
      <c r="BI46" s="1168"/>
      <c r="BJ46" s="1168"/>
      <c r="BK46" s="1168"/>
      <c r="BL46" s="1168"/>
      <c r="BM46" s="1168"/>
      <c r="BN46" s="1168"/>
      <c r="BO46" s="1168"/>
      <c r="BP46" s="1168"/>
      <c r="BQ46" s="1168"/>
      <c r="BR46" s="1168"/>
      <c r="BS46" s="1168"/>
      <c r="BT46" s="1168"/>
      <c r="BU46" s="1168"/>
      <c r="BV46" s="1168"/>
      <c r="BW46" s="1168"/>
      <c r="BX46" s="1168"/>
    </row>
    <row r="47" spans="1:76" x14ac:dyDescent="0.2">
      <c r="A47" s="136" t="s">
        <v>1768</v>
      </c>
      <c r="B47" s="1148" t="s">
        <v>3910</v>
      </c>
      <c r="C47" s="1140"/>
      <c r="D47" s="138"/>
      <c r="E47" s="138"/>
      <c r="F47" s="138"/>
      <c r="G47" s="138"/>
      <c r="H47" s="158"/>
      <c r="I47" s="159"/>
      <c r="J47" s="160"/>
      <c r="K47" s="161"/>
      <c r="L47" s="161"/>
      <c r="M47" s="160"/>
      <c r="N47" s="158"/>
      <c r="O47" s="158"/>
      <c r="U47" s="153"/>
      <c r="V47" s="157"/>
      <c r="AB47" s="153"/>
      <c r="AC47" s="153"/>
      <c r="AD47" s="153"/>
      <c r="AE47" s="153"/>
      <c r="AF47" s="153"/>
      <c r="AG47" s="153"/>
      <c r="AH47" s="157"/>
      <c r="AJ47" s="158"/>
      <c r="AK47" s="158"/>
      <c r="AL47" s="158"/>
      <c r="AM47" s="136" t="s">
        <v>1768</v>
      </c>
      <c r="AN47" s="1148" t="s">
        <v>3910</v>
      </c>
      <c r="AO47" s="1140"/>
      <c r="AP47" s="162"/>
      <c r="AQ47" s="162"/>
      <c r="AR47" s="162"/>
      <c r="AS47" s="162"/>
      <c r="AT47" s="158"/>
      <c r="AU47" s="159"/>
      <c r="AV47" s="160"/>
      <c r="AW47" s="161"/>
      <c r="AX47" s="161"/>
      <c r="AY47" s="160"/>
      <c r="AZ47" s="158"/>
      <c r="BA47" s="158"/>
      <c r="BG47" s="153"/>
      <c r="BH47" s="157"/>
      <c r="BN47" s="153"/>
      <c r="BO47" s="153"/>
      <c r="BP47" s="153"/>
      <c r="BQ47" s="153"/>
      <c r="BR47" s="153"/>
      <c r="BS47" s="153"/>
      <c r="BT47" s="157"/>
      <c r="BV47" s="158"/>
      <c r="BW47" s="158"/>
      <c r="BX47" s="158"/>
    </row>
    <row r="48" spans="1:76" x14ac:dyDescent="0.2">
      <c r="A48" s="136" t="s">
        <v>1769</v>
      </c>
      <c r="B48" s="1111" t="s">
        <v>3911</v>
      </c>
      <c r="C48" s="357"/>
      <c r="D48" s="138"/>
      <c r="E48" s="138"/>
      <c r="F48" s="138"/>
      <c r="G48" s="138"/>
      <c r="H48" s="158"/>
      <c r="I48" s="159"/>
      <c r="J48" s="160"/>
      <c r="K48" s="161"/>
      <c r="L48" s="161"/>
      <c r="M48" s="160"/>
      <c r="N48" s="158"/>
      <c r="O48" s="158"/>
      <c r="U48" s="153"/>
      <c r="V48" s="157"/>
      <c r="AB48" s="153"/>
      <c r="AC48" s="153"/>
      <c r="AD48" s="153"/>
      <c r="AE48" s="153"/>
      <c r="AF48" s="153"/>
      <c r="AG48" s="153"/>
      <c r="AH48" s="157"/>
      <c r="AJ48" s="158"/>
      <c r="AK48" s="158"/>
      <c r="AL48" s="158"/>
      <c r="AM48" s="136" t="s">
        <v>1769</v>
      </c>
      <c r="AN48" s="1111" t="s">
        <v>3911</v>
      </c>
      <c r="AO48" s="357"/>
      <c r="AP48" s="163"/>
      <c r="AQ48" s="163"/>
      <c r="AR48" s="163"/>
      <c r="AS48" s="140"/>
      <c r="AT48" s="158"/>
      <c r="AU48" s="159"/>
      <c r="AV48" s="160"/>
      <c r="AW48" s="161"/>
      <c r="AX48" s="161"/>
      <c r="AY48" s="160"/>
      <c r="AZ48" s="158"/>
      <c r="BA48" s="158"/>
      <c r="BG48" s="153"/>
      <c r="BH48" s="157"/>
      <c r="BN48" s="153"/>
      <c r="BO48" s="153"/>
      <c r="BP48" s="153"/>
      <c r="BQ48" s="153"/>
      <c r="BR48" s="153"/>
      <c r="BS48" s="153"/>
      <c r="BT48" s="157"/>
      <c r="BV48" s="158"/>
      <c r="BW48" s="158"/>
      <c r="BX48" s="158"/>
    </row>
    <row r="49" spans="1:76" x14ac:dyDescent="0.2">
      <c r="A49" s="136" t="s">
        <v>26</v>
      </c>
      <c r="B49" s="1113" t="s">
        <v>3912</v>
      </c>
      <c r="C49" s="164"/>
      <c r="D49" s="137"/>
      <c r="E49" s="137"/>
      <c r="F49" s="138"/>
      <c r="G49" s="138"/>
      <c r="H49" s="158"/>
      <c r="I49" s="159"/>
      <c r="J49" s="160"/>
      <c r="K49" s="161"/>
      <c r="L49" s="161"/>
      <c r="M49" s="160"/>
      <c r="N49" s="158"/>
      <c r="O49" s="158"/>
      <c r="U49" s="153"/>
      <c r="V49" s="157"/>
      <c r="AB49" s="153"/>
      <c r="AC49" s="153"/>
      <c r="AD49" s="153"/>
      <c r="AE49" s="153"/>
      <c r="AF49" s="153"/>
      <c r="AG49" s="153"/>
      <c r="AH49" s="157"/>
      <c r="AJ49" s="158"/>
      <c r="AK49" s="158"/>
      <c r="AL49" s="158"/>
      <c r="AM49" s="136" t="s">
        <v>26</v>
      </c>
      <c r="AN49" s="1113" t="s">
        <v>3912</v>
      </c>
      <c r="AO49" s="164"/>
      <c r="AP49" s="137"/>
      <c r="AQ49" s="137"/>
      <c r="AR49" s="138"/>
      <c r="AS49" s="138"/>
      <c r="AT49" s="158"/>
      <c r="AU49" s="159"/>
      <c r="AV49" s="160"/>
      <c r="AW49" s="161"/>
      <c r="AX49" s="161"/>
      <c r="AY49" s="160"/>
      <c r="AZ49" s="158"/>
      <c r="BA49" s="158"/>
      <c r="BG49" s="153"/>
      <c r="BH49" s="157"/>
      <c r="BN49" s="153"/>
      <c r="BO49" s="153"/>
      <c r="BP49" s="153"/>
      <c r="BQ49" s="153"/>
      <c r="BR49" s="153"/>
      <c r="BS49" s="153"/>
      <c r="BT49" s="157"/>
      <c r="BV49" s="158"/>
      <c r="BW49" s="158"/>
      <c r="BX49" s="158"/>
    </row>
    <row r="50" spans="1:76" x14ac:dyDescent="0.2">
      <c r="A50" s="136" t="s">
        <v>10</v>
      </c>
      <c r="B50" s="1111" t="s">
        <v>3956</v>
      </c>
      <c r="C50" s="162"/>
      <c r="D50" s="134"/>
      <c r="E50" s="134"/>
      <c r="F50" s="134"/>
      <c r="G50" s="138"/>
      <c r="H50" s="158"/>
      <c r="I50" s="159"/>
      <c r="J50" s="160"/>
      <c r="K50" s="161"/>
      <c r="L50" s="161"/>
      <c r="M50" s="160"/>
      <c r="N50" s="158"/>
      <c r="O50" s="158"/>
      <c r="U50" s="153"/>
      <c r="V50" s="157"/>
      <c r="AB50" s="153"/>
      <c r="AC50" s="153"/>
      <c r="AD50" s="153"/>
      <c r="AE50" s="153"/>
      <c r="AF50" s="153"/>
      <c r="AG50" s="153"/>
      <c r="AH50" s="157"/>
      <c r="AJ50" s="158"/>
      <c r="AK50" s="158"/>
      <c r="AL50" s="158"/>
      <c r="AM50" s="136" t="s">
        <v>10</v>
      </c>
      <c r="AN50" s="1111" t="s">
        <v>4053</v>
      </c>
      <c r="AO50" s="140"/>
      <c r="AP50" s="134"/>
      <c r="AQ50" s="134"/>
      <c r="AR50" s="134"/>
      <c r="AS50" s="138"/>
      <c r="AT50" s="158"/>
      <c r="AU50" s="159"/>
      <c r="AV50" s="160"/>
      <c r="AW50" s="161"/>
      <c r="AX50" s="161"/>
      <c r="AY50" s="160"/>
      <c r="AZ50" s="158"/>
      <c r="BA50" s="158"/>
      <c r="BG50" s="153"/>
      <c r="BH50" s="157"/>
      <c r="BN50" s="153"/>
      <c r="BO50" s="153"/>
      <c r="BP50" s="153"/>
      <c r="BQ50" s="153"/>
      <c r="BR50" s="153"/>
      <c r="BS50" s="153"/>
      <c r="BT50" s="157"/>
      <c r="BV50" s="158"/>
      <c r="BW50" s="158"/>
      <c r="BX50" s="158"/>
    </row>
    <row r="51" spans="1:76" x14ac:dyDescent="0.2">
      <c r="A51" s="136" t="s">
        <v>32</v>
      </c>
      <c r="B51" s="162" t="s">
        <v>1796</v>
      </c>
      <c r="C51" s="162"/>
      <c r="D51" s="138"/>
      <c r="E51" s="138"/>
      <c r="F51" s="138"/>
      <c r="G51" s="138"/>
      <c r="H51" s="158"/>
      <c r="I51" s="159"/>
      <c r="J51" s="160"/>
      <c r="K51" s="161"/>
      <c r="L51" s="161"/>
      <c r="M51" s="160"/>
      <c r="N51" s="158"/>
      <c r="O51" s="158"/>
      <c r="U51" s="153"/>
      <c r="V51" s="157"/>
      <c r="AB51" s="153"/>
      <c r="AC51" s="153"/>
      <c r="AD51" s="153"/>
      <c r="AE51" s="153"/>
      <c r="AF51" s="153"/>
      <c r="AG51" s="153"/>
      <c r="AH51" s="157"/>
      <c r="AJ51" s="158"/>
      <c r="AK51" s="158"/>
      <c r="AL51" s="158"/>
      <c r="AM51" s="136" t="s">
        <v>32</v>
      </c>
      <c r="AN51" s="139" t="s">
        <v>1797</v>
      </c>
      <c r="AO51" s="140"/>
      <c r="AP51" s="138"/>
      <c r="AQ51" s="138"/>
      <c r="AR51" s="138"/>
      <c r="AS51" s="138"/>
      <c r="AT51" s="158"/>
      <c r="AU51" s="159"/>
      <c r="AV51" s="160"/>
      <c r="AW51" s="161"/>
      <c r="AX51" s="161"/>
      <c r="AY51" s="160"/>
      <c r="AZ51" s="158"/>
      <c r="BA51" s="158"/>
      <c r="BG51" s="153"/>
      <c r="BH51" s="157"/>
      <c r="BN51" s="153"/>
      <c r="BO51" s="153"/>
      <c r="BP51" s="153"/>
      <c r="BQ51" s="153"/>
      <c r="BR51" s="153"/>
      <c r="BS51" s="153"/>
      <c r="BT51" s="157"/>
      <c r="BV51" s="158"/>
      <c r="BW51" s="158"/>
      <c r="BX51" s="158"/>
    </row>
    <row r="52" spans="1:76" x14ac:dyDescent="0.2">
      <c r="A52" s="136" t="s">
        <v>1782</v>
      </c>
      <c r="B52" s="1111" t="s">
        <v>3902</v>
      </c>
      <c r="C52" s="162"/>
      <c r="D52" s="138"/>
      <c r="E52" s="138"/>
      <c r="F52" s="138"/>
      <c r="G52" s="138"/>
      <c r="H52" s="158"/>
      <c r="I52" s="159"/>
      <c r="J52" s="160"/>
      <c r="K52" s="161"/>
      <c r="L52" s="161"/>
      <c r="M52" s="160"/>
      <c r="N52" s="158"/>
      <c r="O52" s="158"/>
      <c r="U52" s="153"/>
      <c r="V52" s="157"/>
      <c r="AB52" s="153"/>
      <c r="AC52" s="153"/>
      <c r="AD52" s="153"/>
      <c r="AE52" s="153"/>
      <c r="AF52" s="153"/>
      <c r="AG52" s="153"/>
      <c r="AH52" s="157"/>
      <c r="AJ52" s="158"/>
      <c r="AK52" s="158"/>
      <c r="AL52" s="158"/>
      <c r="AM52" s="136" t="s">
        <v>1782</v>
      </c>
      <c r="AN52" s="1112" t="s">
        <v>3902</v>
      </c>
      <c r="AO52" s="140"/>
      <c r="AP52" s="138"/>
      <c r="AQ52" s="138"/>
      <c r="AR52" s="138"/>
      <c r="AS52" s="138"/>
      <c r="AT52" s="158"/>
      <c r="AU52" s="159"/>
      <c r="AV52" s="160"/>
      <c r="AW52" s="161"/>
      <c r="AX52" s="161"/>
      <c r="AY52" s="160"/>
      <c r="AZ52" s="158"/>
      <c r="BA52" s="158"/>
      <c r="BG52" s="153"/>
      <c r="BH52" s="157"/>
      <c r="BN52" s="153"/>
      <c r="BO52" s="153"/>
      <c r="BP52" s="153"/>
      <c r="BQ52" s="153"/>
      <c r="BR52" s="153"/>
      <c r="BS52" s="153"/>
      <c r="BT52" s="157"/>
      <c r="BV52" s="158"/>
      <c r="BW52" s="158"/>
      <c r="BX52" s="158"/>
    </row>
    <row r="53" spans="1:76" x14ac:dyDescent="0.2">
      <c r="A53" s="136" t="s">
        <v>1784</v>
      </c>
      <c r="B53" s="162"/>
      <c r="C53" s="162"/>
      <c r="D53" s="138"/>
      <c r="E53" s="138"/>
      <c r="F53" s="138"/>
      <c r="G53" s="138"/>
      <c r="H53" s="158"/>
      <c r="I53" s="159"/>
      <c r="J53" s="160"/>
      <c r="K53" s="161"/>
      <c r="L53" s="161"/>
      <c r="M53" s="160"/>
      <c r="N53" s="158"/>
      <c r="O53" s="158"/>
      <c r="U53" s="153"/>
      <c r="V53" s="157"/>
      <c r="AB53" s="153"/>
      <c r="AC53" s="153"/>
      <c r="AD53" s="153"/>
      <c r="AE53" s="153"/>
      <c r="AF53" s="153"/>
      <c r="AG53" s="153"/>
      <c r="AH53" s="157"/>
      <c r="AJ53" s="1167"/>
      <c r="AK53" s="1167"/>
      <c r="AL53" s="1167"/>
      <c r="AM53" s="136" t="s">
        <v>1784</v>
      </c>
      <c r="AN53" s="139"/>
      <c r="AO53" s="140"/>
      <c r="AP53" s="138"/>
      <c r="AQ53" s="138"/>
      <c r="AR53" s="138"/>
      <c r="AS53" s="138"/>
      <c r="AT53" s="158"/>
      <c r="AU53" s="159"/>
      <c r="AV53" s="160"/>
      <c r="AW53" s="161"/>
      <c r="AX53" s="161"/>
      <c r="AY53" s="160"/>
      <c r="AZ53" s="158"/>
      <c r="BA53" s="158"/>
      <c r="BG53" s="153"/>
      <c r="BH53" s="157"/>
      <c r="BN53" s="153"/>
      <c r="BO53" s="153"/>
      <c r="BP53" s="153"/>
      <c r="BQ53" s="153"/>
      <c r="BR53" s="153"/>
      <c r="BS53" s="153"/>
      <c r="BT53" s="157"/>
      <c r="BV53" s="1167"/>
      <c r="BW53" s="1167"/>
      <c r="BX53" s="1167"/>
    </row>
    <row r="54" spans="1:76" x14ac:dyDescent="0.2">
      <c r="A54" s="136" t="s">
        <v>1785</v>
      </c>
      <c r="B54" s="162">
        <v>1</v>
      </c>
      <c r="C54" s="162"/>
      <c r="D54" s="134"/>
      <c r="E54" s="138"/>
      <c r="F54" s="138"/>
      <c r="G54" s="138"/>
      <c r="H54" s="158"/>
      <c r="I54" s="159"/>
      <c r="J54" s="158"/>
      <c r="K54" s="161"/>
      <c r="L54" s="161"/>
      <c r="M54" s="161"/>
      <c r="N54" s="158"/>
      <c r="O54" s="158"/>
      <c r="U54" s="153"/>
      <c r="V54" s="157"/>
      <c r="AB54" s="153"/>
      <c r="AC54" s="153"/>
      <c r="AD54" s="153"/>
      <c r="AE54" s="153"/>
      <c r="AF54" s="153"/>
      <c r="AG54" s="153"/>
      <c r="AH54" s="157"/>
      <c r="AJ54" s="1167"/>
      <c r="AK54" s="1167"/>
      <c r="AL54" s="1167"/>
      <c r="AM54" s="136" t="s">
        <v>1785</v>
      </c>
      <c r="AN54" s="139">
        <v>1</v>
      </c>
      <c r="AO54" s="140"/>
      <c r="AP54" s="134"/>
      <c r="AQ54" s="138"/>
      <c r="AR54" s="138"/>
      <c r="AS54" s="138"/>
      <c r="AT54" s="158"/>
      <c r="AU54" s="159"/>
      <c r="AV54" s="158"/>
      <c r="AW54" s="161"/>
      <c r="AX54" s="161"/>
      <c r="AY54" s="161"/>
      <c r="AZ54" s="158"/>
      <c r="BA54" s="158"/>
      <c r="BG54" s="153"/>
      <c r="BH54" s="157"/>
      <c r="BN54" s="153"/>
      <c r="BO54" s="153"/>
      <c r="BP54" s="153"/>
      <c r="BQ54" s="153"/>
      <c r="BR54" s="153"/>
      <c r="BS54" s="153"/>
      <c r="BT54" s="157"/>
      <c r="BV54" s="1167"/>
      <c r="BW54" s="1167"/>
      <c r="BX54" s="1167"/>
    </row>
    <row r="55" spans="1:76" x14ac:dyDescent="0.2">
      <c r="A55" s="136"/>
      <c r="B55" s="162"/>
      <c r="C55" s="162"/>
      <c r="D55" s="134"/>
      <c r="E55" s="138"/>
      <c r="F55" s="138"/>
      <c r="G55" s="138"/>
      <c r="H55" s="158"/>
      <c r="I55" s="158"/>
      <c r="J55" s="158"/>
      <c r="K55" s="161"/>
      <c r="L55" s="161"/>
      <c r="M55" s="161"/>
      <c r="N55" s="158"/>
      <c r="O55" s="158"/>
      <c r="U55" s="153"/>
      <c r="V55" s="157"/>
      <c r="AB55" s="153"/>
      <c r="AC55" s="153"/>
      <c r="AD55" s="153"/>
      <c r="AE55" s="153"/>
      <c r="AF55" s="153"/>
      <c r="AG55" s="153"/>
      <c r="AH55" s="157"/>
      <c r="AJ55" s="1167"/>
      <c r="AK55" s="1167"/>
      <c r="AL55" s="1167"/>
      <c r="AM55" s="136"/>
      <c r="AN55" s="139"/>
      <c r="AO55" s="140"/>
      <c r="AP55" s="134"/>
      <c r="AQ55" s="138"/>
      <c r="AR55" s="138"/>
      <c r="AS55" s="138"/>
      <c r="AT55" s="158"/>
      <c r="AU55" s="158"/>
      <c r="AV55" s="158"/>
      <c r="AW55" s="161"/>
      <c r="AX55" s="161"/>
      <c r="AY55" s="161"/>
      <c r="AZ55" s="158"/>
      <c r="BA55" s="158"/>
      <c r="BG55" s="153"/>
      <c r="BH55" s="157"/>
      <c r="BN55" s="153"/>
      <c r="BO55" s="153"/>
      <c r="BP55" s="153"/>
      <c r="BQ55" s="153"/>
      <c r="BR55" s="153"/>
      <c r="BS55" s="153"/>
      <c r="BT55" s="157"/>
      <c r="BV55" s="1167"/>
      <c r="BW55" s="1167"/>
      <c r="BX55" s="1167"/>
    </row>
    <row r="56" spans="1:76" x14ac:dyDescent="0.2">
      <c r="A56" s="166"/>
      <c r="B56" s="160"/>
      <c r="C56" s="160"/>
      <c r="D56" s="160"/>
      <c r="E56" s="159"/>
      <c r="F56" s="160"/>
      <c r="G56" s="158"/>
      <c r="H56" s="158"/>
      <c r="I56" s="158"/>
      <c r="J56" s="158"/>
      <c r="K56" s="161"/>
      <c r="L56" s="161"/>
      <c r="M56" s="161"/>
      <c r="N56" s="158"/>
      <c r="O56" s="158"/>
      <c r="U56" s="153"/>
      <c r="V56" s="157"/>
      <c r="AB56" s="153"/>
      <c r="AC56" s="153"/>
      <c r="AD56" s="153"/>
      <c r="AE56" s="153"/>
      <c r="AF56" s="153"/>
      <c r="AG56" s="153"/>
      <c r="AH56" s="157"/>
      <c r="AJ56" s="1167"/>
      <c r="AK56" s="1167"/>
      <c r="AL56" s="1167"/>
      <c r="AM56" s="166"/>
      <c r="AN56" s="160"/>
      <c r="AO56" s="160"/>
      <c r="AP56" s="160"/>
      <c r="AQ56" s="159"/>
      <c r="AR56" s="160"/>
      <c r="AS56" s="158"/>
      <c r="AT56" s="158"/>
      <c r="AU56" s="158"/>
      <c r="AV56" s="158"/>
      <c r="AW56" s="161"/>
      <c r="AX56" s="161"/>
      <c r="AY56" s="161"/>
      <c r="AZ56" s="158"/>
      <c r="BA56" s="158"/>
      <c r="BG56" s="153"/>
      <c r="BH56" s="157"/>
      <c r="BN56" s="153"/>
      <c r="BO56" s="153"/>
      <c r="BP56" s="153"/>
      <c r="BQ56" s="153"/>
      <c r="BR56" s="153"/>
      <c r="BS56" s="153"/>
      <c r="BT56" s="157"/>
      <c r="BV56" s="1167"/>
      <c r="BW56" s="1167"/>
      <c r="BX56" s="1167"/>
    </row>
    <row r="57" spans="1:76" x14ac:dyDescent="0.2">
      <c r="A57" s="166"/>
      <c r="B57" s="160"/>
      <c r="C57" s="160"/>
      <c r="D57" s="160"/>
      <c r="E57" s="159"/>
      <c r="F57" s="160"/>
      <c r="G57" s="158"/>
      <c r="H57" s="158"/>
      <c r="I57" s="158"/>
      <c r="J57" s="158"/>
      <c r="K57" s="161"/>
      <c r="L57" s="161"/>
      <c r="M57" s="161"/>
      <c r="N57" s="158"/>
      <c r="O57" s="158"/>
      <c r="U57" s="153"/>
      <c r="V57" s="157"/>
      <c r="AB57" s="153"/>
      <c r="AC57" s="153"/>
      <c r="AD57" s="153"/>
      <c r="AE57" s="153"/>
      <c r="AF57" s="153"/>
      <c r="AG57" s="153"/>
      <c r="AH57" s="157"/>
      <c r="AJ57" s="1167"/>
      <c r="AK57" s="1167"/>
      <c r="AL57" s="1167"/>
      <c r="AM57" s="166"/>
      <c r="AN57" s="160"/>
      <c r="AO57" s="160"/>
      <c r="AP57" s="160"/>
      <c r="AQ57" s="159"/>
      <c r="AR57" s="160"/>
      <c r="AS57" s="158"/>
      <c r="AT57" s="158"/>
      <c r="AU57" s="158"/>
      <c r="AV57" s="158"/>
      <c r="AW57" s="161"/>
      <c r="AX57" s="161"/>
      <c r="AY57" s="161"/>
      <c r="AZ57" s="158"/>
      <c r="BA57" s="158"/>
      <c r="BG57" s="153"/>
      <c r="BH57" s="157"/>
      <c r="BN57" s="153"/>
      <c r="BO57" s="153"/>
      <c r="BP57" s="153"/>
      <c r="BQ57" s="153"/>
      <c r="BR57" s="153"/>
      <c r="BS57" s="153"/>
      <c r="BT57" s="157"/>
      <c r="BV57" s="1167"/>
      <c r="BW57" s="1167"/>
      <c r="BX57" s="1167"/>
    </row>
    <row r="58" spans="1:76" x14ac:dyDescent="0.2">
      <c r="A58" s="166"/>
      <c r="B58" s="160"/>
      <c r="C58" s="160"/>
      <c r="D58" s="160"/>
      <c r="E58" s="159"/>
      <c r="F58" s="160"/>
      <c r="G58" s="158"/>
      <c r="H58" s="158"/>
      <c r="I58" s="158"/>
      <c r="J58" s="158"/>
      <c r="K58" s="161"/>
      <c r="L58" s="161"/>
      <c r="M58" s="161"/>
      <c r="N58" s="158"/>
      <c r="O58" s="158"/>
      <c r="U58" s="153"/>
      <c r="V58" s="157"/>
      <c r="AB58" s="153"/>
      <c r="AC58" s="153"/>
      <c r="AD58" s="153"/>
      <c r="AE58" s="153"/>
      <c r="AF58" s="153"/>
      <c r="AG58" s="153"/>
      <c r="AH58" s="157"/>
      <c r="AJ58" s="158"/>
      <c r="AK58" s="158"/>
      <c r="AL58" s="158"/>
      <c r="AM58" s="166"/>
      <c r="AN58" s="160"/>
      <c r="AO58" s="160"/>
      <c r="AP58" s="160"/>
      <c r="AQ58" s="159"/>
      <c r="AR58" s="160"/>
      <c r="AS58" s="158"/>
      <c r="AT58" s="158"/>
      <c r="AU58" s="158"/>
      <c r="AV58" s="158"/>
      <c r="AW58" s="161"/>
      <c r="AX58" s="161"/>
      <c r="AY58" s="161"/>
      <c r="AZ58" s="158"/>
      <c r="BA58" s="158"/>
      <c r="BG58" s="153"/>
      <c r="BH58" s="157"/>
      <c r="BN58" s="153"/>
      <c r="BO58" s="153"/>
      <c r="BP58" s="153"/>
      <c r="BQ58" s="153"/>
      <c r="BR58" s="153"/>
      <c r="BS58" s="153"/>
      <c r="BT58" s="157"/>
      <c r="BV58" s="158"/>
      <c r="BW58" s="158"/>
      <c r="BX58" s="158"/>
    </row>
    <row r="59" spans="1:76" ht="17" thickBot="1" x14ac:dyDescent="0.25">
      <c r="A59" s="154"/>
      <c r="F59" s="167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9" t="s">
        <v>1803</v>
      </c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70"/>
      <c r="AM59" s="154"/>
      <c r="AR59" s="167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9" t="s">
        <v>1803</v>
      </c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70"/>
    </row>
    <row r="60" spans="1:76" ht="17" thickBot="1" x14ac:dyDescent="0.25">
      <c r="F60" s="1164">
        <v>2.5</v>
      </c>
      <c r="G60" s="1165"/>
      <c r="H60" s="1166"/>
      <c r="I60" s="1161">
        <v>2.7</v>
      </c>
      <c r="J60" s="1162"/>
      <c r="K60" s="1163"/>
      <c r="L60" s="1164">
        <v>2.8</v>
      </c>
      <c r="M60" s="1165"/>
      <c r="N60" s="1166"/>
      <c r="O60" s="1161">
        <v>2.9</v>
      </c>
      <c r="P60" s="1162"/>
      <c r="Q60" s="1163"/>
      <c r="R60" s="1164">
        <v>3</v>
      </c>
      <c r="S60" s="1165"/>
      <c r="T60" s="1166"/>
      <c r="U60" s="1161">
        <v>3.05</v>
      </c>
      <c r="V60" s="1162"/>
      <c r="W60" s="1163"/>
      <c r="X60" s="1161">
        <v>3.1</v>
      </c>
      <c r="Y60" s="1162"/>
      <c r="Z60" s="1163"/>
      <c r="AA60" s="1161">
        <v>3.15</v>
      </c>
      <c r="AB60" s="1162"/>
      <c r="AC60" s="1163"/>
      <c r="AD60" s="1161">
        <v>3.2</v>
      </c>
      <c r="AE60" s="1162"/>
      <c r="AF60" s="1163"/>
      <c r="AG60" s="1161">
        <v>3.25</v>
      </c>
      <c r="AH60" s="1162"/>
      <c r="AI60" s="1163"/>
      <c r="AK60" s="171" t="s">
        <v>1804</v>
      </c>
      <c r="AL60" s="172" t="s">
        <v>1769</v>
      </c>
      <c r="AR60" s="1164">
        <v>3.7</v>
      </c>
      <c r="AS60" s="1165"/>
      <c r="AT60" s="1166"/>
      <c r="AU60" s="1161">
        <v>3.9</v>
      </c>
      <c r="AV60" s="1162"/>
      <c r="AW60" s="1163"/>
      <c r="AX60" s="1164">
        <v>4</v>
      </c>
      <c r="AY60" s="1165"/>
      <c r="AZ60" s="1166"/>
      <c r="BA60" s="1161">
        <v>4.0999999999999996</v>
      </c>
      <c r="BB60" s="1162"/>
      <c r="BC60" s="1163"/>
      <c r="BD60" s="1164">
        <v>4.2</v>
      </c>
      <c r="BE60" s="1165"/>
      <c r="BF60" s="1166"/>
      <c r="BG60" s="1161">
        <v>4.3</v>
      </c>
      <c r="BH60" s="1162"/>
      <c r="BI60" s="1163"/>
      <c r="BJ60" s="1161">
        <v>4.4000000000000004</v>
      </c>
      <c r="BK60" s="1162"/>
      <c r="BL60" s="1163"/>
      <c r="BM60" s="1161">
        <v>4.45</v>
      </c>
      <c r="BN60" s="1162"/>
      <c r="BO60" s="1163"/>
      <c r="BP60" s="1161">
        <v>4.5</v>
      </c>
      <c r="BQ60" s="1162"/>
      <c r="BR60" s="1163"/>
      <c r="BS60" s="1161">
        <v>4.55</v>
      </c>
      <c r="BT60" s="1162"/>
      <c r="BU60" s="1163"/>
      <c r="BW60" s="171" t="s">
        <v>1804</v>
      </c>
      <c r="BX60" s="172" t="s">
        <v>1769</v>
      </c>
    </row>
    <row r="61" spans="1:76" x14ac:dyDescent="0.2">
      <c r="A61" s="1157" t="s">
        <v>1789</v>
      </c>
      <c r="B61" s="1157" t="s">
        <v>1790</v>
      </c>
      <c r="C61" s="1159" t="s">
        <v>8</v>
      </c>
      <c r="D61" s="1157" t="s">
        <v>1805</v>
      </c>
      <c r="E61" s="1157" t="s">
        <v>6</v>
      </c>
      <c r="F61" s="173"/>
      <c r="G61" s="174"/>
      <c r="H61" s="174"/>
      <c r="I61" s="174"/>
      <c r="J61" s="174"/>
      <c r="K61" s="174"/>
      <c r="L61" s="174"/>
      <c r="M61" s="174"/>
      <c r="N61" s="174"/>
      <c r="O61" s="174"/>
      <c r="P61" s="175" t="s">
        <v>1806</v>
      </c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4"/>
      <c r="AI61" s="176"/>
      <c r="AJ61" s="177"/>
      <c r="AK61" s="178" t="s">
        <v>1807</v>
      </c>
      <c r="AL61" s="179"/>
      <c r="AM61" s="1157" t="s">
        <v>1789</v>
      </c>
      <c r="AN61" s="1157" t="s">
        <v>1790</v>
      </c>
      <c r="AO61" s="1159" t="s">
        <v>8</v>
      </c>
      <c r="AP61" s="1157" t="s">
        <v>1805</v>
      </c>
      <c r="AQ61" s="1157" t="s">
        <v>6</v>
      </c>
      <c r="AR61" s="173"/>
      <c r="AS61" s="174"/>
      <c r="AT61" s="174"/>
      <c r="AU61" s="174"/>
      <c r="AV61" s="174"/>
      <c r="AW61" s="174"/>
      <c r="AX61" s="174"/>
      <c r="AY61" s="174"/>
      <c r="AZ61" s="174"/>
      <c r="BA61" s="174"/>
      <c r="BB61" s="175" t="s">
        <v>1806</v>
      </c>
      <c r="BC61" s="174"/>
      <c r="BD61" s="174"/>
      <c r="BE61" s="174"/>
      <c r="BF61" s="174"/>
      <c r="BG61" s="174"/>
      <c r="BH61" s="174"/>
      <c r="BI61" s="174"/>
      <c r="BJ61" s="174"/>
      <c r="BK61" s="174"/>
      <c r="BL61" s="174"/>
      <c r="BM61" s="174"/>
      <c r="BN61" s="174"/>
      <c r="BO61" s="174"/>
      <c r="BP61" s="174"/>
      <c r="BQ61" s="174"/>
      <c r="BR61" s="174"/>
      <c r="BS61" s="174"/>
      <c r="BT61" s="174"/>
      <c r="BU61" s="176"/>
      <c r="BV61" s="177"/>
      <c r="BW61" s="178" t="s">
        <v>1807</v>
      </c>
      <c r="BX61" s="179"/>
    </row>
    <row r="62" spans="1:76" x14ac:dyDescent="0.2">
      <c r="A62" s="1158"/>
      <c r="B62" s="1158"/>
      <c r="C62" s="1160"/>
      <c r="D62" s="1158"/>
      <c r="E62" s="1158"/>
      <c r="F62" s="180" t="s">
        <v>1808</v>
      </c>
      <c r="G62" s="181" t="s">
        <v>1809</v>
      </c>
      <c r="H62" s="182" t="s">
        <v>1810</v>
      </c>
      <c r="I62" s="183" t="s">
        <v>1808</v>
      </c>
      <c r="J62" s="181" t="s">
        <v>1809</v>
      </c>
      <c r="K62" s="182" t="s">
        <v>1810</v>
      </c>
      <c r="L62" s="183" t="s">
        <v>1808</v>
      </c>
      <c r="M62" s="181" t="s">
        <v>1809</v>
      </c>
      <c r="N62" s="182" t="s">
        <v>1810</v>
      </c>
      <c r="O62" s="183" t="s">
        <v>1808</v>
      </c>
      <c r="P62" s="181" t="s">
        <v>1809</v>
      </c>
      <c r="Q62" s="182" t="s">
        <v>1810</v>
      </c>
      <c r="R62" s="183" t="s">
        <v>1808</v>
      </c>
      <c r="S62" s="181" t="s">
        <v>1809</v>
      </c>
      <c r="T62" s="182" t="s">
        <v>1810</v>
      </c>
      <c r="U62" s="183" t="s">
        <v>1808</v>
      </c>
      <c r="V62" s="181" t="s">
        <v>1809</v>
      </c>
      <c r="W62" s="182" t="s">
        <v>1810</v>
      </c>
      <c r="X62" s="183" t="s">
        <v>1808</v>
      </c>
      <c r="Y62" s="181" t="s">
        <v>1809</v>
      </c>
      <c r="Z62" s="182" t="s">
        <v>1810</v>
      </c>
      <c r="AA62" s="183" t="s">
        <v>1808</v>
      </c>
      <c r="AB62" s="181" t="s">
        <v>1809</v>
      </c>
      <c r="AC62" s="182" t="s">
        <v>1810</v>
      </c>
      <c r="AD62" s="183" t="s">
        <v>1808</v>
      </c>
      <c r="AE62" s="181" t="s">
        <v>1809</v>
      </c>
      <c r="AF62" s="182" t="s">
        <v>1810</v>
      </c>
      <c r="AG62" s="183" t="s">
        <v>1808</v>
      </c>
      <c r="AH62" s="181" t="s">
        <v>1809</v>
      </c>
      <c r="AI62" s="181" t="s">
        <v>1810</v>
      </c>
      <c r="AJ62" s="184" t="s">
        <v>1811</v>
      </c>
      <c r="AK62" s="185"/>
      <c r="AL62" s="186"/>
      <c r="AM62" s="1158"/>
      <c r="AN62" s="1158"/>
      <c r="AO62" s="1160"/>
      <c r="AP62" s="1158"/>
      <c r="AQ62" s="1158"/>
      <c r="AR62" s="180" t="s">
        <v>1808</v>
      </c>
      <c r="AS62" s="181" t="s">
        <v>1809</v>
      </c>
      <c r="AT62" s="182" t="s">
        <v>1810</v>
      </c>
      <c r="AU62" s="183" t="s">
        <v>1808</v>
      </c>
      <c r="AV62" s="181" t="s">
        <v>1809</v>
      </c>
      <c r="AW62" s="182" t="s">
        <v>1810</v>
      </c>
      <c r="AX62" s="183" t="s">
        <v>1808</v>
      </c>
      <c r="AY62" s="181" t="s">
        <v>1809</v>
      </c>
      <c r="AZ62" s="182" t="s">
        <v>1810</v>
      </c>
      <c r="BA62" s="183" t="s">
        <v>1808</v>
      </c>
      <c r="BB62" s="181" t="s">
        <v>1809</v>
      </c>
      <c r="BC62" s="182" t="s">
        <v>1810</v>
      </c>
      <c r="BD62" s="183" t="s">
        <v>1808</v>
      </c>
      <c r="BE62" s="181" t="s">
        <v>1809</v>
      </c>
      <c r="BF62" s="182" t="s">
        <v>1810</v>
      </c>
      <c r="BG62" s="183" t="s">
        <v>1808</v>
      </c>
      <c r="BH62" s="181" t="s">
        <v>1809</v>
      </c>
      <c r="BI62" s="182" t="s">
        <v>1810</v>
      </c>
      <c r="BJ62" s="183" t="s">
        <v>1808</v>
      </c>
      <c r="BK62" s="181" t="s">
        <v>1809</v>
      </c>
      <c r="BL62" s="182" t="s">
        <v>1810</v>
      </c>
      <c r="BM62" s="183" t="s">
        <v>1808</v>
      </c>
      <c r="BN62" s="181" t="s">
        <v>1809</v>
      </c>
      <c r="BO62" s="182" t="s">
        <v>1810</v>
      </c>
      <c r="BP62" s="183" t="s">
        <v>1808</v>
      </c>
      <c r="BQ62" s="181" t="s">
        <v>1809</v>
      </c>
      <c r="BR62" s="182" t="s">
        <v>1810</v>
      </c>
      <c r="BS62" s="183" t="s">
        <v>1808</v>
      </c>
      <c r="BT62" s="181" t="s">
        <v>1809</v>
      </c>
      <c r="BU62" s="181" t="s">
        <v>1810</v>
      </c>
      <c r="BV62" s="184" t="s">
        <v>1811</v>
      </c>
      <c r="BW62" s="185"/>
      <c r="BX62" s="186"/>
    </row>
    <row r="63" spans="1:76" s="195" customFormat="1" ht="25" customHeight="1" x14ac:dyDescent="0.15">
      <c r="A63" s="187"/>
      <c r="B63" s="314" t="s">
        <v>3954</v>
      </c>
      <c r="C63" s="342" t="s">
        <v>3197</v>
      </c>
      <c r="D63" s="1119">
        <v>3</v>
      </c>
      <c r="E63" s="1002">
        <v>37916</v>
      </c>
      <c r="F63" s="187"/>
      <c r="G63" s="187"/>
      <c r="H63" s="190"/>
      <c r="I63" s="191"/>
      <c r="J63" s="187"/>
      <c r="K63" s="190"/>
      <c r="L63" s="191"/>
      <c r="M63" s="187"/>
      <c r="N63" s="190"/>
      <c r="O63" s="191"/>
      <c r="P63" s="187"/>
      <c r="Q63" s="190"/>
      <c r="R63" s="191"/>
      <c r="S63" s="187"/>
      <c r="T63" s="190"/>
      <c r="U63" s="191"/>
      <c r="V63" s="187"/>
      <c r="W63" s="190"/>
      <c r="X63" s="191"/>
      <c r="Y63" s="187"/>
      <c r="Z63" s="190"/>
      <c r="AA63" s="191"/>
      <c r="AB63" s="187"/>
      <c r="AC63" s="190"/>
      <c r="AD63" s="191"/>
      <c r="AE63" s="187"/>
      <c r="AF63" s="190"/>
      <c r="AG63" s="191"/>
      <c r="AH63" s="187"/>
      <c r="AI63" s="187"/>
      <c r="AJ63" s="192"/>
      <c r="AK63" s="193"/>
      <c r="AL63" s="194"/>
      <c r="AM63" s="187"/>
      <c r="AN63" s="314" t="s">
        <v>4049</v>
      </c>
      <c r="AO63" s="342" t="s">
        <v>2742</v>
      </c>
      <c r="AP63" s="1119">
        <v>13</v>
      </c>
      <c r="AQ63" s="1002">
        <v>37796</v>
      </c>
      <c r="AR63" s="187"/>
      <c r="AS63" s="187"/>
      <c r="AT63" s="190"/>
      <c r="AU63" s="191"/>
      <c r="AV63" s="187"/>
      <c r="AW63" s="190"/>
      <c r="AX63" s="191"/>
      <c r="AY63" s="187"/>
      <c r="AZ63" s="190"/>
      <c r="BA63" s="191"/>
      <c r="BB63" s="187"/>
      <c r="BC63" s="190"/>
      <c r="BD63" s="191"/>
      <c r="BE63" s="187"/>
      <c r="BF63" s="190"/>
      <c r="BG63" s="191"/>
      <c r="BH63" s="187"/>
      <c r="BI63" s="190"/>
      <c r="BJ63" s="191"/>
      <c r="BK63" s="187"/>
      <c r="BL63" s="190"/>
      <c r="BM63" s="191"/>
      <c r="BN63" s="187"/>
      <c r="BO63" s="190"/>
      <c r="BP63" s="191"/>
      <c r="BQ63" s="187"/>
      <c r="BR63" s="190"/>
      <c r="BS63" s="191"/>
      <c r="BT63" s="187"/>
      <c r="BU63" s="187"/>
      <c r="BV63" s="192"/>
      <c r="BW63" s="193"/>
      <c r="BX63" s="194"/>
    </row>
    <row r="64" spans="1:76" s="195" customFormat="1" ht="25" customHeight="1" x14ac:dyDescent="0.15">
      <c r="A64" s="187"/>
      <c r="B64" s="314" t="s">
        <v>3955</v>
      </c>
      <c r="C64" s="342" t="s">
        <v>2742</v>
      </c>
      <c r="D64" s="1119">
        <v>13</v>
      </c>
      <c r="E64" s="1002">
        <v>38121</v>
      </c>
      <c r="F64" s="187"/>
      <c r="G64" s="187"/>
      <c r="H64" s="190"/>
      <c r="I64" s="191"/>
      <c r="J64" s="187"/>
      <c r="K64" s="190"/>
      <c r="L64" s="191"/>
      <c r="M64" s="187"/>
      <c r="N64" s="190"/>
      <c r="O64" s="191"/>
      <c r="P64" s="187"/>
      <c r="Q64" s="190"/>
      <c r="R64" s="191"/>
      <c r="S64" s="187"/>
      <c r="T64" s="190"/>
      <c r="U64" s="191"/>
      <c r="V64" s="187"/>
      <c r="W64" s="190"/>
      <c r="X64" s="191"/>
      <c r="Y64" s="187"/>
      <c r="Z64" s="190"/>
      <c r="AA64" s="191"/>
      <c r="AB64" s="187"/>
      <c r="AC64" s="190"/>
      <c r="AD64" s="191"/>
      <c r="AE64" s="187"/>
      <c r="AF64" s="190"/>
      <c r="AG64" s="191"/>
      <c r="AH64" s="187"/>
      <c r="AI64" s="187"/>
      <c r="AJ64" s="192"/>
      <c r="AK64" s="193"/>
      <c r="AL64" s="194"/>
      <c r="AM64" s="187"/>
      <c r="AN64" s="314" t="s">
        <v>4050</v>
      </c>
      <c r="AO64" s="342" t="s">
        <v>2604</v>
      </c>
      <c r="AP64" s="1119">
        <v>13</v>
      </c>
      <c r="AQ64" s="1002">
        <v>38299</v>
      </c>
      <c r="AR64" s="187"/>
      <c r="AS64" s="187"/>
      <c r="AT64" s="190"/>
      <c r="AU64" s="191"/>
      <c r="AV64" s="187"/>
      <c r="AW64" s="190"/>
      <c r="AX64" s="191"/>
      <c r="AY64" s="187"/>
      <c r="AZ64" s="190"/>
      <c r="BA64" s="191"/>
      <c r="BB64" s="187"/>
      <c r="BC64" s="190"/>
      <c r="BD64" s="191"/>
      <c r="BE64" s="187"/>
      <c r="BF64" s="190"/>
      <c r="BG64" s="191"/>
      <c r="BH64" s="187"/>
      <c r="BI64" s="190"/>
      <c r="BJ64" s="191"/>
      <c r="BK64" s="187"/>
      <c r="BL64" s="190"/>
      <c r="BM64" s="191"/>
      <c r="BN64" s="187"/>
      <c r="BO64" s="190"/>
      <c r="BP64" s="191"/>
      <c r="BQ64" s="187"/>
      <c r="BR64" s="190"/>
      <c r="BS64" s="191"/>
      <c r="BT64" s="187"/>
      <c r="BU64" s="187"/>
      <c r="BV64" s="192"/>
      <c r="BW64" s="193"/>
      <c r="BX64" s="194"/>
    </row>
    <row r="65" spans="1:76" s="195" customFormat="1" ht="25" customHeight="1" x14ac:dyDescent="0.15">
      <c r="A65" s="187"/>
      <c r="B65" s="196"/>
      <c r="C65" s="197"/>
      <c r="D65" s="197"/>
      <c r="E65" s="198"/>
      <c r="F65" s="187"/>
      <c r="G65" s="187"/>
      <c r="H65" s="190"/>
      <c r="I65" s="191"/>
      <c r="J65" s="187"/>
      <c r="K65" s="190"/>
      <c r="L65" s="191"/>
      <c r="M65" s="187"/>
      <c r="N65" s="190"/>
      <c r="O65" s="191"/>
      <c r="P65" s="187"/>
      <c r="Q65" s="190"/>
      <c r="R65" s="191"/>
      <c r="S65" s="187"/>
      <c r="T65" s="190"/>
      <c r="U65" s="191"/>
      <c r="V65" s="187"/>
      <c r="W65" s="190"/>
      <c r="X65" s="191"/>
      <c r="Y65" s="187"/>
      <c r="Z65" s="190"/>
      <c r="AA65" s="191"/>
      <c r="AB65" s="187"/>
      <c r="AC65" s="190"/>
      <c r="AD65" s="191"/>
      <c r="AE65" s="187"/>
      <c r="AF65" s="190"/>
      <c r="AG65" s="191"/>
      <c r="AH65" s="187"/>
      <c r="AI65" s="187"/>
      <c r="AJ65" s="192"/>
      <c r="AK65" s="193"/>
      <c r="AL65" s="194"/>
      <c r="AM65" s="187"/>
      <c r="AN65" s="314" t="s">
        <v>4051</v>
      </c>
      <c r="AO65" s="342" t="s">
        <v>2604</v>
      </c>
      <c r="AP65" s="1119">
        <v>13</v>
      </c>
      <c r="AQ65" s="1002">
        <v>37894</v>
      </c>
      <c r="AR65" s="187"/>
      <c r="AS65" s="187"/>
      <c r="AT65" s="190"/>
      <c r="AU65" s="191"/>
      <c r="AV65" s="187"/>
      <c r="AW65" s="190"/>
      <c r="AX65" s="191"/>
      <c r="AY65" s="187"/>
      <c r="AZ65" s="190"/>
      <c r="BA65" s="191"/>
      <c r="BB65" s="187"/>
      <c r="BC65" s="190"/>
      <c r="BD65" s="191"/>
      <c r="BE65" s="187"/>
      <c r="BF65" s="190"/>
      <c r="BG65" s="191"/>
      <c r="BH65" s="187"/>
      <c r="BI65" s="190"/>
      <c r="BJ65" s="191"/>
      <c r="BK65" s="187"/>
      <c r="BL65" s="190"/>
      <c r="BM65" s="191"/>
      <c r="BN65" s="187"/>
      <c r="BO65" s="190"/>
      <c r="BP65" s="191"/>
      <c r="BQ65" s="187"/>
      <c r="BR65" s="190"/>
      <c r="BS65" s="191"/>
      <c r="BT65" s="187"/>
      <c r="BU65" s="187"/>
      <c r="BV65" s="192"/>
      <c r="BW65" s="193"/>
      <c r="BX65" s="194"/>
    </row>
    <row r="66" spans="1:76" ht="25" customHeight="1" x14ac:dyDescent="0.2">
      <c r="A66" s="199"/>
      <c r="B66" s="200"/>
      <c r="C66" s="201"/>
      <c r="D66" s="201"/>
      <c r="E66" s="201"/>
      <c r="F66" s="202"/>
      <c r="G66" s="202"/>
      <c r="H66" s="203"/>
      <c r="I66" s="204"/>
      <c r="J66" s="202"/>
      <c r="K66" s="203"/>
      <c r="L66" s="204"/>
      <c r="M66" s="202"/>
      <c r="N66" s="203"/>
      <c r="O66" s="204"/>
      <c r="P66" s="202"/>
      <c r="Q66" s="203"/>
      <c r="R66" s="204"/>
      <c r="S66" s="202"/>
      <c r="T66" s="203"/>
      <c r="U66" s="204"/>
      <c r="V66" s="202"/>
      <c r="W66" s="203"/>
      <c r="X66" s="204"/>
      <c r="Y66" s="202"/>
      <c r="Z66" s="203"/>
      <c r="AA66" s="204"/>
      <c r="AB66" s="202"/>
      <c r="AC66" s="203"/>
      <c r="AD66" s="204"/>
      <c r="AE66" s="202"/>
      <c r="AF66" s="203"/>
      <c r="AG66" s="204"/>
      <c r="AH66" s="202"/>
      <c r="AI66" s="202"/>
      <c r="AJ66" s="205"/>
      <c r="AK66" s="206"/>
      <c r="AL66" s="207"/>
      <c r="AM66" s="199"/>
      <c r="AN66" s="314" t="s">
        <v>4052</v>
      </c>
      <c r="AO66" s="342" t="s">
        <v>2742</v>
      </c>
      <c r="AP66" s="1119">
        <v>13</v>
      </c>
      <c r="AQ66" s="1002">
        <v>37354</v>
      </c>
      <c r="AR66" s="202"/>
      <c r="AS66" s="202"/>
      <c r="AT66" s="203"/>
      <c r="AU66" s="204"/>
      <c r="AV66" s="202"/>
      <c r="AW66" s="203"/>
      <c r="AX66" s="204"/>
      <c r="AY66" s="202"/>
      <c r="AZ66" s="203"/>
      <c r="BA66" s="204"/>
      <c r="BB66" s="202"/>
      <c r="BC66" s="203"/>
      <c r="BD66" s="204"/>
      <c r="BE66" s="202"/>
      <c r="BF66" s="203"/>
      <c r="BG66" s="204"/>
      <c r="BH66" s="202"/>
      <c r="BI66" s="203"/>
      <c r="BJ66" s="204"/>
      <c r="BK66" s="202"/>
      <c r="BL66" s="203"/>
      <c r="BM66" s="204"/>
      <c r="BN66" s="202"/>
      <c r="BO66" s="203"/>
      <c r="BP66" s="204"/>
      <c r="BQ66" s="202"/>
      <c r="BR66" s="203"/>
      <c r="BS66" s="204"/>
      <c r="BT66" s="202"/>
      <c r="BU66" s="202"/>
      <c r="BV66" s="205"/>
      <c r="BW66" s="206"/>
      <c r="BX66" s="207"/>
    </row>
    <row r="67" spans="1:76" ht="25" customHeight="1" x14ac:dyDescent="0.2">
      <c r="A67" s="199"/>
      <c r="B67" s="200"/>
      <c r="C67" s="201"/>
      <c r="D67" s="201"/>
      <c r="E67" s="201"/>
      <c r="F67" s="202"/>
      <c r="G67" s="202"/>
      <c r="H67" s="203"/>
      <c r="I67" s="204"/>
      <c r="J67" s="202"/>
      <c r="K67" s="203"/>
      <c r="L67" s="204"/>
      <c r="M67" s="202"/>
      <c r="N67" s="203"/>
      <c r="O67" s="204"/>
      <c r="P67" s="202"/>
      <c r="Q67" s="203"/>
      <c r="R67" s="204"/>
      <c r="S67" s="202"/>
      <c r="T67" s="203"/>
      <c r="U67" s="204"/>
      <c r="V67" s="202"/>
      <c r="W67" s="203"/>
      <c r="X67" s="204"/>
      <c r="Y67" s="202"/>
      <c r="Z67" s="203"/>
      <c r="AA67" s="204"/>
      <c r="AB67" s="202"/>
      <c r="AC67" s="203"/>
      <c r="AD67" s="204"/>
      <c r="AE67" s="202"/>
      <c r="AF67" s="203"/>
      <c r="AG67" s="204"/>
      <c r="AH67" s="202"/>
      <c r="AI67" s="202"/>
      <c r="AJ67" s="205"/>
      <c r="AK67" s="206"/>
      <c r="AL67" s="207"/>
      <c r="AM67" s="199"/>
      <c r="AN67" s="200"/>
      <c r="AO67" s="201"/>
      <c r="AP67" s="201"/>
      <c r="AQ67" s="201"/>
      <c r="AR67" s="202"/>
      <c r="AS67" s="202"/>
      <c r="AT67" s="203"/>
      <c r="AU67" s="204"/>
      <c r="AV67" s="202"/>
      <c r="AW67" s="203"/>
      <c r="AX67" s="204"/>
      <c r="AY67" s="202"/>
      <c r="AZ67" s="203"/>
      <c r="BA67" s="204"/>
      <c r="BB67" s="202"/>
      <c r="BC67" s="203"/>
      <c r="BD67" s="204"/>
      <c r="BE67" s="202"/>
      <c r="BF67" s="203"/>
      <c r="BG67" s="204"/>
      <c r="BH67" s="202"/>
      <c r="BI67" s="203"/>
      <c r="BJ67" s="204"/>
      <c r="BK67" s="202"/>
      <c r="BL67" s="203"/>
      <c r="BM67" s="204"/>
      <c r="BN67" s="202"/>
      <c r="BO67" s="203"/>
      <c r="BP67" s="204"/>
      <c r="BQ67" s="202"/>
      <c r="BR67" s="203"/>
      <c r="BS67" s="204"/>
      <c r="BT67" s="202"/>
      <c r="BU67" s="202"/>
      <c r="BV67" s="205"/>
      <c r="BW67" s="206"/>
      <c r="BX67" s="207"/>
    </row>
    <row r="68" spans="1:76" ht="25" customHeight="1" x14ac:dyDescent="0.2">
      <c r="A68" s="199"/>
      <c r="B68" s="200"/>
      <c r="C68" s="201"/>
      <c r="D68" s="201"/>
      <c r="E68" s="201"/>
      <c r="F68" s="202"/>
      <c r="G68" s="202"/>
      <c r="H68" s="203"/>
      <c r="I68" s="204"/>
      <c r="J68" s="202"/>
      <c r="K68" s="203"/>
      <c r="L68" s="204"/>
      <c r="M68" s="202"/>
      <c r="N68" s="203"/>
      <c r="O68" s="204"/>
      <c r="P68" s="202"/>
      <c r="Q68" s="203"/>
      <c r="R68" s="204"/>
      <c r="S68" s="202"/>
      <c r="T68" s="203"/>
      <c r="U68" s="204"/>
      <c r="V68" s="202"/>
      <c r="W68" s="203"/>
      <c r="X68" s="204"/>
      <c r="Y68" s="202"/>
      <c r="Z68" s="203"/>
      <c r="AA68" s="204"/>
      <c r="AB68" s="202"/>
      <c r="AC68" s="203"/>
      <c r="AD68" s="204"/>
      <c r="AE68" s="202"/>
      <c r="AF68" s="203"/>
      <c r="AG68" s="204"/>
      <c r="AH68" s="202"/>
      <c r="AI68" s="202"/>
      <c r="AJ68" s="205"/>
      <c r="AK68" s="206"/>
      <c r="AL68" s="207"/>
      <c r="AM68" s="199"/>
      <c r="AN68" s="200"/>
      <c r="AO68" s="201"/>
      <c r="AP68" s="201"/>
      <c r="AQ68" s="201"/>
      <c r="AR68" s="202"/>
      <c r="AS68" s="202"/>
      <c r="AT68" s="203"/>
      <c r="AU68" s="204"/>
      <c r="AV68" s="202"/>
      <c r="AW68" s="203"/>
      <c r="AX68" s="204"/>
      <c r="AY68" s="202"/>
      <c r="AZ68" s="203"/>
      <c r="BA68" s="204"/>
      <c r="BB68" s="202"/>
      <c r="BC68" s="203"/>
      <c r="BD68" s="204"/>
      <c r="BE68" s="202"/>
      <c r="BF68" s="203"/>
      <c r="BG68" s="204"/>
      <c r="BH68" s="202"/>
      <c r="BI68" s="203"/>
      <c r="BJ68" s="204"/>
      <c r="BK68" s="202"/>
      <c r="BL68" s="203"/>
      <c r="BM68" s="204"/>
      <c r="BN68" s="202"/>
      <c r="BO68" s="203"/>
      <c r="BP68" s="204"/>
      <c r="BQ68" s="202"/>
      <c r="BR68" s="203"/>
      <c r="BS68" s="204"/>
      <c r="BT68" s="202"/>
      <c r="BU68" s="202"/>
      <c r="BV68" s="205"/>
      <c r="BW68" s="206"/>
      <c r="BX68" s="207"/>
    </row>
    <row r="69" spans="1:76" ht="25" customHeight="1" x14ac:dyDescent="0.2">
      <c r="A69" s="199"/>
      <c r="B69" s="200"/>
      <c r="C69" s="201"/>
      <c r="D69" s="201"/>
      <c r="E69" s="201"/>
      <c r="F69" s="202"/>
      <c r="G69" s="202"/>
      <c r="H69" s="203"/>
      <c r="I69" s="204"/>
      <c r="J69" s="202"/>
      <c r="K69" s="203"/>
      <c r="L69" s="204"/>
      <c r="M69" s="202"/>
      <c r="N69" s="203"/>
      <c r="O69" s="204"/>
      <c r="P69" s="202"/>
      <c r="Q69" s="203"/>
      <c r="R69" s="204"/>
      <c r="S69" s="202"/>
      <c r="T69" s="203"/>
      <c r="U69" s="204"/>
      <c r="V69" s="202"/>
      <c r="W69" s="203"/>
      <c r="X69" s="204"/>
      <c r="Y69" s="202"/>
      <c r="Z69" s="203"/>
      <c r="AA69" s="204"/>
      <c r="AB69" s="202"/>
      <c r="AC69" s="203"/>
      <c r="AD69" s="204"/>
      <c r="AE69" s="202"/>
      <c r="AF69" s="203"/>
      <c r="AG69" s="204"/>
      <c r="AH69" s="202"/>
      <c r="AI69" s="202"/>
      <c r="AJ69" s="205"/>
      <c r="AK69" s="206"/>
      <c r="AL69" s="207"/>
      <c r="AM69" s="199"/>
      <c r="AN69" s="200"/>
      <c r="AO69" s="201"/>
      <c r="AP69" s="201"/>
      <c r="AQ69" s="201"/>
      <c r="AR69" s="202"/>
      <c r="AS69" s="202"/>
      <c r="AT69" s="203"/>
      <c r="AU69" s="204"/>
      <c r="AV69" s="202"/>
      <c r="AW69" s="203"/>
      <c r="AX69" s="204"/>
      <c r="AY69" s="202"/>
      <c r="AZ69" s="203"/>
      <c r="BA69" s="204"/>
      <c r="BB69" s="202"/>
      <c r="BC69" s="203"/>
      <c r="BD69" s="204"/>
      <c r="BE69" s="202"/>
      <c r="BF69" s="203"/>
      <c r="BG69" s="204"/>
      <c r="BH69" s="202"/>
      <c r="BI69" s="203"/>
      <c r="BJ69" s="204"/>
      <c r="BK69" s="202"/>
      <c r="BL69" s="203"/>
      <c r="BM69" s="204"/>
      <c r="BN69" s="202"/>
      <c r="BO69" s="203"/>
      <c r="BP69" s="204"/>
      <c r="BQ69" s="202"/>
      <c r="BR69" s="203"/>
      <c r="BS69" s="204"/>
      <c r="BT69" s="202"/>
      <c r="BU69" s="202"/>
      <c r="BV69" s="205"/>
      <c r="BW69" s="206"/>
      <c r="BX69" s="207"/>
    </row>
    <row r="70" spans="1:76" ht="25" customHeight="1" x14ac:dyDescent="0.2">
      <c r="A70" s="199"/>
      <c r="B70" s="200"/>
      <c r="C70" s="201"/>
      <c r="D70" s="201"/>
      <c r="E70" s="201"/>
      <c r="F70" s="202"/>
      <c r="G70" s="202"/>
      <c r="H70" s="203"/>
      <c r="I70" s="204"/>
      <c r="J70" s="202"/>
      <c r="K70" s="203"/>
      <c r="L70" s="204"/>
      <c r="M70" s="202"/>
      <c r="N70" s="203"/>
      <c r="O70" s="204"/>
      <c r="P70" s="202"/>
      <c r="Q70" s="203"/>
      <c r="R70" s="204"/>
      <c r="S70" s="202"/>
      <c r="T70" s="203"/>
      <c r="U70" s="204"/>
      <c r="V70" s="202"/>
      <c r="W70" s="203"/>
      <c r="X70" s="204"/>
      <c r="Y70" s="202"/>
      <c r="Z70" s="203"/>
      <c r="AA70" s="204"/>
      <c r="AB70" s="202"/>
      <c r="AC70" s="203"/>
      <c r="AD70" s="204"/>
      <c r="AE70" s="202"/>
      <c r="AF70" s="203"/>
      <c r="AG70" s="204"/>
      <c r="AH70" s="202"/>
      <c r="AI70" s="202"/>
      <c r="AJ70" s="205"/>
      <c r="AK70" s="206"/>
      <c r="AL70" s="207"/>
      <c r="AM70" s="199"/>
      <c r="AN70" s="200"/>
      <c r="AO70" s="201"/>
      <c r="AP70" s="201"/>
      <c r="AQ70" s="201"/>
      <c r="AR70" s="202"/>
      <c r="AS70" s="202"/>
      <c r="AT70" s="203"/>
      <c r="AU70" s="204"/>
      <c r="AV70" s="202"/>
      <c r="AW70" s="203"/>
      <c r="AX70" s="204"/>
      <c r="AY70" s="202"/>
      <c r="AZ70" s="203"/>
      <c r="BA70" s="204"/>
      <c r="BB70" s="202"/>
      <c r="BC70" s="203"/>
      <c r="BD70" s="204"/>
      <c r="BE70" s="202"/>
      <c r="BF70" s="203"/>
      <c r="BG70" s="204"/>
      <c r="BH70" s="202"/>
      <c r="BI70" s="203"/>
      <c r="BJ70" s="204"/>
      <c r="BK70" s="202"/>
      <c r="BL70" s="203"/>
      <c r="BM70" s="204"/>
      <c r="BN70" s="202"/>
      <c r="BO70" s="203"/>
      <c r="BP70" s="204"/>
      <c r="BQ70" s="202"/>
      <c r="BR70" s="203"/>
      <c r="BS70" s="204"/>
      <c r="BT70" s="202"/>
      <c r="BU70" s="202"/>
      <c r="BV70" s="205"/>
      <c r="BW70" s="206"/>
      <c r="BX70" s="207"/>
    </row>
    <row r="71" spans="1:76" ht="25" customHeight="1" x14ac:dyDescent="0.2">
      <c r="A71" s="199"/>
      <c r="B71" s="200"/>
      <c r="C71" s="201"/>
      <c r="D71" s="201"/>
      <c r="E71" s="201"/>
      <c r="F71" s="202"/>
      <c r="G71" s="202"/>
      <c r="H71" s="203"/>
      <c r="I71" s="204"/>
      <c r="J71" s="202"/>
      <c r="K71" s="203"/>
      <c r="L71" s="204"/>
      <c r="M71" s="202"/>
      <c r="N71" s="203"/>
      <c r="O71" s="204"/>
      <c r="P71" s="202"/>
      <c r="Q71" s="203"/>
      <c r="R71" s="204"/>
      <c r="S71" s="202"/>
      <c r="T71" s="203"/>
      <c r="U71" s="204"/>
      <c r="V71" s="202"/>
      <c r="W71" s="203"/>
      <c r="X71" s="204"/>
      <c r="Y71" s="202"/>
      <c r="Z71" s="203"/>
      <c r="AA71" s="204"/>
      <c r="AB71" s="202"/>
      <c r="AC71" s="203"/>
      <c r="AD71" s="204"/>
      <c r="AE71" s="202"/>
      <c r="AF71" s="203"/>
      <c r="AG71" s="204"/>
      <c r="AH71" s="202"/>
      <c r="AI71" s="202"/>
      <c r="AJ71" s="205"/>
      <c r="AK71" s="206"/>
      <c r="AL71" s="207"/>
      <c r="AM71" s="199"/>
      <c r="AN71" s="200"/>
      <c r="AO71" s="201"/>
      <c r="AP71" s="201"/>
      <c r="AQ71" s="201"/>
      <c r="AR71" s="202"/>
      <c r="AS71" s="202"/>
      <c r="AT71" s="203"/>
      <c r="AU71" s="204"/>
      <c r="AV71" s="202"/>
      <c r="AW71" s="203"/>
      <c r="AX71" s="204"/>
      <c r="AY71" s="202"/>
      <c r="AZ71" s="203"/>
      <c r="BA71" s="204"/>
      <c r="BB71" s="202"/>
      <c r="BC71" s="203"/>
      <c r="BD71" s="204"/>
      <c r="BE71" s="202"/>
      <c r="BF71" s="203"/>
      <c r="BG71" s="204"/>
      <c r="BH71" s="202"/>
      <c r="BI71" s="203"/>
      <c r="BJ71" s="204"/>
      <c r="BK71" s="202"/>
      <c r="BL71" s="203"/>
      <c r="BM71" s="204"/>
      <c r="BN71" s="202"/>
      <c r="BO71" s="203"/>
      <c r="BP71" s="204"/>
      <c r="BQ71" s="202"/>
      <c r="BR71" s="203"/>
      <c r="BS71" s="204"/>
      <c r="BT71" s="202"/>
      <c r="BU71" s="202"/>
      <c r="BV71" s="205"/>
      <c r="BW71" s="206"/>
      <c r="BX71" s="207"/>
    </row>
    <row r="72" spans="1:76" x14ac:dyDescent="0.2">
      <c r="A72" s="155"/>
      <c r="B72" s="157"/>
      <c r="C72" s="157"/>
      <c r="D72" s="157"/>
      <c r="E72" s="157"/>
      <c r="F72" s="208"/>
      <c r="G72" s="157"/>
      <c r="I72" s="208"/>
      <c r="J72" s="208"/>
      <c r="AM72" s="155"/>
      <c r="AN72" s="157"/>
      <c r="AO72" s="157"/>
      <c r="AP72" s="157"/>
      <c r="AQ72" s="157"/>
      <c r="AR72" s="208"/>
      <c r="AS72" s="157"/>
      <c r="AU72" s="208"/>
      <c r="AV72" s="208"/>
    </row>
    <row r="73" spans="1:76" x14ac:dyDescent="0.2">
      <c r="A73" s="155"/>
      <c r="B73" s="157"/>
      <c r="C73" s="157"/>
      <c r="D73" s="209" t="s">
        <v>1812</v>
      </c>
      <c r="E73" s="210"/>
      <c r="F73" s="209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58"/>
      <c r="V73" s="158"/>
      <c r="W73" s="158"/>
      <c r="X73" s="158"/>
      <c r="Y73" s="160"/>
      <c r="AG73" s="157"/>
      <c r="AM73" s="155"/>
      <c r="AN73" s="157"/>
      <c r="AO73" s="157"/>
      <c r="AP73" s="209" t="s">
        <v>1812</v>
      </c>
      <c r="AQ73" s="210"/>
      <c r="AR73" s="209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58"/>
      <c r="BH73" s="158"/>
      <c r="BI73" s="158"/>
      <c r="BJ73" s="158"/>
      <c r="BK73" s="160"/>
      <c r="BS73" s="157"/>
    </row>
    <row r="74" spans="1:76" x14ac:dyDescent="0.2">
      <c r="A74" s="155"/>
      <c r="B74" s="157"/>
      <c r="C74" s="157"/>
      <c r="D74" s="209" t="s">
        <v>1813</v>
      </c>
      <c r="E74" s="210"/>
      <c r="F74" s="209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AH74" s="157"/>
      <c r="AM74" s="155"/>
      <c r="AN74" s="157"/>
      <c r="AO74" s="157"/>
      <c r="AP74" s="209" t="s">
        <v>1813</v>
      </c>
      <c r="AQ74" s="210"/>
      <c r="AR74" s="209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T74" s="157"/>
    </row>
    <row r="75" spans="1:76" x14ac:dyDescent="0.2">
      <c r="D75" s="211" t="s">
        <v>1814</v>
      </c>
      <c r="E75" s="212"/>
      <c r="F75" s="213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AP75" s="211" t="s">
        <v>1814</v>
      </c>
      <c r="AQ75" s="212"/>
      <c r="AR75" s="213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</row>
    <row r="83" spans="1:76" x14ac:dyDescent="0.2">
      <c r="D83" s="135"/>
      <c r="AP83" s="135"/>
    </row>
    <row r="84" spans="1:76" x14ac:dyDescent="0.2">
      <c r="D84" s="135"/>
      <c r="AP84" s="135"/>
    </row>
    <row r="85" spans="1:76" x14ac:dyDescent="0.2">
      <c r="D85" s="135"/>
      <c r="AP85" s="135"/>
    </row>
    <row r="86" spans="1:76" x14ac:dyDescent="0.2">
      <c r="D86" s="135"/>
      <c r="AP86" s="135"/>
    </row>
    <row r="87" spans="1:76" x14ac:dyDescent="0.2">
      <c r="D87" s="135"/>
      <c r="AP87" s="135"/>
    </row>
    <row r="89" spans="1:76" x14ac:dyDescent="0.2">
      <c r="B89" s="155"/>
      <c r="C89" s="155"/>
      <c r="D89" s="155"/>
      <c r="E89" s="155"/>
      <c r="H89" s="156"/>
      <c r="K89" s="157"/>
      <c r="O89" s="153"/>
      <c r="P89" s="155"/>
      <c r="R89" s="153"/>
      <c r="S89" s="153"/>
      <c r="U89" s="153"/>
      <c r="V89" s="157"/>
      <c r="AB89" s="153"/>
      <c r="AC89" s="153"/>
      <c r="AD89" s="153"/>
      <c r="AE89" s="153"/>
      <c r="AF89" s="153"/>
      <c r="AG89" s="153"/>
      <c r="AH89" s="157"/>
      <c r="AK89" s="153"/>
      <c r="AL89" s="153"/>
      <c r="AN89" s="155"/>
      <c r="AO89" s="155"/>
      <c r="AP89" s="155"/>
      <c r="AQ89" s="155"/>
      <c r="AT89" s="156"/>
      <c r="AW89" s="157"/>
      <c r="BA89" s="153"/>
      <c r="BB89" s="155"/>
      <c r="BD89" s="153"/>
      <c r="BE89" s="153"/>
      <c r="BG89" s="153"/>
      <c r="BH89" s="157"/>
      <c r="BN89" s="153"/>
      <c r="BO89" s="153"/>
      <c r="BP89" s="153"/>
      <c r="BQ89" s="153"/>
      <c r="BR89" s="153"/>
      <c r="BS89" s="153"/>
      <c r="BT89" s="157"/>
      <c r="BW89" s="153"/>
      <c r="BX89" s="153"/>
    </row>
    <row r="90" spans="1:76" ht="21" x14ac:dyDescent="0.25">
      <c r="A90" s="1168" t="s">
        <v>1779</v>
      </c>
      <c r="B90" s="1168"/>
      <c r="C90" s="1168"/>
      <c r="D90" s="1168"/>
      <c r="E90" s="1168"/>
      <c r="F90" s="1168"/>
      <c r="G90" s="1168"/>
      <c r="H90" s="1168"/>
      <c r="I90" s="1168"/>
      <c r="J90" s="1168"/>
      <c r="K90" s="1168"/>
      <c r="L90" s="1168"/>
      <c r="M90" s="1168"/>
      <c r="N90" s="1168"/>
      <c r="O90" s="1168"/>
      <c r="P90" s="1168"/>
      <c r="Q90" s="1168"/>
      <c r="R90" s="1168"/>
      <c r="S90" s="1168"/>
      <c r="T90" s="1168"/>
      <c r="U90" s="1168"/>
      <c r="V90" s="1168"/>
      <c r="W90" s="1168"/>
      <c r="X90" s="1168"/>
      <c r="Y90" s="1168"/>
      <c r="Z90" s="1168"/>
      <c r="AA90" s="1168"/>
      <c r="AB90" s="1168"/>
      <c r="AC90" s="1168"/>
      <c r="AD90" s="1168"/>
      <c r="AE90" s="1168"/>
      <c r="AF90" s="1168"/>
      <c r="AG90" s="1168"/>
      <c r="AH90" s="1168"/>
      <c r="AI90" s="1168"/>
      <c r="AJ90" s="1168"/>
      <c r="AK90" s="1168"/>
      <c r="AL90" s="1168"/>
      <c r="AM90" s="1168" t="s">
        <v>1779</v>
      </c>
      <c r="AN90" s="1168"/>
      <c r="AO90" s="1168"/>
      <c r="AP90" s="1168"/>
      <c r="AQ90" s="1168"/>
      <c r="AR90" s="1168"/>
      <c r="AS90" s="1168"/>
      <c r="AT90" s="1168"/>
      <c r="AU90" s="1168"/>
      <c r="AV90" s="1168"/>
      <c r="AW90" s="1168"/>
      <c r="AX90" s="1168"/>
      <c r="AY90" s="1168"/>
      <c r="AZ90" s="1168"/>
      <c r="BA90" s="1168"/>
      <c r="BB90" s="1168"/>
      <c r="BC90" s="1168"/>
      <c r="BD90" s="1168"/>
      <c r="BE90" s="1168"/>
      <c r="BF90" s="1168"/>
      <c r="BG90" s="1168"/>
      <c r="BH90" s="1168"/>
      <c r="BI90" s="1168"/>
      <c r="BJ90" s="1168"/>
      <c r="BK90" s="1168"/>
      <c r="BL90" s="1168"/>
      <c r="BM90" s="1168"/>
      <c r="BN90" s="1168"/>
      <c r="BO90" s="1168"/>
      <c r="BP90" s="1168"/>
      <c r="BQ90" s="1168"/>
      <c r="BR90" s="1168"/>
      <c r="BS90" s="1168"/>
      <c r="BT90" s="1168"/>
      <c r="BU90" s="1168"/>
      <c r="BV90" s="1168"/>
      <c r="BW90" s="1168"/>
      <c r="BX90" s="1168"/>
    </row>
    <row r="91" spans="1:76" x14ac:dyDescent="0.2">
      <c r="A91" s="136" t="s">
        <v>1768</v>
      </c>
      <c r="B91" s="1148" t="s">
        <v>3910</v>
      </c>
      <c r="C91" s="1140"/>
      <c r="D91" s="359"/>
      <c r="E91" s="359"/>
      <c r="F91" s="359"/>
      <c r="G91" s="359"/>
      <c r="H91" s="361"/>
      <c r="I91" s="159"/>
      <c r="J91" s="160"/>
      <c r="K91" s="161"/>
      <c r="L91" s="161"/>
      <c r="M91" s="160"/>
      <c r="N91" s="361"/>
      <c r="O91" s="361"/>
      <c r="U91" s="153"/>
      <c r="V91" s="157"/>
      <c r="AB91" s="153"/>
      <c r="AC91" s="153"/>
      <c r="AD91" s="153"/>
      <c r="AE91" s="153"/>
      <c r="AF91" s="153"/>
      <c r="AG91" s="153"/>
      <c r="AH91" s="157"/>
      <c r="AJ91" s="361"/>
      <c r="AK91" s="361"/>
      <c r="AL91" s="361"/>
      <c r="AM91" s="136" t="s">
        <v>1768</v>
      </c>
      <c r="AN91" s="357" t="str">
        <f>B91</f>
        <v>CAMPEONATO NACIONAL DE ATLETISMO U20 - COPIAPÓ 2021</v>
      </c>
      <c r="AO91" s="357"/>
      <c r="AP91" s="1114"/>
      <c r="AQ91" s="1114"/>
      <c r="AR91" s="1114"/>
      <c r="AS91" s="1114"/>
      <c r="AT91" s="361"/>
      <c r="AU91" s="159"/>
      <c r="AV91" s="160"/>
      <c r="AW91" s="161"/>
      <c r="AX91" s="161"/>
      <c r="AY91" s="160"/>
      <c r="AZ91" s="361"/>
      <c r="BA91" s="361"/>
      <c r="BG91" s="153"/>
      <c r="BH91" s="157"/>
      <c r="BN91" s="153"/>
      <c r="BO91" s="153"/>
      <c r="BP91" s="153"/>
      <c r="BQ91" s="153"/>
      <c r="BR91" s="153"/>
      <c r="BS91" s="153"/>
      <c r="BT91" s="157"/>
      <c r="BV91" s="361"/>
      <c r="BW91" s="361"/>
      <c r="BX91" s="361"/>
    </row>
    <row r="92" spans="1:76" x14ac:dyDescent="0.2">
      <c r="A92" s="136" t="s">
        <v>1769</v>
      </c>
      <c r="B92" s="1111" t="s">
        <v>3911</v>
      </c>
      <c r="C92" s="357"/>
      <c r="D92" s="359"/>
      <c r="E92" s="359"/>
      <c r="F92" s="359"/>
      <c r="G92" s="359"/>
      <c r="H92" s="361"/>
      <c r="I92" s="159"/>
      <c r="J92" s="160"/>
      <c r="K92" s="161"/>
      <c r="L92" s="161"/>
      <c r="M92" s="160"/>
      <c r="N92" s="361"/>
      <c r="O92" s="361"/>
      <c r="U92" s="153"/>
      <c r="V92" s="157"/>
      <c r="AB92" s="153"/>
      <c r="AC92" s="153"/>
      <c r="AD92" s="153"/>
      <c r="AE92" s="153"/>
      <c r="AF92" s="153"/>
      <c r="AG92" s="153"/>
      <c r="AH92" s="157"/>
      <c r="AJ92" s="361"/>
      <c r="AK92" s="361"/>
      <c r="AL92" s="361"/>
      <c r="AM92" s="136" t="s">
        <v>1769</v>
      </c>
      <c r="AN92" s="1145" t="str">
        <f>B92</f>
        <v>Estadio Atlético Ramon Tapia Chambilla</v>
      </c>
      <c r="AO92" s="1143"/>
      <c r="AP92" s="1114"/>
      <c r="AQ92" s="1114"/>
      <c r="AR92" s="1114"/>
      <c r="AS92" s="1114"/>
      <c r="AT92" s="361"/>
      <c r="AU92" s="159"/>
      <c r="AV92" s="160"/>
      <c r="AW92" s="161"/>
      <c r="AX92" s="161"/>
      <c r="AY92" s="160"/>
      <c r="AZ92" s="361"/>
      <c r="BA92" s="361"/>
      <c r="BG92" s="153"/>
      <c r="BH92" s="157"/>
      <c r="BN92" s="153"/>
      <c r="BO92" s="153"/>
      <c r="BP92" s="153"/>
      <c r="BQ92" s="153"/>
      <c r="BR92" s="153"/>
      <c r="BS92" s="153"/>
      <c r="BT92" s="157"/>
      <c r="BV92" s="361"/>
      <c r="BW92" s="361"/>
      <c r="BX92" s="361"/>
    </row>
    <row r="93" spans="1:76" x14ac:dyDescent="0.2">
      <c r="A93" s="136" t="s">
        <v>26</v>
      </c>
      <c r="B93" s="1113" t="s">
        <v>3912</v>
      </c>
      <c r="C93" s="164"/>
      <c r="D93" s="137"/>
      <c r="E93" s="137"/>
      <c r="F93" s="359"/>
      <c r="G93" s="359"/>
      <c r="H93" s="361"/>
      <c r="I93" s="159"/>
      <c r="J93" s="160"/>
      <c r="K93" s="161"/>
      <c r="L93" s="161"/>
      <c r="M93" s="160"/>
      <c r="N93" s="361"/>
      <c r="O93" s="361"/>
      <c r="U93" s="153"/>
      <c r="V93" s="157"/>
      <c r="AB93" s="153"/>
      <c r="AC93" s="153"/>
      <c r="AD93" s="153"/>
      <c r="AE93" s="153"/>
      <c r="AF93" s="153"/>
      <c r="AG93" s="153"/>
      <c r="AH93" s="157"/>
      <c r="AJ93" s="361"/>
      <c r="AK93" s="361"/>
      <c r="AL93" s="361"/>
      <c r="AM93" s="136" t="s">
        <v>26</v>
      </c>
      <c r="AN93" s="353" t="str">
        <f>B93</f>
        <v>Sabado 02-10-2021</v>
      </c>
      <c r="AO93" s="354"/>
      <c r="AP93" s="137"/>
      <c r="AQ93" s="137"/>
      <c r="AR93" s="359"/>
      <c r="AS93" s="359"/>
      <c r="AT93" s="361"/>
      <c r="AU93" s="159"/>
      <c r="AV93" s="160"/>
      <c r="AW93" s="161"/>
      <c r="AX93" s="161"/>
      <c r="AY93" s="160"/>
      <c r="AZ93" s="361"/>
      <c r="BA93" s="361"/>
      <c r="BG93" s="153"/>
      <c r="BH93" s="157"/>
      <c r="BN93" s="153"/>
      <c r="BO93" s="153"/>
      <c r="BP93" s="153"/>
      <c r="BQ93" s="153"/>
      <c r="BR93" s="153"/>
      <c r="BS93" s="153"/>
      <c r="BT93" s="157"/>
      <c r="BV93" s="361"/>
      <c r="BW93" s="361"/>
      <c r="BX93" s="361"/>
    </row>
    <row r="94" spans="1:76" x14ac:dyDescent="0.2">
      <c r="A94" s="136" t="s">
        <v>10</v>
      </c>
      <c r="B94" s="1111" t="s">
        <v>3969</v>
      </c>
      <c r="C94" s="357"/>
      <c r="D94" s="134"/>
      <c r="E94" s="134"/>
      <c r="F94" s="134"/>
      <c r="G94" s="359"/>
      <c r="H94" s="361"/>
      <c r="I94" s="159"/>
      <c r="J94" s="160"/>
      <c r="K94" s="161"/>
      <c r="L94" s="161"/>
      <c r="M94" s="160"/>
      <c r="N94" s="361"/>
      <c r="O94" s="361"/>
      <c r="U94" s="153"/>
      <c r="V94" s="157"/>
      <c r="AB94" s="153"/>
      <c r="AC94" s="153"/>
      <c r="AD94" s="153"/>
      <c r="AE94" s="153"/>
      <c r="AF94" s="153"/>
      <c r="AG94" s="153"/>
      <c r="AH94" s="157"/>
      <c r="AJ94" s="361"/>
      <c r="AK94" s="361"/>
      <c r="AL94" s="361"/>
      <c r="AM94" s="136" t="s">
        <v>10</v>
      </c>
      <c r="AN94" s="1112" t="s">
        <v>4091</v>
      </c>
      <c r="AO94" s="356"/>
      <c r="AP94" s="134"/>
      <c r="AQ94" s="134"/>
      <c r="AR94" s="134"/>
      <c r="AS94" s="359"/>
      <c r="AT94" s="361"/>
      <c r="AU94" s="159"/>
      <c r="AV94" s="160"/>
      <c r="AW94" s="161"/>
      <c r="AX94" s="161"/>
      <c r="AY94" s="160"/>
      <c r="AZ94" s="361"/>
      <c r="BA94" s="361"/>
      <c r="BG94" s="153"/>
      <c r="BH94" s="157"/>
      <c r="BN94" s="153"/>
      <c r="BO94" s="153"/>
      <c r="BP94" s="153"/>
      <c r="BQ94" s="153"/>
      <c r="BR94" s="153"/>
      <c r="BS94" s="153"/>
      <c r="BT94" s="157"/>
      <c r="BV94" s="361"/>
      <c r="BW94" s="361"/>
      <c r="BX94" s="361"/>
    </row>
    <row r="95" spans="1:76" x14ac:dyDescent="0.2">
      <c r="A95" s="136" t="s">
        <v>32</v>
      </c>
      <c r="B95" s="357" t="s">
        <v>1796</v>
      </c>
      <c r="C95" s="357"/>
      <c r="D95" s="359"/>
      <c r="E95" s="359"/>
      <c r="F95" s="359"/>
      <c r="G95" s="359"/>
      <c r="H95" s="361"/>
      <c r="I95" s="159"/>
      <c r="J95" s="160"/>
      <c r="K95" s="161"/>
      <c r="L95" s="161"/>
      <c r="M95" s="160"/>
      <c r="N95" s="361"/>
      <c r="O95" s="361"/>
      <c r="U95" s="153"/>
      <c r="V95" s="157"/>
      <c r="AB95" s="153"/>
      <c r="AC95" s="153"/>
      <c r="AD95" s="153"/>
      <c r="AE95" s="153"/>
      <c r="AF95" s="153"/>
      <c r="AG95" s="153"/>
      <c r="AH95" s="157"/>
      <c r="AJ95" s="361"/>
      <c r="AK95" s="361"/>
      <c r="AL95" s="361"/>
      <c r="AM95" s="136" t="s">
        <v>32</v>
      </c>
      <c r="AN95" s="355" t="s">
        <v>1797</v>
      </c>
      <c r="AO95" s="356"/>
      <c r="AP95" s="359"/>
      <c r="AQ95" s="359"/>
      <c r="AR95" s="359"/>
      <c r="AS95" s="359"/>
      <c r="AT95" s="361"/>
      <c r="AU95" s="159"/>
      <c r="AV95" s="160"/>
      <c r="AW95" s="161"/>
      <c r="AX95" s="161"/>
      <c r="AY95" s="160"/>
      <c r="AZ95" s="361"/>
      <c r="BA95" s="361"/>
      <c r="BG95" s="153"/>
      <c r="BH95" s="157"/>
      <c r="BN95" s="153"/>
      <c r="BO95" s="153"/>
      <c r="BP95" s="153"/>
      <c r="BQ95" s="153"/>
      <c r="BR95" s="153"/>
      <c r="BS95" s="153"/>
      <c r="BT95" s="157"/>
      <c r="BV95" s="361"/>
      <c r="BW95" s="361"/>
      <c r="BX95" s="361"/>
    </row>
    <row r="96" spans="1:76" x14ac:dyDescent="0.2">
      <c r="A96" s="136" t="s">
        <v>1782</v>
      </c>
      <c r="B96" s="1111" t="s">
        <v>3902</v>
      </c>
      <c r="C96" s="357"/>
      <c r="D96" s="359"/>
      <c r="E96" s="359"/>
      <c r="F96" s="359"/>
      <c r="G96" s="359"/>
      <c r="H96" s="361"/>
      <c r="I96" s="159"/>
      <c r="J96" s="160"/>
      <c r="K96" s="161"/>
      <c r="L96" s="161"/>
      <c r="M96" s="160"/>
      <c r="N96" s="361"/>
      <c r="O96" s="361"/>
      <c r="U96" s="153"/>
      <c r="V96" s="157"/>
      <c r="AB96" s="153"/>
      <c r="AC96" s="153"/>
      <c r="AD96" s="153"/>
      <c r="AE96" s="153"/>
      <c r="AF96" s="153"/>
      <c r="AG96" s="153"/>
      <c r="AH96" s="157"/>
      <c r="AJ96" s="361"/>
      <c r="AK96" s="361"/>
      <c r="AL96" s="361"/>
      <c r="AM96" s="136" t="s">
        <v>1782</v>
      </c>
      <c r="AN96" s="1112" t="s">
        <v>3902</v>
      </c>
      <c r="AO96" s="356"/>
      <c r="AP96" s="359"/>
      <c r="AQ96" s="359"/>
      <c r="AR96" s="359"/>
      <c r="AS96" s="359"/>
      <c r="AT96" s="361"/>
      <c r="AU96" s="159"/>
      <c r="AV96" s="160"/>
      <c r="AW96" s="161"/>
      <c r="AX96" s="161"/>
      <c r="AY96" s="160"/>
      <c r="AZ96" s="361"/>
      <c r="BA96" s="361"/>
      <c r="BG96" s="153"/>
      <c r="BH96" s="157"/>
      <c r="BN96" s="153"/>
      <c r="BO96" s="153"/>
      <c r="BP96" s="153"/>
      <c r="BQ96" s="153"/>
      <c r="BR96" s="153"/>
      <c r="BS96" s="153"/>
      <c r="BT96" s="157"/>
      <c r="BV96" s="361"/>
      <c r="BW96" s="361"/>
      <c r="BX96" s="361"/>
    </row>
    <row r="97" spans="1:76" x14ac:dyDescent="0.2">
      <c r="A97" s="136" t="s">
        <v>1784</v>
      </c>
      <c r="B97" s="357"/>
      <c r="C97" s="357"/>
      <c r="D97" s="359"/>
      <c r="E97" s="359"/>
      <c r="F97" s="359"/>
      <c r="G97" s="359"/>
      <c r="H97" s="361"/>
      <c r="I97" s="159"/>
      <c r="J97" s="160"/>
      <c r="K97" s="161"/>
      <c r="L97" s="161"/>
      <c r="M97" s="160"/>
      <c r="N97" s="361"/>
      <c r="O97" s="361"/>
      <c r="U97" s="153"/>
      <c r="V97" s="157"/>
      <c r="AB97" s="153"/>
      <c r="AC97" s="153"/>
      <c r="AD97" s="153"/>
      <c r="AE97" s="153"/>
      <c r="AF97" s="153"/>
      <c r="AG97" s="153"/>
      <c r="AH97" s="157"/>
      <c r="AJ97" s="1167"/>
      <c r="AK97" s="1167"/>
      <c r="AL97" s="1167"/>
      <c r="AM97" s="136" t="s">
        <v>1784</v>
      </c>
      <c r="AN97" s="355"/>
      <c r="AO97" s="356"/>
      <c r="AP97" s="359"/>
      <c r="AQ97" s="359"/>
      <c r="AR97" s="359"/>
      <c r="AS97" s="359"/>
      <c r="AT97" s="361"/>
      <c r="AU97" s="159"/>
      <c r="AV97" s="160"/>
      <c r="AW97" s="161"/>
      <c r="AX97" s="161"/>
      <c r="AY97" s="160"/>
      <c r="AZ97" s="361"/>
      <c r="BA97" s="361"/>
      <c r="BG97" s="153"/>
      <c r="BH97" s="157"/>
      <c r="BN97" s="153"/>
      <c r="BO97" s="153"/>
      <c r="BP97" s="153"/>
      <c r="BQ97" s="153"/>
      <c r="BR97" s="153"/>
      <c r="BS97" s="153"/>
      <c r="BT97" s="157"/>
      <c r="BV97" s="1167"/>
      <c r="BW97" s="1167"/>
      <c r="BX97" s="1167"/>
    </row>
    <row r="98" spans="1:76" x14ac:dyDescent="0.2">
      <c r="A98" s="136" t="s">
        <v>1785</v>
      </c>
      <c r="B98" s="357">
        <v>1</v>
      </c>
      <c r="C98" s="357"/>
      <c r="D98" s="134"/>
      <c r="E98" s="359"/>
      <c r="F98" s="359"/>
      <c r="G98" s="359"/>
      <c r="H98" s="361"/>
      <c r="I98" s="159"/>
      <c r="J98" s="361"/>
      <c r="K98" s="161"/>
      <c r="L98" s="161"/>
      <c r="M98" s="161"/>
      <c r="N98" s="361"/>
      <c r="O98" s="361"/>
      <c r="U98" s="153"/>
      <c r="V98" s="157"/>
      <c r="AB98" s="153"/>
      <c r="AC98" s="153"/>
      <c r="AD98" s="153"/>
      <c r="AE98" s="153"/>
      <c r="AF98" s="153"/>
      <c r="AG98" s="153"/>
      <c r="AH98" s="157"/>
      <c r="AJ98" s="1167"/>
      <c r="AK98" s="1167"/>
      <c r="AL98" s="1167"/>
      <c r="AM98" s="136" t="s">
        <v>1785</v>
      </c>
      <c r="AN98" s="355">
        <v>1</v>
      </c>
      <c r="AO98" s="356"/>
      <c r="AP98" s="134"/>
      <c r="AQ98" s="359"/>
      <c r="AR98" s="359"/>
      <c r="AS98" s="359"/>
      <c r="AT98" s="361"/>
      <c r="AU98" s="159"/>
      <c r="AV98" s="361"/>
      <c r="AW98" s="161"/>
      <c r="AX98" s="161"/>
      <c r="AY98" s="161"/>
      <c r="AZ98" s="361"/>
      <c r="BA98" s="361"/>
      <c r="BG98" s="153"/>
      <c r="BH98" s="157"/>
      <c r="BN98" s="153"/>
      <c r="BO98" s="153"/>
      <c r="BP98" s="153"/>
      <c r="BQ98" s="153"/>
      <c r="BR98" s="153"/>
      <c r="BS98" s="153"/>
      <c r="BT98" s="157"/>
      <c r="BV98" s="1167"/>
      <c r="BW98" s="1167"/>
      <c r="BX98" s="1167"/>
    </row>
    <row r="99" spans="1:76" x14ac:dyDescent="0.2">
      <c r="A99" s="136"/>
      <c r="B99" s="357"/>
      <c r="C99" s="357"/>
      <c r="D99" s="134"/>
      <c r="E99" s="359"/>
      <c r="F99" s="359"/>
      <c r="G99" s="359"/>
      <c r="H99" s="361"/>
      <c r="I99" s="361"/>
      <c r="J99" s="361"/>
      <c r="K99" s="161"/>
      <c r="L99" s="161"/>
      <c r="M99" s="161"/>
      <c r="N99" s="361"/>
      <c r="O99" s="361"/>
      <c r="U99" s="153"/>
      <c r="V99" s="157"/>
      <c r="AB99" s="153"/>
      <c r="AC99" s="153"/>
      <c r="AD99" s="153"/>
      <c r="AE99" s="153"/>
      <c r="AF99" s="153"/>
      <c r="AG99" s="153"/>
      <c r="AH99" s="157"/>
      <c r="AJ99" s="1167"/>
      <c r="AK99" s="1167"/>
      <c r="AL99" s="1167"/>
      <c r="AM99" s="136"/>
      <c r="AN99" s="355"/>
      <c r="AO99" s="356"/>
      <c r="AP99" s="134"/>
      <c r="AQ99" s="359"/>
      <c r="AR99" s="359"/>
      <c r="AS99" s="359"/>
      <c r="AT99" s="361"/>
      <c r="AU99" s="361"/>
      <c r="AV99" s="361"/>
      <c r="AW99" s="161"/>
      <c r="AX99" s="161"/>
      <c r="AY99" s="161"/>
      <c r="AZ99" s="361"/>
      <c r="BA99" s="361"/>
      <c r="BG99" s="153"/>
      <c r="BH99" s="157"/>
      <c r="BN99" s="153"/>
      <c r="BO99" s="153"/>
      <c r="BP99" s="153"/>
      <c r="BQ99" s="153"/>
      <c r="BR99" s="153"/>
      <c r="BS99" s="153"/>
      <c r="BT99" s="157"/>
      <c r="BV99" s="1167"/>
      <c r="BW99" s="1167"/>
      <c r="BX99" s="1167"/>
    </row>
    <row r="100" spans="1:76" x14ac:dyDescent="0.2">
      <c r="A100" s="166"/>
      <c r="B100" s="160"/>
      <c r="C100" s="160"/>
      <c r="D100" s="160"/>
      <c r="E100" s="159"/>
      <c r="F100" s="160"/>
      <c r="G100" s="361"/>
      <c r="H100" s="361"/>
      <c r="I100" s="361"/>
      <c r="J100" s="361"/>
      <c r="K100" s="161"/>
      <c r="L100" s="161"/>
      <c r="M100" s="161"/>
      <c r="N100" s="361"/>
      <c r="O100" s="361"/>
      <c r="U100" s="153"/>
      <c r="V100" s="157"/>
      <c r="AB100" s="153"/>
      <c r="AC100" s="153"/>
      <c r="AD100" s="153"/>
      <c r="AE100" s="153"/>
      <c r="AF100" s="153"/>
      <c r="AG100" s="153"/>
      <c r="AH100" s="157"/>
      <c r="AJ100" s="1167"/>
      <c r="AK100" s="1167"/>
      <c r="AL100" s="1167"/>
      <c r="AM100" s="166"/>
      <c r="AN100" s="160"/>
      <c r="AO100" s="160"/>
      <c r="AP100" s="160"/>
      <c r="AQ100" s="159"/>
      <c r="AR100" s="160"/>
      <c r="AS100" s="361"/>
      <c r="AT100" s="361"/>
      <c r="AU100" s="361"/>
      <c r="AV100" s="361"/>
      <c r="AW100" s="161"/>
      <c r="AX100" s="161"/>
      <c r="AY100" s="161"/>
      <c r="AZ100" s="361"/>
      <c r="BA100" s="361"/>
      <c r="BG100" s="153"/>
      <c r="BH100" s="157"/>
      <c r="BN100" s="153"/>
      <c r="BO100" s="153"/>
      <c r="BP100" s="153"/>
      <c r="BQ100" s="153"/>
      <c r="BR100" s="153"/>
      <c r="BS100" s="153"/>
      <c r="BT100" s="157"/>
      <c r="BV100" s="1167"/>
      <c r="BW100" s="1167"/>
      <c r="BX100" s="1167"/>
    </row>
    <row r="101" spans="1:76" x14ac:dyDescent="0.2">
      <c r="A101" s="166"/>
      <c r="B101" s="160"/>
      <c r="C101" s="160"/>
      <c r="D101" s="160"/>
      <c r="E101" s="159"/>
      <c r="F101" s="160"/>
      <c r="G101" s="361"/>
      <c r="H101" s="361"/>
      <c r="I101" s="361"/>
      <c r="J101" s="361"/>
      <c r="K101" s="161"/>
      <c r="L101" s="161"/>
      <c r="M101" s="161"/>
      <c r="N101" s="361"/>
      <c r="O101" s="361"/>
      <c r="U101" s="153"/>
      <c r="V101" s="157"/>
      <c r="AB101" s="153"/>
      <c r="AC101" s="153"/>
      <c r="AD101" s="153"/>
      <c r="AE101" s="153"/>
      <c r="AF101" s="153"/>
      <c r="AG101" s="153"/>
      <c r="AH101" s="157"/>
      <c r="AJ101" s="1167"/>
      <c r="AK101" s="1167"/>
      <c r="AL101" s="1167"/>
      <c r="AM101" s="166"/>
      <c r="AN101" s="160"/>
      <c r="AO101" s="160"/>
      <c r="AP101" s="160"/>
      <c r="AQ101" s="159"/>
      <c r="AR101" s="160"/>
      <c r="AS101" s="361"/>
      <c r="AT101" s="361"/>
      <c r="AU101" s="361"/>
      <c r="AV101" s="361"/>
      <c r="AW101" s="161"/>
      <c r="AX101" s="161"/>
      <c r="AY101" s="161"/>
      <c r="AZ101" s="361"/>
      <c r="BA101" s="361"/>
      <c r="BG101" s="153"/>
      <c r="BH101" s="157"/>
      <c r="BN101" s="153"/>
      <c r="BO101" s="153"/>
      <c r="BP101" s="153"/>
      <c r="BQ101" s="153"/>
      <c r="BR101" s="153"/>
      <c r="BS101" s="153"/>
      <c r="BT101" s="157"/>
      <c r="BV101" s="1167"/>
      <c r="BW101" s="1167"/>
      <c r="BX101" s="1167"/>
    </row>
    <row r="102" spans="1:76" x14ac:dyDescent="0.2">
      <c r="A102" s="166"/>
      <c r="B102" s="160"/>
      <c r="C102" s="160"/>
      <c r="D102" s="160"/>
      <c r="E102" s="159"/>
      <c r="F102" s="160"/>
      <c r="G102" s="361"/>
      <c r="H102" s="361"/>
      <c r="I102" s="361"/>
      <c r="J102" s="361"/>
      <c r="K102" s="161"/>
      <c r="L102" s="161"/>
      <c r="M102" s="161"/>
      <c r="N102" s="361"/>
      <c r="O102" s="361"/>
      <c r="U102" s="153"/>
      <c r="V102" s="157"/>
      <c r="AB102" s="153"/>
      <c r="AC102" s="153"/>
      <c r="AD102" s="153"/>
      <c r="AE102" s="153"/>
      <c r="AF102" s="153"/>
      <c r="AG102" s="153"/>
      <c r="AH102" s="157"/>
      <c r="AJ102" s="361"/>
      <c r="AK102" s="361"/>
      <c r="AL102" s="361"/>
      <c r="AM102" s="166"/>
      <c r="AN102" s="160"/>
      <c r="AO102" s="160"/>
      <c r="AP102" s="160"/>
      <c r="AQ102" s="159"/>
      <c r="AR102" s="160"/>
      <c r="AS102" s="361"/>
      <c r="AT102" s="361"/>
      <c r="AU102" s="361"/>
      <c r="AV102" s="361"/>
      <c r="AW102" s="161"/>
      <c r="AX102" s="161"/>
      <c r="AY102" s="161"/>
      <c r="AZ102" s="361"/>
      <c r="BA102" s="361"/>
      <c r="BG102" s="153"/>
      <c r="BH102" s="157"/>
      <c r="BN102" s="153"/>
      <c r="BO102" s="153"/>
      <c r="BP102" s="153"/>
      <c r="BQ102" s="153"/>
      <c r="BR102" s="153"/>
      <c r="BS102" s="153"/>
      <c r="BT102" s="157"/>
      <c r="BV102" s="361"/>
      <c r="BW102" s="361"/>
      <c r="BX102" s="361"/>
    </row>
    <row r="103" spans="1:76" ht="17" thickBot="1" x14ac:dyDescent="0.25">
      <c r="A103" s="154"/>
      <c r="F103" s="167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  <c r="Q103" s="168"/>
      <c r="R103" s="169" t="s">
        <v>1803</v>
      </c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  <c r="AC103" s="168"/>
      <c r="AD103" s="168"/>
      <c r="AE103" s="168"/>
      <c r="AF103" s="168"/>
      <c r="AG103" s="168"/>
      <c r="AH103" s="168"/>
      <c r="AI103" s="170"/>
      <c r="AM103" s="154"/>
      <c r="AR103" s="167"/>
      <c r="AS103" s="168"/>
      <c r="AT103" s="168"/>
      <c r="AU103" s="168"/>
      <c r="AV103" s="168"/>
      <c r="AW103" s="168"/>
      <c r="AX103" s="168"/>
      <c r="AY103" s="168"/>
      <c r="AZ103" s="168"/>
      <c r="BA103" s="168"/>
      <c r="BB103" s="168"/>
      <c r="BC103" s="168"/>
      <c r="BD103" s="169" t="s">
        <v>1803</v>
      </c>
      <c r="BE103" s="168"/>
      <c r="BF103" s="168"/>
      <c r="BG103" s="168"/>
      <c r="BH103" s="168"/>
      <c r="BI103" s="168"/>
      <c r="BJ103" s="168"/>
      <c r="BK103" s="168"/>
      <c r="BL103" s="168"/>
      <c r="BM103" s="168"/>
      <c r="BN103" s="168"/>
      <c r="BO103" s="168"/>
      <c r="BP103" s="168"/>
      <c r="BQ103" s="168"/>
      <c r="BR103" s="168"/>
      <c r="BS103" s="168"/>
      <c r="BT103" s="168"/>
      <c r="BU103" s="170"/>
    </row>
    <row r="104" spans="1:76" ht="17" thickBot="1" x14ac:dyDescent="0.25">
      <c r="F104" s="1164">
        <v>1.4</v>
      </c>
      <c r="G104" s="1165"/>
      <c r="H104" s="1166"/>
      <c r="I104" s="1161">
        <v>1.45</v>
      </c>
      <c r="J104" s="1162"/>
      <c r="K104" s="1163"/>
      <c r="L104" s="1164">
        <v>1.5</v>
      </c>
      <c r="M104" s="1165"/>
      <c r="N104" s="1166"/>
      <c r="O104" s="1161">
        <v>1.55</v>
      </c>
      <c r="P104" s="1162"/>
      <c r="Q104" s="1163"/>
      <c r="R104" s="1164">
        <v>1.6</v>
      </c>
      <c r="S104" s="1165"/>
      <c r="T104" s="1166"/>
      <c r="U104" s="1161">
        <v>1.65</v>
      </c>
      <c r="V104" s="1162"/>
      <c r="W104" s="1163"/>
      <c r="X104" s="1161">
        <v>1.68</v>
      </c>
      <c r="Y104" s="1162"/>
      <c r="Z104" s="1163"/>
      <c r="AA104" s="1161">
        <v>1.7</v>
      </c>
      <c r="AB104" s="1162"/>
      <c r="AC104" s="1163"/>
      <c r="AD104" s="1161">
        <v>1.72</v>
      </c>
      <c r="AE104" s="1162"/>
      <c r="AF104" s="1163"/>
      <c r="AG104" s="1161">
        <v>1.74</v>
      </c>
      <c r="AH104" s="1162"/>
      <c r="AI104" s="1163"/>
      <c r="AK104" s="171" t="s">
        <v>1804</v>
      </c>
      <c r="AL104" s="172" t="s">
        <v>1769</v>
      </c>
      <c r="AR104" s="1164">
        <v>1.7</v>
      </c>
      <c r="AS104" s="1165"/>
      <c r="AT104" s="1166"/>
      <c r="AU104" s="1161">
        <v>1.75</v>
      </c>
      <c r="AV104" s="1162"/>
      <c r="AW104" s="1163"/>
      <c r="AX104" s="1164">
        <v>1.8</v>
      </c>
      <c r="AY104" s="1165"/>
      <c r="AZ104" s="1166"/>
      <c r="BA104" s="1161">
        <v>1.85</v>
      </c>
      <c r="BB104" s="1162"/>
      <c r="BC104" s="1163"/>
      <c r="BD104" s="1164">
        <v>1.9</v>
      </c>
      <c r="BE104" s="1165"/>
      <c r="BF104" s="1166"/>
      <c r="BG104" s="1161">
        <v>1.95</v>
      </c>
      <c r="BH104" s="1162"/>
      <c r="BI104" s="1163"/>
      <c r="BJ104" s="1161">
        <v>1.98</v>
      </c>
      <c r="BK104" s="1162"/>
      <c r="BL104" s="1163"/>
      <c r="BM104" s="1161">
        <v>2</v>
      </c>
      <c r="BN104" s="1162"/>
      <c r="BO104" s="1163"/>
      <c r="BP104" s="1161">
        <v>2.02</v>
      </c>
      <c r="BQ104" s="1162"/>
      <c r="BR104" s="1163"/>
      <c r="BS104" s="1161">
        <v>2.04</v>
      </c>
      <c r="BT104" s="1162"/>
      <c r="BU104" s="1163"/>
      <c r="BW104" s="171" t="s">
        <v>1804</v>
      </c>
      <c r="BX104" s="172" t="s">
        <v>1769</v>
      </c>
    </row>
    <row r="105" spans="1:76" x14ac:dyDescent="0.2">
      <c r="A105" s="1157" t="s">
        <v>1789</v>
      </c>
      <c r="B105" s="1157" t="s">
        <v>1790</v>
      </c>
      <c r="C105" s="1159" t="s">
        <v>8</v>
      </c>
      <c r="D105" s="1157" t="s">
        <v>1805</v>
      </c>
      <c r="E105" s="1157" t="s">
        <v>6</v>
      </c>
      <c r="F105" s="173"/>
      <c r="G105" s="174"/>
      <c r="H105" s="174"/>
      <c r="I105" s="174"/>
      <c r="J105" s="174"/>
      <c r="K105" s="174"/>
      <c r="L105" s="174"/>
      <c r="M105" s="174"/>
      <c r="N105" s="174"/>
      <c r="O105" s="174"/>
      <c r="P105" s="175" t="s">
        <v>1806</v>
      </c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  <c r="AA105" s="174"/>
      <c r="AB105" s="174"/>
      <c r="AC105" s="174"/>
      <c r="AD105" s="174"/>
      <c r="AE105" s="174"/>
      <c r="AF105" s="174"/>
      <c r="AG105" s="174"/>
      <c r="AH105" s="174"/>
      <c r="AI105" s="176"/>
      <c r="AJ105" s="177"/>
      <c r="AK105" s="178" t="s">
        <v>1807</v>
      </c>
      <c r="AL105" s="179"/>
      <c r="AM105" s="1157" t="s">
        <v>1789</v>
      </c>
      <c r="AN105" s="1157" t="s">
        <v>1790</v>
      </c>
      <c r="AO105" s="1159" t="s">
        <v>8</v>
      </c>
      <c r="AP105" s="1157" t="s">
        <v>1805</v>
      </c>
      <c r="AQ105" s="1157" t="s">
        <v>6</v>
      </c>
      <c r="AR105" s="173"/>
      <c r="AS105" s="174"/>
      <c r="AT105" s="174"/>
      <c r="AU105" s="174"/>
      <c r="AV105" s="174"/>
      <c r="AW105" s="174"/>
      <c r="AX105" s="174"/>
      <c r="AY105" s="174"/>
      <c r="AZ105" s="174"/>
      <c r="BA105" s="174"/>
      <c r="BB105" s="175" t="s">
        <v>1806</v>
      </c>
      <c r="BC105" s="174"/>
      <c r="BD105" s="174"/>
      <c r="BE105" s="174"/>
      <c r="BF105" s="174"/>
      <c r="BG105" s="174"/>
      <c r="BH105" s="174"/>
      <c r="BI105" s="174"/>
      <c r="BJ105" s="174"/>
      <c r="BK105" s="174"/>
      <c r="BL105" s="174"/>
      <c r="BM105" s="174"/>
      <c r="BN105" s="174"/>
      <c r="BO105" s="174"/>
      <c r="BP105" s="174"/>
      <c r="BQ105" s="174"/>
      <c r="BR105" s="174"/>
      <c r="BS105" s="174"/>
      <c r="BT105" s="174"/>
      <c r="BU105" s="176"/>
      <c r="BV105" s="177"/>
      <c r="BW105" s="178" t="s">
        <v>1807</v>
      </c>
      <c r="BX105" s="179"/>
    </row>
    <row r="106" spans="1:76" x14ac:dyDescent="0.2">
      <c r="A106" s="1158"/>
      <c r="B106" s="1158"/>
      <c r="C106" s="1160"/>
      <c r="D106" s="1158"/>
      <c r="E106" s="1158"/>
      <c r="F106" s="180" t="s">
        <v>1808</v>
      </c>
      <c r="G106" s="181" t="s">
        <v>1809</v>
      </c>
      <c r="H106" s="182" t="s">
        <v>1810</v>
      </c>
      <c r="I106" s="183" t="s">
        <v>1808</v>
      </c>
      <c r="J106" s="181" t="s">
        <v>1809</v>
      </c>
      <c r="K106" s="182" t="s">
        <v>1810</v>
      </c>
      <c r="L106" s="183" t="s">
        <v>1808</v>
      </c>
      <c r="M106" s="181" t="s">
        <v>1809</v>
      </c>
      <c r="N106" s="182" t="s">
        <v>1810</v>
      </c>
      <c r="O106" s="183" t="s">
        <v>1808</v>
      </c>
      <c r="P106" s="181" t="s">
        <v>1809</v>
      </c>
      <c r="Q106" s="182" t="s">
        <v>1810</v>
      </c>
      <c r="R106" s="183" t="s">
        <v>1808</v>
      </c>
      <c r="S106" s="181" t="s">
        <v>1809</v>
      </c>
      <c r="T106" s="182" t="s">
        <v>1810</v>
      </c>
      <c r="U106" s="183" t="s">
        <v>1808</v>
      </c>
      <c r="V106" s="181" t="s">
        <v>1809</v>
      </c>
      <c r="W106" s="182" t="s">
        <v>1810</v>
      </c>
      <c r="X106" s="183" t="s">
        <v>1808</v>
      </c>
      <c r="Y106" s="181" t="s">
        <v>1809</v>
      </c>
      <c r="Z106" s="182" t="s">
        <v>1810</v>
      </c>
      <c r="AA106" s="183" t="s">
        <v>1808</v>
      </c>
      <c r="AB106" s="181" t="s">
        <v>1809</v>
      </c>
      <c r="AC106" s="182" t="s">
        <v>1810</v>
      </c>
      <c r="AD106" s="183" t="s">
        <v>1808</v>
      </c>
      <c r="AE106" s="181" t="s">
        <v>1809</v>
      </c>
      <c r="AF106" s="182" t="s">
        <v>1810</v>
      </c>
      <c r="AG106" s="183" t="s">
        <v>1808</v>
      </c>
      <c r="AH106" s="181" t="s">
        <v>1809</v>
      </c>
      <c r="AI106" s="181" t="s">
        <v>1810</v>
      </c>
      <c r="AJ106" s="184" t="s">
        <v>1811</v>
      </c>
      <c r="AK106" s="185"/>
      <c r="AL106" s="186"/>
      <c r="AM106" s="1158"/>
      <c r="AN106" s="1158"/>
      <c r="AO106" s="1160"/>
      <c r="AP106" s="1158"/>
      <c r="AQ106" s="1158"/>
      <c r="AR106" s="180" t="s">
        <v>1808</v>
      </c>
      <c r="AS106" s="181" t="s">
        <v>1809</v>
      </c>
      <c r="AT106" s="182" t="s">
        <v>1810</v>
      </c>
      <c r="AU106" s="183" t="s">
        <v>1808</v>
      </c>
      <c r="AV106" s="181" t="s">
        <v>1809</v>
      </c>
      <c r="AW106" s="182" t="s">
        <v>1810</v>
      </c>
      <c r="AX106" s="183" t="s">
        <v>1808</v>
      </c>
      <c r="AY106" s="181" t="s">
        <v>1809</v>
      </c>
      <c r="AZ106" s="182" t="s">
        <v>1810</v>
      </c>
      <c r="BA106" s="183" t="s">
        <v>1808</v>
      </c>
      <c r="BB106" s="181" t="s">
        <v>1809</v>
      </c>
      <c r="BC106" s="182" t="s">
        <v>1810</v>
      </c>
      <c r="BD106" s="183" t="s">
        <v>1808</v>
      </c>
      <c r="BE106" s="181" t="s">
        <v>1809</v>
      </c>
      <c r="BF106" s="182" t="s">
        <v>1810</v>
      </c>
      <c r="BG106" s="183" t="s">
        <v>1808</v>
      </c>
      <c r="BH106" s="181" t="s">
        <v>1809</v>
      </c>
      <c r="BI106" s="182" t="s">
        <v>1810</v>
      </c>
      <c r="BJ106" s="183" t="s">
        <v>1808</v>
      </c>
      <c r="BK106" s="181" t="s">
        <v>1809</v>
      </c>
      <c r="BL106" s="182" t="s">
        <v>1810</v>
      </c>
      <c r="BM106" s="183" t="s">
        <v>1808</v>
      </c>
      <c r="BN106" s="181" t="s">
        <v>1809</v>
      </c>
      <c r="BO106" s="182" t="s">
        <v>1810</v>
      </c>
      <c r="BP106" s="183" t="s">
        <v>1808</v>
      </c>
      <c r="BQ106" s="181" t="s">
        <v>1809</v>
      </c>
      <c r="BR106" s="182" t="s">
        <v>1810</v>
      </c>
      <c r="BS106" s="183" t="s">
        <v>1808</v>
      </c>
      <c r="BT106" s="181" t="s">
        <v>1809</v>
      </c>
      <c r="BU106" s="181" t="s">
        <v>1810</v>
      </c>
      <c r="BV106" s="184" t="s">
        <v>1811</v>
      </c>
      <c r="BW106" s="185"/>
      <c r="BX106" s="186"/>
    </row>
    <row r="107" spans="1:76" s="195" customFormat="1" ht="25" customHeight="1" x14ac:dyDescent="0.2">
      <c r="A107" s="187"/>
      <c r="B107" s="188" t="s">
        <v>3948</v>
      </c>
      <c r="C107" s="189" t="s">
        <v>2762</v>
      </c>
      <c r="D107" s="189">
        <v>13</v>
      </c>
      <c r="E107" s="23">
        <v>37711</v>
      </c>
      <c r="F107" s="187"/>
      <c r="G107" s="187"/>
      <c r="H107" s="190"/>
      <c r="I107" s="191"/>
      <c r="J107" s="187"/>
      <c r="K107" s="190"/>
      <c r="L107" s="191"/>
      <c r="M107" s="187"/>
      <c r="N107" s="190"/>
      <c r="O107" s="191"/>
      <c r="P107" s="187"/>
      <c r="Q107" s="190"/>
      <c r="R107" s="191"/>
      <c r="S107" s="187"/>
      <c r="T107" s="190"/>
      <c r="U107" s="191"/>
      <c r="V107" s="187"/>
      <c r="W107" s="190"/>
      <c r="X107" s="191"/>
      <c r="Y107" s="187"/>
      <c r="Z107" s="190"/>
      <c r="AA107" s="191"/>
      <c r="AB107" s="187"/>
      <c r="AC107" s="190"/>
      <c r="AD107" s="191"/>
      <c r="AE107" s="187"/>
      <c r="AF107" s="190"/>
      <c r="AG107" s="191"/>
      <c r="AH107" s="187"/>
      <c r="AI107" s="187"/>
      <c r="AJ107" s="192"/>
      <c r="AK107" s="193"/>
      <c r="AL107" s="194"/>
      <c r="AM107" s="187"/>
      <c r="AN107" s="314" t="s">
        <v>3932</v>
      </c>
      <c r="AO107" s="342" t="s">
        <v>2134</v>
      </c>
      <c r="AP107" s="1119">
        <v>7</v>
      </c>
      <c r="AQ107" s="1002">
        <v>37791</v>
      </c>
      <c r="AR107" s="187"/>
      <c r="AS107" s="187"/>
      <c r="AT107" s="190"/>
      <c r="AU107" s="191"/>
      <c r="AV107" s="187"/>
      <c r="AW107" s="190"/>
      <c r="AX107" s="191"/>
      <c r="AY107" s="187"/>
      <c r="AZ107" s="190"/>
      <c r="BA107" s="191"/>
      <c r="BB107" s="187"/>
      <c r="BC107" s="190"/>
      <c r="BD107" s="191"/>
      <c r="BE107" s="187"/>
      <c r="BF107" s="190"/>
      <c r="BG107" s="191"/>
      <c r="BH107" s="187"/>
      <c r="BI107" s="190"/>
      <c r="BJ107" s="191"/>
      <c r="BK107" s="187"/>
      <c r="BL107" s="190"/>
      <c r="BM107" s="191"/>
      <c r="BN107" s="187"/>
      <c r="BO107" s="190"/>
      <c r="BP107" s="191"/>
      <c r="BQ107" s="187"/>
      <c r="BR107" s="190"/>
      <c r="BS107" s="191"/>
      <c r="BT107" s="187"/>
      <c r="BU107" s="187"/>
      <c r="BV107" s="192"/>
      <c r="BW107" s="193"/>
      <c r="BX107" s="194"/>
    </row>
    <row r="108" spans="1:76" s="195" customFormat="1" ht="25" customHeight="1" x14ac:dyDescent="0.15">
      <c r="A108" s="187"/>
      <c r="B108" s="196"/>
      <c r="C108" s="197"/>
      <c r="D108" s="197"/>
      <c r="E108" s="198"/>
      <c r="F108" s="187"/>
      <c r="G108" s="187"/>
      <c r="H108" s="190"/>
      <c r="I108" s="191"/>
      <c r="J108" s="187"/>
      <c r="K108" s="190"/>
      <c r="L108" s="191"/>
      <c r="M108" s="187"/>
      <c r="N108" s="190"/>
      <c r="O108" s="191"/>
      <c r="P108" s="187"/>
      <c r="Q108" s="190"/>
      <c r="R108" s="191"/>
      <c r="S108" s="187"/>
      <c r="T108" s="190"/>
      <c r="U108" s="191"/>
      <c r="V108" s="187"/>
      <c r="W108" s="190"/>
      <c r="X108" s="191"/>
      <c r="Y108" s="187"/>
      <c r="Z108" s="190"/>
      <c r="AA108" s="191"/>
      <c r="AB108" s="187"/>
      <c r="AC108" s="190"/>
      <c r="AD108" s="191"/>
      <c r="AE108" s="187"/>
      <c r="AF108" s="190"/>
      <c r="AG108" s="191"/>
      <c r="AH108" s="187"/>
      <c r="AI108" s="187"/>
      <c r="AJ108" s="192"/>
      <c r="AK108" s="193"/>
      <c r="AL108" s="194"/>
      <c r="AM108" s="187"/>
      <c r="AN108" s="314" t="s">
        <v>3933</v>
      </c>
      <c r="AO108" s="342" t="s">
        <v>2305</v>
      </c>
      <c r="AP108" s="1119">
        <v>6</v>
      </c>
      <c r="AQ108" s="1002">
        <v>37264</v>
      </c>
      <c r="AR108" s="187"/>
      <c r="AS108" s="187"/>
      <c r="AT108" s="190"/>
      <c r="AU108" s="191"/>
      <c r="AV108" s="187"/>
      <c r="AW108" s="190"/>
      <c r="AX108" s="191"/>
      <c r="AY108" s="187"/>
      <c r="AZ108" s="190"/>
      <c r="BA108" s="191"/>
      <c r="BB108" s="187"/>
      <c r="BC108" s="190"/>
      <c r="BD108" s="191"/>
      <c r="BE108" s="187"/>
      <c r="BF108" s="190"/>
      <c r="BG108" s="191"/>
      <c r="BH108" s="187"/>
      <c r="BI108" s="190"/>
      <c r="BJ108" s="191"/>
      <c r="BK108" s="187"/>
      <c r="BL108" s="190"/>
      <c r="BM108" s="191"/>
      <c r="BN108" s="187"/>
      <c r="BO108" s="190"/>
      <c r="BP108" s="191"/>
      <c r="BQ108" s="187"/>
      <c r="BR108" s="190"/>
      <c r="BS108" s="191"/>
      <c r="BT108" s="187"/>
      <c r="BU108" s="187"/>
      <c r="BV108" s="192"/>
      <c r="BW108" s="193"/>
      <c r="BX108" s="194"/>
    </row>
    <row r="109" spans="1:76" s="195" customFormat="1" ht="25" customHeight="1" x14ac:dyDescent="0.15">
      <c r="A109" s="187"/>
      <c r="B109" s="196"/>
      <c r="C109" s="197"/>
      <c r="D109" s="197"/>
      <c r="E109" s="198"/>
      <c r="F109" s="187"/>
      <c r="G109" s="187"/>
      <c r="H109" s="190"/>
      <c r="I109" s="191"/>
      <c r="J109" s="187"/>
      <c r="K109" s="190"/>
      <c r="L109" s="191"/>
      <c r="M109" s="187"/>
      <c r="N109" s="190"/>
      <c r="O109" s="191"/>
      <c r="P109" s="187"/>
      <c r="Q109" s="190"/>
      <c r="R109" s="191"/>
      <c r="S109" s="187"/>
      <c r="T109" s="190"/>
      <c r="U109" s="191"/>
      <c r="V109" s="187"/>
      <c r="W109" s="190"/>
      <c r="X109" s="191"/>
      <c r="Y109" s="187"/>
      <c r="Z109" s="190"/>
      <c r="AA109" s="191"/>
      <c r="AB109" s="187"/>
      <c r="AC109" s="190"/>
      <c r="AD109" s="191"/>
      <c r="AE109" s="187"/>
      <c r="AF109" s="190"/>
      <c r="AG109" s="191"/>
      <c r="AH109" s="187"/>
      <c r="AI109" s="187"/>
      <c r="AJ109" s="192"/>
      <c r="AK109" s="193"/>
      <c r="AL109" s="194"/>
      <c r="AM109" s="187"/>
      <c r="AN109" s="314" t="s">
        <v>3934</v>
      </c>
      <c r="AO109" s="342" t="s">
        <v>2251</v>
      </c>
      <c r="AP109" s="1119">
        <v>6</v>
      </c>
      <c r="AQ109" s="1002">
        <v>37776</v>
      </c>
      <c r="AR109" s="187"/>
      <c r="AS109" s="187"/>
      <c r="AT109" s="190"/>
      <c r="AU109" s="191"/>
      <c r="AV109" s="187"/>
      <c r="AW109" s="190"/>
      <c r="AX109" s="191"/>
      <c r="AY109" s="187"/>
      <c r="AZ109" s="190"/>
      <c r="BA109" s="191"/>
      <c r="BB109" s="187"/>
      <c r="BC109" s="190"/>
      <c r="BD109" s="191"/>
      <c r="BE109" s="187"/>
      <c r="BF109" s="190"/>
      <c r="BG109" s="191"/>
      <c r="BH109" s="187"/>
      <c r="BI109" s="190"/>
      <c r="BJ109" s="191"/>
      <c r="BK109" s="187"/>
      <c r="BL109" s="190"/>
      <c r="BM109" s="191"/>
      <c r="BN109" s="187"/>
      <c r="BO109" s="190"/>
      <c r="BP109" s="191"/>
      <c r="BQ109" s="187"/>
      <c r="BR109" s="190"/>
      <c r="BS109" s="191"/>
      <c r="BT109" s="187"/>
      <c r="BU109" s="187"/>
      <c r="BV109" s="192"/>
      <c r="BW109" s="193"/>
      <c r="BX109" s="194"/>
    </row>
    <row r="110" spans="1:76" ht="25" customHeight="1" x14ac:dyDescent="0.2">
      <c r="A110" s="199"/>
      <c r="B110" s="200"/>
      <c r="C110" s="201"/>
      <c r="D110" s="201"/>
      <c r="E110" s="201"/>
      <c r="F110" s="202"/>
      <c r="G110" s="202"/>
      <c r="H110" s="203"/>
      <c r="I110" s="204"/>
      <c r="J110" s="202"/>
      <c r="K110" s="203"/>
      <c r="L110" s="204"/>
      <c r="M110" s="202"/>
      <c r="N110" s="203"/>
      <c r="O110" s="204"/>
      <c r="P110" s="202"/>
      <c r="Q110" s="203"/>
      <c r="R110" s="204"/>
      <c r="S110" s="202"/>
      <c r="T110" s="203"/>
      <c r="U110" s="204"/>
      <c r="V110" s="202"/>
      <c r="W110" s="203"/>
      <c r="X110" s="204"/>
      <c r="Y110" s="202"/>
      <c r="Z110" s="203"/>
      <c r="AA110" s="204"/>
      <c r="AB110" s="202"/>
      <c r="AC110" s="203"/>
      <c r="AD110" s="204"/>
      <c r="AE110" s="202"/>
      <c r="AF110" s="203"/>
      <c r="AG110" s="204"/>
      <c r="AH110" s="202"/>
      <c r="AI110" s="202"/>
      <c r="AJ110" s="205"/>
      <c r="AK110" s="206"/>
      <c r="AL110" s="207"/>
      <c r="AM110" s="199"/>
      <c r="AN110" s="314" t="s">
        <v>3935</v>
      </c>
      <c r="AO110" s="342" t="s">
        <v>3797</v>
      </c>
      <c r="AP110" s="1119">
        <v>15</v>
      </c>
      <c r="AQ110" s="1002">
        <v>38121</v>
      </c>
      <c r="AR110" s="202"/>
      <c r="AS110" s="202"/>
      <c r="AT110" s="203"/>
      <c r="AU110" s="204"/>
      <c r="AV110" s="202"/>
      <c r="AW110" s="203"/>
      <c r="AX110" s="204"/>
      <c r="AY110" s="202"/>
      <c r="AZ110" s="203"/>
      <c r="BA110" s="204"/>
      <c r="BB110" s="202"/>
      <c r="BC110" s="203"/>
      <c r="BD110" s="204"/>
      <c r="BE110" s="202"/>
      <c r="BF110" s="203"/>
      <c r="BG110" s="204"/>
      <c r="BH110" s="202"/>
      <c r="BI110" s="203"/>
      <c r="BJ110" s="204"/>
      <c r="BK110" s="202"/>
      <c r="BL110" s="203"/>
      <c r="BM110" s="204"/>
      <c r="BN110" s="202"/>
      <c r="BO110" s="203"/>
      <c r="BP110" s="204"/>
      <c r="BQ110" s="202"/>
      <c r="BR110" s="203"/>
      <c r="BS110" s="204"/>
      <c r="BT110" s="202"/>
      <c r="BU110" s="202"/>
      <c r="BV110" s="205"/>
      <c r="BW110" s="206"/>
      <c r="BX110" s="207"/>
    </row>
    <row r="111" spans="1:76" ht="25" customHeight="1" x14ac:dyDescent="0.2">
      <c r="A111" s="199"/>
      <c r="B111" s="200"/>
      <c r="C111" s="201"/>
      <c r="D111" s="201"/>
      <c r="E111" s="201"/>
      <c r="F111" s="202"/>
      <c r="G111" s="202"/>
      <c r="H111" s="203"/>
      <c r="I111" s="204"/>
      <c r="J111" s="202"/>
      <c r="K111" s="203"/>
      <c r="L111" s="204"/>
      <c r="M111" s="202"/>
      <c r="N111" s="203"/>
      <c r="O111" s="204"/>
      <c r="P111" s="202"/>
      <c r="Q111" s="203"/>
      <c r="R111" s="204"/>
      <c r="S111" s="202"/>
      <c r="T111" s="203"/>
      <c r="U111" s="204"/>
      <c r="V111" s="202"/>
      <c r="W111" s="203"/>
      <c r="X111" s="204"/>
      <c r="Y111" s="202"/>
      <c r="Z111" s="203"/>
      <c r="AA111" s="204"/>
      <c r="AB111" s="202"/>
      <c r="AC111" s="203"/>
      <c r="AD111" s="204"/>
      <c r="AE111" s="202"/>
      <c r="AF111" s="203"/>
      <c r="AG111" s="204"/>
      <c r="AH111" s="202"/>
      <c r="AI111" s="202"/>
      <c r="AJ111" s="205"/>
      <c r="AK111" s="206"/>
      <c r="AL111" s="207"/>
      <c r="AM111" s="199"/>
      <c r="AN111" s="314" t="s">
        <v>3936</v>
      </c>
      <c r="AO111" s="342" t="s">
        <v>2604</v>
      </c>
      <c r="AP111" s="1119">
        <v>13</v>
      </c>
      <c r="AQ111" s="1002">
        <v>37547</v>
      </c>
      <c r="AR111" s="202"/>
      <c r="AS111" s="202"/>
      <c r="AT111" s="203"/>
      <c r="AU111" s="204"/>
      <c r="AV111" s="202"/>
      <c r="AW111" s="203"/>
      <c r="AX111" s="204"/>
      <c r="AY111" s="202"/>
      <c r="AZ111" s="203"/>
      <c r="BA111" s="204"/>
      <c r="BB111" s="202"/>
      <c r="BC111" s="203"/>
      <c r="BD111" s="204"/>
      <c r="BE111" s="202"/>
      <c r="BF111" s="203"/>
      <c r="BG111" s="204"/>
      <c r="BH111" s="202"/>
      <c r="BI111" s="203"/>
      <c r="BJ111" s="204"/>
      <c r="BK111" s="202"/>
      <c r="BL111" s="203"/>
      <c r="BM111" s="204"/>
      <c r="BN111" s="202"/>
      <c r="BO111" s="203"/>
      <c r="BP111" s="204"/>
      <c r="BQ111" s="202"/>
      <c r="BR111" s="203"/>
      <c r="BS111" s="204"/>
      <c r="BT111" s="202"/>
      <c r="BU111" s="202"/>
      <c r="BV111" s="205"/>
      <c r="BW111" s="206"/>
      <c r="BX111" s="207"/>
    </row>
    <row r="112" spans="1:76" ht="25" customHeight="1" x14ac:dyDescent="0.2">
      <c r="A112" s="199"/>
      <c r="B112" s="200"/>
      <c r="C112" s="201"/>
      <c r="D112" s="201"/>
      <c r="E112" s="201"/>
      <c r="F112" s="202"/>
      <c r="G112" s="202"/>
      <c r="H112" s="203"/>
      <c r="I112" s="204"/>
      <c r="J112" s="202"/>
      <c r="K112" s="203"/>
      <c r="L112" s="204"/>
      <c r="M112" s="202"/>
      <c r="N112" s="203"/>
      <c r="O112" s="204"/>
      <c r="P112" s="202"/>
      <c r="Q112" s="203"/>
      <c r="R112" s="204"/>
      <c r="S112" s="202"/>
      <c r="T112" s="203"/>
      <c r="U112" s="204"/>
      <c r="V112" s="202"/>
      <c r="W112" s="203"/>
      <c r="X112" s="204"/>
      <c r="Y112" s="202"/>
      <c r="Z112" s="203"/>
      <c r="AA112" s="204"/>
      <c r="AB112" s="202"/>
      <c r="AC112" s="203"/>
      <c r="AD112" s="204"/>
      <c r="AE112" s="202"/>
      <c r="AF112" s="203"/>
      <c r="AG112" s="204"/>
      <c r="AH112" s="202"/>
      <c r="AI112" s="202"/>
      <c r="AJ112" s="205"/>
      <c r="AK112" s="206"/>
      <c r="AL112" s="207"/>
      <c r="AM112" s="199"/>
      <c r="AN112" s="200"/>
      <c r="AO112" s="201"/>
      <c r="AP112" s="201"/>
      <c r="AQ112" s="201"/>
      <c r="AR112" s="202"/>
      <c r="AS112" s="202"/>
      <c r="AT112" s="203"/>
      <c r="AU112" s="204"/>
      <c r="AV112" s="202"/>
      <c r="AW112" s="203"/>
      <c r="AX112" s="204"/>
      <c r="AY112" s="202"/>
      <c r="AZ112" s="203"/>
      <c r="BA112" s="204"/>
      <c r="BB112" s="202"/>
      <c r="BC112" s="203"/>
      <c r="BD112" s="204"/>
      <c r="BE112" s="202"/>
      <c r="BF112" s="203"/>
      <c r="BG112" s="204"/>
      <c r="BH112" s="202"/>
      <c r="BI112" s="203"/>
      <c r="BJ112" s="204"/>
      <c r="BK112" s="202"/>
      <c r="BL112" s="203"/>
      <c r="BM112" s="204"/>
      <c r="BN112" s="202"/>
      <c r="BO112" s="203"/>
      <c r="BP112" s="204"/>
      <c r="BQ112" s="202"/>
      <c r="BR112" s="203"/>
      <c r="BS112" s="204"/>
      <c r="BT112" s="202"/>
      <c r="BU112" s="202"/>
      <c r="BV112" s="205"/>
      <c r="BW112" s="206"/>
      <c r="BX112" s="207"/>
    </row>
    <row r="113" spans="1:76" ht="25" customHeight="1" x14ac:dyDescent="0.2">
      <c r="A113" s="199"/>
      <c r="B113" s="200"/>
      <c r="C113" s="201"/>
      <c r="D113" s="201"/>
      <c r="E113" s="201"/>
      <c r="F113" s="202"/>
      <c r="G113" s="202"/>
      <c r="H113" s="203"/>
      <c r="I113" s="204"/>
      <c r="J113" s="202"/>
      <c r="K113" s="203"/>
      <c r="L113" s="204"/>
      <c r="M113" s="202"/>
      <c r="N113" s="203"/>
      <c r="O113" s="204"/>
      <c r="P113" s="202"/>
      <c r="Q113" s="203"/>
      <c r="R113" s="204"/>
      <c r="S113" s="202"/>
      <c r="T113" s="203"/>
      <c r="U113" s="204"/>
      <c r="V113" s="202"/>
      <c r="W113" s="203"/>
      <c r="X113" s="204"/>
      <c r="Y113" s="202"/>
      <c r="Z113" s="203"/>
      <c r="AA113" s="204"/>
      <c r="AB113" s="202"/>
      <c r="AC113" s="203"/>
      <c r="AD113" s="204"/>
      <c r="AE113" s="202"/>
      <c r="AF113" s="203"/>
      <c r="AG113" s="204"/>
      <c r="AH113" s="202"/>
      <c r="AI113" s="202"/>
      <c r="AJ113" s="205"/>
      <c r="AK113" s="206"/>
      <c r="AL113" s="207"/>
      <c r="AM113" s="199"/>
      <c r="AN113" s="200"/>
      <c r="AO113" s="201"/>
      <c r="AP113" s="201"/>
      <c r="AQ113" s="201"/>
      <c r="AR113" s="202"/>
      <c r="AS113" s="202"/>
      <c r="AT113" s="203"/>
      <c r="AU113" s="204"/>
      <c r="AV113" s="202"/>
      <c r="AW113" s="203"/>
      <c r="AX113" s="204"/>
      <c r="AY113" s="202"/>
      <c r="AZ113" s="203"/>
      <c r="BA113" s="204"/>
      <c r="BB113" s="202"/>
      <c r="BC113" s="203"/>
      <c r="BD113" s="204"/>
      <c r="BE113" s="202"/>
      <c r="BF113" s="203"/>
      <c r="BG113" s="204"/>
      <c r="BH113" s="202"/>
      <c r="BI113" s="203"/>
      <c r="BJ113" s="204"/>
      <c r="BK113" s="202"/>
      <c r="BL113" s="203"/>
      <c r="BM113" s="204"/>
      <c r="BN113" s="202"/>
      <c r="BO113" s="203"/>
      <c r="BP113" s="204"/>
      <c r="BQ113" s="202"/>
      <c r="BR113" s="203"/>
      <c r="BS113" s="204"/>
      <c r="BT113" s="202"/>
      <c r="BU113" s="202"/>
      <c r="BV113" s="205"/>
      <c r="BW113" s="206"/>
      <c r="BX113" s="207"/>
    </row>
    <row r="114" spans="1:76" ht="25" customHeight="1" x14ac:dyDescent="0.2">
      <c r="A114" s="199"/>
      <c r="B114" s="200"/>
      <c r="C114" s="201"/>
      <c r="D114" s="201"/>
      <c r="E114" s="201"/>
      <c r="F114" s="202"/>
      <c r="G114" s="202"/>
      <c r="H114" s="203"/>
      <c r="I114" s="204"/>
      <c r="J114" s="202"/>
      <c r="K114" s="203"/>
      <c r="L114" s="204"/>
      <c r="M114" s="202"/>
      <c r="N114" s="203"/>
      <c r="O114" s="204"/>
      <c r="P114" s="202"/>
      <c r="Q114" s="203"/>
      <c r="R114" s="204"/>
      <c r="S114" s="202"/>
      <c r="T114" s="203"/>
      <c r="U114" s="204"/>
      <c r="V114" s="202"/>
      <c r="W114" s="203"/>
      <c r="X114" s="204"/>
      <c r="Y114" s="202"/>
      <c r="Z114" s="203"/>
      <c r="AA114" s="204"/>
      <c r="AB114" s="202"/>
      <c r="AC114" s="203"/>
      <c r="AD114" s="204"/>
      <c r="AE114" s="202"/>
      <c r="AF114" s="203"/>
      <c r="AG114" s="204"/>
      <c r="AH114" s="202"/>
      <c r="AI114" s="202"/>
      <c r="AJ114" s="205"/>
      <c r="AK114" s="206"/>
      <c r="AL114" s="207"/>
      <c r="AM114" s="199"/>
      <c r="AN114" s="200"/>
      <c r="AO114" s="201"/>
      <c r="AP114" s="201"/>
      <c r="AQ114" s="201"/>
      <c r="AR114" s="202"/>
      <c r="AS114" s="202"/>
      <c r="AT114" s="203"/>
      <c r="AU114" s="204"/>
      <c r="AV114" s="202"/>
      <c r="AW114" s="203"/>
      <c r="AX114" s="204"/>
      <c r="AY114" s="202"/>
      <c r="AZ114" s="203"/>
      <c r="BA114" s="204"/>
      <c r="BB114" s="202"/>
      <c r="BC114" s="203"/>
      <c r="BD114" s="204"/>
      <c r="BE114" s="202"/>
      <c r="BF114" s="203"/>
      <c r="BG114" s="204"/>
      <c r="BH114" s="202"/>
      <c r="BI114" s="203"/>
      <c r="BJ114" s="204"/>
      <c r="BK114" s="202"/>
      <c r="BL114" s="203"/>
      <c r="BM114" s="204"/>
      <c r="BN114" s="202"/>
      <c r="BO114" s="203"/>
      <c r="BP114" s="204"/>
      <c r="BQ114" s="202"/>
      <c r="BR114" s="203"/>
      <c r="BS114" s="204"/>
      <c r="BT114" s="202"/>
      <c r="BU114" s="202"/>
      <c r="BV114" s="205"/>
      <c r="BW114" s="206"/>
      <c r="BX114" s="207"/>
    </row>
    <row r="115" spans="1:76" ht="25" customHeight="1" x14ac:dyDescent="0.2">
      <c r="A115" s="199"/>
      <c r="B115" s="200"/>
      <c r="C115" s="201"/>
      <c r="D115" s="201"/>
      <c r="E115" s="201"/>
      <c r="F115" s="202"/>
      <c r="G115" s="202"/>
      <c r="H115" s="203"/>
      <c r="I115" s="204"/>
      <c r="J115" s="202"/>
      <c r="K115" s="203"/>
      <c r="L115" s="204"/>
      <c r="M115" s="202"/>
      <c r="N115" s="203"/>
      <c r="O115" s="204"/>
      <c r="P115" s="202"/>
      <c r="Q115" s="203"/>
      <c r="R115" s="204"/>
      <c r="S115" s="202"/>
      <c r="T115" s="203"/>
      <c r="U115" s="204"/>
      <c r="V115" s="202"/>
      <c r="W115" s="203"/>
      <c r="X115" s="204"/>
      <c r="Y115" s="202"/>
      <c r="Z115" s="203"/>
      <c r="AA115" s="204"/>
      <c r="AB115" s="202"/>
      <c r="AC115" s="203"/>
      <c r="AD115" s="204"/>
      <c r="AE115" s="202"/>
      <c r="AF115" s="203"/>
      <c r="AG115" s="204"/>
      <c r="AH115" s="202"/>
      <c r="AI115" s="202"/>
      <c r="AJ115" s="205"/>
      <c r="AK115" s="206"/>
      <c r="AL115" s="207"/>
      <c r="AM115" s="199"/>
      <c r="AN115" s="200"/>
      <c r="AO115" s="201"/>
      <c r="AP115" s="201"/>
      <c r="AQ115" s="201"/>
      <c r="AR115" s="202"/>
      <c r="AS115" s="202"/>
      <c r="AT115" s="203"/>
      <c r="AU115" s="204"/>
      <c r="AV115" s="202"/>
      <c r="AW115" s="203"/>
      <c r="AX115" s="204"/>
      <c r="AY115" s="202"/>
      <c r="AZ115" s="203"/>
      <c r="BA115" s="204"/>
      <c r="BB115" s="202"/>
      <c r="BC115" s="203"/>
      <c r="BD115" s="204"/>
      <c r="BE115" s="202"/>
      <c r="BF115" s="203"/>
      <c r="BG115" s="204"/>
      <c r="BH115" s="202"/>
      <c r="BI115" s="203"/>
      <c r="BJ115" s="204"/>
      <c r="BK115" s="202"/>
      <c r="BL115" s="203"/>
      <c r="BM115" s="204"/>
      <c r="BN115" s="202"/>
      <c r="BO115" s="203"/>
      <c r="BP115" s="204"/>
      <c r="BQ115" s="202"/>
      <c r="BR115" s="203"/>
      <c r="BS115" s="204"/>
      <c r="BT115" s="202"/>
      <c r="BU115" s="202"/>
      <c r="BV115" s="205"/>
      <c r="BW115" s="206"/>
      <c r="BX115" s="207"/>
    </row>
    <row r="116" spans="1:76" x14ac:dyDescent="0.2">
      <c r="A116" s="155"/>
      <c r="B116" s="157"/>
      <c r="C116" s="157"/>
      <c r="D116" s="157"/>
      <c r="E116" s="157"/>
      <c r="F116" s="208"/>
      <c r="G116" s="157"/>
      <c r="I116" s="208"/>
      <c r="J116" s="208"/>
      <c r="AM116" s="155"/>
      <c r="AN116" s="157"/>
      <c r="AO116" s="157"/>
      <c r="AP116" s="157"/>
      <c r="AQ116" s="157"/>
      <c r="AR116" s="208"/>
      <c r="AS116" s="157"/>
      <c r="AU116" s="208"/>
      <c r="AV116" s="208"/>
    </row>
    <row r="117" spans="1:76" x14ac:dyDescent="0.2">
      <c r="A117" s="155"/>
      <c r="B117" s="157"/>
      <c r="C117" s="157"/>
      <c r="D117" s="209" t="s">
        <v>1812</v>
      </c>
      <c r="E117" s="210"/>
      <c r="F117" s="209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361"/>
      <c r="V117" s="361"/>
      <c r="W117" s="361"/>
      <c r="X117" s="361"/>
      <c r="Y117" s="160"/>
      <c r="AG117" s="157"/>
      <c r="AM117" s="155"/>
      <c r="AN117" s="157"/>
      <c r="AO117" s="157"/>
      <c r="AP117" s="209" t="s">
        <v>1812</v>
      </c>
      <c r="AQ117" s="210"/>
      <c r="AR117" s="209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361"/>
      <c r="BH117" s="361"/>
      <c r="BI117" s="361"/>
      <c r="BJ117" s="361"/>
      <c r="BK117" s="160"/>
      <c r="BS117" s="157"/>
    </row>
    <row r="118" spans="1:76" x14ac:dyDescent="0.2">
      <c r="A118" s="155"/>
      <c r="B118" s="157"/>
      <c r="C118" s="157"/>
      <c r="D118" s="209" t="s">
        <v>1813</v>
      </c>
      <c r="E118" s="210"/>
      <c r="F118" s="209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AH118" s="157"/>
      <c r="AM118" s="155"/>
      <c r="AN118" s="157"/>
      <c r="AO118" s="157"/>
      <c r="AP118" s="209" t="s">
        <v>1813</v>
      </c>
      <c r="AQ118" s="210"/>
      <c r="AR118" s="209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T118" s="157"/>
    </row>
    <row r="119" spans="1:76" x14ac:dyDescent="0.2">
      <c r="D119" s="211" t="s">
        <v>1814</v>
      </c>
      <c r="E119" s="212"/>
      <c r="F119" s="213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AP119" s="211" t="s">
        <v>1814</v>
      </c>
      <c r="AQ119" s="212"/>
      <c r="AR119" s="213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</row>
    <row r="120" spans="1:76" x14ac:dyDescent="0.2">
      <c r="D120" s="135"/>
      <c r="AP120" s="135"/>
    </row>
    <row r="121" spans="1:76" x14ac:dyDescent="0.2">
      <c r="D121" s="135"/>
      <c r="AP121" s="135"/>
    </row>
    <row r="122" spans="1:76" x14ac:dyDescent="0.2">
      <c r="D122" s="135"/>
      <c r="AP122" s="135"/>
    </row>
    <row r="123" spans="1:76" x14ac:dyDescent="0.2">
      <c r="D123" s="135"/>
      <c r="AP123" s="135"/>
    </row>
    <row r="124" spans="1:76" x14ac:dyDescent="0.2">
      <c r="D124" s="135"/>
      <c r="AP124" s="135"/>
    </row>
    <row r="126" spans="1:76" x14ac:dyDescent="0.2">
      <c r="B126" s="155"/>
      <c r="C126" s="155"/>
      <c r="D126" s="155"/>
      <c r="E126" s="155"/>
      <c r="H126" s="156"/>
      <c r="K126" s="157"/>
      <c r="O126" s="153"/>
      <c r="P126" s="155"/>
      <c r="R126" s="153"/>
      <c r="S126" s="153"/>
      <c r="U126" s="153"/>
      <c r="V126" s="157"/>
      <c r="AB126" s="153"/>
      <c r="AC126" s="153"/>
      <c r="AD126" s="153"/>
      <c r="AE126" s="153"/>
      <c r="AF126" s="153"/>
      <c r="AG126" s="153"/>
      <c r="AH126" s="157"/>
      <c r="AK126" s="153"/>
      <c r="AL126" s="153"/>
      <c r="AN126" s="155"/>
      <c r="AO126" s="155"/>
      <c r="AP126" s="155"/>
      <c r="AQ126" s="155"/>
      <c r="AT126" s="156"/>
      <c r="AW126" s="157"/>
      <c r="BA126" s="153"/>
      <c r="BB126" s="155"/>
      <c r="BD126" s="153"/>
      <c r="BE126" s="153"/>
      <c r="BG126" s="153"/>
      <c r="BH126" s="157"/>
      <c r="BN126" s="153"/>
      <c r="BO126" s="153"/>
      <c r="BP126" s="153"/>
      <c r="BQ126" s="153"/>
      <c r="BR126" s="153"/>
      <c r="BS126" s="153"/>
      <c r="BT126" s="157"/>
      <c r="BW126" s="153"/>
      <c r="BX126" s="153"/>
    </row>
    <row r="127" spans="1:76" ht="21" x14ac:dyDescent="0.25">
      <c r="A127" s="1168" t="s">
        <v>1779</v>
      </c>
      <c r="B127" s="1168"/>
      <c r="C127" s="1168"/>
      <c r="D127" s="1168"/>
      <c r="E127" s="1168"/>
      <c r="F127" s="1168"/>
      <c r="G127" s="1168"/>
      <c r="H127" s="1168"/>
      <c r="I127" s="1168"/>
      <c r="J127" s="1168"/>
      <c r="K127" s="1168"/>
      <c r="L127" s="1168"/>
      <c r="M127" s="1168"/>
      <c r="N127" s="1168"/>
      <c r="O127" s="1168"/>
      <c r="P127" s="1168"/>
      <c r="Q127" s="1168"/>
      <c r="R127" s="1168"/>
      <c r="S127" s="1168"/>
      <c r="T127" s="1168"/>
      <c r="U127" s="1168"/>
      <c r="V127" s="1168"/>
      <c r="W127" s="1168"/>
      <c r="X127" s="1168"/>
      <c r="Y127" s="1168"/>
      <c r="Z127" s="1168"/>
      <c r="AA127" s="1168"/>
      <c r="AB127" s="1168"/>
      <c r="AC127" s="1168"/>
      <c r="AD127" s="1168"/>
      <c r="AE127" s="1168"/>
      <c r="AF127" s="1168"/>
      <c r="AG127" s="1168"/>
      <c r="AH127" s="1168"/>
      <c r="AI127" s="1168"/>
      <c r="AJ127" s="1168"/>
      <c r="AK127" s="1168"/>
      <c r="AL127" s="1168"/>
      <c r="AM127" s="1168" t="s">
        <v>1779</v>
      </c>
      <c r="AN127" s="1168"/>
      <c r="AO127" s="1168"/>
      <c r="AP127" s="1168"/>
      <c r="AQ127" s="1168"/>
      <c r="AR127" s="1168"/>
      <c r="AS127" s="1168"/>
      <c r="AT127" s="1168"/>
      <c r="AU127" s="1168"/>
      <c r="AV127" s="1168"/>
      <c r="AW127" s="1168"/>
      <c r="AX127" s="1168"/>
      <c r="AY127" s="1168"/>
      <c r="AZ127" s="1168"/>
      <c r="BA127" s="1168"/>
      <c r="BB127" s="1168"/>
      <c r="BC127" s="1168"/>
      <c r="BD127" s="1168"/>
      <c r="BE127" s="1168"/>
      <c r="BF127" s="1168"/>
      <c r="BG127" s="1168"/>
      <c r="BH127" s="1168"/>
      <c r="BI127" s="1168"/>
      <c r="BJ127" s="1168"/>
      <c r="BK127" s="1168"/>
      <c r="BL127" s="1168"/>
      <c r="BM127" s="1168"/>
      <c r="BN127" s="1168"/>
      <c r="BO127" s="1168"/>
      <c r="BP127" s="1168"/>
      <c r="BQ127" s="1168"/>
      <c r="BR127" s="1168"/>
      <c r="BS127" s="1168"/>
      <c r="BT127" s="1168"/>
      <c r="BU127" s="1168"/>
      <c r="BV127" s="1168"/>
      <c r="BW127" s="1168"/>
      <c r="BX127" s="1168"/>
    </row>
    <row r="128" spans="1:76" x14ac:dyDescent="0.2">
      <c r="A128" s="136" t="s">
        <v>1768</v>
      </c>
      <c r="B128" s="1148" t="s">
        <v>3910</v>
      </c>
      <c r="C128" s="1140"/>
      <c r="D128" s="359"/>
      <c r="E128" s="359"/>
      <c r="F128" s="359"/>
      <c r="G128" s="359"/>
      <c r="H128" s="361"/>
      <c r="I128" s="159"/>
      <c r="J128" s="160"/>
      <c r="K128" s="161"/>
      <c r="L128" s="161"/>
      <c r="M128" s="160"/>
      <c r="N128" s="361"/>
      <c r="O128" s="361"/>
      <c r="U128" s="153"/>
      <c r="V128" s="157"/>
      <c r="AB128" s="153"/>
      <c r="AC128" s="153"/>
      <c r="AD128" s="153"/>
      <c r="AE128" s="153"/>
      <c r="AF128" s="153"/>
      <c r="AG128" s="153"/>
      <c r="AH128" s="157"/>
      <c r="AJ128" s="361"/>
      <c r="AK128" s="361"/>
      <c r="AL128" s="361"/>
      <c r="AM128" s="136" t="s">
        <v>1768</v>
      </c>
      <c r="AN128" s="1148" t="s">
        <v>3910</v>
      </c>
      <c r="AO128" s="1140"/>
      <c r="AP128" s="357"/>
      <c r="AQ128" s="357"/>
      <c r="AR128" s="357"/>
      <c r="AS128" s="357"/>
      <c r="AT128" s="361"/>
      <c r="AU128" s="159"/>
      <c r="AV128" s="160"/>
      <c r="AW128" s="161"/>
      <c r="AX128" s="161"/>
      <c r="AY128" s="160"/>
      <c r="AZ128" s="361"/>
      <c r="BA128" s="361"/>
      <c r="BG128" s="153"/>
      <c r="BH128" s="157"/>
      <c r="BN128" s="153"/>
      <c r="BO128" s="153"/>
      <c r="BP128" s="153"/>
      <c r="BQ128" s="153"/>
      <c r="BR128" s="153"/>
      <c r="BS128" s="153"/>
      <c r="BT128" s="157"/>
      <c r="BV128" s="361"/>
      <c r="BW128" s="361"/>
      <c r="BX128" s="361"/>
    </row>
    <row r="129" spans="1:76" x14ac:dyDescent="0.2">
      <c r="A129" s="136" t="s">
        <v>1769</v>
      </c>
      <c r="B129" s="1111" t="s">
        <v>3911</v>
      </c>
      <c r="C129" s="357"/>
      <c r="D129" s="359"/>
      <c r="E129" s="359"/>
      <c r="F129" s="359"/>
      <c r="G129" s="359"/>
      <c r="H129" s="361"/>
      <c r="I129" s="159"/>
      <c r="J129" s="160"/>
      <c r="K129" s="161"/>
      <c r="L129" s="161"/>
      <c r="M129" s="160"/>
      <c r="N129" s="361"/>
      <c r="O129" s="361"/>
      <c r="U129" s="153"/>
      <c r="V129" s="157"/>
      <c r="AB129" s="153"/>
      <c r="AC129" s="153"/>
      <c r="AD129" s="153"/>
      <c r="AE129" s="153"/>
      <c r="AF129" s="153"/>
      <c r="AG129" s="153"/>
      <c r="AH129" s="157"/>
      <c r="AJ129" s="361"/>
      <c r="AK129" s="361"/>
      <c r="AL129" s="361"/>
      <c r="AM129" s="136" t="s">
        <v>1769</v>
      </c>
      <c r="AN129" s="1111" t="s">
        <v>3911</v>
      </c>
      <c r="AO129" s="357"/>
      <c r="AP129" s="358"/>
      <c r="AQ129" s="358"/>
      <c r="AR129" s="358"/>
      <c r="AS129" s="356"/>
      <c r="AT129" s="361"/>
      <c r="AU129" s="159"/>
      <c r="AV129" s="160"/>
      <c r="AW129" s="161"/>
      <c r="AX129" s="161"/>
      <c r="AY129" s="160"/>
      <c r="AZ129" s="361"/>
      <c r="BA129" s="361"/>
      <c r="BG129" s="153"/>
      <c r="BH129" s="157"/>
      <c r="BN129" s="153"/>
      <c r="BO129" s="153"/>
      <c r="BP129" s="153"/>
      <c r="BQ129" s="153"/>
      <c r="BR129" s="153"/>
      <c r="BS129" s="153"/>
      <c r="BT129" s="157"/>
      <c r="BV129" s="361"/>
      <c r="BW129" s="361"/>
      <c r="BX129" s="361"/>
    </row>
    <row r="130" spans="1:76" x14ac:dyDescent="0.2">
      <c r="A130" s="136" t="s">
        <v>26</v>
      </c>
      <c r="B130" s="1113" t="s">
        <v>3912</v>
      </c>
      <c r="C130" s="164"/>
      <c r="D130" s="137"/>
      <c r="E130" s="137"/>
      <c r="F130" s="359"/>
      <c r="G130" s="359"/>
      <c r="H130" s="361"/>
      <c r="I130" s="159"/>
      <c r="J130" s="160"/>
      <c r="K130" s="161"/>
      <c r="L130" s="161"/>
      <c r="M130" s="160"/>
      <c r="N130" s="361"/>
      <c r="O130" s="361"/>
      <c r="U130" s="153"/>
      <c r="V130" s="157"/>
      <c r="AB130" s="153"/>
      <c r="AC130" s="153"/>
      <c r="AD130" s="153"/>
      <c r="AE130" s="153"/>
      <c r="AF130" s="153"/>
      <c r="AG130" s="153"/>
      <c r="AH130" s="157"/>
      <c r="AJ130" s="361"/>
      <c r="AK130" s="361"/>
      <c r="AL130" s="361"/>
      <c r="AM130" s="136" t="s">
        <v>26</v>
      </c>
      <c r="AN130" s="1113" t="s">
        <v>3913</v>
      </c>
      <c r="AO130" s="164"/>
      <c r="AP130" s="137"/>
      <c r="AQ130" s="137"/>
      <c r="AR130" s="359"/>
      <c r="AS130" s="359"/>
      <c r="AT130" s="361"/>
      <c r="AU130" s="159"/>
      <c r="AV130" s="160"/>
      <c r="AW130" s="161"/>
      <c r="AX130" s="161"/>
      <c r="AY130" s="160"/>
      <c r="AZ130" s="361"/>
      <c r="BA130" s="361"/>
      <c r="BG130" s="153"/>
      <c r="BH130" s="157"/>
      <c r="BN130" s="153"/>
      <c r="BO130" s="153"/>
      <c r="BP130" s="153"/>
      <c r="BQ130" s="153"/>
      <c r="BR130" s="153"/>
      <c r="BS130" s="153"/>
      <c r="BT130" s="157"/>
      <c r="BV130" s="361"/>
      <c r="BW130" s="361"/>
      <c r="BX130" s="361"/>
    </row>
    <row r="131" spans="1:76" x14ac:dyDescent="0.2">
      <c r="A131" s="136" t="s">
        <v>10</v>
      </c>
      <c r="B131" s="1111"/>
      <c r="C131" s="357"/>
      <c r="D131" s="134"/>
      <c r="E131" s="134"/>
      <c r="F131" s="134"/>
      <c r="G131" s="359"/>
      <c r="H131" s="361"/>
      <c r="I131" s="159"/>
      <c r="J131" s="160"/>
      <c r="K131" s="161"/>
      <c r="L131" s="161"/>
      <c r="M131" s="160"/>
      <c r="N131" s="361"/>
      <c r="O131" s="361"/>
      <c r="U131" s="153"/>
      <c r="V131" s="157"/>
      <c r="AB131" s="153"/>
      <c r="AC131" s="153"/>
      <c r="AD131" s="153"/>
      <c r="AE131" s="153"/>
      <c r="AF131" s="153"/>
      <c r="AG131" s="153"/>
      <c r="AH131" s="157"/>
      <c r="AJ131" s="361"/>
      <c r="AK131" s="361"/>
      <c r="AL131" s="361"/>
      <c r="AM131" s="136" t="s">
        <v>10</v>
      </c>
      <c r="AN131" s="1111" t="s">
        <v>4202</v>
      </c>
      <c r="AO131" s="356"/>
      <c r="AP131" s="134"/>
      <c r="AQ131" s="134"/>
      <c r="AR131" s="134"/>
      <c r="AS131" s="359"/>
      <c r="AT131" s="361"/>
      <c r="AU131" s="159"/>
      <c r="AV131" s="160"/>
      <c r="AW131" s="161"/>
      <c r="AX131" s="161"/>
      <c r="AY131" s="160"/>
      <c r="AZ131" s="361"/>
      <c r="BA131" s="361"/>
      <c r="BG131" s="153"/>
      <c r="BH131" s="157"/>
      <c r="BN131" s="153"/>
      <c r="BO131" s="153"/>
      <c r="BP131" s="153"/>
      <c r="BQ131" s="153"/>
      <c r="BR131" s="153"/>
      <c r="BS131" s="153"/>
      <c r="BT131" s="157"/>
      <c r="BV131" s="361"/>
      <c r="BW131" s="361"/>
      <c r="BX131" s="361"/>
    </row>
    <row r="132" spans="1:76" x14ac:dyDescent="0.2">
      <c r="A132" s="136" t="s">
        <v>32</v>
      </c>
      <c r="B132" s="357" t="s">
        <v>1796</v>
      </c>
      <c r="C132" s="357"/>
      <c r="D132" s="359"/>
      <c r="E132" s="359"/>
      <c r="F132" s="359"/>
      <c r="G132" s="359"/>
      <c r="H132" s="361"/>
      <c r="I132" s="159"/>
      <c r="J132" s="160"/>
      <c r="K132" s="161"/>
      <c r="L132" s="161"/>
      <c r="M132" s="160"/>
      <c r="N132" s="361"/>
      <c r="O132" s="361"/>
      <c r="U132" s="153"/>
      <c r="V132" s="157"/>
      <c r="AB132" s="153"/>
      <c r="AC132" s="153"/>
      <c r="AD132" s="153"/>
      <c r="AE132" s="153"/>
      <c r="AF132" s="153"/>
      <c r="AG132" s="153"/>
      <c r="AH132" s="157"/>
      <c r="AJ132" s="361"/>
      <c r="AK132" s="361"/>
      <c r="AL132" s="361"/>
      <c r="AM132" s="136" t="s">
        <v>32</v>
      </c>
      <c r="AN132" s="355" t="s">
        <v>1797</v>
      </c>
      <c r="AO132" s="356"/>
      <c r="AP132" s="359"/>
      <c r="AQ132" s="359"/>
      <c r="AR132" s="359"/>
      <c r="AS132" s="359"/>
      <c r="AT132" s="361"/>
      <c r="AU132" s="159"/>
      <c r="AV132" s="160"/>
      <c r="AW132" s="161"/>
      <c r="AX132" s="161"/>
      <c r="AY132" s="160"/>
      <c r="AZ132" s="361"/>
      <c r="BA132" s="361"/>
      <c r="BG132" s="153"/>
      <c r="BH132" s="157"/>
      <c r="BN132" s="153"/>
      <c r="BO132" s="153"/>
      <c r="BP132" s="153"/>
      <c r="BQ132" s="153"/>
      <c r="BR132" s="153"/>
      <c r="BS132" s="153"/>
      <c r="BT132" s="157"/>
      <c r="BV132" s="361"/>
      <c r="BW132" s="361"/>
      <c r="BX132" s="361"/>
    </row>
    <row r="133" spans="1:76" x14ac:dyDescent="0.2">
      <c r="A133" s="136" t="s">
        <v>1782</v>
      </c>
      <c r="B133" s="1111" t="s">
        <v>3902</v>
      </c>
      <c r="C133" s="357"/>
      <c r="D133" s="359"/>
      <c r="E133" s="359"/>
      <c r="F133" s="359"/>
      <c r="G133" s="359"/>
      <c r="H133" s="361"/>
      <c r="I133" s="159"/>
      <c r="J133" s="160"/>
      <c r="K133" s="161"/>
      <c r="L133" s="161"/>
      <c r="M133" s="160"/>
      <c r="N133" s="361"/>
      <c r="O133" s="361"/>
      <c r="U133" s="153"/>
      <c r="V133" s="157"/>
      <c r="AB133" s="153"/>
      <c r="AC133" s="153"/>
      <c r="AD133" s="153"/>
      <c r="AE133" s="153"/>
      <c r="AF133" s="153"/>
      <c r="AG133" s="153"/>
      <c r="AH133" s="157"/>
      <c r="AJ133" s="361"/>
      <c r="AK133" s="361"/>
      <c r="AL133" s="361"/>
      <c r="AM133" s="136" t="s">
        <v>1782</v>
      </c>
      <c r="AN133" s="1112" t="s">
        <v>3902</v>
      </c>
      <c r="AO133" s="356"/>
      <c r="AP133" s="359"/>
      <c r="AQ133" s="359"/>
      <c r="AR133" s="359"/>
      <c r="AS133" s="359"/>
      <c r="AT133" s="361"/>
      <c r="AU133" s="159"/>
      <c r="AV133" s="160"/>
      <c r="AW133" s="161"/>
      <c r="AX133" s="161"/>
      <c r="AY133" s="160"/>
      <c r="AZ133" s="361"/>
      <c r="BA133" s="361"/>
      <c r="BG133" s="153"/>
      <c r="BH133" s="157"/>
      <c r="BN133" s="153"/>
      <c r="BO133" s="153"/>
      <c r="BP133" s="153"/>
      <c r="BQ133" s="153"/>
      <c r="BR133" s="153"/>
      <c r="BS133" s="153"/>
      <c r="BT133" s="157"/>
      <c r="BV133" s="361"/>
      <c r="BW133" s="361"/>
      <c r="BX133" s="361"/>
    </row>
    <row r="134" spans="1:76" x14ac:dyDescent="0.2">
      <c r="A134" s="136" t="s">
        <v>1784</v>
      </c>
      <c r="B134" s="357"/>
      <c r="C134" s="357"/>
      <c r="D134" s="359"/>
      <c r="E134" s="359"/>
      <c r="F134" s="359"/>
      <c r="G134" s="359"/>
      <c r="H134" s="361"/>
      <c r="I134" s="159"/>
      <c r="J134" s="160"/>
      <c r="K134" s="161"/>
      <c r="L134" s="161"/>
      <c r="M134" s="160"/>
      <c r="N134" s="361"/>
      <c r="O134" s="361"/>
      <c r="U134" s="153"/>
      <c r="V134" s="157"/>
      <c r="AB134" s="153"/>
      <c r="AC134" s="153"/>
      <c r="AD134" s="153"/>
      <c r="AE134" s="153"/>
      <c r="AF134" s="153"/>
      <c r="AG134" s="153"/>
      <c r="AH134" s="157"/>
      <c r="AJ134" s="1167"/>
      <c r="AK134" s="1167"/>
      <c r="AL134" s="1167"/>
      <c r="AM134" s="136" t="s">
        <v>1784</v>
      </c>
      <c r="AN134" s="355"/>
      <c r="AO134" s="356"/>
      <c r="AP134" s="359"/>
      <c r="AQ134" s="359"/>
      <c r="AR134" s="359"/>
      <c r="AS134" s="359"/>
      <c r="AT134" s="361"/>
      <c r="AU134" s="159"/>
      <c r="AV134" s="160"/>
      <c r="AW134" s="161"/>
      <c r="AX134" s="161"/>
      <c r="AY134" s="160"/>
      <c r="AZ134" s="361"/>
      <c r="BA134" s="361"/>
      <c r="BG134" s="153"/>
      <c r="BH134" s="157"/>
      <c r="BN134" s="153"/>
      <c r="BO134" s="153"/>
      <c r="BP134" s="153"/>
      <c r="BQ134" s="153"/>
      <c r="BR134" s="153"/>
      <c r="BS134" s="153"/>
      <c r="BT134" s="157"/>
      <c r="BV134" s="1167"/>
      <c r="BW134" s="1167"/>
      <c r="BX134" s="1167"/>
    </row>
    <row r="135" spans="1:76" x14ac:dyDescent="0.2">
      <c r="A135" s="136" t="s">
        <v>1785</v>
      </c>
      <c r="B135" s="357">
        <v>1</v>
      </c>
      <c r="C135" s="357"/>
      <c r="D135" s="134"/>
      <c r="E135" s="359"/>
      <c r="F135" s="359"/>
      <c r="G135" s="359"/>
      <c r="H135" s="361"/>
      <c r="I135" s="159"/>
      <c r="J135" s="361"/>
      <c r="K135" s="161"/>
      <c r="L135" s="161"/>
      <c r="M135" s="161"/>
      <c r="N135" s="361"/>
      <c r="O135" s="361"/>
      <c r="U135" s="153"/>
      <c r="V135" s="157"/>
      <c r="AB135" s="153"/>
      <c r="AC135" s="153"/>
      <c r="AD135" s="153"/>
      <c r="AE135" s="153"/>
      <c r="AF135" s="153"/>
      <c r="AG135" s="153"/>
      <c r="AH135" s="157"/>
      <c r="AJ135" s="1167"/>
      <c r="AK135" s="1167"/>
      <c r="AL135" s="1167"/>
      <c r="AM135" s="136" t="s">
        <v>1785</v>
      </c>
      <c r="AN135" s="355">
        <v>1</v>
      </c>
      <c r="AO135" s="356"/>
      <c r="AP135" s="134"/>
      <c r="AQ135" s="359"/>
      <c r="AR135" s="359"/>
      <c r="AS135" s="359"/>
      <c r="AT135" s="361"/>
      <c r="AU135" s="159"/>
      <c r="AV135" s="361"/>
      <c r="AW135" s="161"/>
      <c r="AX135" s="161"/>
      <c r="AY135" s="161"/>
      <c r="AZ135" s="361"/>
      <c r="BA135" s="361"/>
      <c r="BG135" s="153"/>
      <c r="BH135" s="157"/>
      <c r="BN135" s="153"/>
      <c r="BO135" s="153"/>
      <c r="BP135" s="153"/>
      <c r="BQ135" s="153"/>
      <c r="BR135" s="153"/>
      <c r="BS135" s="153"/>
      <c r="BT135" s="157"/>
      <c r="BV135" s="1167"/>
      <c r="BW135" s="1167"/>
      <c r="BX135" s="1167"/>
    </row>
    <row r="136" spans="1:76" x14ac:dyDescent="0.2">
      <c r="A136" s="136"/>
      <c r="B136" s="357"/>
      <c r="C136" s="357"/>
      <c r="D136" s="134"/>
      <c r="E136" s="359"/>
      <c r="F136" s="359"/>
      <c r="G136" s="359"/>
      <c r="H136" s="361"/>
      <c r="I136" s="361"/>
      <c r="J136" s="361"/>
      <c r="K136" s="161"/>
      <c r="L136" s="161"/>
      <c r="M136" s="161"/>
      <c r="N136" s="361"/>
      <c r="O136" s="361"/>
      <c r="U136" s="153"/>
      <c r="V136" s="157"/>
      <c r="AB136" s="153"/>
      <c r="AC136" s="153"/>
      <c r="AD136" s="153"/>
      <c r="AE136" s="153"/>
      <c r="AF136" s="153"/>
      <c r="AG136" s="153"/>
      <c r="AH136" s="157"/>
      <c r="AJ136" s="1167"/>
      <c r="AK136" s="1167"/>
      <c r="AL136" s="1167"/>
      <c r="AM136" s="136"/>
      <c r="AN136" s="355"/>
      <c r="AO136" s="356"/>
      <c r="AP136" s="134"/>
      <c r="AQ136" s="359"/>
      <c r="AR136" s="359"/>
      <c r="AS136" s="359"/>
      <c r="AT136" s="361"/>
      <c r="AU136" s="361"/>
      <c r="AV136" s="361"/>
      <c r="AW136" s="161"/>
      <c r="AX136" s="161"/>
      <c r="AY136" s="161"/>
      <c r="AZ136" s="361"/>
      <c r="BA136" s="361"/>
      <c r="BG136" s="153"/>
      <c r="BH136" s="157"/>
      <c r="BN136" s="153"/>
      <c r="BO136" s="153"/>
      <c r="BP136" s="153"/>
      <c r="BQ136" s="153"/>
      <c r="BR136" s="153"/>
      <c r="BS136" s="153"/>
      <c r="BT136" s="157"/>
      <c r="BV136" s="1167"/>
      <c r="BW136" s="1167"/>
      <c r="BX136" s="1167"/>
    </row>
    <row r="137" spans="1:76" x14ac:dyDescent="0.2">
      <c r="A137" s="166"/>
      <c r="B137" s="160"/>
      <c r="C137" s="160"/>
      <c r="D137" s="160"/>
      <c r="E137" s="159"/>
      <c r="F137" s="160"/>
      <c r="G137" s="361"/>
      <c r="H137" s="361"/>
      <c r="I137" s="361"/>
      <c r="J137" s="361"/>
      <c r="K137" s="161"/>
      <c r="L137" s="161"/>
      <c r="M137" s="161"/>
      <c r="N137" s="361"/>
      <c r="O137" s="361"/>
      <c r="U137" s="153"/>
      <c r="V137" s="157"/>
      <c r="AB137" s="153"/>
      <c r="AC137" s="153"/>
      <c r="AD137" s="153"/>
      <c r="AE137" s="153"/>
      <c r="AF137" s="153"/>
      <c r="AG137" s="153"/>
      <c r="AH137" s="157"/>
      <c r="AJ137" s="1167"/>
      <c r="AK137" s="1167"/>
      <c r="AL137" s="1167"/>
      <c r="AM137" s="166"/>
      <c r="AN137" s="160"/>
      <c r="AO137" s="160"/>
      <c r="AP137" s="160"/>
      <c r="AQ137" s="159"/>
      <c r="AR137" s="160"/>
      <c r="AS137" s="361"/>
      <c r="AT137" s="361"/>
      <c r="AU137" s="361"/>
      <c r="AV137" s="361"/>
      <c r="AW137" s="161"/>
      <c r="AX137" s="161"/>
      <c r="AY137" s="161"/>
      <c r="AZ137" s="361"/>
      <c r="BA137" s="361"/>
      <c r="BG137" s="153"/>
      <c r="BH137" s="157"/>
      <c r="BN137" s="153"/>
      <c r="BO137" s="153"/>
      <c r="BP137" s="153"/>
      <c r="BQ137" s="153"/>
      <c r="BR137" s="153"/>
      <c r="BS137" s="153"/>
      <c r="BT137" s="157"/>
      <c r="BV137" s="1167"/>
      <c r="BW137" s="1167"/>
      <c r="BX137" s="1167"/>
    </row>
    <row r="138" spans="1:76" x14ac:dyDescent="0.2">
      <c r="A138" s="166"/>
      <c r="B138" s="160"/>
      <c r="C138" s="160"/>
      <c r="D138" s="160"/>
      <c r="E138" s="159"/>
      <c r="F138" s="160"/>
      <c r="G138" s="361"/>
      <c r="H138" s="361"/>
      <c r="I138" s="361"/>
      <c r="J138" s="361"/>
      <c r="K138" s="161"/>
      <c r="L138" s="161"/>
      <c r="M138" s="161"/>
      <c r="N138" s="361"/>
      <c r="O138" s="361"/>
      <c r="U138" s="153"/>
      <c r="V138" s="157"/>
      <c r="AB138" s="153"/>
      <c r="AC138" s="153"/>
      <c r="AD138" s="153"/>
      <c r="AE138" s="153"/>
      <c r="AF138" s="153"/>
      <c r="AG138" s="153"/>
      <c r="AH138" s="157"/>
      <c r="AJ138" s="1167"/>
      <c r="AK138" s="1167"/>
      <c r="AL138" s="1167"/>
      <c r="AM138" s="166"/>
      <c r="AN138" s="160"/>
      <c r="AO138" s="160"/>
      <c r="AP138" s="160"/>
      <c r="AQ138" s="159"/>
      <c r="AR138" s="160"/>
      <c r="AS138" s="361"/>
      <c r="AT138" s="361"/>
      <c r="AU138" s="361"/>
      <c r="AV138" s="361"/>
      <c r="AW138" s="161"/>
      <c r="AX138" s="161"/>
      <c r="AY138" s="161"/>
      <c r="AZ138" s="361"/>
      <c r="BA138" s="361"/>
      <c r="BG138" s="153"/>
      <c r="BH138" s="157"/>
      <c r="BN138" s="153"/>
      <c r="BO138" s="153"/>
      <c r="BP138" s="153"/>
      <c r="BQ138" s="153"/>
      <c r="BR138" s="153"/>
      <c r="BS138" s="153"/>
      <c r="BT138" s="157"/>
      <c r="BV138" s="1167"/>
      <c r="BW138" s="1167"/>
      <c r="BX138" s="1167"/>
    </row>
    <row r="139" spans="1:76" x14ac:dyDescent="0.2">
      <c r="A139" s="166"/>
      <c r="B139" s="160"/>
      <c r="C139" s="160"/>
      <c r="D139" s="160"/>
      <c r="E139" s="159"/>
      <c r="F139" s="160"/>
      <c r="G139" s="361"/>
      <c r="H139" s="361"/>
      <c r="I139" s="361"/>
      <c r="J139" s="361"/>
      <c r="K139" s="161"/>
      <c r="L139" s="161"/>
      <c r="M139" s="161"/>
      <c r="N139" s="361"/>
      <c r="O139" s="361"/>
      <c r="U139" s="153"/>
      <c r="V139" s="157"/>
      <c r="AB139" s="153"/>
      <c r="AC139" s="153"/>
      <c r="AD139" s="153"/>
      <c r="AE139" s="153"/>
      <c r="AF139" s="153"/>
      <c r="AG139" s="153"/>
      <c r="AH139" s="157"/>
      <c r="AJ139" s="361"/>
      <c r="AK139" s="361"/>
      <c r="AL139" s="361"/>
      <c r="AM139" s="166"/>
      <c r="AN139" s="160"/>
      <c r="AO139" s="160"/>
      <c r="AP139" s="160"/>
      <c r="AQ139" s="159"/>
      <c r="AR139" s="160"/>
      <c r="AS139" s="361"/>
      <c r="AT139" s="361"/>
      <c r="AU139" s="361"/>
      <c r="AV139" s="361"/>
      <c r="AW139" s="161"/>
      <c r="AX139" s="161"/>
      <c r="AY139" s="161"/>
      <c r="AZ139" s="361"/>
      <c r="BA139" s="361"/>
      <c r="BG139" s="153"/>
      <c r="BH139" s="157"/>
      <c r="BN139" s="153"/>
      <c r="BO139" s="153"/>
      <c r="BP139" s="153"/>
      <c r="BQ139" s="153"/>
      <c r="BR139" s="153"/>
      <c r="BS139" s="153"/>
      <c r="BT139" s="157"/>
      <c r="BV139" s="361"/>
      <c r="BW139" s="361"/>
      <c r="BX139" s="361"/>
    </row>
    <row r="140" spans="1:76" ht="17" thickBot="1" x14ac:dyDescent="0.25">
      <c r="A140" s="154"/>
      <c r="F140" s="167"/>
      <c r="G140" s="168"/>
      <c r="H140" s="168"/>
      <c r="I140" s="168"/>
      <c r="J140" s="168"/>
      <c r="K140" s="168"/>
      <c r="L140" s="168"/>
      <c r="M140" s="168"/>
      <c r="N140" s="168"/>
      <c r="O140" s="168"/>
      <c r="P140" s="168"/>
      <c r="Q140" s="168"/>
      <c r="R140" s="169" t="s">
        <v>1803</v>
      </c>
      <c r="S140" s="168"/>
      <c r="T140" s="168"/>
      <c r="U140" s="168"/>
      <c r="V140" s="168"/>
      <c r="W140" s="168"/>
      <c r="X140" s="168"/>
      <c r="Y140" s="168"/>
      <c r="Z140" s="168"/>
      <c r="AA140" s="168"/>
      <c r="AB140" s="168"/>
      <c r="AC140" s="168"/>
      <c r="AD140" s="168"/>
      <c r="AE140" s="168"/>
      <c r="AF140" s="168"/>
      <c r="AG140" s="168"/>
      <c r="AH140" s="168"/>
      <c r="AI140" s="170"/>
      <c r="AM140" s="154"/>
      <c r="AR140" s="167"/>
      <c r="AS140" s="168"/>
      <c r="AT140" s="168"/>
      <c r="AU140" s="168"/>
      <c r="AV140" s="168"/>
      <c r="AW140" s="168"/>
      <c r="AX140" s="168"/>
      <c r="AY140" s="168"/>
      <c r="AZ140" s="168"/>
      <c r="BA140" s="168"/>
      <c r="BB140" s="168"/>
      <c r="BC140" s="168"/>
      <c r="BD140" s="169" t="s">
        <v>1803</v>
      </c>
      <c r="BE140" s="168"/>
      <c r="BF140" s="168"/>
      <c r="BG140" s="168"/>
      <c r="BH140" s="168"/>
      <c r="BI140" s="168"/>
      <c r="BJ140" s="168"/>
      <c r="BK140" s="168"/>
      <c r="BL140" s="168"/>
      <c r="BM140" s="168"/>
      <c r="BN140" s="168"/>
      <c r="BO140" s="168"/>
      <c r="BP140" s="168"/>
      <c r="BQ140" s="168"/>
      <c r="BR140" s="168"/>
      <c r="BS140" s="168"/>
      <c r="BT140" s="168"/>
      <c r="BU140" s="170"/>
    </row>
    <row r="141" spans="1:76" ht="17" thickBot="1" x14ac:dyDescent="0.25">
      <c r="F141" s="1164">
        <v>2.5</v>
      </c>
      <c r="G141" s="1165"/>
      <c r="H141" s="1166"/>
      <c r="I141" s="1161">
        <v>2.7</v>
      </c>
      <c r="J141" s="1162"/>
      <c r="K141" s="1163"/>
      <c r="L141" s="1164">
        <v>2.8</v>
      </c>
      <c r="M141" s="1165"/>
      <c r="N141" s="1166"/>
      <c r="O141" s="1161">
        <v>2.9</v>
      </c>
      <c r="P141" s="1162"/>
      <c r="Q141" s="1163"/>
      <c r="R141" s="1164">
        <v>3</v>
      </c>
      <c r="S141" s="1165"/>
      <c r="T141" s="1166"/>
      <c r="U141" s="1161">
        <v>3.05</v>
      </c>
      <c r="V141" s="1162"/>
      <c r="W141" s="1163"/>
      <c r="X141" s="1161">
        <v>3.1</v>
      </c>
      <c r="Y141" s="1162"/>
      <c r="Z141" s="1163"/>
      <c r="AA141" s="1161">
        <v>3.15</v>
      </c>
      <c r="AB141" s="1162"/>
      <c r="AC141" s="1163"/>
      <c r="AD141" s="1161">
        <v>3.2</v>
      </c>
      <c r="AE141" s="1162"/>
      <c r="AF141" s="1163"/>
      <c r="AG141" s="1161">
        <v>3.25</v>
      </c>
      <c r="AH141" s="1162"/>
      <c r="AI141" s="1163"/>
      <c r="AK141" s="171" t="s">
        <v>1804</v>
      </c>
      <c r="AL141" s="172" t="s">
        <v>1769</v>
      </c>
      <c r="AR141" s="1164">
        <v>3.7</v>
      </c>
      <c r="AS141" s="1165"/>
      <c r="AT141" s="1166"/>
      <c r="AU141" s="1161">
        <v>3.9</v>
      </c>
      <c r="AV141" s="1162"/>
      <c r="AW141" s="1163"/>
      <c r="AX141" s="1164">
        <v>4</v>
      </c>
      <c r="AY141" s="1165"/>
      <c r="AZ141" s="1166"/>
      <c r="BA141" s="1161">
        <v>4.0999999999999996</v>
      </c>
      <c r="BB141" s="1162"/>
      <c r="BC141" s="1163"/>
      <c r="BD141" s="1164">
        <v>4.2</v>
      </c>
      <c r="BE141" s="1165"/>
      <c r="BF141" s="1166"/>
      <c r="BG141" s="1161">
        <v>4.3</v>
      </c>
      <c r="BH141" s="1162"/>
      <c r="BI141" s="1163"/>
      <c r="BJ141" s="1161">
        <v>4.4000000000000004</v>
      </c>
      <c r="BK141" s="1162"/>
      <c r="BL141" s="1163"/>
      <c r="BM141" s="1161">
        <v>4.45</v>
      </c>
      <c r="BN141" s="1162"/>
      <c r="BO141" s="1163"/>
      <c r="BP141" s="1161">
        <v>4.5</v>
      </c>
      <c r="BQ141" s="1162"/>
      <c r="BR141" s="1163"/>
      <c r="BS141" s="1161">
        <v>4.55</v>
      </c>
      <c r="BT141" s="1162"/>
      <c r="BU141" s="1163"/>
      <c r="BW141" s="171" t="s">
        <v>1804</v>
      </c>
      <c r="BX141" s="172" t="s">
        <v>1769</v>
      </c>
    </row>
    <row r="142" spans="1:76" x14ac:dyDescent="0.2">
      <c r="A142" s="1157" t="s">
        <v>1789</v>
      </c>
      <c r="B142" s="1157" t="s">
        <v>1790</v>
      </c>
      <c r="C142" s="1159" t="s">
        <v>8</v>
      </c>
      <c r="D142" s="1157" t="s">
        <v>1805</v>
      </c>
      <c r="E142" s="1157" t="s">
        <v>6</v>
      </c>
      <c r="F142" s="173"/>
      <c r="G142" s="174"/>
      <c r="H142" s="174"/>
      <c r="I142" s="174"/>
      <c r="J142" s="174"/>
      <c r="K142" s="174"/>
      <c r="L142" s="174"/>
      <c r="M142" s="174"/>
      <c r="N142" s="174"/>
      <c r="O142" s="174"/>
      <c r="P142" s="175" t="s">
        <v>1806</v>
      </c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174"/>
      <c r="AG142" s="174"/>
      <c r="AH142" s="174"/>
      <c r="AI142" s="176"/>
      <c r="AJ142" s="177"/>
      <c r="AK142" s="178" t="s">
        <v>1807</v>
      </c>
      <c r="AL142" s="179"/>
      <c r="AM142" s="1157" t="s">
        <v>1789</v>
      </c>
      <c r="AN142" s="1157" t="s">
        <v>1790</v>
      </c>
      <c r="AO142" s="1159" t="s">
        <v>8</v>
      </c>
      <c r="AP142" s="1157" t="s">
        <v>1805</v>
      </c>
      <c r="AQ142" s="1157" t="s">
        <v>6</v>
      </c>
      <c r="AR142" s="173"/>
      <c r="AS142" s="174"/>
      <c r="AT142" s="174"/>
      <c r="AU142" s="174"/>
      <c r="AV142" s="174"/>
      <c r="AW142" s="174"/>
      <c r="AX142" s="174"/>
      <c r="AY142" s="174"/>
      <c r="AZ142" s="174"/>
      <c r="BA142" s="174"/>
      <c r="BB142" s="175" t="s">
        <v>1806</v>
      </c>
      <c r="BC142" s="174"/>
      <c r="BD142" s="174"/>
      <c r="BE142" s="174"/>
      <c r="BF142" s="174"/>
      <c r="BG142" s="174"/>
      <c r="BH142" s="174"/>
      <c r="BI142" s="174"/>
      <c r="BJ142" s="174"/>
      <c r="BK142" s="174"/>
      <c r="BL142" s="174"/>
      <c r="BM142" s="174"/>
      <c r="BN142" s="174"/>
      <c r="BO142" s="174"/>
      <c r="BP142" s="174"/>
      <c r="BQ142" s="174"/>
      <c r="BR142" s="174"/>
      <c r="BS142" s="174"/>
      <c r="BT142" s="174"/>
      <c r="BU142" s="176"/>
      <c r="BV142" s="177"/>
      <c r="BW142" s="178" t="s">
        <v>1807</v>
      </c>
      <c r="BX142" s="179"/>
    </row>
    <row r="143" spans="1:76" x14ac:dyDescent="0.2">
      <c r="A143" s="1158"/>
      <c r="B143" s="1158"/>
      <c r="C143" s="1160"/>
      <c r="D143" s="1158"/>
      <c r="E143" s="1158"/>
      <c r="F143" s="180" t="s">
        <v>1808</v>
      </c>
      <c r="G143" s="181" t="s">
        <v>1809</v>
      </c>
      <c r="H143" s="182" t="s">
        <v>1810</v>
      </c>
      <c r="I143" s="183" t="s">
        <v>1808</v>
      </c>
      <c r="J143" s="181" t="s">
        <v>1809</v>
      </c>
      <c r="K143" s="182" t="s">
        <v>1810</v>
      </c>
      <c r="L143" s="183" t="s">
        <v>1808</v>
      </c>
      <c r="M143" s="181" t="s">
        <v>1809</v>
      </c>
      <c r="N143" s="182" t="s">
        <v>1810</v>
      </c>
      <c r="O143" s="183" t="s">
        <v>1808</v>
      </c>
      <c r="P143" s="181" t="s">
        <v>1809</v>
      </c>
      <c r="Q143" s="182" t="s">
        <v>1810</v>
      </c>
      <c r="R143" s="183" t="s">
        <v>1808</v>
      </c>
      <c r="S143" s="181" t="s">
        <v>1809</v>
      </c>
      <c r="T143" s="182" t="s">
        <v>1810</v>
      </c>
      <c r="U143" s="183" t="s">
        <v>1808</v>
      </c>
      <c r="V143" s="181" t="s">
        <v>1809</v>
      </c>
      <c r="W143" s="182" t="s">
        <v>1810</v>
      </c>
      <c r="X143" s="183" t="s">
        <v>1808</v>
      </c>
      <c r="Y143" s="181" t="s">
        <v>1809</v>
      </c>
      <c r="Z143" s="182" t="s">
        <v>1810</v>
      </c>
      <c r="AA143" s="183" t="s">
        <v>1808</v>
      </c>
      <c r="AB143" s="181" t="s">
        <v>1809</v>
      </c>
      <c r="AC143" s="182" t="s">
        <v>1810</v>
      </c>
      <c r="AD143" s="183" t="s">
        <v>1808</v>
      </c>
      <c r="AE143" s="181" t="s">
        <v>1809</v>
      </c>
      <c r="AF143" s="182" t="s">
        <v>1810</v>
      </c>
      <c r="AG143" s="183" t="s">
        <v>1808</v>
      </c>
      <c r="AH143" s="181" t="s">
        <v>1809</v>
      </c>
      <c r="AI143" s="181" t="s">
        <v>1810</v>
      </c>
      <c r="AJ143" s="184" t="s">
        <v>1811</v>
      </c>
      <c r="AK143" s="185"/>
      <c r="AL143" s="186"/>
      <c r="AM143" s="1158"/>
      <c r="AN143" s="1158"/>
      <c r="AO143" s="1160"/>
      <c r="AP143" s="1158"/>
      <c r="AQ143" s="1158"/>
      <c r="AR143" s="180" t="s">
        <v>1808</v>
      </c>
      <c r="AS143" s="181" t="s">
        <v>1809</v>
      </c>
      <c r="AT143" s="182" t="s">
        <v>1810</v>
      </c>
      <c r="AU143" s="183" t="s">
        <v>1808</v>
      </c>
      <c r="AV143" s="181" t="s">
        <v>1809</v>
      </c>
      <c r="AW143" s="182" t="s">
        <v>1810</v>
      </c>
      <c r="AX143" s="183" t="s">
        <v>1808</v>
      </c>
      <c r="AY143" s="181" t="s">
        <v>1809</v>
      </c>
      <c r="AZ143" s="182" t="s">
        <v>1810</v>
      </c>
      <c r="BA143" s="183" t="s">
        <v>1808</v>
      </c>
      <c r="BB143" s="181" t="s">
        <v>1809</v>
      </c>
      <c r="BC143" s="182" t="s">
        <v>1810</v>
      </c>
      <c r="BD143" s="183" t="s">
        <v>1808</v>
      </c>
      <c r="BE143" s="181" t="s">
        <v>1809</v>
      </c>
      <c r="BF143" s="182" t="s">
        <v>1810</v>
      </c>
      <c r="BG143" s="183" t="s">
        <v>1808</v>
      </c>
      <c r="BH143" s="181" t="s">
        <v>1809</v>
      </c>
      <c r="BI143" s="182" t="s">
        <v>1810</v>
      </c>
      <c r="BJ143" s="183" t="s">
        <v>1808</v>
      </c>
      <c r="BK143" s="181" t="s">
        <v>1809</v>
      </c>
      <c r="BL143" s="182" t="s">
        <v>1810</v>
      </c>
      <c r="BM143" s="183" t="s">
        <v>1808</v>
      </c>
      <c r="BN143" s="181" t="s">
        <v>1809</v>
      </c>
      <c r="BO143" s="182" t="s">
        <v>1810</v>
      </c>
      <c r="BP143" s="183" t="s">
        <v>1808</v>
      </c>
      <c r="BQ143" s="181" t="s">
        <v>1809</v>
      </c>
      <c r="BR143" s="182" t="s">
        <v>1810</v>
      </c>
      <c r="BS143" s="183" t="s">
        <v>1808</v>
      </c>
      <c r="BT143" s="181" t="s">
        <v>1809</v>
      </c>
      <c r="BU143" s="181" t="s">
        <v>1810</v>
      </c>
      <c r="BV143" s="184" t="s">
        <v>1811</v>
      </c>
      <c r="BW143" s="185"/>
      <c r="BX143" s="186"/>
    </row>
    <row r="144" spans="1:76" s="195" customFormat="1" ht="25" customHeight="1" x14ac:dyDescent="0.15">
      <c r="A144" s="187"/>
      <c r="B144" s="314"/>
      <c r="C144" s="342"/>
      <c r="D144" s="1119"/>
      <c r="E144" s="1002"/>
      <c r="F144" s="187"/>
      <c r="G144" s="187"/>
      <c r="H144" s="190"/>
      <c r="I144" s="191"/>
      <c r="J144" s="187"/>
      <c r="K144" s="190"/>
      <c r="L144" s="191"/>
      <c r="M144" s="187"/>
      <c r="N144" s="190"/>
      <c r="O144" s="191"/>
      <c r="P144" s="187"/>
      <c r="Q144" s="190"/>
      <c r="R144" s="191"/>
      <c r="S144" s="187"/>
      <c r="T144" s="190"/>
      <c r="U144" s="191"/>
      <c r="V144" s="187"/>
      <c r="W144" s="190"/>
      <c r="X144" s="191"/>
      <c r="Y144" s="187"/>
      <c r="Z144" s="190"/>
      <c r="AA144" s="191"/>
      <c r="AB144" s="187"/>
      <c r="AC144" s="190"/>
      <c r="AD144" s="191"/>
      <c r="AE144" s="187"/>
      <c r="AF144" s="190"/>
      <c r="AG144" s="191"/>
      <c r="AH144" s="187"/>
      <c r="AI144" s="187"/>
      <c r="AJ144" s="192"/>
      <c r="AK144" s="193"/>
      <c r="AL144" s="194"/>
      <c r="AM144" s="187"/>
      <c r="AN144" s="314" t="s">
        <v>3932</v>
      </c>
      <c r="AO144" s="342" t="s">
        <v>2134</v>
      </c>
      <c r="AP144" s="1119">
        <v>7</v>
      </c>
      <c r="AQ144" s="1002">
        <v>37791</v>
      </c>
      <c r="AR144" s="187"/>
      <c r="AS144" s="187"/>
      <c r="AT144" s="190"/>
      <c r="AU144" s="191"/>
      <c r="AV144" s="187"/>
      <c r="AW144" s="190"/>
      <c r="AX144" s="191"/>
      <c r="AY144" s="187"/>
      <c r="AZ144" s="190"/>
      <c r="BA144" s="191"/>
      <c r="BB144" s="187"/>
      <c r="BC144" s="190"/>
      <c r="BD144" s="191"/>
      <c r="BE144" s="187"/>
      <c r="BF144" s="190"/>
      <c r="BG144" s="191"/>
      <c r="BH144" s="187"/>
      <c r="BI144" s="190"/>
      <c r="BJ144" s="191"/>
      <c r="BK144" s="187"/>
      <c r="BL144" s="190"/>
      <c r="BM144" s="191"/>
      <c r="BN144" s="187"/>
      <c r="BO144" s="190"/>
      <c r="BP144" s="191"/>
      <c r="BQ144" s="187"/>
      <c r="BR144" s="190"/>
      <c r="BS144" s="191"/>
      <c r="BT144" s="187"/>
      <c r="BU144" s="187"/>
      <c r="BV144" s="192"/>
      <c r="BW144" s="193"/>
      <c r="BX144" s="194"/>
    </row>
    <row r="145" spans="1:76" s="195" customFormat="1" ht="25" customHeight="1" x14ac:dyDescent="0.15">
      <c r="A145" s="187"/>
      <c r="B145" s="314"/>
      <c r="C145" s="342"/>
      <c r="D145" s="1119"/>
      <c r="E145" s="1002"/>
      <c r="F145" s="187"/>
      <c r="G145" s="187"/>
      <c r="H145" s="190"/>
      <c r="I145" s="191"/>
      <c r="J145" s="187"/>
      <c r="K145" s="190"/>
      <c r="L145" s="191"/>
      <c r="M145" s="187"/>
      <c r="N145" s="190"/>
      <c r="O145" s="191"/>
      <c r="P145" s="187"/>
      <c r="Q145" s="190"/>
      <c r="R145" s="191"/>
      <c r="S145" s="187"/>
      <c r="T145" s="190"/>
      <c r="U145" s="191"/>
      <c r="V145" s="187"/>
      <c r="W145" s="190"/>
      <c r="X145" s="191"/>
      <c r="Y145" s="187"/>
      <c r="Z145" s="190"/>
      <c r="AA145" s="191"/>
      <c r="AB145" s="187"/>
      <c r="AC145" s="190"/>
      <c r="AD145" s="191"/>
      <c r="AE145" s="187"/>
      <c r="AF145" s="190"/>
      <c r="AG145" s="191"/>
      <c r="AH145" s="187"/>
      <c r="AI145" s="187"/>
      <c r="AJ145" s="192"/>
      <c r="AK145" s="193"/>
      <c r="AL145" s="194"/>
      <c r="AM145" s="187"/>
      <c r="AN145" s="314" t="s">
        <v>3933</v>
      </c>
      <c r="AO145" s="342" t="s">
        <v>2305</v>
      </c>
      <c r="AP145" s="1119">
        <v>6</v>
      </c>
      <c r="AQ145" s="1002">
        <v>37264</v>
      </c>
      <c r="AR145" s="187"/>
      <c r="AS145" s="187"/>
      <c r="AT145" s="190"/>
      <c r="AU145" s="191"/>
      <c r="AV145" s="187"/>
      <c r="AW145" s="190"/>
      <c r="AX145" s="191"/>
      <c r="AY145" s="187"/>
      <c r="AZ145" s="190"/>
      <c r="BA145" s="191"/>
      <c r="BB145" s="187"/>
      <c r="BC145" s="190"/>
      <c r="BD145" s="191"/>
      <c r="BE145" s="187"/>
      <c r="BF145" s="190"/>
      <c r="BG145" s="191"/>
      <c r="BH145" s="187"/>
      <c r="BI145" s="190"/>
      <c r="BJ145" s="191"/>
      <c r="BK145" s="187"/>
      <c r="BL145" s="190"/>
      <c r="BM145" s="191"/>
      <c r="BN145" s="187"/>
      <c r="BO145" s="190"/>
      <c r="BP145" s="191"/>
      <c r="BQ145" s="187"/>
      <c r="BR145" s="190"/>
      <c r="BS145" s="191"/>
      <c r="BT145" s="187"/>
      <c r="BU145" s="187"/>
      <c r="BV145" s="192"/>
      <c r="BW145" s="193"/>
      <c r="BX145" s="194"/>
    </row>
    <row r="146" spans="1:76" s="195" customFormat="1" ht="25" customHeight="1" x14ac:dyDescent="0.15">
      <c r="A146" s="187"/>
      <c r="B146" s="196"/>
      <c r="C146" s="197"/>
      <c r="D146" s="197"/>
      <c r="E146" s="198"/>
      <c r="F146" s="187"/>
      <c r="G146" s="187"/>
      <c r="H146" s="190"/>
      <c r="I146" s="191"/>
      <c r="J146" s="187"/>
      <c r="K146" s="190"/>
      <c r="L146" s="191"/>
      <c r="M146" s="187"/>
      <c r="N146" s="190"/>
      <c r="O146" s="191"/>
      <c r="P146" s="187"/>
      <c r="Q146" s="190"/>
      <c r="R146" s="191"/>
      <c r="S146" s="187"/>
      <c r="T146" s="190"/>
      <c r="U146" s="191"/>
      <c r="V146" s="187"/>
      <c r="W146" s="190"/>
      <c r="X146" s="191"/>
      <c r="Y146" s="187"/>
      <c r="Z146" s="190"/>
      <c r="AA146" s="191"/>
      <c r="AB146" s="187"/>
      <c r="AC146" s="190"/>
      <c r="AD146" s="191"/>
      <c r="AE146" s="187"/>
      <c r="AF146" s="190"/>
      <c r="AG146" s="191"/>
      <c r="AH146" s="187"/>
      <c r="AI146" s="187"/>
      <c r="AJ146" s="192"/>
      <c r="AK146" s="193"/>
      <c r="AL146" s="194"/>
      <c r="AM146" s="187"/>
      <c r="AN146" s="314" t="s">
        <v>3934</v>
      </c>
      <c r="AO146" s="342" t="s">
        <v>2251</v>
      </c>
      <c r="AP146" s="1119">
        <v>6</v>
      </c>
      <c r="AQ146" s="1002">
        <v>37776</v>
      </c>
      <c r="AR146" s="187"/>
      <c r="AS146" s="187"/>
      <c r="AT146" s="190"/>
      <c r="AU146" s="191"/>
      <c r="AV146" s="187"/>
      <c r="AW146" s="190"/>
      <c r="AX146" s="191"/>
      <c r="AY146" s="187"/>
      <c r="AZ146" s="190"/>
      <c r="BA146" s="191"/>
      <c r="BB146" s="187"/>
      <c r="BC146" s="190"/>
      <c r="BD146" s="191"/>
      <c r="BE146" s="187"/>
      <c r="BF146" s="190"/>
      <c r="BG146" s="191"/>
      <c r="BH146" s="187"/>
      <c r="BI146" s="190"/>
      <c r="BJ146" s="191"/>
      <c r="BK146" s="187"/>
      <c r="BL146" s="190"/>
      <c r="BM146" s="191"/>
      <c r="BN146" s="187"/>
      <c r="BO146" s="190"/>
      <c r="BP146" s="191"/>
      <c r="BQ146" s="187"/>
      <c r="BR146" s="190"/>
      <c r="BS146" s="191"/>
      <c r="BT146" s="187"/>
      <c r="BU146" s="187"/>
      <c r="BV146" s="192"/>
      <c r="BW146" s="193"/>
      <c r="BX146" s="194"/>
    </row>
    <row r="147" spans="1:76" ht="25" customHeight="1" x14ac:dyDescent="0.2">
      <c r="A147" s="199"/>
      <c r="B147" s="200"/>
      <c r="C147" s="201"/>
      <c r="D147" s="201"/>
      <c r="E147" s="201"/>
      <c r="F147" s="202"/>
      <c r="G147" s="202"/>
      <c r="H147" s="203"/>
      <c r="I147" s="204"/>
      <c r="J147" s="202"/>
      <c r="K147" s="203"/>
      <c r="L147" s="204"/>
      <c r="M147" s="202"/>
      <c r="N147" s="203"/>
      <c r="O147" s="204"/>
      <c r="P147" s="202"/>
      <c r="Q147" s="203"/>
      <c r="R147" s="204"/>
      <c r="S147" s="202"/>
      <c r="T147" s="203"/>
      <c r="U147" s="204"/>
      <c r="V147" s="202"/>
      <c r="W147" s="203"/>
      <c r="X147" s="204"/>
      <c r="Y147" s="202"/>
      <c r="Z147" s="203"/>
      <c r="AA147" s="204"/>
      <c r="AB147" s="202"/>
      <c r="AC147" s="203"/>
      <c r="AD147" s="204"/>
      <c r="AE147" s="202"/>
      <c r="AF147" s="203"/>
      <c r="AG147" s="204"/>
      <c r="AH147" s="202"/>
      <c r="AI147" s="202"/>
      <c r="AJ147" s="205"/>
      <c r="AK147" s="206"/>
      <c r="AL147" s="207"/>
      <c r="AM147" s="199"/>
      <c r="AN147" s="314" t="s">
        <v>3935</v>
      </c>
      <c r="AO147" s="342" t="s">
        <v>3797</v>
      </c>
      <c r="AP147" s="1119">
        <v>15</v>
      </c>
      <c r="AQ147" s="1002">
        <v>38121</v>
      </c>
      <c r="AR147" s="202"/>
      <c r="AS147" s="202"/>
      <c r="AT147" s="203"/>
      <c r="AU147" s="204"/>
      <c r="AV147" s="202"/>
      <c r="AW147" s="203"/>
      <c r="AX147" s="204"/>
      <c r="AY147" s="202"/>
      <c r="AZ147" s="203"/>
      <c r="BA147" s="204"/>
      <c r="BB147" s="202"/>
      <c r="BC147" s="203"/>
      <c r="BD147" s="204"/>
      <c r="BE147" s="202"/>
      <c r="BF147" s="203"/>
      <c r="BG147" s="204"/>
      <c r="BH147" s="202"/>
      <c r="BI147" s="203"/>
      <c r="BJ147" s="204"/>
      <c r="BK147" s="202"/>
      <c r="BL147" s="203"/>
      <c r="BM147" s="204"/>
      <c r="BN147" s="202"/>
      <c r="BO147" s="203"/>
      <c r="BP147" s="204"/>
      <c r="BQ147" s="202"/>
      <c r="BR147" s="203"/>
      <c r="BS147" s="204"/>
      <c r="BT147" s="202"/>
      <c r="BU147" s="202"/>
      <c r="BV147" s="205"/>
      <c r="BW147" s="206"/>
      <c r="BX147" s="207"/>
    </row>
    <row r="148" spans="1:76" ht="25" customHeight="1" x14ac:dyDescent="0.2">
      <c r="A148" s="199"/>
      <c r="B148" s="200"/>
      <c r="C148" s="201"/>
      <c r="D148" s="201"/>
      <c r="E148" s="201"/>
      <c r="F148" s="202"/>
      <c r="G148" s="202"/>
      <c r="H148" s="203"/>
      <c r="I148" s="204"/>
      <c r="J148" s="202"/>
      <c r="K148" s="203"/>
      <c r="L148" s="204"/>
      <c r="M148" s="202"/>
      <c r="N148" s="203"/>
      <c r="O148" s="204"/>
      <c r="P148" s="202"/>
      <c r="Q148" s="203"/>
      <c r="R148" s="204"/>
      <c r="S148" s="202"/>
      <c r="T148" s="203"/>
      <c r="U148" s="204"/>
      <c r="V148" s="202"/>
      <c r="W148" s="203"/>
      <c r="X148" s="204"/>
      <c r="Y148" s="202"/>
      <c r="Z148" s="203"/>
      <c r="AA148" s="204"/>
      <c r="AB148" s="202"/>
      <c r="AC148" s="203"/>
      <c r="AD148" s="204"/>
      <c r="AE148" s="202"/>
      <c r="AF148" s="203"/>
      <c r="AG148" s="204"/>
      <c r="AH148" s="202"/>
      <c r="AI148" s="202"/>
      <c r="AJ148" s="205"/>
      <c r="AK148" s="206"/>
      <c r="AL148" s="207"/>
      <c r="AM148" s="199"/>
      <c r="AN148" s="314" t="s">
        <v>3936</v>
      </c>
      <c r="AO148" s="342" t="s">
        <v>2604</v>
      </c>
      <c r="AP148" s="1119">
        <v>13</v>
      </c>
      <c r="AQ148" s="1002">
        <v>37547</v>
      </c>
      <c r="AR148" s="202"/>
      <c r="AS148" s="202"/>
      <c r="AT148" s="203"/>
      <c r="AU148" s="204"/>
      <c r="AV148" s="202"/>
      <c r="AW148" s="203"/>
      <c r="AX148" s="204"/>
      <c r="AY148" s="202"/>
      <c r="AZ148" s="203"/>
      <c r="BA148" s="204"/>
      <c r="BB148" s="202"/>
      <c r="BC148" s="203"/>
      <c r="BD148" s="204"/>
      <c r="BE148" s="202"/>
      <c r="BF148" s="203"/>
      <c r="BG148" s="204"/>
      <c r="BH148" s="202"/>
      <c r="BI148" s="203"/>
      <c r="BJ148" s="204"/>
      <c r="BK148" s="202"/>
      <c r="BL148" s="203"/>
      <c r="BM148" s="204"/>
      <c r="BN148" s="202"/>
      <c r="BO148" s="203"/>
      <c r="BP148" s="204"/>
      <c r="BQ148" s="202"/>
      <c r="BR148" s="203"/>
      <c r="BS148" s="204"/>
      <c r="BT148" s="202"/>
      <c r="BU148" s="202"/>
      <c r="BV148" s="205"/>
      <c r="BW148" s="206"/>
      <c r="BX148" s="207"/>
    </row>
    <row r="149" spans="1:76" ht="25" customHeight="1" x14ac:dyDescent="0.2">
      <c r="A149" s="199"/>
      <c r="B149" s="200"/>
      <c r="C149" s="201"/>
      <c r="D149" s="201"/>
      <c r="E149" s="201"/>
      <c r="F149" s="202"/>
      <c r="G149" s="202"/>
      <c r="H149" s="203"/>
      <c r="I149" s="204"/>
      <c r="J149" s="202"/>
      <c r="K149" s="203"/>
      <c r="L149" s="204"/>
      <c r="M149" s="202"/>
      <c r="N149" s="203"/>
      <c r="O149" s="204"/>
      <c r="P149" s="202"/>
      <c r="Q149" s="203"/>
      <c r="R149" s="204"/>
      <c r="S149" s="202"/>
      <c r="T149" s="203"/>
      <c r="U149" s="204"/>
      <c r="V149" s="202"/>
      <c r="W149" s="203"/>
      <c r="X149" s="204"/>
      <c r="Y149" s="202"/>
      <c r="Z149" s="203"/>
      <c r="AA149" s="204"/>
      <c r="AB149" s="202"/>
      <c r="AC149" s="203"/>
      <c r="AD149" s="204"/>
      <c r="AE149" s="202"/>
      <c r="AF149" s="203"/>
      <c r="AG149" s="204"/>
      <c r="AH149" s="202"/>
      <c r="AI149" s="202"/>
      <c r="AJ149" s="205"/>
      <c r="AK149" s="206"/>
      <c r="AL149" s="207"/>
      <c r="AM149" s="199"/>
      <c r="AN149" s="200"/>
      <c r="AO149" s="201"/>
      <c r="AP149" s="201"/>
      <c r="AQ149" s="201"/>
      <c r="AR149" s="202"/>
      <c r="AS149" s="202"/>
      <c r="AT149" s="203"/>
      <c r="AU149" s="204"/>
      <c r="AV149" s="202"/>
      <c r="AW149" s="203"/>
      <c r="AX149" s="204"/>
      <c r="AY149" s="202"/>
      <c r="AZ149" s="203"/>
      <c r="BA149" s="204"/>
      <c r="BB149" s="202"/>
      <c r="BC149" s="203"/>
      <c r="BD149" s="204"/>
      <c r="BE149" s="202"/>
      <c r="BF149" s="203"/>
      <c r="BG149" s="204"/>
      <c r="BH149" s="202"/>
      <c r="BI149" s="203"/>
      <c r="BJ149" s="204"/>
      <c r="BK149" s="202"/>
      <c r="BL149" s="203"/>
      <c r="BM149" s="204"/>
      <c r="BN149" s="202"/>
      <c r="BO149" s="203"/>
      <c r="BP149" s="204"/>
      <c r="BQ149" s="202"/>
      <c r="BR149" s="203"/>
      <c r="BS149" s="204"/>
      <c r="BT149" s="202"/>
      <c r="BU149" s="202"/>
      <c r="BV149" s="205"/>
      <c r="BW149" s="206"/>
      <c r="BX149" s="207"/>
    </row>
    <row r="150" spans="1:76" ht="25" customHeight="1" x14ac:dyDescent="0.2">
      <c r="A150" s="199"/>
      <c r="B150" s="200"/>
      <c r="C150" s="201"/>
      <c r="D150" s="201"/>
      <c r="E150" s="201"/>
      <c r="F150" s="202"/>
      <c r="G150" s="202"/>
      <c r="H150" s="203"/>
      <c r="I150" s="204"/>
      <c r="J150" s="202"/>
      <c r="K150" s="203"/>
      <c r="L150" s="204"/>
      <c r="M150" s="202"/>
      <c r="N150" s="203"/>
      <c r="O150" s="204"/>
      <c r="P150" s="202"/>
      <c r="Q150" s="203"/>
      <c r="R150" s="204"/>
      <c r="S150" s="202"/>
      <c r="T150" s="203"/>
      <c r="U150" s="204"/>
      <c r="V150" s="202"/>
      <c r="W150" s="203"/>
      <c r="X150" s="204"/>
      <c r="Y150" s="202"/>
      <c r="Z150" s="203"/>
      <c r="AA150" s="204"/>
      <c r="AB150" s="202"/>
      <c r="AC150" s="203"/>
      <c r="AD150" s="204"/>
      <c r="AE150" s="202"/>
      <c r="AF150" s="203"/>
      <c r="AG150" s="204"/>
      <c r="AH150" s="202"/>
      <c r="AI150" s="202"/>
      <c r="AJ150" s="205"/>
      <c r="AK150" s="206"/>
      <c r="AL150" s="207"/>
      <c r="AM150" s="199"/>
      <c r="AN150" s="200"/>
      <c r="AO150" s="201"/>
      <c r="AP150" s="201"/>
      <c r="AQ150" s="201"/>
      <c r="AR150" s="202"/>
      <c r="AS150" s="202"/>
      <c r="AT150" s="203"/>
      <c r="AU150" s="204"/>
      <c r="AV150" s="202"/>
      <c r="AW150" s="203"/>
      <c r="AX150" s="204"/>
      <c r="AY150" s="202"/>
      <c r="AZ150" s="203"/>
      <c r="BA150" s="204"/>
      <c r="BB150" s="202"/>
      <c r="BC150" s="203"/>
      <c r="BD150" s="204"/>
      <c r="BE150" s="202"/>
      <c r="BF150" s="203"/>
      <c r="BG150" s="204"/>
      <c r="BH150" s="202"/>
      <c r="BI150" s="203"/>
      <c r="BJ150" s="204"/>
      <c r="BK150" s="202"/>
      <c r="BL150" s="203"/>
      <c r="BM150" s="204"/>
      <c r="BN150" s="202"/>
      <c r="BO150" s="203"/>
      <c r="BP150" s="204"/>
      <c r="BQ150" s="202"/>
      <c r="BR150" s="203"/>
      <c r="BS150" s="204"/>
      <c r="BT150" s="202"/>
      <c r="BU150" s="202"/>
      <c r="BV150" s="205"/>
      <c r="BW150" s="206"/>
      <c r="BX150" s="207"/>
    </row>
    <row r="151" spans="1:76" ht="25" customHeight="1" x14ac:dyDescent="0.2">
      <c r="A151" s="199"/>
      <c r="B151" s="200"/>
      <c r="C151" s="201"/>
      <c r="D151" s="201"/>
      <c r="E151" s="201"/>
      <c r="F151" s="202"/>
      <c r="G151" s="202"/>
      <c r="H151" s="203"/>
      <c r="I151" s="204"/>
      <c r="J151" s="202"/>
      <c r="K151" s="203"/>
      <c r="L151" s="204"/>
      <c r="M151" s="202"/>
      <c r="N151" s="203"/>
      <c r="O151" s="204"/>
      <c r="P151" s="202"/>
      <c r="Q151" s="203"/>
      <c r="R151" s="204"/>
      <c r="S151" s="202"/>
      <c r="T151" s="203"/>
      <c r="U151" s="204"/>
      <c r="V151" s="202"/>
      <c r="W151" s="203"/>
      <c r="X151" s="204"/>
      <c r="Y151" s="202"/>
      <c r="Z151" s="203"/>
      <c r="AA151" s="204"/>
      <c r="AB151" s="202"/>
      <c r="AC151" s="203"/>
      <c r="AD151" s="204"/>
      <c r="AE151" s="202"/>
      <c r="AF151" s="203"/>
      <c r="AG151" s="204"/>
      <c r="AH151" s="202"/>
      <c r="AI151" s="202"/>
      <c r="AJ151" s="205"/>
      <c r="AK151" s="206"/>
      <c r="AL151" s="207"/>
      <c r="AM151" s="199"/>
      <c r="AN151" s="200"/>
      <c r="AO151" s="201"/>
      <c r="AP151" s="201"/>
      <c r="AQ151" s="201"/>
      <c r="AR151" s="202"/>
      <c r="AS151" s="202"/>
      <c r="AT151" s="203"/>
      <c r="AU151" s="204"/>
      <c r="AV151" s="202"/>
      <c r="AW151" s="203"/>
      <c r="AX151" s="204"/>
      <c r="AY151" s="202"/>
      <c r="AZ151" s="203"/>
      <c r="BA151" s="204"/>
      <c r="BB151" s="202"/>
      <c r="BC151" s="203"/>
      <c r="BD151" s="204"/>
      <c r="BE151" s="202"/>
      <c r="BF151" s="203"/>
      <c r="BG151" s="204"/>
      <c r="BH151" s="202"/>
      <c r="BI151" s="203"/>
      <c r="BJ151" s="204"/>
      <c r="BK151" s="202"/>
      <c r="BL151" s="203"/>
      <c r="BM151" s="204"/>
      <c r="BN151" s="202"/>
      <c r="BO151" s="203"/>
      <c r="BP151" s="204"/>
      <c r="BQ151" s="202"/>
      <c r="BR151" s="203"/>
      <c r="BS151" s="204"/>
      <c r="BT151" s="202"/>
      <c r="BU151" s="202"/>
      <c r="BV151" s="205"/>
      <c r="BW151" s="206"/>
      <c r="BX151" s="207"/>
    </row>
    <row r="152" spans="1:76" ht="25" customHeight="1" x14ac:dyDescent="0.2">
      <c r="A152" s="199"/>
      <c r="B152" s="200"/>
      <c r="C152" s="201"/>
      <c r="D152" s="201"/>
      <c r="E152" s="201"/>
      <c r="F152" s="202"/>
      <c r="G152" s="202"/>
      <c r="H152" s="203"/>
      <c r="I152" s="204"/>
      <c r="J152" s="202"/>
      <c r="K152" s="203"/>
      <c r="L152" s="204"/>
      <c r="M152" s="202"/>
      <c r="N152" s="203"/>
      <c r="O152" s="204"/>
      <c r="P152" s="202"/>
      <c r="Q152" s="203"/>
      <c r="R152" s="204"/>
      <c r="S152" s="202"/>
      <c r="T152" s="203"/>
      <c r="U152" s="204"/>
      <c r="V152" s="202"/>
      <c r="W152" s="203"/>
      <c r="X152" s="204"/>
      <c r="Y152" s="202"/>
      <c r="Z152" s="203"/>
      <c r="AA152" s="204"/>
      <c r="AB152" s="202"/>
      <c r="AC152" s="203"/>
      <c r="AD152" s="204"/>
      <c r="AE152" s="202"/>
      <c r="AF152" s="203"/>
      <c r="AG152" s="204"/>
      <c r="AH152" s="202"/>
      <c r="AI152" s="202"/>
      <c r="AJ152" s="205"/>
      <c r="AK152" s="206"/>
      <c r="AL152" s="207"/>
      <c r="AM152" s="199"/>
      <c r="AN152" s="200"/>
      <c r="AO152" s="201"/>
      <c r="AP152" s="201"/>
      <c r="AQ152" s="201"/>
      <c r="AR152" s="202"/>
      <c r="AS152" s="202"/>
      <c r="AT152" s="203"/>
      <c r="AU152" s="204"/>
      <c r="AV152" s="202"/>
      <c r="AW152" s="203"/>
      <c r="AX152" s="204"/>
      <c r="AY152" s="202"/>
      <c r="AZ152" s="203"/>
      <c r="BA152" s="204"/>
      <c r="BB152" s="202"/>
      <c r="BC152" s="203"/>
      <c r="BD152" s="204"/>
      <c r="BE152" s="202"/>
      <c r="BF152" s="203"/>
      <c r="BG152" s="204"/>
      <c r="BH152" s="202"/>
      <c r="BI152" s="203"/>
      <c r="BJ152" s="204"/>
      <c r="BK152" s="202"/>
      <c r="BL152" s="203"/>
      <c r="BM152" s="204"/>
      <c r="BN152" s="202"/>
      <c r="BO152" s="203"/>
      <c r="BP152" s="204"/>
      <c r="BQ152" s="202"/>
      <c r="BR152" s="203"/>
      <c r="BS152" s="204"/>
      <c r="BT152" s="202"/>
      <c r="BU152" s="202"/>
      <c r="BV152" s="205"/>
      <c r="BW152" s="206"/>
      <c r="BX152" s="207"/>
    </row>
    <row r="153" spans="1:76" x14ac:dyDescent="0.2">
      <c r="A153" s="155"/>
      <c r="B153" s="157"/>
      <c r="C153" s="157"/>
      <c r="D153" s="157"/>
      <c r="E153" s="157"/>
      <c r="F153" s="208"/>
      <c r="G153" s="157"/>
      <c r="I153" s="208"/>
      <c r="J153" s="208"/>
      <c r="AM153" s="155"/>
      <c r="AN153" s="157"/>
      <c r="AO153" s="157"/>
      <c r="AP153" s="157"/>
      <c r="AQ153" s="157"/>
      <c r="AR153" s="208"/>
      <c r="AS153" s="157"/>
      <c r="AU153" s="208"/>
      <c r="AV153" s="208"/>
    </row>
    <row r="154" spans="1:76" x14ac:dyDescent="0.2">
      <c r="A154" s="155"/>
      <c r="B154" s="157"/>
      <c r="C154" s="157"/>
      <c r="D154" s="209" t="s">
        <v>1812</v>
      </c>
      <c r="E154" s="210"/>
      <c r="F154" s="209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361"/>
      <c r="V154" s="361"/>
      <c r="W154" s="361"/>
      <c r="X154" s="361"/>
      <c r="Y154" s="160"/>
      <c r="AG154" s="157"/>
      <c r="AM154" s="155"/>
      <c r="AN154" s="157"/>
      <c r="AO154" s="157"/>
      <c r="AP154" s="209" t="s">
        <v>1812</v>
      </c>
      <c r="AQ154" s="210"/>
      <c r="AR154" s="209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361"/>
      <c r="BH154" s="361"/>
      <c r="BI154" s="361"/>
      <c r="BJ154" s="361"/>
      <c r="BK154" s="160"/>
      <c r="BS154" s="157"/>
    </row>
    <row r="155" spans="1:76" x14ac:dyDescent="0.2">
      <c r="A155" s="155"/>
      <c r="B155" s="157"/>
      <c r="C155" s="157"/>
      <c r="D155" s="209" t="s">
        <v>1813</v>
      </c>
      <c r="E155" s="210"/>
      <c r="F155" s="209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AH155" s="157"/>
      <c r="AM155" s="155"/>
      <c r="AN155" s="157"/>
      <c r="AO155" s="157"/>
      <c r="AP155" s="209" t="s">
        <v>1813</v>
      </c>
      <c r="AQ155" s="210"/>
      <c r="AR155" s="209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T155" s="157"/>
    </row>
    <row r="156" spans="1:76" x14ac:dyDescent="0.2">
      <c r="D156" s="211" t="s">
        <v>1814</v>
      </c>
      <c r="E156" s="212"/>
      <c r="F156" s="213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AP156" s="211" t="s">
        <v>1814</v>
      </c>
      <c r="AQ156" s="212"/>
      <c r="AR156" s="213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</row>
  </sheetData>
  <mergeCells count="176">
    <mergeCell ref="AG141:AI141"/>
    <mergeCell ref="AR141:AT141"/>
    <mergeCell ref="AU141:AW141"/>
    <mergeCell ref="AX141:AZ141"/>
    <mergeCell ref="BA141:BC141"/>
    <mergeCell ref="BS141:BU141"/>
    <mergeCell ref="A142:A143"/>
    <mergeCell ref="B142:B143"/>
    <mergeCell ref="C142:C143"/>
    <mergeCell ref="D142:D143"/>
    <mergeCell ref="E142:E143"/>
    <mergeCell ref="AM142:AM143"/>
    <mergeCell ref="AN142:AN143"/>
    <mergeCell ref="AO142:AO143"/>
    <mergeCell ref="AP142:AP143"/>
    <mergeCell ref="AQ142:AQ143"/>
    <mergeCell ref="BD141:BF141"/>
    <mergeCell ref="BG141:BI141"/>
    <mergeCell ref="BJ141:BL141"/>
    <mergeCell ref="BM141:BO141"/>
    <mergeCell ref="BP141:BR141"/>
    <mergeCell ref="F141:H141"/>
    <mergeCell ref="I141:K141"/>
    <mergeCell ref="L141:N141"/>
    <mergeCell ref="O141:Q141"/>
    <mergeCell ref="R141:T141"/>
    <mergeCell ref="U141:W141"/>
    <mergeCell ref="X141:Z141"/>
    <mergeCell ref="AA141:AC141"/>
    <mergeCell ref="AD141:AF141"/>
    <mergeCell ref="AJ137:AL137"/>
    <mergeCell ref="BV137:BX137"/>
    <mergeCell ref="A127:AL127"/>
    <mergeCell ref="AM127:BX127"/>
    <mergeCell ref="B128:C128"/>
    <mergeCell ref="AN128:AO128"/>
    <mergeCell ref="AJ134:AL134"/>
    <mergeCell ref="BV134:BX134"/>
    <mergeCell ref="AJ138:AL138"/>
    <mergeCell ref="BV138:BX138"/>
    <mergeCell ref="AQ105:AQ106"/>
    <mergeCell ref="BD104:BF104"/>
    <mergeCell ref="BG104:BI104"/>
    <mergeCell ref="BJ104:BL104"/>
    <mergeCell ref="BM104:BO104"/>
    <mergeCell ref="BP104:BR104"/>
    <mergeCell ref="AJ135:AL135"/>
    <mergeCell ref="BV135:BX135"/>
    <mergeCell ref="AJ136:AL136"/>
    <mergeCell ref="BV136:BX136"/>
    <mergeCell ref="A105:A106"/>
    <mergeCell ref="B105:B106"/>
    <mergeCell ref="C105:C106"/>
    <mergeCell ref="D105:D106"/>
    <mergeCell ref="E105:E106"/>
    <mergeCell ref="AM105:AM106"/>
    <mergeCell ref="AN105:AN106"/>
    <mergeCell ref="AO105:AO106"/>
    <mergeCell ref="AP105:AP106"/>
    <mergeCell ref="AJ101:AL101"/>
    <mergeCell ref="BV101:BX101"/>
    <mergeCell ref="F104:H104"/>
    <mergeCell ref="I104:K104"/>
    <mergeCell ref="L104:N104"/>
    <mergeCell ref="O104:Q104"/>
    <mergeCell ref="R104:T104"/>
    <mergeCell ref="U104:W104"/>
    <mergeCell ref="X104:Z104"/>
    <mergeCell ref="AA104:AC104"/>
    <mergeCell ref="AD104:AF104"/>
    <mergeCell ref="AG104:AI104"/>
    <mergeCell ref="AR104:AT104"/>
    <mergeCell ref="AU104:AW104"/>
    <mergeCell ref="AX104:AZ104"/>
    <mergeCell ref="BA104:BC104"/>
    <mergeCell ref="BS104:BU104"/>
    <mergeCell ref="AJ98:AL98"/>
    <mergeCell ref="BV98:BX98"/>
    <mergeCell ref="AJ99:AL99"/>
    <mergeCell ref="BV99:BX99"/>
    <mergeCell ref="AJ100:AL100"/>
    <mergeCell ref="BV100:BX100"/>
    <mergeCell ref="A90:AL90"/>
    <mergeCell ref="AM90:BX90"/>
    <mergeCell ref="B91:C91"/>
    <mergeCell ref="AN92:AO92"/>
    <mergeCell ref="AJ97:AL97"/>
    <mergeCell ref="BV97:BX97"/>
    <mergeCell ref="AJ17:AL17"/>
    <mergeCell ref="BV17:BX17"/>
    <mergeCell ref="A9:AL9"/>
    <mergeCell ref="AM9:BX9"/>
    <mergeCell ref="B10:C10"/>
    <mergeCell ref="AJ16:AL16"/>
    <mergeCell ref="BV16:BX16"/>
    <mergeCell ref="AN11:AO11"/>
    <mergeCell ref="U23:W23"/>
    <mergeCell ref="AJ18:AL18"/>
    <mergeCell ref="BV18:BX18"/>
    <mergeCell ref="AJ19:AL19"/>
    <mergeCell ref="BV19:BX19"/>
    <mergeCell ref="AJ20:AL20"/>
    <mergeCell ref="BV20:BX20"/>
    <mergeCell ref="BJ23:BL23"/>
    <mergeCell ref="BM23:BO23"/>
    <mergeCell ref="X23:Z23"/>
    <mergeCell ref="AA23:AC23"/>
    <mergeCell ref="AD23:AF23"/>
    <mergeCell ref="AG23:AI23"/>
    <mergeCell ref="AR23:AT23"/>
    <mergeCell ref="AU23:AW23"/>
    <mergeCell ref="F23:H23"/>
    <mergeCell ref="A24:A25"/>
    <mergeCell ref="B24:B25"/>
    <mergeCell ref="C24:C25"/>
    <mergeCell ref="D24:D25"/>
    <mergeCell ref="E24:E25"/>
    <mergeCell ref="AM24:AM25"/>
    <mergeCell ref="AN24:AN25"/>
    <mergeCell ref="AO24:AO25"/>
    <mergeCell ref="AX23:AZ23"/>
    <mergeCell ref="AP24:AP25"/>
    <mergeCell ref="AQ24:AQ25"/>
    <mergeCell ref="BV54:BX54"/>
    <mergeCell ref="AJ55:AL55"/>
    <mergeCell ref="BV55:BX55"/>
    <mergeCell ref="AJ56:AL56"/>
    <mergeCell ref="BV56:BX56"/>
    <mergeCell ref="AJ57:AL57"/>
    <mergeCell ref="BV57:BX57"/>
    <mergeCell ref="I23:K23"/>
    <mergeCell ref="L23:N23"/>
    <mergeCell ref="O23:Q23"/>
    <mergeCell ref="R23:T23"/>
    <mergeCell ref="AJ53:AL53"/>
    <mergeCell ref="BV53:BX53"/>
    <mergeCell ref="BP23:BR23"/>
    <mergeCell ref="BS23:BU23"/>
    <mergeCell ref="BA23:BC23"/>
    <mergeCell ref="BD23:BF23"/>
    <mergeCell ref="BG23:BI23"/>
    <mergeCell ref="A46:AL46"/>
    <mergeCell ref="AM46:BX46"/>
    <mergeCell ref="BS60:BU60"/>
    <mergeCell ref="AD60:AF60"/>
    <mergeCell ref="AG60:AI60"/>
    <mergeCell ref="AR60:AT60"/>
    <mergeCell ref="AU60:AW60"/>
    <mergeCell ref="AX60:AZ60"/>
    <mergeCell ref="BP60:BR60"/>
    <mergeCell ref="B47:C47"/>
    <mergeCell ref="AN47:AO47"/>
    <mergeCell ref="AJ54:AL54"/>
    <mergeCell ref="AQ61:AQ62"/>
    <mergeCell ref="BA60:BC60"/>
    <mergeCell ref="BD60:BF60"/>
    <mergeCell ref="BG60:BI60"/>
    <mergeCell ref="BJ60:BL60"/>
    <mergeCell ref="BM60:BO60"/>
    <mergeCell ref="F60:H60"/>
    <mergeCell ref="I60:K60"/>
    <mergeCell ref="L60:N60"/>
    <mergeCell ref="O60:Q60"/>
    <mergeCell ref="R60:T60"/>
    <mergeCell ref="U60:W60"/>
    <mergeCell ref="X60:Z60"/>
    <mergeCell ref="AA60:AC60"/>
    <mergeCell ref="AM61:AM62"/>
    <mergeCell ref="A61:A62"/>
    <mergeCell ref="B61:B62"/>
    <mergeCell ref="C61:C62"/>
    <mergeCell ref="D61:D62"/>
    <mergeCell ref="E61:E62"/>
    <mergeCell ref="AN61:AN62"/>
    <mergeCell ref="AO61:AO62"/>
    <mergeCell ref="AP61:AP62"/>
  </mergeCells>
  <pageMargins left="0.70866141732283472" right="0.70866141732283472" top="0.74803149606299213" bottom="0.74803149606299213" header="0.31496062992125984" footer="0.31496062992125984"/>
  <pageSetup paperSize="122" scale="51" orientation="landscape" r:id="rId1"/>
  <rowBreaks count="3" manualBreakCount="3">
    <brk id="45" max="75" man="1"/>
    <brk id="88" max="75" man="1"/>
    <brk id="125" max="75" man="1"/>
  </rowBreaks>
  <colBreaks count="1" manualBreakCount="1">
    <brk id="3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30DA-2F92-431F-A10C-F655A279440D}">
  <dimension ref="A1:M8"/>
  <sheetViews>
    <sheetView workbookViewId="0">
      <selection activeCell="BB6" sqref="BB6"/>
    </sheetView>
  </sheetViews>
  <sheetFormatPr baseColWidth="10" defaultRowHeight="15" x14ac:dyDescent="0.2"/>
  <cols>
    <col min="1" max="1" width="14.6640625" bestFit="1" customWidth="1"/>
    <col min="3" max="3" width="16.5" bestFit="1" customWidth="1"/>
    <col min="4" max="4" width="16.33203125" bestFit="1" customWidth="1"/>
  </cols>
  <sheetData>
    <row r="1" spans="1:13" x14ac:dyDescent="0.2">
      <c r="A1" s="1169" t="s">
        <v>1837</v>
      </c>
      <c r="B1" s="1170"/>
      <c r="C1" s="1170"/>
      <c r="D1" s="1170"/>
      <c r="E1" s="1170"/>
      <c r="F1" s="1170"/>
      <c r="G1" s="1170"/>
      <c r="H1" s="1170"/>
      <c r="I1" s="1170"/>
      <c r="J1" s="1170"/>
      <c r="K1" s="1170"/>
      <c r="L1" s="1170"/>
      <c r="M1" s="1170"/>
    </row>
    <row r="2" spans="1:13" x14ac:dyDescent="0.2">
      <c r="B2" s="1171" t="s">
        <v>1838</v>
      </c>
      <c r="C2" s="1171"/>
      <c r="D2" s="318"/>
      <c r="F2" s="1172" t="s">
        <v>1839</v>
      </c>
      <c r="G2" s="1173"/>
      <c r="H2" s="1172" t="s">
        <v>1840</v>
      </c>
      <c r="I2" s="1173"/>
      <c r="J2" s="1172" t="s">
        <v>1841</v>
      </c>
      <c r="K2" s="1173"/>
      <c r="L2" s="1172" t="s">
        <v>1842</v>
      </c>
      <c r="M2" s="1173"/>
    </row>
    <row r="3" spans="1:13" ht="16" thickBot="1" x14ac:dyDescent="0.25">
      <c r="A3" s="133" t="s">
        <v>1843</v>
      </c>
      <c r="B3" s="133" t="s">
        <v>1836</v>
      </c>
      <c r="C3" s="133" t="s">
        <v>1831</v>
      </c>
      <c r="D3" s="319" t="s">
        <v>1844</v>
      </c>
      <c r="E3" s="320" t="s">
        <v>1845</v>
      </c>
      <c r="F3" s="321" t="s">
        <v>1796</v>
      </c>
      <c r="G3" s="322" t="s">
        <v>1797</v>
      </c>
      <c r="H3" s="321" t="s">
        <v>1796</v>
      </c>
      <c r="I3" s="322" t="s">
        <v>1797</v>
      </c>
      <c r="J3" s="321" t="s">
        <v>1796</v>
      </c>
      <c r="K3" s="322" t="s">
        <v>1797</v>
      </c>
      <c r="L3" s="321" t="s">
        <v>1796</v>
      </c>
      <c r="M3" s="322" t="s">
        <v>1797</v>
      </c>
    </row>
    <row r="4" spans="1:13" ht="16" thickTop="1" x14ac:dyDescent="0.2">
      <c r="A4" s="73" t="s">
        <v>1846</v>
      </c>
      <c r="B4" s="323">
        <v>36892</v>
      </c>
      <c r="C4" s="72" t="s">
        <v>1847</v>
      </c>
      <c r="D4" s="324" t="s">
        <v>1783</v>
      </c>
      <c r="E4" s="325" t="s">
        <v>1829</v>
      </c>
      <c r="F4" s="326">
        <v>4</v>
      </c>
      <c r="G4" s="327">
        <v>7.26</v>
      </c>
      <c r="H4" s="326">
        <v>1</v>
      </c>
      <c r="I4" s="327">
        <v>2</v>
      </c>
      <c r="J4" s="328">
        <v>600</v>
      </c>
      <c r="K4" s="329">
        <v>800</v>
      </c>
      <c r="L4" s="326">
        <v>4</v>
      </c>
      <c r="M4" s="327">
        <v>7.26</v>
      </c>
    </row>
    <row r="5" spans="1:13" x14ac:dyDescent="0.2">
      <c r="A5" s="330" t="s">
        <v>1835</v>
      </c>
      <c r="B5" s="331">
        <v>36161</v>
      </c>
      <c r="C5" s="331">
        <v>37256</v>
      </c>
      <c r="D5" s="332" t="s">
        <v>1848</v>
      </c>
      <c r="E5" s="333" t="s">
        <v>1830</v>
      </c>
      <c r="F5" s="326">
        <v>4</v>
      </c>
      <c r="G5" s="327">
        <v>7.26</v>
      </c>
      <c r="H5" s="326">
        <v>1</v>
      </c>
      <c r="I5" s="327">
        <v>2</v>
      </c>
      <c r="J5" s="328">
        <v>600</v>
      </c>
      <c r="K5" s="329">
        <v>800</v>
      </c>
      <c r="L5" s="326">
        <v>4</v>
      </c>
      <c r="M5" s="327">
        <v>7.26</v>
      </c>
    </row>
    <row r="6" spans="1:13" x14ac:dyDescent="0.2">
      <c r="A6" s="12" t="s">
        <v>1834</v>
      </c>
      <c r="B6" s="10">
        <v>37257</v>
      </c>
      <c r="C6" s="10">
        <v>37986</v>
      </c>
      <c r="D6" s="332" t="s">
        <v>1849</v>
      </c>
      <c r="E6" s="333" t="s">
        <v>775</v>
      </c>
      <c r="F6" s="334">
        <v>4</v>
      </c>
      <c r="G6" s="335">
        <v>6</v>
      </c>
      <c r="H6" s="334">
        <v>1</v>
      </c>
      <c r="I6" s="335">
        <v>1.75</v>
      </c>
      <c r="J6" s="336">
        <v>600</v>
      </c>
      <c r="K6" s="337">
        <v>800</v>
      </c>
      <c r="L6" s="334">
        <v>4</v>
      </c>
      <c r="M6" s="335">
        <v>6</v>
      </c>
    </row>
    <row r="7" spans="1:13" x14ac:dyDescent="0.2">
      <c r="A7" s="12" t="s">
        <v>1832</v>
      </c>
      <c r="B7" s="10">
        <v>37987</v>
      </c>
      <c r="C7" s="10">
        <v>38717</v>
      </c>
      <c r="D7" s="332" t="s">
        <v>1850</v>
      </c>
      <c r="E7" s="333" t="s">
        <v>780</v>
      </c>
      <c r="F7" s="334">
        <v>3</v>
      </c>
      <c r="G7" s="335">
        <v>5</v>
      </c>
      <c r="H7" s="334">
        <v>1</v>
      </c>
      <c r="I7" s="335">
        <v>1.5</v>
      </c>
      <c r="J7" s="336">
        <v>500</v>
      </c>
      <c r="K7" s="337">
        <v>700</v>
      </c>
      <c r="L7" s="334">
        <v>3</v>
      </c>
      <c r="M7" s="335">
        <v>5</v>
      </c>
    </row>
    <row r="8" spans="1:13" x14ac:dyDescent="0.2">
      <c r="A8" s="12" t="s">
        <v>1833</v>
      </c>
      <c r="B8" s="10">
        <v>38718</v>
      </c>
      <c r="C8" s="10">
        <v>39447</v>
      </c>
      <c r="D8" s="332" t="s">
        <v>1851</v>
      </c>
      <c r="E8" s="333" t="s">
        <v>778</v>
      </c>
      <c r="F8" s="334">
        <v>3</v>
      </c>
      <c r="G8" s="335">
        <v>4</v>
      </c>
      <c r="H8" s="334">
        <v>0.75</v>
      </c>
      <c r="I8" s="335">
        <v>1</v>
      </c>
      <c r="J8" s="336">
        <v>400</v>
      </c>
      <c r="K8" s="337">
        <v>600</v>
      </c>
      <c r="L8" s="334">
        <v>3</v>
      </c>
      <c r="M8" s="335">
        <v>4</v>
      </c>
    </row>
  </sheetData>
  <mergeCells count="6">
    <mergeCell ref="A1:M1"/>
    <mergeCell ref="B2:C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7EF3-E540-4F6C-82DB-8BC21090592A}">
  <dimension ref="A3:N34"/>
  <sheetViews>
    <sheetView showGridLines="0" view="pageBreakPreview" zoomScaleNormal="100" zoomScaleSheetLayoutView="100" workbookViewId="0">
      <selection activeCell="C15" sqref="C15"/>
    </sheetView>
  </sheetViews>
  <sheetFormatPr baseColWidth="10" defaultRowHeight="15" x14ac:dyDescent="0.2"/>
  <cols>
    <col min="1" max="1" width="7.5" customWidth="1"/>
    <col min="2" max="2" width="10.5" customWidth="1"/>
    <col min="3" max="3" width="33.5" customWidth="1"/>
    <col min="4" max="4" width="6.1640625" customWidth="1"/>
    <col min="5" max="5" width="6" customWidth="1"/>
    <col min="6" max="6" width="5.33203125" customWidth="1"/>
    <col min="7" max="7" width="8.83203125" customWidth="1"/>
    <col min="8" max="8" width="7.5" customWidth="1"/>
    <col min="9" max="9" width="10.5" customWidth="1"/>
    <col min="10" max="10" width="33.5" customWidth="1"/>
    <col min="11" max="11" width="6.1640625" customWidth="1"/>
    <col min="12" max="12" width="6" customWidth="1"/>
    <col min="13" max="13" width="5.33203125" customWidth="1"/>
    <col min="14" max="14" width="8.83203125" customWidth="1"/>
  </cols>
  <sheetData>
    <row r="3" spans="1:14" ht="20" customHeight="1" x14ac:dyDescent="0.2"/>
    <row r="4" spans="1:14" ht="20" customHeight="1" x14ac:dyDescent="0.2"/>
    <row r="5" spans="1:14" ht="20" customHeight="1" x14ac:dyDescent="0.25">
      <c r="A5" s="1177" t="s">
        <v>1767</v>
      </c>
      <c r="B5" s="1177"/>
      <c r="C5" s="1177"/>
      <c r="D5" s="1177"/>
      <c r="E5" s="1177"/>
      <c r="F5" s="1177"/>
      <c r="G5" s="1177"/>
      <c r="H5" s="1177" t="s">
        <v>1767</v>
      </c>
      <c r="I5" s="1177"/>
      <c r="J5" s="1177"/>
      <c r="K5" s="1177"/>
      <c r="L5" s="1177"/>
      <c r="M5" s="1177"/>
      <c r="N5" s="1177"/>
    </row>
    <row r="6" spans="1:14" ht="20" customHeight="1" x14ac:dyDescent="0.2"/>
    <row r="7" spans="1:14" ht="20" customHeight="1" x14ac:dyDescent="0.2">
      <c r="A7" s="132" t="s">
        <v>1768</v>
      </c>
      <c r="B7" s="1178" t="s">
        <v>3910</v>
      </c>
      <c r="C7" s="1179"/>
      <c r="D7" s="1179"/>
      <c r="E7" s="1179"/>
      <c r="F7" s="1179"/>
      <c r="G7" s="1180"/>
      <c r="H7" s="132" t="s">
        <v>1768</v>
      </c>
      <c r="I7" s="1178" t="str">
        <f>B7</f>
        <v>CAMPEONATO NACIONAL DE ATLETISMO U20 - COPIAPÓ 2021</v>
      </c>
      <c r="J7" s="1179"/>
      <c r="K7" s="1179"/>
      <c r="L7" s="1179"/>
      <c r="M7" s="1179"/>
      <c r="N7" s="1180"/>
    </row>
    <row r="8" spans="1:14" ht="20" customHeight="1" x14ac:dyDescent="0.2">
      <c r="A8" s="132" t="s">
        <v>1769</v>
      </c>
      <c r="B8" s="1178" t="s">
        <v>3911</v>
      </c>
      <c r="C8" s="1179"/>
      <c r="D8" s="1179"/>
      <c r="E8" s="1179"/>
      <c r="F8" s="1179"/>
      <c r="G8" s="1180"/>
      <c r="H8" s="132" t="s">
        <v>1769</v>
      </c>
      <c r="I8" s="1178" t="str">
        <f>B8</f>
        <v>Estadio Atlético Ramon Tapia Chambilla</v>
      </c>
      <c r="J8" s="1179"/>
      <c r="K8" s="1179"/>
      <c r="L8" s="1179"/>
      <c r="M8" s="1179"/>
      <c r="N8" s="1180"/>
    </row>
    <row r="9" spans="1:14" ht="20" customHeight="1" x14ac:dyDescent="0.2">
      <c r="A9" s="132" t="s">
        <v>26</v>
      </c>
      <c r="B9" s="1174" t="s">
        <v>3912</v>
      </c>
      <c r="C9" s="1175"/>
      <c r="H9" s="132" t="s">
        <v>26</v>
      </c>
      <c r="I9" s="1174" t="s">
        <v>3913</v>
      </c>
      <c r="J9" s="1176"/>
    </row>
    <row r="10" spans="1:14" ht="20" customHeight="1" x14ac:dyDescent="0.2"/>
    <row r="11" spans="1:14" ht="20" customHeight="1" x14ac:dyDescent="0.2"/>
    <row r="12" spans="1:14" ht="20" customHeight="1" thickBot="1" x14ac:dyDescent="0.25">
      <c r="A12" s="133" t="s">
        <v>1684</v>
      </c>
      <c r="B12" s="133" t="s">
        <v>1770</v>
      </c>
      <c r="C12" s="133" t="s">
        <v>1741</v>
      </c>
      <c r="D12" s="133" t="s">
        <v>32</v>
      </c>
      <c r="E12" s="133" t="s">
        <v>11</v>
      </c>
      <c r="F12" s="133" t="s">
        <v>1771</v>
      </c>
      <c r="G12" s="133" t="s">
        <v>36</v>
      </c>
      <c r="H12" s="133" t="s">
        <v>1684</v>
      </c>
      <c r="I12" s="133" t="s">
        <v>1770</v>
      </c>
      <c r="J12" s="133" t="s">
        <v>1741</v>
      </c>
      <c r="K12" s="133" t="s">
        <v>32</v>
      </c>
      <c r="L12" s="133" t="s">
        <v>11</v>
      </c>
      <c r="M12" s="133" t="s">
        <v>1771</v>
      </c>
      <c r="N12" s="133" t="s">
        <v>36</v>
      </c>
    </row>
    <row r="13" spans="1:14" ht="25" customHeight="1" thickTop="1" x14ac:dyDescent="0.2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</row>
    <row r="14" spans="1:14" ht="2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" customHeight="1" x14ac:dyDescent="0.2">
      <c r="A16" s="72"/>
      <c r="B16" s="8"/>
      <c r="C16" s="8"/>
      <c r="D16" s="8"/>
      <c r="E16" s="8"/>
      <c r="F16" s="8"/>
      <c r="G16" s="8"/>
      <c r="H16" s="72"/>
      <c r="I16" s="8"/>
      <c r="J16" s="8"/>
      <c r="K16" s="8"/>
      <c r="L16" s="8"/>
      <c r="M16" s="8"/>
      <c r="N16" s="8"/>
    </row>
    <row r="17" spans="1:14" ht="2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25" customHeight="1" x14ac:dyDescent="0.2">
      <c r="A19" s="72"/>
      <c r="B19" s="8"/>
      <c r="C19" s="8"/>
      <c r="D19" s="8"/>
      <c r="E19" s="8"/>
      <c r="F19" s="8"/>
      <c r="G19" s="8"/>
      <c r="H19" s="72"/>
      <c r="I19" s="8"/>
      <c r="J19" s="8"/>
      <c r="K19" s="8"/>
      <c r="L19" s="8"/>
      <c r="M19" s="8"/>
      <c r="N19" s="8"/>
    </row>
    <row r="20" spans="1:14" ht="2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2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5" customHeight="1" x14ac:dyDescent="0.2">
      <c r="A22" s="72"/>
      <c r="B22" s="8"/>
      <c r="C22" s="8"/>
      <c r="D22" s="8"/>
      <c r="E22" s="8"/>
      <c r="F22" s="8"/>
      <c r="G22" s="8"/>
      <c r="H22" s="72"/>
      <c r="I22" s="8"/>
      <c r="J22" s="8"/>
      <c r="K22" s="8"/>
      <c r="L22" s="8"/>
      <c r="M22" s="8"/>
      <c r="N22" s="8"/>
    </row>
    <row r="23" spans="1:14" ht="2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2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5" customHeight="1" x14ac:dyDescent="0.2">
      <c r="A25" s="72"/>
      <c r="B25" s="8"/>
      <c r="C25" s="8"/>
      <c r="D25" s="8"/>
      <c r="E25" s="8"/>
      <c r="F25" s="8"/>
      <c r="G25" s="8"/>
      <c r="H25" s="72"/>
      <c r="I25" s="8"/>
      <c r="J25" s="8"/>
      <c r="K25" s="8"/>
      <c r="L25" s="8"/>
      <c r="M25" s="8"/>
      <c r="N25" s="8"/>
    </row>
    <row r="26" spans="1:14" ht="2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25" customHeight="1" x14ac:dyDescent="0.2">
      <c r="A27" s="8"/>
      <c r="B27" s="8"/>
      <c r="C27" s="34" t="s">
        <v>1741</v>
      </c>
      <c r="D27" s="34" t="s">
        <v>1772</v>
      </c>
      <c r="E27" s="8"/>
      <c r="F27" s="8"/>
      <c r="G27" s="8"/>
      <c r="H27" s="8"/>
      <c r="I27" s="8"/>
      <c r="J27" s="34" t="s">
        <v>1741</v>
      </c>
      <c r="K27" s="34" t="s">
        <v>1772</v>
      </c>
      <c r="L27" s="8"/>
      <c r="M27" s="8"/>
      <c r="N27" s="8"/>
    </row>
    <row r="28" spans="1:14" ht="25" customHeight="1" x14ac:dyDescent="0.2">
      <c r="A28" s="8"/>
      <c r="B28" s="8"/>
      <c r="C28" s="8" t="s">
        <v>1773</v>
      </c>
      <c r="D28" s="8">
        <v>10</v>
      </c>
      <c r="E28" s="8"/>
      <c r="F28" s="8"/>
      <c r="G28" s="8"/>
      <c r="H28" s="8"/>
      <c r="I28" s="8"/>
      <c r="J28" s="8" t="s">
        <v>1773</v>
      </c>
      <c r="K28" s="8">
        <v>10</v>
      </c>
      <c r="L28" s="8"/>
      <c r="M28" s="8"/>
      <c r="N28" s="8"/>
    </row>
    <row r="29" spans="1:14" ht="25" customHeight="1" x14ac:dyDescent="0.2">
      <c r="A29" s="8"/>
      <c r="B29" s="8"/>
      <c r="C29" s="8" t="s">
        <v>1774</v>
      </c>
      <c r="D29" s="8">
        <v>13</v>
      </c>
      <c r="E29" s="8"/>
      <c r="F29" s="8"/>
      <c r="G29" s="8"/>
      <c r="H29" s="8"/>
      <c r="I29" s="8"/>
      <c r="J29" s="8" t="s">
        <v>1774</v>
      </c>
      <c r="K29" s="8">
        <v>13</v>
      </c>
      <c r="L29" s="8"/>
      <c r="M29" s="8"/>
      <c r="N29" s="8"/>
    </row>
    <row r="30" spans="1:14" ht="25" customHeight="1" x14ac:dyDescent="0.2">
      <c r="A30" s="8"/>
      <c r="B30" s="8"/>
      <c r="C30" s="8" t="s">
        <v>1775</v>
      </c>
      <c r="D30" s="8">
        <v>5</v>
      </c>
      <c r="E30" s="8"/>
      <c r="F30" s="8"/>
      <c r="G30" s="8"/>
      <c r="H30" s="8"/>
      <c r="I30" s="8"/>
      <c r="J30" s="8" t="s">
        <v>1775</v>
      </c>
      <c r="K30" s="8">
        <v>5</v>
      </c>
      <c r="L30" s="8"/>
      <c r="M30" s="8"/>
      <c r="N30" s="8"/>
    </row>
    <row r="31" spans="1:14" ht="25" customHeight="1" x14ac:dyDescent="0.2">
      <c r="A31" s="8"/>
      <c r="B31" s="8"/>
      <c r="C31" s="8" t="s">
        <v>1776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2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3" x14ac:dyDescent="0.2">
      <c r="B33" s="72"/>
      <c r="C33" s="72"/>
      <c r="D33" s="72"/>
      <c r="E33" s="72"/>
      <c r="F33" s="72"/>
      <c r="I33" s="72"/>
      <c r="J33" s="72"/>
      <c r="K33" s="72"/>
      <c r="L33" s="72"/>
      <c r="M33" s="72"/>
    </row>
    <row r="34" spans="2:13" x14ac:dyDescent="0.2">
      <c r="B34" s="8"/>
      <c r="C34" s="8"/>
      <c r="D34" s="8"/>
      <c r="E34" s="8"/>
      <c r="I34" s="8"/>
      <c r="J34" s="8"/>
      <c r="K34" s="8"/>
      <c r="L34" s="8"/>
    </row>
  </sheetData>
  <mergeCells count="8">
    <mergeCell ref="B9:C9"/>
    <mergeCell ref="I9:J9"/>
    <mergeCell ref="A5:G5"/>
    <mergeCell ref="H5:N5"/>
    <mergeCell ref="B7:G7"/>
    <mergeCell ref="I7:N7"/>
    <mergeCell ref="B8:G8"/>
    <mergeCell ref="I8:N8"/>
  </mergeCells>
  <pageMargins left="0.70866141732283472" right="0.70866141732283472" top="0.74803149606299213" bottom="0.74803149606299213" header="0.31496062992125984" footer="0.31496062992125984"/>
  <pageSetup paperSize="122" orientation="portrait" r:id="rId1"/>
  <colBreaks count="1" manualBreakCount="1">
    <brk id="7" max="30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9C88-D718-0F4B-A972-AD6E4741493E}">
  <dimension ref="A1:U53"/>
  <sheetViews>
    <sheetView topLeftCell="A15" workbookViewId="0">
      <selection activeCell="L40" sqref="L40"/>
    </sheetView>
  </sheetViews>
  <sheetFormatPr baseColWidth="10" defaultRowHeight="15" x14ac:dyDescent="0.2"/>
  <sheetData>
    <row r="1" spans="1:21" s="217" customFormat="1" ht="13" x14ac:dyDescent="0.15">
      <c r="A1" s="1131" t="s">
        <v>1683</v>
      </c>
      <c r="B1" s="1132"/>
      <c r="C1" s="1132"/>
      <c r="D1" s="1132"/>
      <c r="E1" s="1132"/>
      <c r="F1" s="1132"/>
      <c r="G1" s="1132"/>
      <c r="H1" s="1132"/>
      <c r="I1" s="1132"/>
      <c r="J1" s="1132"/>
      <c r="K1" s="1132"/>
      <c r="L1" s="1132"/>
      <c r="M1" s="1132"/>
      <c r="N1" s="351"/>
      <c r="O1" s="351"/>
    </row>
    <row r="2" spans="1:21" s="217" customFormat="1" ht="13" x14ac:dyDescent="0.15">
      <c r="A2" s="1131" t="s">
        <v>1886</v>
      </c>
      <c r="B2" s="1132"/>
      <c r="C2" s="1132"/>
      <c r="D2" s="1132"/>
      <c r="E2" s="1132"/>
      <c r="F2" s="1132"/>
      <c r="G2" s="1132"/>
      <c r="H2" s="1132"/>
      <c r="I2" s="1132"/>
      <c r="J2" s="1132"/>
      <c r="K2" s="1132"/>
      <c r="L2" s="1132"/>
      <c r="M2" s="1132"/>
      <c r="N2" s="351"/>
      <c r="O2" s="351"/>
    </row>
    <row r="3" spans="1:21" s="217" customFormat="1" ht="13" x14ac:dyDescent="0.15">
      <c r="A3" s="351"/>
      <c r="B3" s="351"/>
      <c r="C3" s="351"/>
      <c r="D3" s="351"/>
      <c r="E3" s="351"/>
      <c r="F3" s="317"/>
      <c r="G3" s="317"/>
      <c r="H3" s="351"/>
      <c r="I3" s="351"/>
      <c r="J3" s="351"/>
      <c r="K3" s="351"/>
      <c r="L3" s="351"/>
      <c r="M3" s="351"/>
      <c r="N3" s="351"/>
      <c r="O3" s="351"/>
    </row>
    <row r="4" spans="1:21" s="217" customFormat="1" ht="13" x14ac:dyDescent="0.15">
      <c r="A4" s="1134" t="s">
        <v>1852</v>
      </c>
      <c r="B4" s="1134"/>
      <c r="C4" s="1135" t="s">
        <v>1853</v>
      </c>
      <c r="D4" s="1135"/>
      <c r="E4" s="1135"/>
      <c r="F4" s="1135"/>
      <c r="G4" s="1135"/>
      <c r="H4" s="1135"/>
      <c r="I4" s="1135"/>
      <c r="J4" s="1135"/>
      <c r="K4" s="1135"/>
      <c r="L4" s="1135"/>
      <c r="M4" s="218"/>
      <c r="N4" s="218"/>
      <c r="O4" s="218"/>
    </row>
    <row r="5" spans="1:21" s="217" customFormat="1" ht="13" x14ac:dyDescent="0.15">
      <c r="A5" s="219"/>
      <c r="B5" s="219"/>
      <c r="C5" s="219"/>
      <c r="D5" s="219"/>
      <c r="E5" s="219"/>
      <c r="F5" s="262"/>
      <c r="G5" s="262"/>
      <c r="H5" s="219"/>
      <c r="I5" s="219"/>
      <c r="J5" s="219"/>
      <c r="K5" s="219"/>
      <c r="L5" s="219"/>
      <c r="M5" s="219"/>
      <c r="N5" s="219"/>
      <c r="O5" s="219"/>
    </row>
    <row r="6" spans="1:21" s="222" customFormat="1" ht="81.75" customHeight="1" x14ac:dyDescent="0.2">
      <c r="A6" s="220" t="s">
        <v>1684</v>
      </c>
      <c r="B6" s="221" t="s">
        <v>1887</v>
      </c>
      <c r="C6" s="221" t="s">
        <v>1888</v>
      </c>
      <c r="D6" s="221" t="s">
        <v>1883</v>
      </c>
      <c r="E6" s="221" t="s">
        <v>1861</v>
      </c>
      <c r="F6" s="245" t="s">
        <v>1827</v>
      </c>
      <c r="G6" s="245" t="s">
        <v>1854</v>
      </c>
      <c r="H6" s="220" t="s">
        <v>1884</v>
      </c>
      <c r="I6" s="221" t="s">
        <v>1867</v>
      </c>
      <c r="J6" s="221" t="s">
        <v>1686</v>
      </c>
      <c r="K6" s="221" t="s">
        <v>1868</v>
      </c>
      <c r="L6" s="221" t="s">
        <v>1885</v>
      </c>
      <c r="M6" s="350" t="s">
        <v>1870</v>
      </c>
      <c r="N6" s="350" t="s">
        <v>1889</v>
      </c>
      <c r="O6" s="350" t="s">
        <v>1890</v>
      </c>
      <c r="P6" s="221" t="s">
        <v>1881</v>
      </c>
      <c r="Q6" s="221" t="s">
        <v>1869</v>
      </c>
    </row>
    <row r="7" spans="1:21" s="217" customFormat="1" ht="20" customHeight="1" x14ac:dyDescent="0.15">
      <c r="A7" s="223"/>
      <c r="B7" s="224" t="s">
        <v>1689</v>
      </c>
      <c r="C7" s="224" t="s">
        <v>730</v>
      </c>
      <c r="D7" s="224" t="s">
        <v>1690</v>
      </c>
      <c r="E7" s="225" t="s">
        <v>1866</v>
      </c>
      <c r="F7" s="225" t="s">
        <v>1691</v>
      </c>
      <c r="G7" s="226">
        <v>38122</v>
      </c>
      <c r="H7" s="226" t="str">
        <f>+IF(G7&lt;DATE(2002,1,1),"adulto",IF(G7&lt;DATE(2004,1,1),"u20",IF(G7&lt;DATE(2006,1,1),"u18",IF(G7&lt;DATE(2008,1,1),"u16","-"))))</f>
        <v>u18</v>
      </c>
      <c r="I7" s="225" t="s">
        <v>1692</v>
      </c>
      <c r="J7" s="223" t="s">
        <v>1693</v>
      </c>
      <c r="K7" s="223" t="s">
        <v>1694</v>
      </c>
      <c r="L7" s="225">
        <v>200</v>
      </c>
      <c r="M7" s="347" t="s">
        <v>1871</v>
      </c>
      <c r="N7" s="346">
        <v>44374</v>
      </c>
      <c r="O7" s="227" t="s">
        <v>1872</v>
      </c>
      <c r="P7" s="224" t="s">
        <v>1855</v>
      </c>
      <c r="Q7" s="223">
        <v>1</v>
      </c>
      <c r="R7" s="230"/>
      <c r="S7" s="230"/>
      <c r="T7" s="230"/>
      <c r="U7" s="231"/>
    </row>
    <row r="8" spans="1:21" s="217" customFormat="1" ht="20" customHeight="1" x14ac:dyDescent="0.15">
      <c r="A8" s="223"/>
      <c r="B8" s="224" t="s">
        <v>1689</v>
      </c>
      <c r="C8" s="224" t="s">
        <v>730</v>
      </c>
      <c r="D8" s="224" t="s">
        <v>1690</v>
      </c>
      <c r="E8" s="225" t="s">
        <v>1866</v>
      </c>
      <c r="F8" s="225" t="s">
        <v>1691</v>
      </c>
      <c r="G8" s="226">
        <v>37391</v>
      </c>
      <c r="H8" s="226" t="str">
        <f t="shared" ref="H8:H49" si="0">+IF(G8&lt;DATE(2002,1,1),"adulto",IF(G8&lt;DATE(2004,1,1),"u20",IF(G8&lt;DATE(2006,1,1),"u18",IF(G8&lt;DATE(2008,1,1),"u16","-"))))</f>
        <v>u20</v>
      </c>
      <c r="I8" s="225" t="s">
        <v>1692</v>
      </c>
      <c r="J8" s="223" t="s">
        <v>1693</v>
      </c>
      <c r="K8" s="223" t="s">
        <v>1694</v>
      </c>
      <c r="L8" s="225">
        <v>800</v>
      </c>
      <c r="M8" s="347"/>
      <c r="N8" s="346"/>
      <c r="O8" s="232"/>
      <c r="P8" s="224"/>
      <c r="Q8" s="223"/>
      <c r="R8" s="233"/>
      <c r="S8" s="233"/>
      <c r="T8" s="233"/>
      <c r="U8" s="234"/>
    </row>
    <row r="9" spans="1:21" s="217" customFormat="1" ht="20" customHeight="1" x14ac:dyDescent="0.15">
      <c r="A9" s="223"/>
      <c r="B9" s="224" t="s">
        <v>640</v>
      </c>
      <c r="C9" s="224" t="s">
        <v>723</v>
      </c>
      <c r="D9" s="224" t="s">
        <v>1817</v>
      </c>
      <c r="E9" s="225" t="s">
        <v>1862</v>
      </c>
      <c r="F9" s="225" t="s">
        <v>1826</v>
      </c>
      <c r="G9" s="226">
        <v>37694</v>
      </c>
      <c r="H9" s="226" t="str">
        <f t="shared" si="0"/>
        <v>u20</v>
      </c>
      <c r="I9" s="225" t="s">
        <v>1695</v>
      </c>
      <c r="J9" s="223"/>
      <c r="K9" s="223"/>
      <c r="L9" s="225">
        <v>400</v>
      </c>
      <c r="M9" s="347" t="s">
        <v>1696</v>
      </c>
      <c r="N9" s="346"/>
      <c r="O9" s="232"/>
      <c r="P9" s="224"/>
      <c r="Q9" s="223"/>
      <c r="R9" s="233"/>
      <c r="S9" s="233"/>
      <c r="T9" s="233"/>
      <c r="U9" s="234"/>
    </row>
    <row r="10" spans="1:21" s="217" customFormat="1" ht="20" customHeight="1" x14ac:dyDescent="0.15">
      <c r="A10" s="223"/>
      <c r="B10" s="224"/>
      <c r="C10" s="224"/>
      <c r="D10" s="224"/>
      <c r="E10" s="225"/>
      <c r="F10" s="225"/>
      <c r="G10" s="226"/>
      <c r="H10" s="226" t="str">
        <f t="shared" si="0"/>
        <v>adulto</v>
      </c>
      <c r="I10" s="225"/>
      <c r="J10" s="223"/>
      <c r="K10" s="223"/>
      <c r="L10" s="225" t="s">
        <v>1856</v>
      </c>
      <c r="M10" s="347"/>
      <c r="N10" s="346"/>
      <c r="O10" s="232"/>
      <c r="P10" s="224" t="s">
        <v>1858</v>
      </c>
      <c r="Q10" s="223">
        <v>5</v>
      </c>
      <c r="R10" s="233"/>
      <c r="S10" s="233"/>
      <c r="T10" s="233"/>
      <c r="U10" s="234"/>
    </row>
    <row r="11" spans="1:21" s="217" customFormat="1" ht="20" customHeight="1" x14ac:dyDescent="0.15">
      <c r="A11" s="223"/>
      <c r="B11" s="224"/>
      <c r="C11" s="224"/>
      <c r="D11" s="224"/>
      <c r="E11" s="225"/>
      <c r="F11" s="225"/>
      <c r="G11" s="226"/>
      <c r="H11" s="226" t="str">
        <f t="shared" si="0"/>
        <v>adulto</v>
      </c>
      <c r="I11" s="225"/>
      <c r="J11" s="223"/>
      <c r="K11" s="223"/>
      <c r="L11" s="225" t="s">
        <v>1857</v>
      </c>
      <c r="M11" s="347"/>
      <c r="N11" s="346"/>
      <c r="O11" s="232"/>
      <c r="P11" s="224" t="s">
        <v>1859</v>
      </c>
      <c r="Q11" s="223">
        <v>3</v>
      </c>
      <c r="R11" s="233"/>
      <c r="S11" s="233"/>
      <c r="T11" s="233"/>
      <c r="U11" s="234"/>
    </row>
    <row r="12" spans="1:21" s="217" customFormat="1" ht="20" customHeight="1" x14ac:dyDescent="0.15">
      <c r="A12" s="223"/>
      <c r="B12" s="224"/>
      <c r="C12" s="224"/>
      <c r="D12" s="224"/>
      <c r="E12" s="225"/>
      <c r="F12" s="225"/>
      <c r="G12" s="226"/>
      <c r="H12" s="226" t="str">
        <f t="shared" si="0"/>
        <v>adulto</v>
      </c>
      <c r="I12" s="225"/>
      <c r="J12" s="223"/>
      <c r="K12" s="223"/>
      <c r="L12" s="225"/>
      <c r="M12" s="348" t="s">
        <v>1823</v>
      </c>
      <c r="N12" s="346"/>
      <c r="O12" s="232"/>
      <c r="P12" s="224"/>
      <c r="Q12" s="223"/>
      <c r="R12" s="233"/>
      <c r="S12" s="233"/>
      <c r="T12" s="233"/>
      <c r="U12" s="234"/>
    </row>
    <row r="13" spans="1:21" s="217" customFormat="1" ht="20" customHeight="1" x14ac:dyDescent="0.15">
      <c r="A13" s="223"/>
      <c r="B13" s="224"/>
      <c r="C13" s="224"/>
      <c r="D13" s="224"/>
      <c r="E13" s="225"/>
      <c r="F13" s="225"/>
      <c r="G13" s="226"/>
      <c r="H13" s="226" t="str">
        <f t="shared" si="0"/>
        <v>adulto</v>
      </c>
      <c r="I13" s="225"/>
      <c r="J13" s="223"/>
      <c r="K13" s="223"/>
      <c r="L13" s="225"/>
      <c r="M13" s="347"/>
      <c r="N13" s="346"/>
      <c r="O13" s="232"/>
      <c r="P13" s="224" t="s">
        <v>1697</v>
      </c>
      <c r="Q13" s="223"/>
      <c r="R13" s="233"/>
      <c r="S13" s="233"/>
      <c r="T13" s="233"/>
      <c r="U13" s="234"/>
    </row>
    <row r="14" spans="1:21" s="217" customFormat="1" ht="20" customHeight="1" x14ac:dyDescent="0.15">
      <c r="A14" s="223"/>
      <c r="B14" s="224"/>
      <c r="C14" s="224" t="s">
        <v>1882</v>
      </c>
      <c r="D14" s="224"/>
      <c r="E14" s="225"/>
      <c r="F14" s="225"/>
      <c r="G14" s="226"/>
      <c r="H14" s="226" t="str">
        <f t="shared" si="0"/>
        <v>adulto</v>
      </c>
      <c r="I14" s="225"/>
      <c r="J14" s="223"/>
      <c r="K14" s="223"/>
      <c r="L14" s="225"/>
      <c r="M14" s="347"/>
      <c r="N14" s="346"/>
      <c r="O14" s="232"/>
      <c r="P14" s="224"/>
      <c r="Q14" s="223"/>
      <c r="R14" s="233"/>
      <c r="S14" s="233"/>
      <c r="T14" s="233"/>
      <c r="U14" s="234"/>
    </row>
    <row r="15" spans="1:21" s="217" customFormat="1" ht="20" customHeight="1" x14ac:dyDescent="0.15">
      <c r="A15" s="223"/>
      <c r="B15" s="224"/>
      <c r="C15" s="224" t="s">
        <v>1698</v>
      </c>
      <c r="D15" s="224"/>
      <c r="E15" s="225"/>
      <c r="F15" s="225"/>
      <c r="G15" s="226"/>
      <c r="H15" s="226" t="str">
        <f t="shared" si="0"/>
        <v>adulto</v>
      </c>
      <c r="I15" s="225"/>
      <c r="J15" s="223"/>
      <c r="K15" s="223"/>
      <c r="L15" s="225"/>
      <c r="M15" s="347"/>
      <c r="N15" s="346"/>
      <c r="O15" s="232"/>
      <c r="P15" s="224"/>
      <c r="Q15" s="223"/>
      <c r="R15" s="233"/>
      <c r="S15" s="233"/>
      <c r="T15" s="233"/>
      <c r="U15" s="234"/>
    </row>
    <row r="16" spans="1:21" s="217" customFormat="1" ht="20" customHeight="1" x14ac:dyDescent="0.15">
      <c r="A16" s="223"/>
      <c r="B16" s="224"/>
      <c r="C16" s="224" t="s">
        <v>1699</v>
      </c>
      <c r="D16" s="224"/>
      <c r="E16" s="225"/>
      <c r="F16" s="225"/>
      <c r="G16" s="226"/>
      <c r="H16" s="226" t="str">
        <f t="shared" si="0"/>
        <v>adulto</v>
      </c>
      <c r="I16" s="225"/>
      <c r="J16" s="223"/>
      <c r="K16" s="338"/>
      <c r="L16" s="340" t="s">
        <v>1860</v>
      </c>
      <c r="M16" s="347" t="s">
        <v>32</v>
      </c>
      <c r="N16" s="346"/>
      <c r="O16" s="341"/>
      <c r="P16" s="345"/>
      <c r="Q16" s="223">
        <v>1</v>
      </c>
      <c r="R16" s="235" t="s">
        <v>1700</v>
      </c>
      <c r="S16" s="233"/>
      <c r="T16" s="233"/>
      <c r="U16" s="234"/>
    </row>
    <row r="17" spans="1:21" s="217" customFormat="1" ht="20" customHeight="1" x14ac:dyDescent="0.15">
      <c r="A17" s="223"/>
      <c r="B17" s="224"/>
      <c r="C17" s="224" t="s">
        <v>1701</v>
      </c>
      <c r="D17" s="224"/>
      <c r="E17" s="225"/>
      <c r="F17" s="225"/>
      <c r="G17" s="226"/>
      <c r="H17" s="226" t="str">
        <f t="shared" si="0"/>
        <v>adulto</v>
      </c>
      <c r="I17" s="225"/>
      <c r="J17" s="223"/>
      <c r="K17" s="338"/>
      <c r="L17" s="349" t="s">
        <v>1880</v>
      </c>
      <c r="M17" s="347" t="s">
        <v>1862</v>
      </c>
      <c r="N17" s="346"/>
      <c r="O17" s="344"/>
      <c r="P17" s="344"/>
      <c r="Q17" s="239">
        <v>2</v>
      </c>
      <c r="R17" s="236" t="s">
        <v>1702</v>
      </c>
      <c r="S17" s="237"/>
      <c r="T17" s="237"/>
      <c r="U17" s="238"/>
    </row>
    <row r="18" spans="1:21" s="547" customFormat="1" ht="20" customHeight="1" x14ac:dyDescent="0.15">
      <c r="A18" s="258"/>
      <c r="B18" s="551"/>
      <c r="C18" s="551"/>
      <c r="D18" s="551"/>
      <c r="E18" s="552"/>
      <c r="F18" s="552"/>
      <c r="G18" s="252"/>
      <c r="H18" s="252" t="str">
        <f t="shared" si="0"/>
        <v>adulto</v>
      </c>
      <c r="I18" s="552"/>
      <c r="J18" s="258"/>
      <c r="K18" s="591"/>
      <c r="L18" s="592">
        <v>100</v>
      </c>
      <c r="M18" s="593" t="s">
        <v>1865</v>
      </c>
      <c r="N18" s="553"/>
      <c r="O18" s="594"/>
      <c r="P18" s="594"/>
      <c r="Q18" s="559">
        <v>3</v>
      </c>
      <c r="R18" s="559" t="s">
        <v>1703</v>
      </c>
      <c r="S18" s="595"/>
      <c r="T18" s="595"/>
      <c r="U18" s="596"/>
    </row>
    <row r="19" spans="1:21" s="217" customFormat="1" ht="20" customHeight="1" x14ac:dyDescent="0.15">
      <c r="A19" s="223">
        <v>13</v>
      </c>
      <c r="B19" s="224"/>
      <c r="C19" s="224"/>
      <c r="D19" s="224"/>
      <c r="E19" s="225"/>
      <c r="F19" s="225"/>
      <c r="G19" s="226"/>
      <c r="H19" s="226" t="str">
        <f t="shared" si="0"/>
        <v>adulto</v>
      </c>
      <c r="I19" s="225"/>
      <c r="J19" s="223"/>
      <c r="K19" s="338"/>
      <c r="L19" s="349" t="s">
        <v>1873</v>
      </c>
      <c r="M19" s="347" t="s">
        <v>1865</v>
      </c>
      <c r="N19" s="346"/>
      <c r="O19" s="344"/>
      <c r="P19" s="344"/>
      <c r="Q19" s="239">
        <v>4</v>
      </c>
      <c r="R19" s="236" t="s">
        <v>1704</v>
      </c>
      <c r="S19" s="237"/>
      <c r="T19" s="237"/>
      <c r="U19" s="238"/>
    </row>
    <row r="20" spans="1:21" s="217" customFormat="1" ht="20" customHeight="1" x14ac:dyDescent="0.15">
      <c r="A20" s="223">
        <v>14</v>
      </c>
      <c r="B20" s="224"/>
      <c r="C20" s="224"/>
      <c r="D20" s="224"/>
      <c r="E20" s="225"/>
      <c r="F20" s="225"/>
      <c r="G20" s="226"/>
      <c r="H20" s="226" t="str">
        <f t="shared" si="0"/>
        <v>adulto</v>
      </c>
      <c r="I20" s="225"/>
      <c r="J20" s="223"/>
      <c r="K20" s="338"/>
      <c r="L20" s="349">
        <v>10000</v>
      </c>
      <c r="M20" s="347" t="s">
        <v>1866</v>
      </c>
      <c r="N20" s="346"/>
      <c r="O20" s="344"/>
      <c r="P20" s="344"/>
      <c r="Q20" s="239">
        <v>5</v>
      </c>
      <c r="R20" s="236" t="s">
        <v>1705</v>
      </c>
      <c r="S20" s="237"/>
      <c r="T20" s="237"/>
      <c r="U20" s="238"/>
    </row>
    <row r="21" spans="1:21" s="217" customFormat="1" ht="20" customHeight="1" x14ac:dyDescent="0.15">
      <c r="A21" s="223">
        <v>15</v>
      </c>
      <c r="B21" s="224"/>
      <c r="C21" s="224"/>
      <c r="D21" s="224"/>
      <c r="E21" s="225"/>
      <c r="F21" s="225"/>
      <c r="G21" s="226"/>
      <c r="H21" s="226" t="str">
        <f t="shared" si="0"/>
        <v>adulto</v>
      </c>
      <c r="I21" s="225"/>
      <c r="J21" s="223"/>
      <c r="K21" s="338"/>
      <c r="L21" s="349" t="s">
        <v>1874</v>
      </c>
      <c r="M21" s="347" t="s">
        <v>1866</v>
      </c>
      <c r="N21" s="346"/>
      <c r="O21" s="344"/>
      <c r="P21" s="344"/>
      <c r="Q21" s="239">
        <v>6</v>
      </c>
      <c r="R21" s="236" t="s">
        <v>1706</v>
      </c>
      <c r="S21" s="237"/>
      <c r="T21" s="237"/>
      <c r="U21" s="238"/>
    </row>
    <row r="22" spans="1:21" s="217" customFormat="1" ht="20" customHeight="1" x14ac:dyDescent="0.15">
      <c r="A22" s="223">
        <v>16</v>
      </c>
      <c r="B22" s="224"/>
      <c r="C22" s="224"/>
      <c r="D22" s="224"/>
      <c r="E22" s="225"/>
      <c r="F22" s="225"/>
      <c r="G22" s="226"/>
      <c r="H22" s="226" t="str">
        <f t="shared" si="0"/>
        <v>adulto</v>
      </c>
      <c r="I22" s="225"/>
      <c r="J22" s="223"/>
      <c r="K22" s="338"/>
      <c r="L22" s="349">
        <v>1500</v>
      </c>
      <c r="M22" s="347" t="s">
        <v>1865</v>
      </c>
      <c r="N22" s="346"/>
      <c r="O22" s="344"/>
      <c r="P22" s="344"/>
      <c r="Q22" s="239">
        <v>7</v>
      </c>
      <c r="R22" s="239" t="s">
        <v>1707</v>
      </c>
      <c r="S22" s="237"/>
      <c r="T22" s="237"/>
      <c r="U22" s="238"/>
    </row>
    <row r="23" spans="1:21" s="217" customFormat="1" ht="20" customHeight="1" x14ac:dyDescent="0.15">
      <c r="A23" s="223">
        <v>17</v>
      </c>
      <c r="B23" s="224"/>
      <c r="C23" s="224"/>
      <c r="D23" s="224"/>
      <c r="E23" s="225"/>
      <c r="F23" s="225"/>
      <c r="G23" s="226"/>
      <c r="H23" s="226" t="str">
        <f t="shared" si="0"/>
        <v>adulto</v>
      </c>
      <c r="I23" s="225"/>
      <c r="J23" s="223"/>
      <c r="K23" s="338"/>
      <c r="L23" s="349">
        <v>200</v>
      </c>
      <c r="M23" s="347" t="s">
        <v>1865</v>
      </c>
      <c r="N23" s="346"/>
      <c r="O23" s="344"/>
      <c r="P23" s="344"/>
      <c r="Q23" s="239">
        <v>8</v>
      </c>
      <c r="R23" s="236" t="s">
        <v>1708</v>
      </c>
      <c r="S23" s="237"/>
      <c r="T23" s="237"/>
      <c r="U23" s="238"/>
    </row>
    <row r="24" spans="1:21" s="217" customFormat="1" ht="20" customHeight="1" x14ac:dyDescent="0.15">
      <c r="A24" s="223">
        <v>18</v>
      </c>
      <c r="B24" s="224"/>
      <c r="C24" s="224"/>
      <c r="D24" s="224"/>
      <c r="E24" s="225"/>
      <c r="F24" s="225"/>
      <c r="G24" s="226"/>
      <c r="H24" s="226" t="str">
        <f t="shared" si="0"/>
        <v>adulto</v>
      </c>
      <c r="I24" s="225"/>
      <c r="J24" s="223"/>
      <c r="K24" s="338"/>
      <c r="L24" s="349" t="s">
        <v>1875</v>
      </c>
      <c r="M24" s="347" t="s">
        <v>1734</v>
      </c>
      <c r="N24" s="346"/>
      <c r="O24" s="344"/>
      <c r="P24" s="344"/>
      <c r="Q24" s="239">
        <v>9</v>
      </c>
      <c r="R24" s="236" t="s">
        <v>1709</v>
      </c>
      <c r="S24" s="237"/>
      <c r="T24" s="237"/>
      <c r="U24" s="238"/>
    </row>
    <row r="25" spans="1:21" s="217" customFormat="1" ht="20" customHeight="1" x14ac:dyDescent="0.15">
      <c r="A25" s="223">
        <v>19</v>
      </c>
      <c r="B25" s="224"/>
      <c r="C25" s="224"/>
      <c r="D25" s="224"/>
      <c r="E25" s="225"/>
      <c r="F25" s="225"/>
      <c r="G25" s="226"/>
      <c r="H25" s="226" t="str">
        <f t="shared" si="0"/>
        <v>adulto</v>
      </c>
      <c r="I25" s="225"/>
      <c r="J25" s="223"/>
      <c r="K25" s="338"/>
      <c r="L25" s="349" t="s">
        <v>1876</v>
      </c>
      <c r="M25" s="347" t="s">
        <v>1865</v>
      </c>
      <c r="N25" s="346"/>
      <c r="O25" s="344"/>
      <c r="P25" s="344"/>
      <c r="Q25" s="239">
        <v>10</v>
      </c>
      <c r="R25" s="236" t="s">
        <v>1710</v>
      </c>
      <c r="S25" s="237"/>
      <c r="T25" s="237"/>
      <c r="U25" s="238"/>
    </row>
    <row r="26" spans="1:21" s="217" customFormat="1" ht="20" customHeight="1" x14ac:dyDescent="0.15">
      <c r="A26" s="223">
        <v>20</v>
      </c>
      <c r="B26" s="224"/>
      <c r="C26" s="224"/>
      <c r="D26" s="224"/>
      <c r="E26" s="225"/>
      <c r="F26" s="225"/>
      <c r="G26" s="226"/>
      <c r="H26" s="226" t="str">
        <f t="shared" si="0"/>
        <v>adulto</v>
      </c>
      <c r="I26" s="225"/>
      <c r="J26" s="223"/>
      <c r="K26" s="338"/>
      <c r="L26" s="349">
        <v>3000</v>
      </c>
      <c r="M26" s="347" t="s">
        <v>1862</v>
      </c>
      <c r="N26" s="346"/>
      <c r="O26" s="344"/>
      <c r="P26" s="344"/>
      <c r="Q26" s="239">
        <v>11</v>
      </c>
      <c r="R26" s="236" t="s">
        <v>1711</v>
      </c>
      <c r="S26" s="237"/>
      <c r="T26" s="237"/>
      <c r="U26" s="238"/>
    </row>
    <row r="27" spans="1:21" s="217" customFormat="1" ht="20" customHeight="1" x14ac:dyDescent="0.15">
      <c r="A27" s="223">
        <v>21</v>
      </c>
      <c r="B27" s="224"/>
      <c r="C27" s="224"/>
      <c r="D27" s="224"/>
      <c r="E27" s="225"/>
      <c r="F27" s="225"/>
      <c r="G27" s="226"/>
      <c r="H27" s="226" t="str">
        <f t="shared" si="0"/>
        <v>adulto</v>
      </c>
      <c r="I27" s="225"/>
      <c r="J27" s="223"/>
      <c r="K27" s="338"/>
      <c r="L27" s="349" t="s">
        <v>1877</v>
      </c>
      <c r="M27" s="347" t="s">
        <v>1865</v>
      </c>
      <c r="N27" s="346"/>
      <c r="O27" s="344"/>
      <c r="P27" s="344"/>
      <c r="Q27" s="239">
        <v>12</v>
      </c>
      <c r="R27" s="236" t="s">
        <v>1712</v>
      </c>
      <c r="S27" s="237"/>
      <c r="T27" s="237"/>
      <c r="U27" s="238"/>
    </row>
    <row r="28" spans="1:21" s="217" customFormat="1" ht="20" customHeight="1" x14ac:dyDescent="0.15">
      <c r="A28" s="223">
        <v>22</v>
      </c>
      <c r="B28" s="224"/>
      <c r="C28" s="224"/>
      <c r="D28" s="224"/>
      <c r="E28" s="225"/>
      <c r="F28" s="225"/>
      <c r="G28" s="226"/>
      <c r="H28" s="226" t="str">
        <f t="shared" si="0"/>
        <v>adulto</v>
      </c>
      <c r="I28" s="225"/>
      <c r="J28" s="223"/>
      <c r="K28" s="338"/>
      <c r="L28" s="349">
        <v>400</v>
      </c>
      <c r="M28" s="347" t="s">
        <v>1865</v>
      </c>
      <c r="N28" s="346"/>
      <c r="O28" s="344"/>
      <c r="P28" s="344"/>
      <c r="Q28" s="239">
        <v>13</v>
      </c>
      <c r="R28" s="236" t="s">
        <v>1713</v>
      </c>
      <c r="S28" s="237"/>
      <c r="T28" s="237"/>
      <c r="U28" s="238"/>
    </row>
    <row r="29" spans="1:21" s="217" customFormat="1" ht="20" customHeight="1" x14ac:dyDescent="0.15">
      <c r="A29" s="223">
        <v>23</v>
      </c>
      <c r="B29" s="224"/>
      <c r="C29" s="224"/>
      <c r="D29" s="224"/>
      <c r="E29" s="225"/>
      <c r="F29" s="225"/>
      <c r="G29" s="226"/>
      <c r="H29" s="226" t="str">
        <f t="shared" si="0"/>
        <v>adulto</v>
      </c>
      <c r="I29" s="225"/>
      <c r="J29" s="223"/>
      <c r="K29" s="338"/>
      <c r="L29" s="349">
        <v>5000</v>
      </c>
      <c r="M29" s="347" t="s">
        <v>1862</v>
      </c>
      <c r="N29" s="346"/>
      <c r="O29" s="344"/>
      <c r="P29" s="344"/>
      <c r="Q29" s="239">
        <v>14</v>
      </c>
      <c r="R29" s="236" t="s">
        <v>1714</v>
      </c>
      <c r="S29" s="237"/>
      <c r="T29" s="237"/>
      <c r="U29" s="238"/>
    </row>
    <row r="30" spans="1:21" s="217" customFormat="1" ht="20" customHeight="1" x14ac:dyDescent="0.15">
      <c r="A30" s="223">
        <v>24</v>
      </c>
      <c r="B30" s="224"/>
      <c r="C30" s="224"/>
      <c r="D30" s="224"/>
      <c r="E30" s="225"/>
      <c r="F30" s="225"/>
      <c r="G30" s="226"/>
      <c r="H30" s="226" t="str">
        <f t="shared" si="0"/>
        <v>adulto</v>
      </c>
      <c r="I30" s="225"/>
      <c r="J30" s="223"/>
      <c r="K30" s="338"/>
      <c r="L30" s="349">
        <v>800</v>
      </c>
      <c r="M30" s="347" t="s">
        <v>1865</v>
      </c>
      <c r="N30" s="346"/>
      <c r="O30" s="344"/>
      <c r="P30" s="344"/>
      <c r="Q30" s="239">
        <v>15</v>
      </c>
      <c r="R30" s="236" t="s">
        <v>1715</v>
      </c>
      <c r="S30" s="237"/>
      <c r="T30" s="237"/>
      <c r="U30" s="238"/>
    </row>
    <row r="31" spans="1:21" s="217" customFormat="1" ht="20" customHeight="1" x14ac:dyDescent="0.15">
      <c r="A31" s="223">
        <v>25</v>
      </c>
      <c r="B31" s="224"/>
      <c r="C31" s="224"/>
      <c r="D31" s="224"/>
      <c r="E31" s="225"/>
      <c r="F31" s="225"/>
      <c r="G31" s="226"/>
      <c r="H31" s="226" t="str">
        <f t="shared" si="0"/>
        <v>adulto</v>
      </c>
      <c r="I31" s="225"/>
      <c r="J31" s="223"/>
      <c r="K31" s="338"/>
      <c r="L31" s="349" t="s">
        <v>1864</v>
      </c>
      <c r="M31" s="347" t="s">
        <v>1866</v>
      </c>
      <c r="N31" s="346"/>
      <c r="O31" s="344"/>
      <c r="P31" s="344"/>
      <c r="Q31" s="239">
        <v>16</v>
      </c>
      <c r="R31" s="236" t="s">
        <v>1716</v>
      </c>
      <c r="S31" s="237"/>
      <c r="T31" s="237"/>
      <c r="U31" s="238"/>
    </row>
    <row r="32" spans="1:21" s="217" customFormat="1" ht="20" customHeight="1" x14ac:dyDescent="0.15">
      <c r="A32" s="223"/>
      <c r="B32" s="224"/>
      <c r="C32" s="224"/>
      <c r="D32" s="224"/>
      <c r="E32" s="225"/>
      <c r="F32" s="225"/>
      <c r="G32" s="226"/>
      <c r="H32" s="226" t="str">
        <f t="shared" si="0"/>
        <v>adulto</v>
      </c>
      <c r="I32" s="225"/>
      <c r="J32" s="223"/>
      <c r="K32" s="338"/>
      <c r="L32" s="349" t="s">
        <v>1863</v>
      </c>
      <c r="M32" s="347" t="s">
        <v>1862</v>
      </c>
      <c r="N32" s="346"/>
      <c r="O32" s="344"/>
      <c r="P32" s="344"/>
      <c r="Q32" s="239"/>
      <c r="R32" s="237"/>
      <c r="S32" s="237"/>
      <c r="T32" s="237"/>
      <c r="U32" s="238"/>
    </row>
    <row r="33" spans="1:21" s="217" customFormat="1" ht="20" customHeight="1" x14ac:dyDescent="0.15">
      <c r="A33" s="223"/>
      <c r="B33" s="224"/>
      <c r="C33" s="224"/>
      <c r="D33" s="224"/>
      <c r="E33" s="225"/>
      <c r="F33" s="225"/>
      <c r="G33" s="226"/>
      <c r="H33" s="226" t="str">
        <f t="shared" si="0"/>
        <v>adulto</v>
      </c>
      <c r="I33" s="225"/>
      <c r="J33" s="223"/>
      <c r="K33" s="338"/>
      <c r="L33" s="349" t="s">
        <v>974</v>
      </c>
      <c r="M33" s="347" t="s">
        <v>1865</v>
      </c>
      <c r="N33" s="346"/>
      <c r="O33" s="344"/>
      <c r="P33" s="344"/>
      <c r="Q33" s="239"/>
      <c r="R33" s="237"/>
      <c r="S33" s="237"/>
      <c r="T33" s="237"/>
      <c r="U33" s="238"/>
    </row>
    <row r="34" spans="1:21" s="217" customFormat="1" ht="20" customHeight="1" x14ac:dyDescent="0.15">
      <c r="A34" s="223"/>
      <c r="B34" s="224"/>
      <c r="C34" s="224"/>
      <c r="D34" s="224"/>
      <c r="E34" s="225"/>
      <c r="F34" s="225"/>
      <c r="G34" s="226"/>
      <c r="H34" s="226" t="str">
        <f t="shared" si="0"/>
        <v>adulto</v>
      </c>
      <c r="I34" s="225"/>
      <c r="J34" s="223"/>
      <c r="K34" s="338"/>
      <c r="L34" s="349" t="s">
        <v>1017</v>
      </c>
      <c r="M34" s="347" t="s">
        <v>1865</v>
      </c>
      <c r="N34" s="346"/>
      <c r="O34" s="344"/>
      <c r="P34" s="344"/>
      <c r="Q34" s="239"/>
      <c r="R34" s="237"/>
      <c r="S34" s="237"/>
      <c r="T34" s="237"/>
      <c r="U34" s="238"/>
    </row>
    <row r="35" spans="1:21" s="217" customFormat="1" ht="20" customHeight="1" x14ac:dyDescent="0.15">
      <c r="A35" s="223"/>
      <c r="B35" s="224"/>
      <c r="C35" s="224"/>
      <c r="D35" s="224"/>
      <c r="E35" s="225"/>
      <c r="F35" s="225"/>
      <c r="G35" s="226"/>
      <c r="H35" s="226" t="str">
        <f t="shared" si="0"/>
        <v>adulto</v>
      </c>
      <c r="I35" s="225"/>
      <c r="J35" s="223"/>
      <c r="K35" s="338"/>
      <c r="L35" s="349" t="s">
        <v>990</v>
      </c>
      <c r="M35" s="347" t="s">
        <v>1865</v>
      </c>
      <c r="N35" s="346"/>
      <c r="O35" s="344"/>
      <c r="P35" s="344"/>
      <c r="Q35" s="239"/>
      <c r="R35" s="237"/>
      <c r="S35" s="237"/>
      <c r="T35" s="237"/>
      <c r="U35" s="238"/>
    </row>
    <row r="36" spans="1:21" s="217" customFormat="1" ht="20" customHeight="1" x14ac:dyDescent="0.15">
      <c r="A36" s="223"/>
      <c r="B36" s="224"/>
      <c r="C36" s="224"/>
      <c r="D36" s="224"/>
      <c r="E36" s="225"/>
      <c r="F36" s="225"/>
      <c r="G36" s="226"/>
      <c r="H36" s="226" t="str">
        <f t="shared" si="0"/>
        <v>adulto</v>
      </c>
      <c r="I36" s="225"/>
      <c r="J36" s="223"/>
      <c r="K36" s="338"/>
      <c r="L36" s="349" t="s">
        <v>1032</v>
      </c>
      <c r="M36" s="347" t="s">
        <v>1865</v>
      </c>
      <c r="N36" s="346"/>
      <c r="O36" s="344"/>
      <c r="P36" s="344"/>
      <c r="Q36" s="239"/>
      <c r="R36" s="237"/>
      <c r="S36" s="237"/>
      <c r="T36" s="237"/>
      <c r="U36" s="238"/>
    </row>
    <row r="37" spans="1:21" s="217" customFormat="1" ht="20" customHeight="1" x14ac:dyDescent="0.15">
      <c r="A37" s="223"/>
      <c r="B37" s="224"/>
      <c r="C37" s="224"/>
      <c r="D37" s="224"/>
      <c r="E37" s="225"/>
      <c r="F37" s="225"/>
      <c r="G37" s="226"/>
      <c r="H37" s="226" t="str">
        <f t="shared" si="0"/>
        <v>adulto</v>
      </c>
      <c r="I37" s="225"/>
      <c r="J37" s="223"/>
      <c r="K37" s="338"/>
      <c r="L37" s="349" t="s">
        <v>1878</v>
      </c>
      <c r="M37" s="347" t="s">
        <v>1865</v>
      </c>
      <c r="N37" s="346"/>
      <c r="O37" s="344"/>
      <c r="P37" s="344"/>
      <c r="Q37" s="239"/>
      <c r="R37" s="237"/>
      <c r="S37" s="237"/>
      <c r="T37" s="237"/>
      <c r="U37" s="238"/>
    </row>
    <row r="38" spans="1:21" s="217" customFormat="1" ht="20" customHeight="1" x14ac:dyDescent="0.15">
      <c r="A38" s="223"/>
      <c r="B38" s="224"/>
      <c r="C38" s="224"/>
      <c r="D38" s="224"/>
      <c r="E38" s="225"/>
      <c r="F38" s="225"/>
      <c r="G38" s="226"/>
      <c r="H38" s="226" t="str">
        <f t="shared" si="0"/>
        <v>adulto</v>
      </c>
      <c r="I38" s="225"/>
      <c r="J38" s="223"/>
      <c r="K38" s="338"/>
      <c r="L38" s="349" t="s">
        <v>1879</v>
      </c>
      <c r="M38" s="347" t="s">
        <v>1865</v>
      </c>
      <c r="N38" s="346"/>
      <c r="O38" s="344"/>
      <c r="P38" s="344"/>
      <c r="Q38" s="239"/>
      <c r="R38" s="237"/>
      <c r="S38" s="237"/>
      <c r="T38" s="237"/>
      <c r="U38" s="238"/>
    </row>
    <row r="39" spans="1:21" s="217" customFormat="1" ht="20" customHeight="1" x14ac:dyDescent="0.15">
      <c r="A39" s="223"/>
      <c r="B39" s="224"/>
      <c r="C39" s="224"/>
      <c r="D39" s="224"/>
      <c r="E39" s="225"/>
      <c r="F39" s="225"/>
      <c r="G39" s="226"/>
      <c r="H39" s="226" t="str">
        <f t="shared" si="0"/>
        <v>adulto</v>
      </c>
      <c r="I39" s="225"/>
      <c r="J39" s="223"/>
      <c r="K39" s="338"/>
      <c r="L39" s="349" t="s">
        <v>1744</v>
      </c>
      <c r="M39" s="347" t="s">
        <v>1865</v>
      </c>
      <c r="N39" s="346"/>
      <c r="O39" s="344"/>
      <c r="P39" s="344"/>
      <c r="Q39" s="239"/>
      <c r="R39" s="237"/>
      <c r="S39" s="237"/>
      <c r="T39" s="237"/>
      <c r="U39" s="238"/>
    </row>
    <row r="40" spans="1:21" s="217" customFormat="1" ht="20" customHeight="1" x14ac:dyDescent="0.15">
      <c r="A40" s="223"/>
      <c r="B40" s="224"/>
      <c r="C40" s="224"/>
      <c r="D40" s="224"/>
      <c r="E40" s="225"/>
      <c r="F40" s="225"/>
      <c r="G40" s="226"/>
      <c r="H40" s="226" t="str">
        <f t="shared" si="0"/>
        <v>adulto</v>
      </c>
      <c r="I40" s="225"/>
      <c r="J40" s="223"/>
      <c r="K40" s="338"/>
      <c r="L40" s="349" t="s">
        <v>1815</v>
      </c>
      <c r="M40" s="347" t="s">
        <v>1865</v>
      </c>
      <c r="N40" s="346"/>
      <c r="O40" s="344"/>
      <c r="P40" s="344"/>
      <c r="Q40" s="239"/>
      <c r="R40" s="237"/>
      <c r="S40" s="237"/>
      <c r="T40" s="237"/>
      <c r="U40" s="238"/>
    </row>
    <row r="41" spans="1:21" s="217" customFormat="1" ht="20" customHeight="1" x14ac:dyDescent="0.15">
      <c r="A41" s="223"/>
      <c r="B41" s="224"/>
      <c r="C41" s="224"/>
      <c r="D41" s="224"/>
      <c r="E41" s="225"/>
      <c r="F41" s="225"/>
      <c r="G41" s="226"/>
      <c r="H41" s="226" t="str">
        <f t="shared" si="0"/>
        <v>adulto</v>
      </c>
      <c r="I41" s="225"/>
      <c r="J41" s="223"/>
      <c r="K41" s="338"/>
      <c r="L41" s="349" t="s">
        <v>1052</v>
      </c>
      <c r="M41" s="347" t="s">
        <v>1865</v>
      </c>
      <c r="N41" s="346"/>
      <c r="O41" s="344"/>
      <c r="P41" s="344"/>
      <c r="Q41" s="239"/>
      <c r="R41" s="237"/>
      <c r="S41" s="237"/>
      <c r="T41" s="237"/>
      <c r="U41" s="238"/>
    </row>
    <row r="42" spans="1:21" s="217" customFormat="1" ht="20" customHeight="1" x14ac:dyDescent="0.15">
      <c r="A42" s="223"/>
      <c r="B42" s="224"/>
      <c r="C42" s="224"/>
      <c r="D42" s="224"/>
      <c r="E42" s="225"/>
      <c r="F42" s="225"/>
      <c r="G42" s="226"/>
      <c r="H42" s="226" t="str">
        <f t="shared" si="0"/>
        <v>adulto</v>
      </c>
      <c r="I42" s="225"/>
      <c r="J42" s="223"/>
      <c r="K42" s="338"/>
      <c r="L42" s="349" t="s">
        <v>1739</v>
      </c>
      <c r="M42" s="347" t="s">
        <v>1865</v>
      </c>
      <c r="N42" s="346"/>
      <c r="O42" s="344"/>
      <c r="P42" s="344"/>
      <c r="Q42" s="239"/>
      <c r="R42" s="237"/>
      <c r="S42" s="237"/>
      <c r="T42" s="237"/>
      <c r="U42" s="238"/>
    </row>
    <row r="43" spans="1:21" s="217" customFormat="1" ht="20" customHeight="1" x14ac:dyDescent="0.15">
      <c r="A43" s="223"/>
      <c r="B43" s="224"/>
      <c r="C43" s="224"/>
      <c r="D43" s="224"/>
      <c r="E43" s="225"/>
      <c r="F43" s="225"/>
      <c r="G43" s="226"/>
      <c r="H43" s="226" t="str">
        <f t="shared" si="0"/>
        <v>adulto</v>
      </c>
      <c r="I43" s="225"/>
      <c r="J43" s="223"/>
      <c r="K43" s="223"/>
      <c r="L43" s="342"/>
      <c r="M43" s="347"/>
      <c r="N43" s="346"/>
      <c r="O43" s="342"/>
      <c r="P43" s="343"/>
      <c r="Q43" s="223"/>
      <c r="R43" s="237"/>
      <c r="S43" s="237"/>
      <c r="T43" s="237"/>
      <c r="U43" s="238"/>
    </row>
    <row r="44" spans="1:21" s="217" customFormat="1" ht="20" customHeight="1" x14ac:dyDescent="0.15">
      <c r="A44" s="223"/>
      <c r="B44" s="224"/>
      <c r="C44" s="224"/>
      <c r="D44" s="224"/>
      <c r="E44" s="225"/>
      <c r="F44" s="225"/>
      <c r="G44" s="226"/>
      <c r="H44" s="226" t="str">
        <f t="shared" si="0"/>
        <v>adulto</v>
      </c>
      <c r="I44" s="225"/>
      <c r="J44" s="223"/>
      <c r="K44" s="223"/>
      <c r="L44" s="242"/>
      <c r="M44" s="347"/>
      <c r="N44" s="346"/>
      <c r="O44" s="242"/>
      <c r="P44" s="225"/>
      <c r="Q44" s="223"/>
      <c r="R44" s="219"/>
      <c r="S44" s="219"/>
      <c r="T44" s="219"/>
      <c r="U44" s="219"/>
    </row>
    <row r="45" spans="1:21" s="217" customFormat="1" ht="20" customHeight="1" x14ac:dyDescent="0.15">
      <c r="A45" s="223"/>
      <c r="B45" s="224"/>
      <c r="C45" s="224"/>
      <c r="D45" s="224"/>
      <c r="E45" s="225"/>
      <c r="F45" s="225"/>
      <c r="G45" s="226"/>
      <c r="H45" s="226" t="str">
        <f t="shared" si="0"/>
        <v>adulto</v>
      </c>
      <c r="I45" s="225"/>
      <c r="J45" s="223"/>
      <c r="K45" s="223"/>
      <c r="L45" s="242"/>
      <c r="M45" s="347"/>
      <c r="N45" s="346"/>
      <c r="O45" s="242"/>
      <c r="P45" s="225"/>
      <c r="Q45" s="223"/>
      <c r="R45" s="219"/>
      <c r="S45" s="219"/>
      <c r="T45" s="219"/>
      <c r="U45" s="219"/>
    </row>
    <row r="46" spans="1:21" s="217" customFormat="1" ht="20" customHeight="1" x14ac:dyDescent="0.15">
      <c r="A46" s="223"/>
      <c r="B46" s="224"/>
      <c r="C46" s="224"/>
      <c r="D46" s="224"/>
      <c r="E46" s="225"/>
      <c r="F46" s="225"/>
      <c r="G46" s="226"/>
      <c r="H46" s="226" t="str">
        <f t="shared" si="0"/>
        <v>adulto</v>
      </c>
      <c r="I46" s="225"/>
      <c r="J46" s="223"/>
      <c r="K46" s="223"/>
      <c r="L46" s="242"/>
      <c r="M46" s="347"/>
      <c r="N46" s="346"/>
      <c r="O46" s="242"/>
      <c r="P46" s="225"/>
      <c r="Q46" s="223"/>
      <c r="R46" s="219"/>
      <c r="S46" s="219"/>
      <c r="T46" s="219"/>
      <c r="U46" s="219"/>
    </row>
    <row r="47" spans="1:21" s="217" customFormat="1" ht="20" customHeight="1" x14ac:dyDescent="0.15">
      <c r="A47" s="223"/>
      <c r="B47" s="224"/>
      <c r="C47" s="224"/>
      <c r="D47" s="224"/>
      <c r="E47" s="225"/>
      <c r="F47" s="225"/>
      <c r="G47" s="226"/>
      <c r="H47" s="226" t="str">
        <f t="shared" si="0"/>
        <v>adulto</v>
      </c>
      <c r="I47" s="225"/>
      <c r="J47" s="223"/>
      <c r="K47" s="223"/>
      <c r="L47" s="225"/>
      <c r="M47" s="347"/>
      <c r="N47" s="346"/>
      <c r="O47" s="232"/>
      <c r="P47" s="224"/>
      <c r="Q47" s="223"/>
      <c r="R47" s="219"/>
      <c r="S47" s="219"/>
      <c r="T47" s="219"/>
      <c r="U47" s="219"/>
    </row>
    <row r="48" spans="1:21" s="217" customFormat="1" ht="20" customHeight="1" x14ac:dyDescent="0.15">
      <c r="A48" s="223"/>
      <c r="B48" s="224"/>
      <c r="C48" s="224"/>
      <c r="D48" s="224"/>
      <c r="E48" s="225"/>
      <c r="F48" s="225"/>
      <c r="G48" s="226"/>
      <c r="H48" s="226" t="str">
        <f t="shared" si="0"/>
        <v>adulto</v>
      </c>
      <c r="I48" s="225"/>
      <c r="J48" s="223"/>
      <c r="K48" s="223"/>
      <c r="L48" s="225"/>
      <c r="M48" s="347"/>
      <c r="N48" s="346"/>
      <c r="O48" s="232"/>
      <c r="P48" s="224"/>
      <c r="Q48" s="223"/>
      <c r="R48" s="219"/>
      <c r="S48" s="219"/>
      <c r="T48" s="219"/>
      <c r="U48" s="219"/>
    </row>
    <row r="49" spans="1:21" s="217" customFormat="1" ht="20" customHeight="1" x14ac:dyDescent="0.15">
      <c r="A49" s="223"/>
      <c r="B49" s="224"/>
      <c r="C49" s="224"/>
      <c r="D49" s="224"/>
      <c r="E49" s="225"/>
      <c r="F49" s="225"/>
      <c r="G49" s="226"/>
      <c r="H49" s="226" t="str">
        <f t="shared" si="0"/>
        <v>adulto</v>
      </c>
      <c r="I49" s="225"/>
      <c r="J49" s="223"/>
      <c r="K49" s="223"/>
      <c r="L49" s="225"/>
      <c r="M49" s="347"/>
      <c r="N49" s="346"/>
      <c r="O49" s="232"/>
      <c r="P49" s="224"/>
      <c r="Q49" s="223"/>
      <c r="R49" s="219"/>
      <c r="S49" s="219"/>
      <c r="T49" s="219"/>
      <c r="U49" s="219"/>
    </row>
    <row r="50" spans="1:21" s="217" customFormat="1" ht="20" customHeight="1" x14ac:dyDescent="0.15">
      <c r="A50" s="223"/>
      <c r="B50" s="224"/>
      <c r="C50" s="224"/>
      <c r="D50" s="224"/>
      <c r="E50" s="225"/>
      <c r="F50" s="225"/>
      <c r="G50" s="226"/>
      <c r="H50" s="226"/>
      <c r="I50" s="225"/>
      <c r="J50" s="223"/>
      <c r="K50" s="223"/>
      <c r="L50" s="225"/>
      <c r="M50" s="347"/>
      <c r="N50" s="346"/>
      <c r="O50" s="232"/>
      <c r="P50" s="224"/>
      <c r="Q50" s="223"/>
      <c r="R50" s="219"/>
      <c r="S50" s="219"/>
      <c r="T50" s="219"/>
      <c r="U50" s="219"/>
    </row>
    <row r="51" spans="1:21" s="217" customFormat="1" ht="20" customHeight="1" x14ac:dyDescent="0.15">
      <c r="A51" s="223"/>
      <c r="B51" s="224"/>
      <c r="C51" s="224"/>
      <c r="D51" s="224"/>
      <c r="E51" s="225"/>
      <c r="F51" s="225"/>
      <c r="G51" s="226"/>
      <c r="H51" s="226"/>
      <c r="I51" s="225"/>
      <c r="J51" s="223"/>
      <c r="K51" s="223"/>
      <c r="L51" s="225"/>
      <c r="M51" s="347"/>
      <c r="N51" s="346"/>
      <c r="O51" s="232"/>
      <c r="P51" s="224"/>
      <c r="Q51" s="223"/>
      <c r="R51" s="219"/>
      <c r="S51" s="219"/>
      <c r="T51" s="219"/>
      <c r="U51" s="219"/>
    </row>
    <row r="52" spans="1:21" s="217" customFormat="1" ht="20" customHeight="1" x14ac:dyDescent="0.15">
      <c r="A52" s="223"/>
      <c r="B52" s="224"/>
      <c r="C52" s="224"/>
      <c r="D52" s="224"/>
      <c r="E52" s="225"/>
      <c r="F52" s="225"/>
      <c r="G52" s="226"/>
      <c r="H52" s="226"/>
      <c r="I52" s="225"/>
      <c r="J52" s="223"/>
      <c r="K52" s="223"/>
      <c r="L52" s="225"/>
      <c r="M52" s="347"/>
      <c r="N52" s="346"/>
      <c r="O52" s="232"/>
      <c r="P52" s="224"/>
      <c r="Q52" s="223"/>
      <c r="R52" s="219"/>
      <c r="S52" s="219"/>
      <c r="T52" s="219"/>
      <c r="U52" s="219"/>
    </row>
    <row r="53" spans="1:21" s="217" customFormat="1" ht="20" customHeight="1" x14ac:dyDescent="0.15">
      <c r="A53" s="223"/>
      <c r="B53" s="224"/>
      <c r="C53" s="224"/>
      <c r="D53" s="224"/>
      <c r="E53" s="225"/>
      <c r="F53" s="225"/>
      <c r="G53" s="226"/>
      <c r="H53" s="226"/>
      <c r="I53" s="225"/>
      <c r="J53" s="223"/>
      <c r="K53" s="223"/>
      <c r="L53" s="225"/>
      <c r="M53" s="347"/>
      <c r="N53" s="346"/>
      <c r="O53" s="232"/>
      <c r="P53" s="224"/>
      <c r="Q53" s="223"/>
      <c r="R53" s="219"/>
      <c r="S53" s="219"/>
      <c r="T53" s="219"/>
      <c r="U53" s="219"/>
    </row>
  </sheetData>
  <mergeCells count="4">
    <mergeCell ref="A1:M1"/>
    <mergeCell ref="A2:M2"/>
    <mergeCell ref="A4:B4"/>
    <mergeCell ref="C4:L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65D3495B37347B7FD276A24AE672D" ma:contentTypeVersion="4" ma:contentTypeDescription="Create a new document." ma:contentTypeScope="" ma:versionID="4cc43dac314f4d77d7ff727db15f9ca8">
  <xsd:schema xmlns:xsd="http://www.w3.org/2001/XMLSchema" xmlns:xs="http://www.w3.org/2001/XMLSchema" xmlns:p="http://schemas.microsoft.com/office/2006/metadata/properties" xmlns:ns3="78b28166-49a0-4f4a-9086-94163bbabc04" targetNamespace="http://schemas.microsoft.com/office/2006/metadata/properties" ma:root="true" ma:fieldsID="0439f9a9cb94f898a452e1358209747c" ns3:_="">
    <xsd:import namespace="78b28166-49a0-4f4a-9086-94163bbabc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28166-49a0-4f4a-9086-94163bbab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47449-0239-48CA-BEB6-1D6ED5BEC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28166-49a0-4f4a-9086-94163bbabc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F703C-38DE-4BCB-85DC-9C17CC5C6E1A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78b28166-49a0-4f4a-9086-94163bbabc04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85DD3B1-8295-40BD-B5C1-6005E2CBD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12</vt:i4>
      </vt:variant>
    </vt:vector>
  </HeadingPairs>
  <TitlesOfParts>
    <vt:vector size="26" baseType="lpstr">
      <vt:lpstr>planilla inscripciones</vt:lpstr>
      <vt:lpstr>RES TODOS</vt:lpstr>
      <vt:lpstr>RES lanzamientos</vt:lpstr>
      <vt:lpstr>RES saltos horizontales</vt:lpstr>
      <vt:lpstr>RES saltos verticales</vt:lpstr>
      <vt:lpstr>con atletas a coronel sin reg</vt:lpstr>
      <vt:lpstr>planilla J- pruebas vel.</vt:lpstr>
      <vt:lpstr>planilla J- 800 y superiores</vt:lpstr>
      <vt:lpstr>planilla J- lanzamientos</vt:lpstr>
      <vt:lpstr>planilla J- salto largo, triple</vt:lpstr>
      <vt:lpstr>planilla J- s. alto, garrocha </vt:lpstr>
      <vt:lpstr>categorias</vt:lpstr>
      <vt:lpstr>planilla J- VV</vt:lpstr>
      <vt:lpstr>Hoja1</vt:lpstr>
      <vt:lpstr>'planilla inscripciones'!Área_de_impresión</vt:lpstr>
      <vt:lpstr>'planilla J- 800 y superiores'!Área_de_impresión</vt:lpstr>
      <vt:lpstr>'planilla J- lanzamientos'!Área_de_impresión</vt:lpstr>
      <vt:lpstr>'planilla J- pruebas vel.'!Área_de_impresión</vt:lpstr>
      <vt:lpstr>'planilla J- s. alto, garrocha '!Área_de_impresión</vt:lpstr>
      <vt:lpstr>'planilla J- salto largo, triple'!Área_de_impresión</vt:lpstr>
      <vt:lpstr>'planilla J- VV'!Área_de_impresión</vt:lpstr>
      <vt:lpstr>'RES lanzamientos'!Área_de_impresión</vt:lpstr>
      <vt:lpstr>'con atletas a coronel sin reg'!Títulos_a_imprimir</vt:lpstr>
      <vt:lpstr>'planilla inscripciones'!Títulos_a_imprimir</vt:lpstr>
      <vt:lpstr>'RES lanzamientos'!Títulos_a_imprimir</vt:lpstr>
      <vt:lpstr>'RES TODOS'!Títulos_a_imprimir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Rmontaña</dc:creator>
  <cp:lastModifiedBy>Usuario de Microsoft Office</cp:lastModifiedBy>
  <cp:lastPrinted>2021-07-31T20:20:57Z</cp:lastPrinted>
  <dcterms:created xsi:type="dcterms:W3CDTF">2020-02-04T18:40:07Z</dcterms:created>
  <dcterms:modified xsi:type="dcterms:W3CDTF">2021-10-01T00:24:00Z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0x010100FD665D3495B37347B7FD276A24AE672D</vt:lpwstr>
  </property>
</Properties>
</file>