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8_{C4C70273-35AE-4ABA-82A0-C1CFEE0F304F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WSM_Project" sheetId="1" r:id="rId1"/>
    <sheet name="WSM_Function" sheetId="2" r:id="rId2"/>
    <sheet name="NPV_ROI" sheetId="3" r:id="rId3"/>
    <sheet name="Payback" sheetId="4" r:id="rId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4" l="1"/>
  <c r="D8" i="4"/>
  <c r="D9" i="4" s="1"/>
  <c r="D10" i="4" s="1"/>
  <c r="D11" i="4" s="1"/>
  <c r="E7" i="4"/>
  <c r="F7" i="4" s="1"/>
  <c r="D7" i="4"/>
  <c r="G11" i="3"/>
  <c r="E11" i="3"/>
  <c r="F11" i="3" s="1"/>
  <c r="D11" i="3"/>
  <c r="H10" i="3"/>
  <c r="E10" i="3"/>
  <c r="G10" i="3" s="1"/>
  <c r="D10" i="3"/>
  <c r="F10" i="3" s="1"/>
  <c r="E9" i="3"/>
  <c r="H9" i="3" s="1"/>
  <c r="D9" i="3"/>
  <c r="H8" i="3"/>
  <c r="G8" i="3"/>
  <c r="F8" i="3"/>
  <c r="E8" i="3"/>
  <c r="D8" i="3"/>
  <c r="G7" i="3"/>
  <c r="E7" i="3"/>
  <c r="H7" i="3" s="1"/>
  <c r="D7" i="3"/>
  <c r="F7" i="3" s="1"/>
  <c r="D11" i="2"/>
  <c r="D10" i="2"/>
  <c r="D9" i="2"/>
  <c r="D8" i="2"/>
  <c r="D7" i="2"/>
  <c r="D11" i="1"/>
  <c r="D10" i="1"/>
  <c r="D9" i="1"/>
  <c r="D8" i="1"/>
  <c r="D7" i="1"/>
  <c r="F9" i="3" l="1"/>
  <c r="F12" i="3" s="1"/>
  <c r="B13" i="3" s="1"/>
  <c r="H11" i="3"/>
  <c r="H12" i="3" s="1"/>
  <c r="B15" i="3" s="1"/>
  <c r="E8" i="4"/>
  <c r="G9" i="3"/>
  <c r="G12" i="3" s="1"/>
  <c r="B14" i="3" s="1"/>
  <c r="B16" i="3" s="1"/>
  <c r="F8" i="4" l="1"/>
  <c r="E9" i="4"/>
  <c r="E10" i="4" l="1"/>
  <c r="F9" i="4"/>
  <c r="F10" i="4" l="1"/>
  <c r="E11" i="4"/>
  <c r="F11" i="4" s="1"/>
</calcChain>
</file>

<file path=xl/sharedStrings.xml><?xml version="1.0" encoding="utf-8"?>
<sst xmlns="http://schemas.openxmlformats.org/spreadsheetml/2006/main" count="49" uniqueCount="45">
  <si>
    <t>WSM theo Dự án – Xây dựng phần mềm thi trắc nghiệm</t>
  </si>
  <si>
    <t>Tiêu chí đánh giá</t>
  </si>
  <si>
    <t>Trọng số</t>
  </si>
  <si>
    <t>Điểm dự án (1–10)</t>
  </si>
  <si>
    <t>Điểm nhân (Weight×Score)</t>
  </si>
  <si>
    <t>Ghi chú</t>
  </si>
  <si>
    <t>Kỹ thuật khả thi</t>
  </si>
  <si>
    <t>Chi phí đầu tư</t>
  </si>
  <si>
    <t>Rủi ro</t>
  </si>
  <si>
    <t>Thời gian triển khai</t>
  </si>
  <si>
    <t>Lợi ích mang lại</t>
  </si>
  <si>
    <t>WSM theo Chức năng – Xây dựng phần mềm thi trắc nghiệm</t>
  </si>
  <si>
    <t>Chức năng</t>
  </si>
  <si>
    <t>Điểm hiệu quả (1–10)</t>
  </si>
  <si>
    <t>Weighted Score</t>
  </si>
  <si>
    <t>Đăng nhập / Đăng ký</t>
  </si>
  <si>
    <t>Làm bài thi trắc nghiệm</t>
  </si>
  <si>
    <t>Quản lý ngân hàng câu hỏi</t>
  </si>
  <si>
    <t>Xem kết quả &amp; thống kê</t>
  </si>
  <si>
    <t>Quản lý người dùng &amp; phân quyền</t>
  </si>
  <si>
    <t>NPV &amp; ROI – Xây dựng phần mềm thi trắc nghiệm</t>
  </si>
  <si>
    <t>Tham số &amp; Công thức</t>
  </si>
  <si>
    <t>Tỷ lệ chiết khấu (Discount Rate)</t>
  </si>
  <si>
    <t>NPV công thức:</t>
  </si>
  <si>
    <t>NPV = Σ[NetCF_t / (1+r)^t]</t>
  </si>
  <si>
    <t>Năm</t>
  </si>
  <si>
    <t>Dòng tiền vào (Cash In)</t>
  </si>
  <si>
    <t>Dòng tiền ra (Cash Out)</t>
  </si>
  <si>
    <t>Net Cash Flow</t>
  </si>
  <si>
    <t>Discount Factor</t>
  </si>
  <si>
    <t>Discounted Value</t>
  </si>
  <si>
    <t>Disc Benefits</t>
  </si>
  <si>
    <t>Disc Costs</t>
  </si>
  <si>
    <t>Kết quả tóm tắt</t>
  </si>
  <si>
    <t>NPV</t>
  </si>
  <si>
    <t>Tổng lợi ích chiết khấu</t>
  </si>
  <si>
    <t>Tổng chi phí chiết khấu</t>
  </si>
  <si>
    <t>ROI</t>
  </si>
  <si>
    <t>Thời gian hoàn vốn – Xây dựng phần mềm thi trắc nghiệm</t>
  </si>
  <si>
    <t>Costs</t>
  </si>
  <si>
    <t>Benefits</t>
  </si>
  <si>
    <t>Cum Costs</t>
  </si>
  <si>
    <t>Cum Benefits</t>
  </si>
  <si>
    <t>Surplus (Ben - Cost)</t>
  </si>
  <si>
    <t>Năm hoàn vốn (Payback 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</si>
</sst>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4"/>
      <name val="Calibri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rgb="FFFFF2CC"/>
        <bgColor rgb="FFFFF2CC"/>
      </patternFill>
    </fill>
    <fill>
      <patternFill patternType="solid">
        <fgColor rgb="FFE2EFDA"/>
        <bgColor rgb="FFE2EFDA"/>
      </patternFill>
    </fill>
    <fill>
      <patternFill patternType="solid">
        <fgColor theme="0"/>
        <bgColor rgb="FFFFF2CC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2" fillId="4" borderId="1" xfId="0" applyFont="1" applyFill="1" applyBorder="1" applyAlignment="1">
      <alignment horizontal="center" vertical="center" wrapText="1"/>
    </xf>
    <xf numFmtId="0" fontId="0" fillId="0" borderId="1" xfId="0" applyBorder="1"/>
    <xf numFmtId="9" fontId="0" fillId="0" borderId="1" xfId="0" applyNumberFormat="1" applyBorder="1"/>
    <xf numFmtId="2" fontId="0" fillId="0" borderId="1" xfId="0" applyNumberFormat="1" applyBorder="1"/>
    <xf numFmtId="9" fontId="0" fillId="0" borderId="0" xfId="0" applyNumberFormat="1"/>
    <xf numFmtId="4" fontId="0" fillId="0" borderId="1" xfId="0" applyNumberFormat="1" applyBorder="1"/>
    <xf numFmtId="164" fontId="0" fillId="0" borderId="1" xfId="0" applyNumberFormat="1" applyBorder="1"/>
    <xf numFmtId="0" fontId="2" fillId="0" borderId="1" xfId="0" applyFont="1" applyBorder="1"/>
    <xf numFmtId="4" fontId="0" fillId="0" borderId="0" xfId="0" applyNumberFormat="1"/>
    <xf numFmtId="10" fontId="0" fillId="0" borderId="0" xfId="0" applyNumberFormat="1"/>
    <xf numFmtId="3" fontId="0" fillId="0" borderId="1" xfId="0" applyNumberFormat="1" applyBorder="1"/>
    <xf numFmtId="0" fontId="1" fillId="2" borderId="0" xfId="0" applyFont="1" applyFill="1"/>
    <xf numFmtId="0" fontId="0" fillId="0" borderId="0" xfId="0"/>
    <xf numFmtId="0" fontId="2" fillId="0" borderId="0" xfId="0" applyFont="1"/>
    <xf numFmtId="0" fontId="0" fillId="3" borderId="0" xfId="0" applyFill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2" xfId="0" applyBorder="1"/>
    <xf numFmtId="0" fontId="0" fillId="0" borderId="3" xfId="0" applyBorder="1"/>
    <xf numFmtId="0" fontId="0" fillId="3" borderId="1" xfId="0" applyFill="1" applyBorder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workbookViewId="0">
      <selection activeCell="C2" sqref="C2"/>
    </sheetView>
  </sheetViews>
  <sheetFormatPr defaultRowHeight="14.5" x14ac:dyDescent="0.35"/>
  <cols>
    <col min="1" max="5" width="22" customWidth="1"/>
  </cols>
  <sheetData>
    <row r="1" spans="1:5" ht="18.5" x14ac:dyDescent="0.45">
      <c r="A1" s="13" t="s">
        <v>0</v>
      </c>
      <c r="B1" s="14"/>
      <c r="C1" s="14"/>
      <c r="D1" s="14"/>
      <c r="E1" s="14"/>
    </row>
    <row r="3" spans="1:5" x14ac:dyDescent="0.35">
      <c r="A3" s="15"/>
      <c r="B3" s="14"/>
      <c r="C3" s="14"/>
      <c r="D3" s="14"/>
      <c r="E3" s="14"/>
    </row>
    <row r="4" spans="1:5" x14ac:dyDescent="0.35">
      <c r="A4" s="21"/>
      <c r="B4" s="22"/>
      <c r="C4" s="22"/>
      <c r="D4" s="22"/>
      <c r="E4" s="22"/>
    </row>
    <row r="6" spans="1:5" ht="29" x14ac:dyDescent="0.35">
      <c r="A6" s="2" t="s">
        <v>1</v>
      </c>
      <c r="B6" s="2" t="s">
        <v>2</v>
      </c>
      <c r="C6" s="2" t="s">
        <v>3</v>
      </c>
      <c r="D6" s="2" t="s">
        <v>4</v>
      </c>
      <c r="E6" s="2" t="s">
        <v>5</v>
      </c>
    </row>
    <row r="7" spans="1:5" x14ac:dyDescent="0.35">
      <c r="A7" s="3" t="s">
        <v>6</v>
      </c>
      <c r="B7" s="4">
        <v>0.25</v>
      </c>
      <c r="C7" s="5">
        <v>9</v>
      </c>
      <c r="D7" s="5">
        <f>B7*C7</f>
        <v>2.25</v>
      </c>
      <c r="E7" s="3"/>
    </row>
    <row r="8" spans="1:5" x14ac:dyDescent="0.35">
      <c r="A8" s="3" t="s">
        <v>7</v>
      </c>
      <c r="B8" s="4">
        <v>0.2</v>
      </c>
      <c r="C8" s="5">
        <v>8</v>
      </c>
      <c r="D8" s="5">
        <f>B8*C8</f>
        <v>1.6</v>
      </c>
      <c r="E8" s="3"/>
    </row>
    <row r="9" spans="1:5" x14ac:dyDescent="0.35">
      <c r="A9" s="3" t="s">
        <v>8</v>
      </c>
      <c r="B9" s="4">
        <v>0.15</v>
      </c>
      <c r="C9" s="5">
        <v>7</v>
      </c>
      <c r="D9" s="5">
        <f>B9*C9</f>
        <v>1.05</v>
      </c>
      <c r="E9" s="3"/>
    </row>
    <row r="10" spans="1:5" x14ac:dyDescent="0.35">
      <c r="A10" s="3" t="s">
        <v>9</v>
      </c>
      <c r="B10" s="4">
        <v>0.2</v>
      </c>
      <c r="C10" s="5">
        <v>8</v>
      </c>
      <c r="D10" s="5">
        <f>B10*C10</f>
        <v>1.6</v>
      </c>
      <c r="E10" s="3"/>
    </row>
    <row r="11" spans="1:5" x14ac:dyDescent="0.35">
      <c r="A11" s="3" t="s">
        <v>10</v>
      </c>
      <c r="B11" s="4">
        <v>0.2</v>
      </c>
      <c r="C11" s="5">
        <v>9</v>
      </c>
      <c r="D11" s="5">
        <f>B11*C11</f>
        <v>1.8</v>
      </c>
      <c r="E11" s="3"/>
    </row>
    <row r="12" spans="1:5" x14ac:dyDescent="0.35">
      <c r="A12" s="17"/>
      <c r="B12" s="18"/>
      <c r="C12" s="18"/>
      <c r="D12" s="18"/>
      <c r="E12" s="19"/>
    </row>
  </sheetData>
  <mergeCells count="4">
    <mergeCell ref="A1:E1"/>
    <mergeCell ref="A3:E3"/>
    <mergeCell ref="A4:E4"/>
    <mergeCell ref="A12:E12"/>
  </mergeCells>
  <pageMargins left="0.4" right="0.4" top="0.5" bottom="0.5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workbookViewId="0">
      <selection activeCell="A4" sqref="A4:E4"/>
    </sheetView>
  </sheetViews>
  <sheetFormatPr defaultRowHeight="14.5" x14ac:dyDescent="0.35"/>
  <cols>
    <col min="1" max="5" width="22" customWidth="1"/>
  </cols>
  <sheetData>
    <row r="1" spans="1:5" ht="18.5" x14ac:dyDescent="0.45">
      <c r="A1" s="13" t="s">
        <v>11</v>
      </c>
      <c r="B1" s="14"/>
      <c r="C1" s="14"/>
      <c r="D1" s="14"/>
      <c r="E1" s="14"/>
    </row>
    <row r="3" spans="1:5" x14ac:dyDescent="0.35">
      <c r="A3" s="15"/>
      <c r="B3" s="14"/>
      <c r="C3" s="14"/>
      <c r="D3" s="14"/>
      <c r="E3" s="14"/>
    </row>
    <row r="4" spans="1:5" x14ac:dyDescent="0.35">
      <c r="A4" s="21"/>
      <c r="B4" s="22"/>
      <c r="C4" s="22"/>
      <c r="D4" s="22"/>
      <c r="E4" s="22"/>
    </row>
    <row r="6" spans="1:5" x14ac:dyDescent="0.35">
      <c r="A6" s="2" t="s">
        <v>12</v>
      </c>
      <c r="B6" s="2" t="s">
        <v>2</v>
      </c>
      <c r="C6" s="2" t="s">
        <v>13</v>
      </c>
      <c r="D6" s="2" t="s">
        <v>14</v>
      </c>
      <c r="E6" s="2" t="s">
        <v>5</v>
      </c>
    </row>
    <row r="7" spans="1:5" x14ac:dyDescent="0.35">
      <c r="A7" s="3" t="s">
        <v>15</v>
      </c>
      <c r="B7" s="4">
        <v>0.15</v>
      </c>
      <c r="C7" s="5">
        <v>9</v>
      </c>
      <c r="D7" s="5">
        <f>B7*C7</f>
        <v>1.3499999999999999</v>
      </c>
      <c r="E7" s="3"/>
    </row>
    <row r="8" spans="1:5" x14ac:dyDescent="0.35">
      <c r="A8" s="3" t="s">
        <v>16</v>
      </c>
      <c r="B8" s="4">
        <v>0.25</v>
      </c>
      <c r="C8" s="5">
        <v>10</v>
      </c>
      <c r="D8" s="5">
        <f>B8*C8</f>
        <v>2.5</v>
      </c>
      <c r="E8" s="3"/>
    </row>
    <row r="9" spans="1:5" x14ac:dyDescent="0.35">
      <c r="A9" s="3" t="s">
        <v>17</v>
      </c>
      <c r="B9" s="4">
        <v>0.25</v>
      </c>
      <c r="C9" s="5">
        <v>8</v>
      </c>
      <c r="D9" s="5">
        <f>B9*C9</f>
        <v>2</v>
      </c>
      <c r="E9" s="3"/>
    </row>
    <row r="10" spans="1:5" x14ac:dyDescent="0.35">
      <c r="A10" s="3" t="s">
        <v>18</v>
      </c>
      <c r="B10" s="4">
        <v>0.2</v>
      </c>
      <c r="C10" s="5">
        <v>9</v>
      </c>
      <c r="D10" s="5">
        <f>B10*C10</f>
        <v>1.8</v>
      </c>
      <c r="E10" s="3"/>
    </row>
    <row r="11" spans="1:5" x14ac:dyDescent="0.35">
      <c r="A11" s="3" t="s">
        <v>19</v>
      </c>
      <c r="B11" s="4">
        <v>0.15</v>
      </c>
      <c r="C11" s="5">
        <v>8</v>
      </c>
      <c r="D11" s="5">
        <f>B11*C11</f>
        <v>1.2</v>
      </c>
      <c r="E11" s="3"/>
    </row>
    <row r="12" spans="1:5" x14ac:dyDescent="0.35">
      <c r="A12" s="17"/>
      <c r="B12" s="18"/>
      <c r="C12" s="18"/>
      <c r="D12" s="18"/>
      <c r="E12" s="19"/>
    </row>
  </sheetData>
  <mergeCells count="4">
    <mergeCell ref="A1:E1"/>
    <mergeCell ref="A3:E3"/>
    <mergeCell ref="A4:E4"/>
    <mergeCell ref="A12:E12"/>
  </mergeCells>
  <pageMargins left="0.4" right="0.4" top="0.5" bottom="0.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8"/>
  <sheetViews>
    <sheetView workbookViewId="0">
      <selection sqref="A1:H1"/>
    </sheetView>
  </sheetViews>
  <sheetFormatPr defaultRowHeight="14.5" x14ac:dyDescent="0.35"/>
  <cols>
    <col min="1" max="8" width="22" customWidth="1"/>
  </cols>
  <sheetData>
    <row r="1" spans="1:8" ht="18.5" x14ac:dyDescent="0.45">
      <c r="A1" s="13" t="s">
        <v>20</v>
      </c>
      <c r="B1" s="14"/>
      <c r="C1" s="14"/>
      <c r="D1" s="14"/>
      <c r="E1" s="14"/>
      <c r="F1" s="14"/>
      <c r="G1" s="14"/>
      <c r="H1" s="14"/>
    </row>
    <row r="3" spans="1:8" x14ac:dyDescent="0.35">
      <c r="A3" s="15" t="s">
        <v>21</v>
      </c>
      <c r="B3" s="14"/>
      <c r="C3" s="14"/>
      <c r="D3" s="14"/>
      <c r="E3" s="14"/>
      <c r="F3" s="14"/>
      <c r="G3" s="14"/>
      <c r="H3" s="14"/>
    </row>
    <row r="4" spans="1:8" x14ac:dyDescent="0.35">
      <c r="A4" s="1" t="s">
        <v>22</v>
      </c>
      <c r="B4" s="6">
        <v>0.1</v>
      </c>
      <c r="D4" s="1" t="s">
        <v>23</v>
      </c>
      <c r="E4" s="14" t="s">
        <v>24</v>
      </c>
      <c r="F4" s="14"/>
      <c r="G4" s="14"/>
      <c r="H4" s="14"/>
    </row>
    <row r="6" spans="1:8" x14ac:dyDescent="0.35">
      <c r="A6" s="2" t="s">
        <v>25</v>
      </c>
      <c r="B6" s="2" t="s">
        <v>26</v>
      </c>
      <c r="C6" s="2" t="s">
        <v>27</v>
      </c>
      <c r="D6" s="2" t="s">
        <v>28</v>
      </c>
      <c r="E6" s="2" t="s">
        <v>29</v>
      </c>
      <c r="F6" s="2" t="s">
        <v>30</v>
      </c>
      <c r="G6" s="2" t="s">
        <v>31</v>
      </c>
      <c r="H6" s="2" t="s">
        <v>32</v>
      </c>
    </row>
    <row r="7" spans="1:8" x14ac:dyDescent="0.35">
      <c r="A7" s="3">
        <v>1</v>
      </c>
      <c r="B7" s="7">
        <v>200</v>
      </c>
      <c r="C7" s="7">
        <v>120</v>
      </c>
      <c r="D7" s="7">
        <f>B7-C7</f>
        <v>80</v>
      </c>
      <c r="E7" s="8">
        <f>1/(1+$B$4)^1</f>
        <v>0.90909090909090906</v>
      </c>
      <c r="F7" s="7">
        <f>D7*E7</f>
        <v>72.72727272727272</v>
      </c>
      <c r="G7" s="7">
        <f>B7*E7</f>
        <v>181.81818181818181</v>
      </c>
      <c r="H7" s="7">
        <f>C7*E7</f>
        <v>109.09090909090909</v>
      </c>
    </row>
    <row r="8" spans="1:8" x14ac:dyDescent="0.35">
      <c r="A8" s="3">
        <v>2</v>
      </c>
      <c r="B8" s="7">
        <v>250</v>
      </c>
      <c r="C8" s="7">
        <v>150</v>
      </c>
      <c r="D8" s="7">
        <f>B8-C8</f>
        <v>100</v>
      </c>
      <c r="E8" s="8">
        <f>1/(1+$B$4)^2</f>
        <v>0.82644628099173545</v>
      </c>
      <c r="F8" s="7">
        <f>D8*E8</f>
        <v>82.644628099173545</v>
      </c>
      <c r="G8" s="7">
        <f>B8*E8</f>
        <v>206.61157024793386</v>
      </c>
      <c r="H8" s="7">
        <f>C8*E8</f>
        <v>123.96694214876032</v>
      </c>
    </row>
    <row r="9" spans="1:8" x14ac:dyDescent="0.35">
      <c r="A9" s="3">
        <v>3</v>
      </c>
      <c r="B9" s="7">
        <v>300</v>
      </c>
      <c r="C9" s="7">
        <v>160</v>
      </c>
      <c r="D9" s="7">
        <f>B9-C9</f>
        <v>140</v>
      </c>
      <c r="E9" s="8">
        <f>1/(1+$B$4)^3</f>
        <v>0.75131480090157754</v>
      </c>
      <c r="F9" s="7">
        <f>D9*E9</f>
        <v>105.18407212622085</v>
      </c>
      <c r="G9" s="7">
        <f>B9*E9</f>
        <v>225.39444027047327</v>
      </c>
      <c r="H9" s="7">
        <f>C9*E9</f>
        <v>120.21036814425241</v>
      </c>
    </row>
    <row r="10" spans="1:8" x14ac:dyDescent="0.35">
      <c r="A10" s="3">
        <v>4</v>
      </c>
      <c r="B10" s="7">
        <v>320</v>
      </c>
      <c r="C10" s="7">
        <v>180</v>
      </c>
      <c r="D10" s="7">
        <f>B10-C10</f>
        <v>140</v>
      </c>
      <c r="E10" s="8">
        <f>1/(1+$B$4)^4</f>
        <v>0.68301345536507052</v>
      </c>
      <c r="F10" s="7">
        <f>D10*E10</f>
        <v>95.621883751109877</v>
      </c>
      <c r="G10" s="7">
        <f>B10*E10</f>
        <v>218.56430571682256</v>
      </c>
      <c r="H10" s="7">
        <f>C10*E10</f>
        <v>122.9424219657127</v>
      </c>
    </row>
    <row r="11" spans="1:8" x14ac:dyDescent="0.35">
      <c r="A11" s="3">
        <v>5</v>
      </c>
      <c r="B11" s="7">
        <v>350</v>
      </c>
      <c r="C11" s="7">
        <v>200</v>
      </c>
      <c r="D11" s="7">
        <f>B11-C11</f>
        <v>150</v>
      </c>
      <c r="E11" s="8">
        <f>1/(1+$B$4)^5</f>
        <v>0.62092132305915493</v>
      </c>
      <c r="F11" s="7">
        <f>D11*E11</f>
        <v>93.138198458873234</v>
      </c>
      <c r="G11" s="7">
        <f>B11*E11</f>
        <v>217.32246307070423</v>
      </c>
      <c r="H11" s="7">
        <f>C11*E11</f>
        <v>124.18426461183098</v>
      </c>
    </row>
    <row r="12" spans="1:8" x14ac:dyDescent="0.35">
      <c r="A12" s="9" t="s">
        <v>33</v>
      </c>
      <c r="B12" s="7"/>
      <c r="C12" s="7"/>
      <c r="D12" s="7"/>
      <c r="E12" s="8"/>
      <c r="F12" s="7">
        <f>SUM(F7:F11)</f>
        <v>449.31605516265029</v>
      </c>
      <c r="G12" s="7">
        <f>SUM(G7:G11)</f>
        <v>1049.7109611241158</v>
      </c>
      <c r="H12" s="7">
        <f>SUM(H7:H11)</f>
        <v>600.3949059614655</v>
      </c>
    </row>
    <row r="13" spans="1:8" x14ac:dyDescent="0.35">
      <c r="A13" t="s">
        <v>34</v>
      </c>
      <c r="B13" s="10">
        <f>F12</f>
        <v>449.31605516265029</v>
      </c>
    </row>
    <row r="14" spans="1:8" x14ac:dyDescent="0.35">
      <c r="A14" t="s">
        <v>35</v>
      </c>
      <c r="B14" s="10">
        <f>G12</f>
        <v>1049.7109611241158</v>
      </c>
    </row>
    <row r="15" spans="1:8" x14ac:dyDescent="0.35">
      <c r="A15" t="s">
        <v>36</v>
      </c>
      <c r="B15" s="10">
        <f>H12</f>
        <v>600.3949059614655</v>
      </c>
    </row>
    <row r="16" spans="1:8" x14ac:dyDescent="0.35">
      <c r="A16" t="s">
        <v>37</v>
      </c>
      <c r="B16" s="11">
        <f>(B14-B15)/B15</f>
        <v>0.7483675339368856</v>
      </c>
    </row>
    <row r="18" spans="1:8" x14ac:dyDescent="0.35">
      <c r="A18" s="20"/>
      <c r="B18" s="14"/>
      <c r="C18" s="14"/>
      <c r="D18" s="14"/>
      <c r="E18" s="14"/>
      <c r="F18" s="14"/>
      <c r="G18" s="14"/>
      <c r="H18" s="14"/>
    </row>
  </sheetData>
  <mergeCells count="4">
    <mergeCell ref="A1:H1"/>
    <mergeCell ref="A3:H3"/>
    <mergeCell ref="E4:H4"/>
    <mergeCell ref="A18:H18"/>
  </mergeCells>
  <pageMargins left="0.4" right="0.4" top="0.5" bottom="0.5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6"/>
  <sheetViews>
    <sheetView tabSelected="1" workbookViewId="0">
      <selection activeCell="A3" sqref="A3:G3"/>
    </sheetView>
  </sheetViews>
  <sheetFormatPr defaultRowHeight="14.5" x14ac:dyDescent="0.35"/>
  <cols>
    <col min="1" max="7" width="22" customWidth="1"/>
  </cols>
  <sheetData>
    <row r="1" spans="1:7" ht="18.5" x14ac:dyDescent="0.45">
      <c r="A1" s="13" t="s">
        <v>38</v>
      </c>
      <c r="B1" s="14"/>
      <c r="C1" s="14"/>
      <c r="D1" s="14"/>
      <c r="E1" s="14"/>
      <c r="F1" s="14"/>
      <c r="G1" s="14"/>
    </row>
    <row r="3" spans="1:7" x14ac:dyDescent="0.35">
      <c r="A3" s="15"/>
      <c r="B3" s="14"/>
      <c r="C3" s="14"/>
      <c r="D3" s="14"/>
      <c r="E3" s="14"/>
      <c r="F3" s="14"/>
      <c r="G3" s="14"/>
    </row>
    <row r="4" spans="1:7" x14ac:dyDescent="0.35">
      <c r="A4" s="16"/>
      <c r="B4" s="14"/>
      <c r="C4" s="14"/>
      <c r="D4" s="14"/>
      <c r="E4" s="14"/>
      <c r="F4" s="14"/>
      <c r="G4" s="14"/>
    </row>
    <row r="6" spans="1:7" x14ac:dyDescent="0.35">
      <c r="A6" s="2" t="s">
        <v>25</v>
      </c>
      <c r="B6" s="2" t="s">
        <v>39</v>
      </c>
      <c r="C6" s="2" t="s">
        <v>40</v>
      </c>
      <c r="D6" s="2" t="s">
        <v>41</v>
      </c>
      <c r="E6" s="2" t="s">
        <v>42</v>
      </c>
      <c r="F6" s="2" t="s">
        <v>43</v>
      </c>
      <c r="G6" s="2" t="s">
        <v>5</v>
      </c>
    </row>
    <row r="7" spans="1:7" x14ac:dyDescent="0.35">
      <c r="A7" s="3">
        <v>1</v>
      </c>
      <c r="B7" s="12">
        <v>120</v>
      </c>
      <c r="C7" s="12">
        <v>200</v>
      </c>
      <c r="D7" s="12">
        <f>B7</f>
        <v>120</v>
      </c>
      <c r="E7" s="12">
        <f>C7</f>
        <v>200</v>
      </c>
      <c r="F7" s="12">
        <f>E7-D7</f>
        <v>80</v>
      </c>
      <c r="G7" s="3"/>
    </row>
    <row r="8" spans="1:7" x14ac:dyDescent="0.35">
      <c r="A8" s="3">
        <v>2</v>
      </c>
      <c r="B8" s="12">
        <v>150</v>
      </c>
      <c r="C8" s="12">
        <v>250</v>
      </c>
      <c r="D8" s="12">
        <f t="shared" ref="D8:E11" si="0">B8+D7</f>
        <v>270</v>
      </c>
      <c r="E8" s="12">
        <f t="shared" si="0"/>
        <v>450</v>
      </c>
      <c r="F8" s="12">
        <f>E8-D8</f>
        <v>180</v>
      </c>
      <c r="G8" s="3"/>
    </row>
    <row r="9" spans="1:7" x14ac:dyDescent="0.35">
      <c r="A9" s="3">
        <v>3</v>
      </c>
      <c r="B9" s="12">
        <v>160</v>
      </c>
      <c r="C9" s="12">
        <v>300</v>
      </c>
      <c r="D9" s="12">
        <f t="shared" si="0"/>
        <v>430</v>
      </c>
      <c r="E9" s="12">
        <f t="shared" si="0"/>
        <v>750</v>
      </c>
      <c r="F9" s="12">
        <f>E9-D9</f>
        <v>320</v>
      </c>
      <c r="G9" s="3"/>
    </row>
    <row r="10" spans="1:7" x14ac:dyDescent="0.35">
      <c r="A10" s="3">
        <v>4</v>
      </c>
      <c r="B10" s="12">
        <v>180</v>
      </c>
      <c r="C10" s="12">
        <v>320</v>
      </c>
      <c r="D10" s="12">
        <f t="shared" si="0"/>
        <v>610</v>
      </c>
      <c r="E10" s="12">
        <f t="shared" si="0"/>
        <v>1070</v>
      </c>
      <c r="F10" s="12">
        <f>E10-D10</f>
        <v>460</v>
      </c>
      <c r="G10" s="3"/>
    </row>
    <row r="11" spans="1:7" x14ac:dyDescent="0.35">
      <c r="A11" s="3">
        <v>5</v>
      </c>
      <c r="B11" s="12">
        <v>200</v>
      </c>
      <c r="C11" s="12">
        <v>350</v>
      </c>
      <c r="D11" s="12">
        <f t="shared" si="0"/>
        <v>810</v>
      </c>
      <c r="E11" s="12">
        <f t="shared" si="0"/>
        <v>1420</v>
      </c>
      <c r="F11" s="12">
        <f>E11-D11</f>
        <v>610</v>
      </c>
      <c r="G11" s="3"/>
    </row>
    <row r="14" spans="1:7" x14ac:dyDescent="0.35">
      <c r="A14" t="s">
        <v>44</v>
      </c>
      <c r="B14" t="e">
        <f ca="1">_xludf.XLOOKUP(TRUE, F7:F11&gt;=0, A7:A11, "Chưa hoàn vốn")</f>
        <v>#NAME?</v>
      </c>
    </row>
    <row r="16" spans="1:7" x14ac:dyDescent="0.35">
      <c r="A16" s="20"/>
      <c r="B16" s="14"/>
      <c r="C16" s="14"/>
      <c r="D16" s="14"/>
      <c r="E16" s="14"/>
      <c r="F16" s="14"/>
      <c r="G16" s="14"/>
    </row>
  </sheetData>
  <mergeCells count="4">
    <mergeCell ref="A1:G1"/>
    <mergeCell ref="A3:G3"/>
    <mergeCell ref="A4:G4"/>
    <mergeCell ref="A16:G16"/>
  </mergeCells>
  <pageMargins left="0.4" right="0.4" top="0.5" bottom="0.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WSM_Project</vt:lpstr>
      <vt:lpstr>WSM_Function</vt:lpstr>
      <vt:lpstr>NPV_ROI</vt:lpstr>
      <vt:lpstr>Payback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Vy Thao</cp:lastModifiedBy>
  <dcterms:created xsi:type="dcterms:W3CDTF">2025-10-27T09:31:59Z</dcterms:created>
  <dcterms:modified xsi:type="dcterms:W3CDTF">2025-10-28T13:04:56Z</dcterms:modified>
</cp:coreProperties>
</file>