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weekly" sheetId="7" r:id="rId2"/>
    <sheet name="david" sheetId="2" r:id="rId3"/>
    <sheet name="davy" sheetId="3" r:id="rId4"/>
    <sheet name="erica" sheetId="4" r:id="rId5"/>
    <sheet name="ibrahim" sheetId="5" r:id="rId6"/>
    <sheet name="nicholas" sheetId="6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S2" i="7" l="1"/>
  <c r="S4"/>
  <c r="R5"/>
  <c r="S6"/>
  <c r="R3"/>
  <c r="B2"/>
  <c r="D2"/>
  <c r="F2"/>
  <c r="H2"/>
  <c r="J2"/>
  <c r="L2"/>
  <c r="N2"/>
  <c r="P2"/>
  <c r="G3"/>
  <c r="E3"/>
  <c r="C3"/>
  <c r="O3"/>
  <c r="M3"/>
  <c r="K3"/>
  <c r="I3"/>
  <c r="B4"/>
  <c r="B6"/>
  <c r="M6"/>
  <c r="K6"/>
  <c r="I6"/>
  <c r="G6"/>
  <c r="E6"/>
  <c r="C6"/>
  <c r="M5"/>
  <c r="K5"/>
  <c r="I5"/>
  <c r="G5"/>
  <c r="E5"/>
  <c r="C5"/>
  <c r="M4"/>
  <c r="K4"/>
  <c r="I4"/>
  <c r="G4"/>
  <c r="E4"/>
  <c r="C4"/>
  <c r="O6"/>
  <c r="O5"/>
  <c r="O4"/>
  <c r="Q5"/>
  <c r="Q3"/>
  <c r="T6"/>
  <c r="R6"/>
  <c r="S5"/>
  <c r="T4"/>
  <c r="R4"/>
  <c r="S3"/>
  <c r="T2"/>
  <c r="R2"/>
  <c r="C2"/>
  <c r="E2"/>
  <c r="G2"/>
  <c r="I2"/>
  <c r="K2"/>
  <c r="M2"/>
  <c r="O2"/>
  <c r="B3"/>
  <c r="F3"/>
  <c r="D3"/>
  <c r="P3"/>
  <c r="N3"/>
  <c r="L3"/>
  <c r="J3"/>
  <c r="H3"/>
  <c r="B5"/>
  <c r="N6"/>
  <c r="L6"/>
  <c r="J6"/>
  <c r="H6"/>
  <c r="F6"/>
  <c r="D6"/>
  <c r="N5"/>
  <c r="L5"/>
  <c r="J5"/>
  <c r="H5"/>
  <c r="F5"/>
  <c r="D5"/>
  <c r="N4"/>
  <c r="L4"/>
  <c r="J4"/>
  <c r="H4"/>
  <c r="F4"/>
  <c r="D4"/>
  <c r="P6"/>
  <c r="P5"/>
  <c r="P4"/>
  <c r="Q6"/>
  <c r="Q4"/>
  <c r="Q2"/>
  <c r="T5"/>
  <c r="T3"/>
  <c r="C6" i="1"/>
  <c r="C5"/>
  <c r="C2"/>
  <c r="D2"/>
  <c r="C4"/>
  <c r="D5"/>
  <c r="D6"/>
  <c r="B6" s="1"/>
  <c r="C3"/>
  <c r="D3"/>
  <c r="D4"/>
  <c r="B5" l="1"/>
  <c r="B4"/>
  <c r="B2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<sst xmlns="http://schemas.openxmlformats.org/spreadsheetml/2006/main" count="17" uniqueCount="12">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</sst>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  <xf numFmtId="0" fontId="4" fillId="0" borderId="0" xfId="0" applyFon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133</c:v>
                </c:pt>
                <c:pt idx="1">
                  <c:v>238.5</c:v>
                </c:pt>
                <c:pt idx="2">
                  <c:v>68.25</c:v>
                </c:pt>
                <c:pt idx="3">
                  <c:v>123.5</c:v>
                </c:pt>
                <c:pt idx="4">
                  <c:v>112.5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39.5</c:v>
                </c:pt>
                <c:pt idx="1">
                  <c:v>56</c:v>
                </c:pt>
                <c:pt idx="2">
                  <c:v>32</c:v>
                </c:pt>
                <c:pt idx="3">
                  <c:v>46.5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172.5</c:v>
                </c:pt>
                <c:pt idx="1">
                  <c:v>294.5</c:v>
                </c:pt>
                <c:pt idx="2">
                  <c:v>100.25</c:v>
                </c:pt>
                <c:pt idx="3">
                  <c:v>170</c:v>
                </c:pt>
                <c:pt idx="4">
                  <c:v>155.5</c:v>
                </c:pt>
              </c:numCache>
            </c:numRef>
          </c:val>
        </c:ser>
        <c:axId val="141058432"/>
        <c:axId val="141059968"/>
      </c:barChart>
      <c:catAx>
        <c:axId val="141058432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41059968"/>
        <c:crosses val="autoZero"/>
        <c:auto val="1"/>
        <c:lblAlgn val="ctr"/>
        <c:lblOffset val="100"/>
      </c:catAx>
      <c:valAx>
        <c:axId val="1410599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410584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weekly!$A$2</c:f>
              <c:strCache>
                <c:ptCount val="1"/>
                <c:pt idx="0">
                  <c:v>David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weekly!$B$2:$T$2</c:f>
              <c:numCache>
                <c:formatCode>General</c:formatCode>
                <c:ptCount val="19"/>
                <c:pt idx="0">
                  <c:v>12.5</c:v>
                </c:pt>
                <c:pt idx="1">
                  <c:v>7</c:v>
                </c:pt>
                <c:pt idx="2">
                  <c:v>4.5</c:v>
                </c:pt>
                <c:pt idx="3">
                  <c:v>7</c:v>
                </c:pt>
                <c:pt idx="4">
                  <c:v>8</c:v>
                </c:pt>
                <c:pt idx="5">
                  <c:v>4.5</c:v>
                </c:pt>
                <c:pt idx="6">
                  <c:v>22</c:v>
                </c:pt>
                <c:pt idx="7">
                  <c:v>3</c:v>
                </c:pt>
                <c:pt idx="8">
                  <c:v>10.5</c:v>
                </c:pt>
                <c:pt idx="9">
                  <c:v>3</c:v>
                </c:pt>
                <c:pt idx="10">
                  <c:v>2</c:v>
                </c:pt>
                <c:pt idx="11">
                  <c:v>3.5</c:v>
                </c:pt>
                <c:pt idx="12">
                  <c:v>14</c:v>
                </c:pt>
                <c:pt idx="13">
                  <c:v>27</c:v>
                </c:pt>
                <c:pt idx="14">
                  <c:v>29</c:v>
                </c:pt>
                <c:pt idx="15">
                  <c:v>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weekly!$A$3</c:f>
              <c:strCache>
                <c:ptCount val="1"/>
                <c:pt idx="0">
                  <c:v>Davy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weekly!$B$3:$T$3</c:f>
              <c:numCache>
                <c:formatCode>General</c:formatCode>
                <c:ptCount val="19"/>
                <c:pt idx="0">
                  <c:v>24.5</c:v>
                </c:pt>
                <c:pt idx="1">
                  <c:v>9.5</c:v>
                </c:pt>
                <c:pt idx="2">
                  <c:v>13</c:v>
                </c:pt>
                <c:pt idx="3">
                  <c:v>27</c:v>
                </c:pt>
                <c:pt idx="4">
                  <c:v>3.5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24.5</c:v>
                </c:pt>
                <c:pt idx="9">
                  <c:v>22.5</c:v>
                </c:pt>
                <c:pt idx="10">
                  <c:v>4</c:v>
                </c:pt>
                <c:pt idx="11">
                  <c:v>26.5</c:v>
                </c:pt>
                <c:pt idx="12">
                  <c:v>17.5</c:v>
                </c:pt>
                <c:pt idx="13">
                  <c:v>51</c:v>
                </c:pt>
                <c:pt idx="14">
                  <c:v>50.5</c:v>
                </c:pt>
                <c:pt idx="15">
                  <c:v>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weekly!$A$4</c:f>
              <c:strCache>
                <c:ptCount val="1"/>
                <c:pt idx="0">
                  <c:v>Erica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weekly!$B$4:$T$4</c:f>
              <c:numCache>
                <c:formatCode>General</c:formatCode>
                <c:ptCount val="19"/>
                <c:pt idx="0">
                  <c:v>8</c:v>
                </c:pt>
                <c:pt idx="1">
                  <c:v>5.5</c:v>
                </c:pt>
                <c:pt idx="2">
                  <c:v>4.75</c:v>
                </c:pt>
                <c:pt idx="3">
                  <c:v>6.75</c:v>
                </c:pt>
                <c:pt idx="4">
                  <c:v>9</c:v>
                </c:pt>
                <c:pt idx="5">
                  <c:v>0</c:v>
                </c:pt>
                <c:pt idx="6">
                  <c:v>0.5</c:v>
                </c:pt>
                <c:pt idx="7">
                  <c:v>6.5</c:v>
                </c:pt>
                <c:pt idx="8">
                  <c:v>7</c:v>
                </c:pt>
                <c:pt idx="9">
                  <c:v>21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weekly!$A$5</c:f>
              <c:strCache>
                <c:ptCount val="1"/>
                <c:pt idx="0">
                  <c:v>Ibrahim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weekly!$B$5:$T$5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6</c:v>
                </c:pt>
                <c:pt idx="5">
                  <c:v>5.5</c:v>
                </c:pt>
                <c:pt idx="6">
                  <c:v>1</c:v>
                </c:pt>
                <c:pt idx="7">
                  <c:v>6</c:v>
                </c:pt>
                <c:pt idx="8">
                  <c:v>9.5</c:v>
                </c:pt>
                <c:pt idx="9">
                  <c:v>22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21</c:v>
                </c:pt>
                <c:pt idx="14">
                  <c:v>30.5</c:v>
                </c:pt>
                <c:pt idx="15">
                  <c:v>26.5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weekly!$A$6</c:f>
              <c:strCache>
                <c:ptCount val="1"/>
                <c:pt idx="0">
                  <c:v>Nich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weekly!$B$6:$T$6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13</c:v>
                </c:pt>
                <c:pt idx="3">
                  <c:v>14</c:v>
                </c:pt>
                <c:pt idx="4">
                  <c:v>6.5</c:v>
                </c:pt>
                <c:pt idx="5">
                  <c:v>7.5</c:v>
                </c:pt>
                <c:pt idx="6">
                  <c:v>10</c:v>
                </c:pt>
                <c:pt idx="7">
                  <c:v>3.5</c:v>
                </c:pt>
                <c:pt idx="8">
                  <c:v>5</c:v>
                </c:pt>
                <c:pt idx="9">
                  <c:v>6.5</c:v>
                </c:pt>
                <c:pt idx="10">
                  <c:v>12</c:v>
                </c:pt>
                <c:pt idx="11">
                  <c:v>4</c:v>
                </c:pt>
                <c:pt idx="12">
                  <c:v>2.5</c:v>
                </c:pt>
                <c:pt idx="13">
                  <c:v>15</c:v>
                </c:pt>
                <c:pt idx="14">
                  <c:v>34</c:v>
                </c:pt>
                <c:pt idx="15">
                  <c:v>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140874112"/>
        <c:axId val="140875648"/>
      </c:lineChart>
      <c:dateAx>
        <c:axId val="140874112"/>
        <c:scaling>
          <c:orientation val="minMax"/>
        </c:scaling>
        <c:axPos val="b"/>
        <c:numFmt formatCode="yyyy/mm/dd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40875648"/>
        <c:crosses val="autoZero"/>
        <c:auto val="1"/>
        <c:lblOffset val="100"/>
      </c:dateAx>
      <c:valAx>
        <c:axId val="1408756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408741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16</xdr:row>
      <xdr:rowOff>114300</xdr:rowOff>
    </xdr:from>
    <xdr:to>
      <xdr:col>13</xdr:col>
      <xdr:colOff>400050</xdr:colOff>
      <xdr:row>29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40269</v>
          </cell>
          <cell r="B48">
            <v>9</v>
          </cell>
          <cell r="C48" t="str">
            <v>Finalizing Design and Modelling</v>
          </cell>
        </row>
        <row r="49">
          <cell r="A49">
            <v>40270</v>
          </cell>
          <cell r="B49">
            <v>4</v>
          </cell>
          <cell r="C49" t="str">
            <v>Documenting Design</v>
          </cell>
        </row>
        <row r="50">
          <cell r="A50">
            <v>40273</v>
          </cell>
          <cell r="B50">
            <v>2</v>
          </cell>
          <cell r="C50" t="str">
            <v>Producing Manufacturing Drawings</v>
          </cell>
        </row>
        <row r="51">
          <cell r="A51">
            <v>40274</v>
          </cell>
          <cell r="B51">
            <v>3</v>
          </cell>
          <cell r="C51" t="str">
            <v>Producing Manufacturing Drawings</v>
          </cell>
        </row>
        <row r="52">
          <cell r="A52">
            <v>40274</v>
          </cell>
          <cell r="B52">
            <v>6</v>
          </cell>
          <cell r="C52" t="str">
            <v>Lathe Work</v>
          </cell>
        </row>
        <row r="53">
          <cell r="A53">
            <v>40275</v>
          </cell>
          <cell r="B53">
            <v>3</v>
          </cell>
          <cell r="C53" t="str">
            <v>Producing Manufacturing Drawings</v>
          </cell>
        </row>
        <row r="54">
          <cell r="A54">
            <v>40276</v>
          </cell>
          <cell r="B54">
            <v>4</v>
          </cell>
          <cell r="C54" t="str">
            <v>Lathe Work</v>
          </cell>
        </row>
        <row r="55">
          <cell r="A55">
            <v>40276</v>
          </cell>
          <cell r="B55">
            <v>3</v>
          </cell>
          <cell r="C55" t="str">
            <v>Updating Models and Producing Manufacting Drawings</v>
          </cell>
        </row>
        <row r="56">
          <cell r="A56">
            <v>40277</v>
          </cell>
          <cell r="B56">
            <v>2</v>
          </cell>
          <cell r="C56" t="str">
            <v>Lathe Work</v>
          </cell>
        </row>
        <row r="57">
          <cell r="A57">
            <v>40279</v>
          </cell>
          <cell r="B57">
            <v>4</v>
          </cell>
          <cell r="C57" t="str">
            <v>Updating backed up models after models became corrupt</v>
          </cell>
        </row>
        <row r="58">
          <cell r="A58">
            <v>40280</v>
          </cell>
          <cell r="B58">
            <v>1</v>
          </cell>
          <cell r="C58" t="str">
            <v>Listed parts w/ status and estimated time required to finish</v>
          </cell>
        </row>
        <row r="59">
          <cell r="A59">
            <v>40280</v>
          </cell>
          <cell r="B59">
            <v>1</v>
          </cell>
          <cell r="C59" t="str">
            <v>Reviewed parts list to ensure everything has been ordered</v>
          </cell>
        </row>
        <row r="60">
          <cell r="A60">
            <v>40280</v>
          </cell>
          <cell r="B60">
            <v>4</v>
          </cell>
          <cell r="C60" t="str">
            <v>Lathe Work</v>
          </cell>
        </row>
        <row r="61">
          <cell r="A61">
            <v>40284</v>
          </cell>
          <cell r="B61">
            <v>16</v>
          </cell>
          <cell r="C61" t="str">
            <v>Machining</v>
          </cell>
        </row>
        <row r="62">
          <cell r="A62">
            <v>40285</v>
          </cell>
          <cell r="B62">
            <v>3</v>
          </cell>
          <cell r="C62" t="str">
            <v>Final Report - Drawings and writeup</v>
          </cell>
        </row>
        <row r="63">
          <cell r="A63">
            <v>40287</v>
          </cell>
          <cell r="B63">
            <v>4</v>
          </cell>
          <cell r="C63" t="str">
            <v>Machining</v>
          </cell>
        </row>
        <row r="64">
          <cell r="A64">
            <v>40288</v>
          </cell>
          <cell r="B64">
            <v>2</v>
          </cell>
          <cell r="C64" t="str">
            <v>Machining</v>
          </cell>
        </row>
        <row r="65">
          <cell r="A65">
            <v>40289</v>
          </cell>
          <cell r="B65">
            <v>5</v>
          </cell>
          <cell r="C65" t="str">
            <v>Machining</v>
          </cell>
        </row>
        <row r="66">
          <cell r="A66">
            <v>40290</v>
          </cell>
          <cell r="B66">
            <v>8</v>
          </cell>
          <cell r="C66" t="str">
            <v>Assembly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  <row r="72">
          <cell r="A72">
            <v>40267</v>
          </cell>
          <cell r="B72">
            <v>1.5</v>
          </cell>
          <cell r="C72" t="str">
            <v>Group Meeting</v>
          </cell>
        </row>
        <row r="73">
          <cell r="A73">
            <v>40267</v>
          </cell>
          <cell r="B73">
            <v>1</v>
          </cell>
          <cell r="C73" t="str">
            <v>Weekly Meeting</v>
          </cell>
        </row>
        <row r="74">
          <cell r="A74">
            <v>40270</v>
          </cell>
          <cell r="B74">
            <v>2</v>
          </cell>
          <cell r="C74" t="str">
            <v>Beagleboard diagnostic</v>
          </cell>
        </row>
        <row r="75">
          <cell r="A75">
            <v>40271</v>
          </cell>
          <cell r="B75">
            <v>5</v>
          </cell>
          <cell r="C75" t="str">
            <v>AVR-CAN interface</v>
          </cell>
        </row>
        <row r="76">
          <cell r="A76">
            <v>40272</v>
          </cell>
          <cell r="B76">
            <v>8</v>
          </cell>
          <cell r="C76" t="str">
            <v>beagleboard avr-can interface</v>
          </cell>
        </row>
        <row r="77">
          <cell r="A77">
            <v>40273</v>
          </cell>
          <cell r="B77">
            <v>8</v>
          </cell>
          <cell r="C77" t="str">
            <v>beagleboard avr-can interface</v>
          </cell>
        </row>
        <row r="78">
          <cell r="A78">
            <v>40274</v>
          </cell>
          <cell r="B78">
            <v>1.5</v>
          </cell>
          <cell r="C78" t="str">
            <v>Group Meeting</v>
          </cell>
        </row>
        <row r="79">
          <cell r="A79">
            <v>40274</v>
          </cell>
          <cell r="B79">
            <v>1</v>
          </cell>
          <cell r="C79" t="str">
            <v>Weekly Meeting</v>
          </cell>
        </row>
        <row r="80">
          <cell r="A80">
            <v>40275</v>
          </cell>
          <cell r="B80">
            <v>6</v>
          </cell>
          <cell r="C80" t="str">
            <v>beagleboard avr-can interface</v>
          </cell>
        </row>
        <row r="81">
          <cell r="A81">
            <v>40276</v>
          </cell>
          <cell r="B81">
            <v>2</v>
          </cell>
          <cell r="C81" t="str">
            <v>Group Meeting</v>
          </cell>
        </row>
        <row r="82">
          <cell r="A82">
            <v>40277</v>
          </cell>
          <cell r="B82">
            <v>1</v>
          </cell>
          <cell r="C82" t="str">
            <v>buying parts for interface board</v>
          </cell>
        </row>
        <row r="83">
          <cell r="A83">
            <v>40277</v>
          </cell>
          <cell r="B83">
            <v>6.5</v>
          </cell>
          <cell r="C83" t="str">
            <v>interface board soldering and assembly</v>
          </cell>
        </row>
        <row r="84">
          <cell r="A84">
            <v>40278</v>
          </cell>
          <cell r="B84">
            <v>8</v>
          </cell>
          <cell r="C84" t="str">
            <v>interface board debug</v>
          </cell>
        </row>
        <row r="85">
          <cell r="A85">
            <v>40279</v>
          </cell>
          <cell r="B85">
            <v>3</v>
          </cell>
          <cell r="C85" t="str">
            <v>pair programming with Erica</v>
          </cell>
        </row>
        <row r="86">
          <cell r="A86">
            <v>40279</v>
          </cell>
          <cell r="B86">
            <v>6</v>
          </cell>
          <cell r="C86" t="str">
            <v>serial interface debug</v>
          </cell>
        </row>
        <row r="87">
          <cell r="A87">
            <v>40280</v>
          </cell>
          <cell r="B87">
            <v>1</v>
          </cell>
          <cell r="C87" t="str">
            <v>Ordering encoder and misc parts</v>
          </cell>
        </row>
        <row r="88">
          <cell r="A88">
            <v>40280</v>
          </cell>
          <cell r="B88">
            <v>7</v>
          </cell>
          <cell r="C88" t="str">
            <v>serial interface debug</v>
          </cell>
        </row>
        <row r="89">
          <cell r="A89">
            <v>40281</v>
          </cell>
          <cell r="B89">
            <v>0.5</v>
          </cell>
          <cell r="C89" t="str">
            <v>Weekly Meeting</v>
          </cell>
        </row>
        <row r="90">
          <cell r="A90">
            <v>40281</v>
          </cell>
          <cell r="B90">
            <v>5</v>
          </cell>
          <cell r="C90" t="str">
            <v>serial interface debug</v>
          </cell>
        </row>
        <row r="91">
          <cell r="A91">
            <v>40282</v>
          </cell>
          <cell r="B91">
            <v>1</v>
          </cell>
          <cell r="C91" t="str">
            <v>Buying parts for AVR board</v>
          </cell>
        </row>
        <row r="92">
          <cell r="A92">
            <v>40282</v>
          </cell>
          <cell r="B92">
            <v>5</v>
          </cell>
          <cell r="C92" t="str">
            <v>Soldering AVR interface board/making cables</v>
          </cell>
        </row>
        <row r="93">
          <cell r="A93">
            <v>40283</v>
          </cell>
          <cell r="B93">
            <v>4</v>
          </cell>
          <cell r="C93" t="str">
            <v>Helping out with machining</v>
          </cell>
        </row>
        <row r="94">
          <cell r="A94">
            <v>40284</v>
          </cell>
          <cell r="B94">
            <v>1</v>
          </cell>
          <cell r="C94" t="str">
            <v>Looking for enclosure material</v>
          </cell>
        </row>
        <row r="95">
          <cell r="A95">
            <v>40285</v>
          </cell>
          <cell r="B95">
            <v>1</v>
          </cell>
          <cell r="C95" t="str">
            <v>PM - Plan of action</v>
          </cell>
        </row>
        <row r="96">
          <cell r="A96">
            <v>40285</v>
          </cell>
          <cell r="B96">
            <v>4</v>
          </cell>
          <cell r="C96" t="str">
            <v>Final Report - digrams and writeup</v>
          </cell>
        </row>
        <row r="97">
          <cell r="A97">
            <v>40286</v>
          </cell>
          <cell r="B97">
            <v>12</v>
          </cell>
          <cell r="C97" t="str">
            <v>Final Report editing, Poster design</v>
          </cell>
        </row>
        <row r="98">
          <cell r="A98">
            <v>40287</v>
          </cell>
          <cell r="B98">
            <v>10</v>
          </cell>
          <cell r="C98" t="str">
            <v>Soldering/making cables, searching for plexiglass supplier</v>
          </cell>
        </row>
        <row r="99">
          <cell r="A99">
            <v>40288</v>
          </cell>
          <cell r="B99">
            <v>9</v>
          </cell>
          <cell r="C99" t="str">
            <v>Ordering enclosure parts and interface motor</v>
          </cell>
        </row>
        <row r="100">
          <cell r="A100">
            <v>40289</v>
          </cell>
          <cell r="B100">
            <v>8</v>
          </cell>
          <cell r="C100" t="str">
            <v>Final debug and assembly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  <row r="37">
          <cell r="A37">
            <v>40270</v>
          </cell>
          <cell r="B37">
            <v>7</v>
          </cell>
          <cell r="C37" t="str">
            <v>Hard Constrait Programming</v>
          </cell>
        </row>
        <row r="38">
          <cell r="A38">
            <v>40274</v>
          </cell>
          <cell r="B38">
            <v>1</v>
          </cell>
          <cell r="C38" t="str">
            <v>Weekly Meeting</v>
          </cell>
        </row>
        <row r="39">
          <cell r="A39">
            <v>40276</v>
          </cell>
          <cell r="B39">
            <v>2</v>
          </cell>
          <cell r="C39" t="str">
            <v>Group Meeting</v>
          </cell>
        </row>
        <row r="40">
          <cell r="A40">
            <v>40279</v>
          </cell>
          <cell r="B40">
            <v>3</v>
          </cell>
          <cell r="C40" t="str">
            <v>Pair Programming Hard Constraint</v>
          </cell>
        </row>
        <row r="41">
          <cell r="A41">
            <v>40287</v>
          </cell>
          <cell r="B41">
            <v>2</v>
          </cell>
          <cell r="C41" t="str">
            <v>Final Report Editing</v>
          </cell>
        </row>
        <row r="42">
          <cell r="A42">
            <v>40288</v>
          </cell>
          <cell r="B42">
            <v>3</v>
          </cell>
          <cell r="C42" t="str">
            <v>Poster writeup</v>
          </cell>
        </row>
        <row r="43">
          <cell r="A43">
            <v>40289</v>
          </cell>
          <cell r="B43">
            <v>12</v>
          </cell>
          <cell r="C43" t="str">
            <v>Poster and presentation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40248</v>
          </cell>
          <cell r="B38">
            <v>1</v>
          </cell>
          <cell r="C38" t="str">
            <v>Lecture in Scarfe</v>
          </cell>
        </row>
        <row r="39">
          <cell r="A39">
            <v>40249</v>
          </cell>
          <cell r="B39">
            <v>3</v>
          </cell>
          <cell r="C39" t="str">
            <v>Final Tool Mount/Offset Drawings and Part research/listing cont'd</v>
          </cell>
        </row>
        <row r="40">
          <cell r="A40">
            <v>40253</v>
          </cell>
          <cell r="B40">
            <v>2</v>
          </cell>
          <cell r="C40" t="str">
            <v>Group Meeting</v>
          </cell>
        </row>
        <row r="41">
          <cell r="A41">
            <v>40253</v>
          </cell>
          <cell r="B41">
            <v>1</v>
          </cell>
          <cell r="C41" t="str">
            <v>Material Ordering</v>
          </cell>
        </row>
        <row r="42">
          <cell r="A42">
            <v>40255</v>
          </cell>
          <cell r="B42">
            <v>2</v>
          </cell>
          <cell r="C42" t="str">
            <v>Fastener Ordering and checkup with Perry</v>
          </cell>
        </row>
        <row r="43">
          <cell r="A43">
            <v>40256</v>
          </cell>
          <cell r="B43">
            <v>3</v>
          </cell>
          <cell r="C43" t="str">
            <v>Bearing ordering-chechup-switch-reordering</v>
          </cell>
        </row>
        <row r="44">
          <cell r="A44">
            <v>40260</v>
          </cell>
          <cell r="B44">
            <v>2.5</v>
          </cell>
          <cell r="C44" t="str">
            <v>Group Meeting</v>
          </cell>
        </row>
        <row r="45">
          <cell r="A45">
            <v>40260</v>
          </cell>
          <cell r="B45">
            <v>1</v>
          </cell>
          <cell r="C45" t="str">
            <v>Weekly Meeting</v>
          </cell>
        </row>
        <row r="46">
          <cell r="A46">
            <v>40263</v>
          </cell>
          <cell r="B46">
            <v>0.5</v>
          </cell>
          <cell r="C46" t="str">
            <v>Skype Meeting</v>
          </cell>
        </row>
        <row r="47">
          <cell r="A47">
            <v>40267</v>
          </cell>
          <cell r="B47">
            <v>1.5</v>
          </cell>
          <cell r="C47" t="str">
            <v>Group Meeting</v>
          </cell>
        </row>
        <row r="48">
          <cell r="A48">
            <v>40267</v>
          </cell>
          <cell r="B48">
            <v>1</v>
          </cell>
          <cell r="C48" t="str">
            <v>Weekly Meeting</v>
          </cell>
        </row>
        <row r="49">
          <cell r="A49">
            <v>40269</v>
          </cell>
          <cell r="B49">
            <v>4.5</v>
          </cell>
          <cell r="C49" t="str">
            <v>Machine Shop: Rotating Base cutting and milling</v>
          </cell>
        </row>
        <row r="50">
          <cell r="A50">
            <v>40274</v>
          </cell>
          <cell r="B50">
            <v>7.5</v>
          </cell>
          <cell r="C50" t="str">
            <v>Machine Shop (extended hours): Rotating Base milling</v>
          </cell>
        </row>
        <row r="51">
          <cell r="A51">
            <v>40275</v>
          </cell>
          <cell r="B51">
            <v>4.5</v>
          </cell>
          <cell r="C51" t="str">
            <v>Machine work, preparation, discussions, cleanup</v>
          </cell>
        </row>
        <row r="52">
          <cell r="A52">
            <v>40276</v>
          </cell>
          <cell r="B52">
            <v>4.5</v>
          </cell>
          <cell r="C52" t="str">
            <v>Machine work, preparation, discussions, cleanup</v>
          </cell>
        </row>
        <row r="53">
          <cell r="A53">
            <v>40277</v>
          </cell>
          <cell r="B53">
            <v>4.5</v>
          </cell>
          <cell r="C53" t="str">
            <v>Machine work, preparation, discussions, cleanup</v>
          </cell>
        </row>
        <row r="54">
          <cell r="A54">
            <v>40280</v>
          </cell>
          <cell r="B54">
            <v>4.5</v>
          </cell>
          <cell r="C54" t="str">
            <v>Machine work, preparation, discussions, cleanup</v>
          </cell>
        </row>
        <row r="55">
          <cell r="A55">
            <v>40281</v>
          </cell>
          <cell r="B55">
            <v>4.5</v>
          </cell>
          <cell r="C55" t="str">
            <v>Machine work, preparation, discussions, cleanup</v>
          </cell>
        </row>
        <row r="56">
          <cell r="A56">
            <v>40282</v>
          </cell>
          <cell r="B56">
            <v>4.5</v>
          </cell>
          <cell r="C56" t="str">
            <v>Machine work, preparation, discussions, cleanup</v>
          </cell>
        </row>
        <row r="57">
          <cell r="A57">
            <v>40283</v>
          </cell>
          <cell r="B57">
            <v>4.5</v>
          </cell>
          <cell r="C57" t="str">
            <v>Machine work, preparation, discussions, cleanup</v>
          </cell>
        </row>
        <row r="58">
          <cell r="A58">
            <v>40284</v>
          </cell>
          <cell r="B58">
            <v>4.5</v>
          </cell>
          <cell r="C58" t="str">
            <v>Machine work, preparation, discussions, cleanup</v>
          </cell>
        </row>
        <row r="59">
          <cell r="A59">
            <v>40286</v>
          </cell>
          <cell r="B59">
            <v>8</v>
          </cell>
          <cell r="C59" t="str">
            <v>Final Report writeup</v>
          </cell>
        </row>
        <row r="60">
          <cell r="A60">
            <v>40287</v>
          </cell>
          <cell r="B60">
            <v>4.5</v>
          </cell>
          <cell r="C60" t="str">
            <v>Machine work, preparation, discussions, cleanup</v>
          </cell>
        </row>
        <row r="61">
          <cell r="A61">
            <v>40288</v>
          </cell>
          <cell r="B61">
            <v>2</v>
          </cell>
          <cell r="C61" t="str">
            <v>Machine work, preparation, discussions, cleanup</v>
          </cell>
        </row>
        <row r="62">
          <cell r="A62">
            <v>40289</v>
          </cell>
          <cell r="B62">
            <v>12</v>
          </cell>
          <cell r="C62" t="str">
            <v>Machine work, assembly, poster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2</v>
          </cell>
          <cell r="C39" t="str">
            <v>Implant Review</v>
          </cell>
        </row>
        <row r="40">
          <cell r="A40">
            <v>40241</v>
          </cell>
          <cell r="B40">
            <v>1</v>
          </cell>
          <cell r="C40" t="str">
            <v>Motor precision requirements</v>
          </cell>
        </row>
        <row r="41">
          <cell r="A41">
            <v>40246</v>
          </cell>
          <cell r="B41">
            <v>1.5</v>
          </cell>
          <cell r="C41" t="str">
            <v>Group Meeting</v>
          </cell>
        </row>
        <row r="42">
          <cell r="A42">
            <v>40246</v>
          </cell>
          <cell r="B42">
            <v>1</v>
          </cell>
          <cell r="C42" t="str">
            <v>Weekly Meeting</v>
          </cell>
        </row>
        <row r="43">
          <cell r="A43">
            <v>40251</v>
          </cell>
          <cell r="B43">
            <v>4</v>
          </cell>
          <cell r="C43" t="str">
            <v>Previous documentation review</v>
          </cell>
        </row>
        <row r="44">
          <cell r="A44">
            <v>40252</v>
          </cell>
          <cell r="B44">
            <v>2</v>
          </cell>
          <cell r="C44" t="str">
            <v>Final documentation structure</v>
          </cell>
        </row>
        <row r="45">
          <cell r="A45">
            <v>40253</v>
          </cell>
          <cell r="B45">
            <v>2</v>
          </cell>
          <cell r="C45" t="str">
            <v>Group Meeting</v>
          </cell>
        </row>
        <row r="46">
          <cell r="A46">
            <v>40255</v>
          </cell>
          <cell r="B46">
            <v>1</v>
          </cell>
          <cell r="C46" t="str">
            <v>TAR Review</v>
          </cell>
        </row>
        <row r="47">
          <cell r="A47">
            <v>40255</v>
          </cell>
          <cell r="B47">
            <v>3</v>
          </cell>
          <cell r="C47" t="str">
            <v>Rotation gravity compensation spreadsheet for new design</v>
          </cell>
        </row>
        <row r="48">
          <cell r="A48">
            <v>40260</v>
          </cell>
          <cell r="B48">
            <v>2.5</v>
          </cell>
          <cell r="C48" t="str">
            <v>Group Meeting</v>
          </cell>
        </row>
        <row r="49">
          <cell r="A49">
            <v>40260</v>
          </cell>
          <cell r="B49">
            <v>1</v>
          </cell>
          <cell r="C49" t="str">
            <v>Weekly Meeting</v>
          </cell>
        </row>
        <row r="50">
          <cell r="A50">
            <v>40263</v>
          </cell>
          <cell r="B50">
            <v>0.5</v>
          </cell>
          <cell r="C50" t="str">
            <v>Skype Meeting</v>
          </cell>
        </row>
        <row r="51">
          <cell r="A51">
            <v>40267</v>
          </cell>
          <cell r="B51">
            <v>1.5</v>
          </cell>
          <cell r="C51" t="str">
            <v>Group Meeting</v>
          </cell>
        </row>
        <row r="52">
          <cell r="A52">
            <v>40267</v>
          </cell>
          <cell r="B52">
            <v>1</v>
          </cell>
          <cell r="C52" t="str">
            <v>Weekly Meeting</v>
          </cell>
        </row>
        <row r="53">
          <cell r="A53">
            <v>40273</v>
          </cell>
          <cell r="B53">
            <v>3</v>
          </cell>
          <cell r="C53" t="str">
            <v>Gravity comp. curves</v>
          </cell>
        </row>
        <row r="54">
          <cell r="A54">
            <v>40274</v>
          </cell>
          <cell r="B54">
            <v>6</v>
          </cell>
          <cell r="C54" t="str">
            <v>Gravity comp write up</v>
          </cell>
        </row>
        <row r="55">
          <cell r="A55">
            <v>40274</v>
          </cell>
          <cell r="B55">
            <v>1</v>
          </cell>
          <cell r="C55" t="str">
            <v>Testing procedure</v>
          </cell>
        </row>
        <row r="56">
          <cell r="A56">
            <v>40277</v>
          </cell>
          <cell r="B56">
            <v>4</v>
          </cell>
          <cell r="C56" t="str">
            <v>Machining</v>
          </cell>
        </row>
        <row r="57">
          <cell r="A57">
            <v>40278</v>
          </cell>
          <cell r="B57">
            <v>1</v>
          </cell>
          <cell r="C57" t="str">
            <v>Testing procedure</v>
          </cell>
        </row>
        <row r="58">
          <cell r="A58">
            <v>40280</v>
          </cell>
          <cell r="B58">
            <v>4</v>
          </cell>
          <cell r="C58" t="str">
            <v>Machining</v>
          </cell>
        </row>
        <row r="59">
          <cell r="A59">
            <v>40281</v>
          </cell>
          <cell r="B59">
            <v>4</v>
          </cell>
          <cell r="C59" t="str">
            <v>Machining</v>
          </cell>
        </row>
        <row r="60">
          <cell r="A60">
            <v>40283</v>
          </cell>
          <cell r="B60">
            <v>4</v>
          </cell>
          <cell r="C60" t="str">
            <v>Machining</v>
          </cell>
        </row>
        <row r="61">
          <cell r="A61">
            <v>40285</v>
          </cell>
          <cell r="B61">
            <v>4</v>
          </cell>
          <cell r="C61" t="str">
            <v>Machining</v>
          </cell>
        </row>
        <row r="62">
          <cell r="A62">
            <v>40284</v>
          </cell>
          <cell r="B62">
            <v>4</v>
          </cell>
          <cell r="C62" t="str">
            <v>Final documentation</v>
          </cell>
        </row>
        <row r="63">
          <cell r="A63">
            <v>40285</v>
          </cell>
          <cell r="B63">
            <v>12</v>
          </cell>
          <cell r="C63" t="str">
            <v>Final documentation</v>
          </cell>
        </row>
        <row r="64">
          <cell r="A64">
            <v>40286</v>
          </cell>
          <cell r="B64">
            <v>2</v>
          </cell>
          <cell r="C64" t="str">
            <v>Final documentation</v>
          </cell>
        </row>
        <row r="65">
          <cell r="A65">
            <v>40287</v>
          </cell>
          <cell r="B65">
            <v>5</v>
          </cell>
          <cell r="C65" t="str">
            <v>Final Report Editing</v>
          </cell>
        </row>
        <row r="66">
          <cell r="A66">
            <v>40288</v>
          </cell>
          <cell r="B66">
            <v>2</v>
          </cell>
          <cell r="C66" t="str">
            <v>Machining</v>
          </cell>
        </row>
        <row r="67">
          <cell r="A67">
            <v>40289</v>
          </cell>
          <cell r="B67">
            <v>8</v>
          </cell>
          <cell r="C67" t="str">
            <v>Maching, assembly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5" sqref="D5"/>
    </sheetView>
  </sheetViews>
  <sheetFormatPr defaultRowHeight="13.5"/>
  <cols>
    <col min="1" max="1" width="20.125" bestFit="1" customWidth="1"/>
    <col min="2" max="3" width="15.37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133</v>
      </c>
      <c r="C2">
        <f>SUMIF(david!C:C,"*meeting*",david!B:B)</f>
        <v>39.5</v>
      </c>
      <c r="D2">
        <f>SUM(david!B:B)</f>
        <v>172.5</v>
      </c>
    </row>
    <row r="3" spans="1:4">
      <c r="A3" s="2" t="s">
        <v>0</v>
      </c>
      <c r="B3">
        <f t="shared" ref="B3:B6" si="0">D3-C3</f>
        <v>238.5</v>
      </c>
      <c r="C3">
        <f>SUMIF(davy!C:C,"*meeting*",davy!B:B)-SUMIF(davy!C:C,"*meeting preparation*",davy!B:B)</f>
        <v>56</v>
      </c>
      <c r="D3">
        <f>SUM(davy!B:B)</f>
        <v>294.5</v>
      </c>
    </row>
    <row r="4" spans="1:4">
      <c r="A4" s="2" t="s">
        <v>2</v>
      </c>
      <c r="B4">
        <f t="shared" si="0"/>
        <v>68.25</v>
      </c>
      <c r="C4">
        <f>SUMIF(erica!C:C,"*meeting*",erica!B:B)</f>
        <v>32</v>
      </c>
      <c r="D4">
        <f>SUM(erica!B:B)</f>
        <v>100.25</v>
      </c>
    </row>
    <row r="5" spans="1:4">
      <c r="A5" s="2" t="s">
        <v>3</v>
      </c>
      <c r="B5">
        <f t="shared" si="0"/>
        <v>123.5</v>
      </c>
      <c r="C5">
        <f>SUMIF(ibrahim!C:C,"*meeting*",ibrahim!B:B)</f>
        <v>46.5</v>
      </c>
      <c r="D5">
        <f>SUM(ibrahim!B:B)</f>
        <v>170</v>
      </c>
    </row>
    <row r="6" spans="1:4" ht="14.25" thickBot="1">
      <c r="A6" s="3" t="s">
        <v>4</v>
      </c>
      <c r="B6" s="1">
        <f t="shared" si="0"/>
        <v>112.5</v>
      </c>
      <c r="C6" s="1">
        <f>SUMIF(nicholas!C:C,"*meeting*",nicholas!B:B)</f>
        <v>43</v>
      </c>
      <c r="D6" s="1">
        <f>SUM(nicholas!B:B)</f>
        <v>155.5</v>
      </c>
    </row>
    <row r="7" spans="1:4" ht="14.25" thickTop="1">
      <c r="A7" s="4" t="s">
        <v>8</v>
      </c>
      <c r="B7">
        <f t="shared" ref="B7:D7" si="1">SUM(B2:B6)</f>
        <v>675.75</v>
      </c>
      <c r="C7">
        <f t="shared" si="1"/>
        <v>217</v>
      </c>
      <c r="D7">
        <f t="shared" si="1"/>
        <v>892.75</v>
      </c>
    </row>
    <row r="8" spans="1:4">
      <c r="A8" s="4" t="s">
        <v>10</v>
      </c>
      <c r="B8">
        <f>B7/5</f>
        <v>135.15</v>
      </c>
      <c r="C8">
        <f t="shared" ref="C8:D8" si="2">C7/5</f>
        <v>43.4</v>
      </c>
      <c r="D8">
        <f t="shared" si="2"/>
        <v>178.55</v>
      </c>
    </row>
    <row r="9" spans="1:4">
      <c r="A9" s="4" t="s">
        <v>9</v>
      </c>
      <c r="B9" s="8">
        <f ca="1">B8/$B$11</f>
        <v>8.6793577981651389</v>
      </c>
      <c r="C9" s="8">
        <f t="shared" ref="C9:D9" ca="1" si="3">C8/$B$11</f>
        <v>2.7871559633027521</v>
      </c>
      <c r="D9" s="8">
        <f t="shared" ca="1" si="3"/>
        <v>11.46651376146789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15.571428571428571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3.5"/>
  <cols>
    <col min="1" max="1" width="9.375" bestFit="1" customWidth="1"/>
    <col min="2" max="5" width="10.375" bestFit="1" customWidth="1"/>
    <col min="6" max="6" width="9.375" bestFit="1" customWidth="1"/>
    <col min="7" max="9" width="10.375" bestFit="1" customWidth="1"/>
    <col min="10" max="10" width="9.375" bestFit="1" customWidth="1"/>
    <col min="11" max="13" width="10.375" bestFit="1" customWidth="1"/>
    <col min="14" max="14" width="9.375" bestFit="1" customWidth="1"/>
    <col min="15" max="17" width="10.375" bestFit="1" customWidth="1"/>
    <col min="18" max="19" width="9.375" bestFit="1" customWidth="1"/>
    <col min="20" max="20" width="10.375" bestFit="1" customWidth="1"/>
  </cols>
  <sheetData>
    <row r="1" spans="1:20">
      <c r="A1" s="10">
        <v>40179</v>
      </c>
      <c r="B1" s="10">
        <v>40188</v>
      </c>
      <c r="C1" s="10">
        <v>40195</v>
      </c>
      <c r="D1" s="10">
        <v>40202</v>
      </c>
      <c r="E1" s="10">
        <v>40209</v>
      </c>
      <c r="F1" s="10">
        <v>40216</v>
      </c>
      <c r="G1" s="10">
        <v>40223</v>
      </c>
      <c r="H1" s="10">
        <v>40230</v>
      </c>
      <c r="I1" s="10">
        <v>40237</v>
      </c>
      <c r="J1" s="10">
        <v>40244</v>
      </c>
      <c r="K1" s="10">
        <v>40251</v>
      </c>
      <c r="L1" s="10">
        <v>40258</v>
      </c>
      <c r="M1" s="10">
        <v>40265</v>
      </c>
      <c r="N1" s="10">
        <v>40272</v>
      </c>
      <c r="O1" s="10">
        <v>40279</v>
      </c>
      <c r="P1" s="10">
        <v>40286</v>
      </c>
      <c r="Q1" s="10">
        <v>40293</v>
      </c>
      <c r="R1" s="10">
        <v>40300</v>
      </c>
      <c r="S1" s="10">
        <v>40307</v>
      </c>
      <c r="T1" s="10">
        <v>40314</v>
      </c>
    </row>
    <row r="2" spans="1:20">
      <c r="A2" s="2" t="s">
        <v>1</v>
      </c>
      <c r="B2">
        <f>SUMIF(david!$A$2:$A$100,"&lt;="&amp;B1,david!$B$2:$B$100)-SUMIF(david!$A$2:$A$100,"&lt;"&amp;A1,david!$B$2:$B$100)</f>
        <v>12.5</v>
      </c>
      <c r="C2">
        <f>SUMIF(david!$A$2:$A$100,"&lt;="&amp;C1,david!$B$2:$B$100)-SUMIF(david!$A$2:$A$100,"&lt;"&amp;B1,david!$B$2:$B$100)</f>
        <v>7</v>
      </c>
      <c r="D2">
        <f>SUMIF(david!$A$2:$A$100,"&lt;="&amp;D1,david!$B$2:$B$100)-SUMIF(david!$A$2:$A$100,"&lt;"&amp;C1,david!$B$2:$B$100)</f>
        <v>4.5</v>
      </c>
      <c r="E2">
        <f>SUMIF(david!$A$2:$A$100,"&lt;="&amp;E1,david!$B$2:$B$100)-SUMIF(david!$A$2:$A$100,"&lt;"&amp;D1,david!$B$2:$B$100)</f>
        <v>7</v>
      </c>
      <c r="F2">
        <f>SUMIF(david!$A$2:$A$100,"&lt;="&amp;F1,david!$B$2:$B$100)-SUMIF(david!$A$2:$A$100,"&lt;"&amp;E1,david!$B$2:$B$100)</f>
        <v>8</v>
      </c>
      <c r="G2">
        <f>SUMIF(david!$A$2:$A$100,"&lt;="&amp;G1,david!$B$2:$B$100)-SUMIF(david!$A$2:$A$100,"&lt;"&amp;F1,david!$B$2:$B$100)</f>
        <v>4.5</v>
      </c>
      <c r="H2">
        <f>SUMIF(david!$A$2:$A$100,"&lt;="&amp;H1,david!$B$2:$B$100)-SUMIF(david!$A$2:$A$100,"&lt;"&amp;G1,david!$B$2:$B$100)</f>
        <v>22</v>
      </c>
      <c r="I2">
        <f>SUMIF(david!$A$2:$A$100,"&lt;="&amp;I1,david!$B$2:$B$100)-SUMIF(david!$A$2:$A$100,"&lt;"&amp;H1,david!$B$2:$B$100)</f>
        <v>3</v>
      </c>
      <c r="J2">
        <f>SUMIF(david!$A$2:$A$100,"&lt;="&amp;J1,david!$B$2:$B$100)-SUMIF(david!$A$2:$A$100,"&lt;"&amp;I1,david!$B$2:$B$100)</f>
        <v>10.5</v>
      </c>
      <c r="K2">
        <f>SUMIF(david!$A$2:$A$100,"&lt;="&amp;K1,david!$B$2:$B$100)-SUMIF(david!$A$2:$A$100,"&lt;"&amp;J1,david!$B$2:$B$100)</f>
        <v>3</v>
      </c>
      <c r="L2">
        <f>SUMIF(david!$A$2:$A$100,"&lt;="&amp;L1,david!$B$2:$B$100)-SUMIF(david!$A$2:$A$100,"&lt;"&amp;K1,david!$B$2:$B$100)</f>
        <v>2</v>
      </c>
      <c r="M2">
        <f>SUMIF(david!$A$2:$A$100,"&lt;="&amp;M1,david!$B$2:$B$100)-SUMIF(david!$A$2:$A$100,"&lt;"&amp;L1,david!$B$2:$B$100)</f>
        <v>3.5</v>
      </c>
      <c r="N2">
        <f>SUMIF(david!$A$2:$A$100,"&lt;="&amp;N1,david!$B$2:$B$100)-SUMIF(david!$A$2:$A$100,"&lt;"&amp;M1,david!$B$2:$B$100)</f>
        <v>14</v>
      </c>
      <c r="O2">
        <f>SUMIF(david!$A$2:$A$100,"&lt;="&amp;O1,david!$B$2:$B$100)-SUMIF(david!$A$2:$A$100,"&lt;"&amp;N1,david!$B$2:$B$100)</f>
        <v>27</v>
      </c>
      <c r="P2">
        <f>SUMIF(david!$A$2:$A$100,"&lt;="&amp;P1,david!$B$2:$B$100)-SUMIF(david!$A$2:$A$100,"&lt;"&amp;O1,david!$B$2:$B$100)</f>
        <v>29</v>
      </c>
      <c r="Q2">
        <f>SUMIF(david!$A$2:$A$100,"&lt;="&amp;Q1,david!$B$2:$B$100)-SUMIF(david!$A$2:$A$100,"&lt;"&amp;P1,david!$B$2:$B$100)</f>
        <v>19</v>
      </c>
      <c r="R2">
        <f>SUMIF(david!$A$2:$A$100,"&lt;="&amp;R1,david!$B$2:$B$100)-SUMIF(david!$A$2:$A$100,"&lt;"&amp;Q1,david!$B$2:$B$100)</f>
        <v>0</v>
      </c>
      <c r="S2">
        <f>SUMIF(david!$A$2:$A$100,"&lt;="&amp;S1,david!$B$2:$B$100)-SUMIF(david!$A$2:$A$100,"&lt;"&amp;R1,david!$B$2:$B$100)</f>
        <v>0</v>
      </c>
      <c r="T2">
        <f>SUMIF(david!$A$2:$A$100,"&lt;="&amp;T1,david!$B$2:$B$100)-SUMIF(david!$A$2:$A$100,"&lt;"&amp;S1,david!$B$2:$B$100)</f>
        <v>0</v>
      </c>
    </row>
    <row r="3" spans="1:20">
      <c r="A3" s="2" t="s">
        <v>0</v>
      </c>
      <c r="B3">
        <f>SUMIF(davy!$A$2:$A$100,"&lt;="&amp;B$1,davy!$B$2:$B$100)-SUMIF(davy!$A$2:$A$100,"&lt;"&amp;A$1,davy!$B$2:$B$100)</f>
        <v>24.5</v>
      </c>
      <c r="C3">
        <f>SUMIF(davy!$A$2:$A$100,"&lt;="&amp;C$1,davy!$B$2:$B$100)-SUMIF(davy!$A$2:$A$100,"&lt;"&amp;B$1,davy!$B$2:$B$100)</f>
        <v>9.5</v>
      </c>
      <c r="D3">
        <f>SUMIF(davy!$A$2:$A$100,"&lt;="&amp;D$1,davy!$B$2:$B$100)-SUMIF(davy!$A$2:$A$100,"&lt;"&amp;C$1,davy!$B$2:$B$100)</f>
        <v>13</v>
      </c>
      <c r="E3">
        <f>SUMIF(davy!$A$2:$A$100,"&lt;="&amp;E$1,davy!$B$2:$B$100)-SUMIF(davy!$A$2:$A$100,"&lt;"&amp;D$1,davy!$B$2:$B$100)</f>
        <v>27</v>
      </c>
      <c r="F3">
        <f>SUMIF(davy!$A$2:$A$100,"&lt;="&amp;F$1,davy!$B$2:$B$100)-SUMIF(davy!$A$2:$A$100,"&lt;"&amp;E$1,davy!$B$2:$B$100)</f>
        <v>3.5</v>
      </c>
      <c r="G3">
        <f>SUMIF(davy!$A$2:$A$100,"&lt;="&amp;G$1,davy!$B$2:$B$100)-SUMIF(davy!$A$2:$A$100,"&lt;"&amp;F$1,davy!$B$2:$B$100)</f>
        <v>9.5</v>
      </c>
      <c r="H3">
        <f>SUMIF(davy!$A$2:$A$100,"&lt;="&amp;H$1,davy!$B$2:$B$100)-SUMIF(davy!$A$2:$A$100,"&lt;"&amp;G$1,davy!$B$2:$B$100)</f>
        <v>10.5</v>
      </c>
      <c r="I3">
        <f>SUMIF(davy!$A$2:$A$100,"&lt;="&amp;I$1,davy!$B$2:$B$100)-SUMIF(davy!$A$2:$A$100,"&lt;"&amp;H$1,davy!$B$2:$B$100)</f>
        <v>11.5</v>
      </c>
      <c r="J3">
        <f>SUMIF(davy!$A$2:$A$100,"&lt;="&amp;J$1,davy!$B$2:$B$100)-SUMIF(davy!$A$2:$A$100,"&lt;"&amp;I$1,davy!$B$2:$B$100)</f>
        <v>24.5</v>
      </c>
      <c r="K3">
        <f>SUMIF(davy!$A$2:$A$100,"&lt;="&amp;K$1,davy!$B$2:$B$100)-SUMIF(davy!$A$2:$A$100,"&lt;"&amp;J$1,davy!$B$2:$B$100)</f>
        <v>22.5</v>
      </c>
      <c r="L3">
        <f>SUMIF(davy!$A$2:$A$100,"&lt;="&amp;L$1,davy!$B$2:$B$100)-SUMIF(davy!$A$2:$A$100,"&lt;"&amp;K$1,davy!$B$2:$B$100)</f>
        <v>4</v>
      </c>
      <c r="M3">
        <f>SUMIF(davy!$A$2:$A$100,"&lt;="&amp;M$1,davy!$B$2:$B$100)-SUMIF(davy!$A$2:$A$100,"&lt;"&amp;L$1,davy!$B$2:$B$100)</f>
        <v>26.5</v>
      </c>
      <c r="N3">
        <f>SUMIF(davy!$A$2:$A$100,"&lt;="&amp;N$1,davy!$B$2:$B$100)-SUMIF(davy!$A$2:$A$100,"&lt;"&amp;M$1,davy!$B$2:$B$100)</f>
        <v>17.5</v>
      </c>
      <c r="O3">
        <f>SUMIF(davy!$A$2:$A$100,"&lt;="&amp;O$1,davy!$B$2:$B$100)-SUMIF(davy!$A$2:$A$100,"&lt;"&amp;N$1,davy!$B$2:$B$100)</f>
        <v>51</v>
      </c>
      <c r="P3">
        <f>SUMIF(davy!$A$2:$A$100,"&lt;="&amp;P$1,davy!$B$2:$B$100)-SUMIF(davy!$A$2:$A$100,"&lt;"&amp;O$1,davy!$B$2:$B$100)</f>
        <v>50.5</v>
      </c>
      <c r="Q3">
        <f>SUMIF(davy!$A$2:$A$100,"&lt;="&amp;Q$1,davy!$B$2:$B$100)-SUMIF(davy!$A$2:$A$100,"&lt;"&amp;P$1,davy!$B$2:$B$100)</f>
        <v>39</v>
      </c>
      <c r="R3">
        <f>SUMIF(davy!$A$2:$A$100,"&lt;="&amp;R$1,davy!$B$2:$B$100)-SUMIF(davy!$A$2:$A$100,"&lt;"&amp;Q$1,davy!$B$2:$B$100)</f>
        <v>0</v>
      </c>
      <c r="S3">
        <f>SUMIF(davy!$A$2:$A$100,"&lt;="&amp;S$1,davy!$B$2:$B$100)-SUMIF(davy!$A$2:$A$100,"&lt;"&amp;R$1,davy!$B$2:$B$100)</f>
        <v>0</v>
      </c>
      <c r="T3">
        <f>SUMIF(davy!$A$2:$A$100,"&lt;="&amp;T$1,davy!$B$2:$B$100)-SUMIF(davy!$A$2:$A$100,"&lt;"&amp;S$1,davy!$B$2:$B$100)</f>
        <v>0</v>
      </c>
    </row>
    <row r="4" spans="1:20">
      <c r="A4" s="2" t="s">
        <v>2</v>
      </c>
      <c r="B4">
        <f>SUMIF(erica!$A$2:$A$100,"&lt;="&amp;B$1,erica!$B$2:$B$100)-SUMIF(erica!$A$2:$A$100,"&lt;"&amp;A$1,erica!$B$2:$B$100)</f>
        <v>8</v>
      </c>
      <c r="C4">
        <f>SUMIF(erica!$A$2:$A$100,"&lt;="&amp;C$1,erica!$B$2:$B$100)-SUMIF(erica!$A$2:$A$100,"&lt;"&amp;B$1,erica!$B$2:$B$100)</f>
        <v>5.5</v>
      </c>
      <c r="D4">
        <f>SUMIF(erica!$A$2:$A$100,"&lt;="&amp;D$1,erica!$B$2:$B$100)-SUMIF(erica!$A$2:$A$100,"&lt;"&amp;C$1,erica!$B$2:$B$100)</f>
        <v>4.75</v>
      </c>
      <c r="E4">
        <f>SUMIF(erica!$A$2:$A$100,"&lt;="&amp;E$1,erica!$B$2:$B$100)-SUMIF(erica!$A$2:$A$100,"&lt;"&amp;D$1,erica!$B$2:$B$100)</f>
        <v>6.75</v>
      </c>
      <c r="F4">
        <f>SUMIF(erica!$A$2:$A$100,"&lt;="&amp;F$1,erica!$B$2:$B$100)-SUMIF(erica!$A$2:$A$100,"&lt;"&amp;E$1,erica!$B$2:$B$100)</f>
        <v>9</v>
      </c>
      <c r="G4">
        <f>SUMIF(erica!$A$2:$A$100,"&lt;="&amp;G$1,erica!$B$2:$B$100)-SUMIF(erica!$A$2:$A$100,"&lt;"&amp;F$1,erica!$B$2:$B$100)</f>
        <v>0</v>
      </c>
      <c r="H4">
        <f>SUMIF(erica!$A$2:$A$100,"&lt;="&amp;H$1,erica!$B$2:$B$100)-SUMIF(erica!$A$2:$A$100,"&lt;"&amp;G$1,erica!$B$2:$B$100)</f>
        <v>0.5</v>
      </c>
      <c r="I4">
        <f>SUMIF(erica!$A$2:$A$100,"&lt;="&amp;I$1,erica!$B$2:$B$100)-SUMIF(erica!$A$2:$A$100,"&lt;"&amp;H$1,erica!$B$2:$B$100)</f>
        <v>6.5</v>
      </c>
      <c r="J4">
        <f>SUMIF(erica!$A$2:$A$100,"&lt;="&amp;J$1,erica!$B$2:$B$100)-SUMIF(erica!$A$2:$A$100,"&lt;"&amp;I$1,erica!$B$2:$B$100)</f>
        <v>7</v>
      </c>
      <c r="K4">
        <f>SUMIF(erica!$A$2:$A$100,"&lt;="&amp;K$1,erica!$B$2:$B$100)-SUMIF(erica!$A$2:$A$100,"&lt;"&amp;J$1,erica!$B$2:$B$100)</f>
        <v>21</v>
      </c>
      <c r="L4">
        <f>SUMIF(erica!$A$2:$A$100,"&lt;="&amp;L$1,erica!$B$2:$B$100)-SUMIF(erica!$A$2:$A$100,"&lt;"&amp;K$1,erica!$B$2:$B$100)</f>
        <v>1</v>
      </c>
      <c r="M4">
        <f>SUMIF(erica!$A$2:$A$100,"&lt;="&amp;M$1,erica!$B$2:$B$100)-SUMIF(erica!$A$2:$A$100,"&lt;"&amp;L$1,erica!$B$2:$B$100)</f>
        <v>4</v>
      </c>
      <c r="N4">
        <f>SUMIF(erica!$A$2:$A$100,"&lt;="&amp;N$1,erica!$B$2:$B$100)-SUMIF(erica!$A$2:$A$100,"&lt;"&amp;M$1,erica!$B$2:$B$100)</f>
        <v>7</v>
      </c>
      <c r="O4">
        <f>SUMIF(erica!$A$2:$A$100,"&lt;="&amp;O$1,erica!$B$2:$B$100)-SUMIF(erica!$A$2:$A$100,"&lt;"&amp;N$1,erica!$B$2:$B$100)</f>
        <v>6</v>
      </c>
      <c r="P4">
        <f>SUMIF(erica!$A$2:$A$100,"&lt;="&amp;P$1,erica!$B$2:$B$100)-SUMIF(erica!$A$2:$A$100,"&lt;"&amp;O$1,erica!$B$2:$B$100)</f>
        <v>3</v>
      </c>
      <c r="Q4">
        <f>SUMIF(erica!$A$2:$A$100,"&lt;="&amp;Q$1,erica!$B$2:$B$100)-SUMIF(erica!$A$2:$A$100,"&lt;"&amp;P$1,erica!$B$2:$B$100)</f>
        <v>17</v>
      </c>
      <c r="R4">
        <f>SUMIF(erica!$A$2:$A$100,"&lt;="&amp;R$1,erica!$B$2:$B$100)-SUMIF(erica!$A$2:$A$100,"&lt;"&amp;Q$1,erica!$B$2:$B$100)</f>
        <v>0</v>
      </c>
      <c r="S4">
        <f>SUMIF(erica!$A$2:$A$100,"&lt;="&amp;S$1,erica!$B$2:$B$100)-SUMIF(erica!$A$2:$A$100,"&lt;"&amp;R$1,erica!$B$2:$B$100)</f>
        <v>0</v>
      </c>
      <c r="T4">
        <f>SUMIF(erica!$A$2:$A$100,"&lt;="&amp;T$1,erica!$B$2:$B$100)-SUMIF(erica!$A$2:$A$100,"&lt;"&amp;S$1,erica!$B$2:$B$100)</f>
        <v>0</v>
      </c>
    </row>
    <row r="5" spans="1:20">
      <c r="A5" s="2" t="s">
        <v>3</v>
      </c>
      <c r="B5">
        <f>SUMIF(ibrahim!$A$2:$A$100,"&lt;="&amp;B$1,ibrahim!$B$2:$B$100)-SUMIF(ibrahim!$A$2:$A$100,"&lt;"&amp;A$1,ibrahim!$B$2:$B$100)</f>
        <v>8</v>
      </c>
      <c r="C5">
        <f>SUMIF(ibrahim!$A$2:$A$100,"&lt;="&amp;C$1,ibrahim!$B$2:$B$100)-SUMIF(ibrahim!$A$2:$A$100,"&lt;"&amp;B$1,ibrahim!$B$2:$B$100)</f>
        <v>7</v>
      </c>
      <c r="D5">
        <f>SUMIF(ibrahim!$A$2:$A$100,"&lt;="&amp;D$1,ibrahim!$B$2:$B$100)-SUMIF(ibrahim!$A$2:$A$100,"&lt;"&amp;C$1,ibrahim!$B$2:$B$100)</f>
        <v>8</v>
      </c>
      <c r="E5">
        <f>SUMIF(ibrahim!$A$2:$A$100,"&lt;="&amp;E$1,ibrahim!$B$2:$B$100)-SUMIF(ibrahim!$A$2:$A$100,"&lt;"&amp;D$1,ibrahim!$B$2:$B$100)</f>
        <v>13</v>
      </c>
      <c r="F5">
        <f>SUMIF(ibrahim!$A$2:$A$100,"&lt;="&amp;F$1,ibrahim!$B$2:$B$100)-SUMIF(ibrahim!$A$2:$A$100,"&lt;"&amp;E$1,ibrahim!$B$2:$B$100)</f>
        <v>6</v>
      </c>
      <c r="G5">
        <f>SUMIF(ibrahim!$A$2:$A$100,"&lt;="&amp;G$1,ibrahim!$B$2:$B$100)-SUMIF(ibrahim!$A$2:$A$100,"&lt;"&amp;F$1,ibrahim!$B$2:$B$100)</f>
        <v>5.5</v>
      </c>
      <c r="H5">
        <f>SUMIF(ibrahim!$A$2:$A$100,"&lt;="&amp;H$1,ibrahim!$B$2:$B$100)-SUMIF(ibrahim!$A$2:$A$100,"&lt;"&amp;G$1,ibrahim!$B$2:$B$100)</f>
        <v>1</v>
      </c>
      <c r="I5">
        <f>SUMIF(ibrahim!$A$2:$A$100,"&lt;="&amp;I$1,ibrahim!$B$2:$B$100)-SUMIF(ibrahim!$A$2:$A$100,"&lt;"&amp;H$1,ibrahim!$B$2:$B$100)</f>
        <v>6</v>
      </c>
      <c r="J5">
        <f>SUMIF(ibrahim!$A$2:$A$100,"&lt;="&amp;J$1,ibrahim!$B$2:$B$100)-SUMIF(ibrahim!$A$2:$A$100,"&lt;"&amp;I$1,ibrahim!$B$2:$B$100)</f>
        <v>9.5</v>
      </c>
      <c r="K5">
        <f>SUMIF(ibrahim!$A$2:$A$100,"&lt;="&amp;K$1,ibrahim!$B$2:$B$100)-SUMIF(ibrahim!$A$2:$A$100,"&lt;"&amp;J$1,ibrahim!$B$2:$B$100)</f>
        <v>22</v>
      </c>
      <c r="L5">
        <f>SUMIF(ibrahim!$A$2:$A$100,"&lt;="&amp;L$1,ibrahim!$B$2:$B$100)-SUMIF(ibrahim!$A$2:$A$100,"&lt;"&amp;K$1,ibrahim!$B$2:$B$100)</f>
        <v>8</v>
      </c>
      <c r="M5">
        <f>SUMIF(ibrahim!$A$2:$A$100,"&lt;="&amp;M$1,ibrahim!$B$2:$B$100)-SUMIF(ibrahim!$A$2:$A$100,"&lt;"&amp;L$1,ibrahim!$B$2:$B$100)</f>
        <v>4</v>
      </c>
      <c r="N5">
        <f>SUMIF(ibrahim!$A$2:$A$100,"&lt;="&amp;N$1,ibrahim!$B$2:$B$100)-SUMIF(ibrahim!$A$2:$A$100,"&lt;"&amp;M$1,ibrahim!$B$2:$B$100)</f>
        <v>7</v>
      </c>
      <c r="O5">
        <f>SUMIF(ibrahim!$A$2:$A$100,"&lt;="&amp;O$1,ibrahim!$B$2:$B$100)-SUMIF(ibrahim!$A$2:$A$100,"&lt;"&amp;N$1,ibrahim!$B$2:$B$100)</f>
        <v>21</v>
      </c>
      <c r="P5">
        <f>SUMIF(ibrahim!$A$2:$A$100,"&lt;="&amp;P$1,ibrahim!$B$2:$B$100)-SUMIF(ibrahim!$A$2:$A$100,"&lt;"&amp;O$1,ibrahim!$B$2:$B$100)</f>
        <v>30.5</v>
      </c>
      <c r="Q5">
        <f>SUMIF(ibrahim!$A$2:$A$100,"&lt;="&amp;Q$1,ibrahim!$B$2:$B$100)-SUMIF(ibrahim!$A$2:$A$100,"&lt;"&amp;P$1,ibrahim!$B$2:$B$100)</f>
        <v>26.5</v>
      </c>
      <c r="R5">
        <f>SUMIF(ibrahim!$A$2:$A$100,"&lt;="&amp;R$1,ibrahim!$B$2:$B$100)-SUMIF(ibrahim!$A$2:$A$100,"&lt;"&amp;Q$1,ibrahim!$B$2:$B$100)</f>
        <v>0</v>
      </c>
      <c r="S5">
        <f>SUMIF(ibrahim!$A$2:$A$100,"&lt;="&amp;S$1,ibrahim!$B$2:$B$100)-SUMIF(ibrahim!$A$2:$A$100,"&lt;"&amp;R$1,ibrahim!$B$2:$B$100)</f>
        <v>0</v>
      </c>
      <c r="T5">
        <f>SUMIF(ibrahim!$A$2:$A$100,"&lt;="&amp;T$1,ibrahim!$B$2:$B$100)-SUMIF(ibrahim!$A$2:$A$100,"&lt;"&amp;S$1,ibrahim!$B$2:$B$100)</f>
        <v>0</v>
      </c>
    </row>
    <row r="6" spans="1:20">
      <c r="A6" s="12" t="s">
        <v>4</v>
      </c>
      <c r="B6">
        <f>SUMIF(nicholas!$A$2:$A$100,"&lt;="&amp;B$1,nicholas!$B$2:$B$100)-SUMIF(nicholas!$A$2:$A$100,"&lt;"&amp;A$1,nicholas!$B$2:$B$100)</f>
        <v>15</v>
      </c>
      <c r="C6">
        <f>SUMIF(nicholas!$A$2:$A$100,"&lt;="&amp;C$1,nicholas!$B$2:$B$100)-SUMIF(nicholas!$A$2:$A$100,"&lt;"&amp;B$1,nicholas!$B$2:$B$100)</f>
        <v>2</v>
      </c>
      <c r="D6">
        <f>SUMIF(nicholas!$A$2:$A$100,"&lt;="&amp;D$1,nicholas!$B$2:$B$100)-SUMIF(nicholas!$A$2:$A$100,"&lt;"&amp;C$1,nicholas!$B$2:$B$100)</f>
        <v>13</v>
      </c>
      <c r="E6">
        <f>SUMIF(nicholas!$A$2:$A$100,"&lt;="&amp;E$1,nicholas!$B$2:$B$100)-SUMIF(nicholas!$A$2:$A$100,"&lt;"&amp;D$1,nicholas!$B$2:$B$100)</f>
        <v>14</v>
      </c>
      <c r="F6">
        <f>SUMIF(nicholas!$A$2:$A$100,"&lt;="&amp;F$1,nicholas!$B$2:$B$100)-SUMIF(nicholas!$A$2:$A$100,"&lt;"&amp;E$1,nicholas!$B$2:$B$100)</f>
        <v>6.5</v>
      </c>
      <c r="G6">
        <f>SUMIF(nicholas!$A$2:$A$100,"&lt;="&amp;G$1,nicholas!$B$2:$B$100)-SUMIF(nicholas!$A$2:$A$100,"&lt;"&amp;F$1,nicholas!$B$2:$B$100)</f>
        <v>7.5</v>
      </c>
      <c r="H6">
        <f>SUMIF(nicholas!$A$2:$A$100,"&lt;="&amp;H$1,nicholas!$B$2:$B$100)-SUMIF(nicholas!$A$2:$A$100,"&lt;"&amp;G$1,nicholas!$B$2:$B$100)</f>
        <v>10</v>
      </c>
      <c r="I6">
        <f>SUMIF(nicholas!$A$2:$A$100,"&lt;="&amp;I$1,nicholas!$B$2:$B$100)-SUMIF(nicholas!$A$2:$A$100,"&lt;"&amp;H$1,nicholas!$B$2:$B$100)</f>
        <v>3.5</v>
      </c>
      <c r="J6">
        <f>SUMIF(nicholas!$A$2:$A$100,"&lt;="&amp;J$1,nicholas!$B$2:$B$100)-SUMIF(nicholas!$A$2:$A$100,"&lt;"&amp;I$1,nicholas!$B$2:$B$100)</f>
        <v>5</v>
      </c>
      <c r="K6">
        <f>SUMIF(nicholas!$A$2:$A$100,"&lt;="&amp;K$1,nicholas!$B$2:$B$100)-SUMIF(nicholas!$A$2:$A$100,"&lt;"&amp;J$1,nicholas!$B$2:$B$100)</f>
        <v>6.5</v>
      </c>
      <c r="L6">
        <f>SUMIF(nicholas!$A$2:$A$100,"&lt;="&amp;L$1,nicholas!$B$2:$B$100)-SUMIF(nicholas!$A$2:$A$100,"&lt;"&amp;K$1,nicholas!$B$2:$B$100)</f>
        <v>12</v>
      </c>
      <c r="M6">
        <f>SUMIF(nicholas!$A$2:$A$100,"&lt;="&amp;M$1,nicholas!$B$2:$B$100)-SUMIF(nicholas!$A$2:$A$100,"&lt;"&amp;L$1,nicholas!$B$2:$B$100)</f>
        <v>4</v>
      </c>
      <c r="N6">
        <f>SUMIF(nicholas!$A$2:$A$100,"&lt;="&amp;N$1,nicholas!$B$2:$B$100)-SUMIF(nicholas!$A$2:$A$100,"&lt;"&amp;M$1,nicholas!$B$2:$B$100)</f>
        <v>2.5</v>
      </c>
      <c r="O6">
        <f>SUMIF(nicholas!$A$2:$A$100,"&lt;="&amp;O$1,nicholas!$B$2:$B$100)-SUMIF(nicholas!$A$2:$A$100,"&lt;"&amp;N$1,nicholas!$B$2:$B$100)</f>
        <v>15</v>
      </c>
      <c r="P6">
        <f>SUMIF(nicholas!$A$2:$A$100,"&lt;="&amp;P$1,nicholas!$B$2:$B$100)-SUMIF(nicholas!$A$2:$A$100,"&lt;"&amp;O$1,nicholas!$B$2:$B$100)</f>
        <v>34</v>
      </c>
      <c r="Q6">
        <f>SUMIF(nicholas!$A$2:$A$100,"&lt;="&amp;Q$1,nicholas!$B$2:$B$100)-SUMIF(nicholas!$A$2:$A$100,"&lt;"&amp;P$1,nicholas!$B$2:$B$100)</f>
        <v>17</v>
      </c>
      <c r="R6">
        <f>SUMIF(nicholas!$A$2:$A$100,"&lt;="&amp;R$1,nicholas!$B$2:$B$100)-SUMIF(nicholas!$A$2:$A$100,"&lt;"&amp;Q$1,nicholas!$B$2:$B$100)</f>
        <v>0</v>
      </c>
      <c r="S6">
        <f>SUMIF(nicholas!$A$2:$A$100,"&lt;="&amp;S$1,nicholas!$B$2:$B$100)-SUMIF(nicholas!$A$2:$A$100,"&lt;"&amp;R$1,nicholas!$B$2:$B$100)</f>
        <v>0</v>
      </c>
      <c r="T6">
        <f>SUMIF(nicholas!$A$2:$A$100,"&lt;="&amp;T$1,nicholas!$B$2:$B$100)-SUMIF(nicholas!$A$2:$A$100,"&lt;"&amp;S$1,nicholas!$B$2:$B$100)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37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40267</v>
      </c>
      <c r="B47">
        <f>[1]Sheet1!B47</f>
        <v>1</v>
      </c>
      <c r="C47" t="str">
        <f>[1]Sheet1!C47</f>
        <v>Weekly Meeting</v>
      </c>
    </row>
    <row r="48" spans="1:3">
      <c r="A48" s="10">
        <f>[1]Sheet1!A48</f>
        <v>40269</v>
      </c>
      <c r="B48">
        <f>[1]Sheet1!B48</f>
        <v>9</v>
      </c>
      <c r="C48" t="str">
        <f>[1]Sheet1!C48</f>
        <v>Finalizing Design and Modelling</v>
      </c>
    </row>
    <row r="49" spans="1:3">
      <c r="A49" s="10">
        <f>[1]Sheet1!A49</f>
        <v>40270</v>
      </c>
      <c r="B49">
        <f>[1]Sheet1!B49</f>
        <v>4</v>
      </c>
      <c r="C49" t="str">
        <f>[1]Sheet1!C49</f>
        <v>Documenting Design</v>
      </c>
    </row>
    <row r="50" spans="1:3">
      <c r="A50" s="10">
        <f>[1]Sheet1!A50</f>
        <v>40273</v>
      </c>
      <c r="B50">
        <f>[1]Sheet1!B50</f>
        <v>2</v>
      </c>
      <c r="C50" t="str">
        <f>[1]Sheet1!C50</f>
        <v>Producing Manufacturing Drawings</v>
      </c>
    </row>
    <row r="51" spans="1:3">
      <c r="A51" s="10">
        <f>[1]Sheet1!A51</f>
        <v>40274</v>
      </c>
      <c r="B51">
        <f>[1]Sheet1!B51</f>
        <v>3</v>
      </c>
      <c r="C51" t="str">
        <f>[1]Sheet1!C51</f>
        <v>Producing Manufacturing Drawings</v>
      </c>
    </row>
    <row r="52" spans="1:3">
      <c r="A52" s="10">
        <f>[1]Sheet1!A52</f>
        <v>40274</v>
      </c>
      <c r="B52">
        <f>[1]Sheet1!B52</f>
        <v>6</v>
      </c>
      <c r="C52" t="str">
        <f>[1]Sheet1!C52</f>
        <v>Lathe Work</v>
      </c>
    </row>
    <row r="53" spans="1:3">
      <c r="A53" s="10">
        <f>[1]Sheet1!A53</f>
        <v>40275</v>
      </c>
      <c r="B53">
        <f>[1]Sheet1!B53</f>
        <v>3</v>
      </c>
      <c r="C53" t="str">
        <f>[1]Sheet1!C53</f>
        <v>Producing Manufacturing Drawings</v>
      </c>
    </row>
    <row r="54" spans="1:3">
      <c r="A54" s="10">
        <f>[1]Sheet1!A54</f>
        <v>40276</v>
      </c>
      <c r="B54">
        <f>[1]Sheet1!B54</f>
        <v>4</v>
      </c>
      <c r="C54" t="str">
        <f>[1]Sheet1!C54</f>
        <v>Lathe Work</v>
      </c>
    </row>
    <row r="55" spans="1:3">
      <c r="A55" s="10">
        <f>[1]Sheet1!A55</f>
        <v>40276</v>
      </c>
      <c r="B55">
        <f>[1]Sheet1!B55</f>
        <v>3</v>
      </c>
      <c r="C55" t="str">
        <f>[1]Sheet1!C55</f>
        <v>Updating Models and Producing Manufacting Drawings</v>
      </c>
    </row>
    <row r="56" spans="1:3">
      <c r="A56" s="10">
        <f>[1]Sheet1!A56</f>
        <v>40277</v>
      </c>
      <c r="B56">
        <f>[1]Sheet1!B56</f>
        <v>2</v>
      </c>
      <c r="C56" t="str">
        <f>[1]Sheet1!C56</f>
        <v>Lathe Work</v>
      </c>
    </row>
    <row r="57" spans="1:3">
      <c r="A57" s="10">
        <f>[1]Sheet1!A57</f>
        <v>40279</v>
      </c>
      <c r="B57">
        <f>[1]Sheet1!B57</f>
        <v>4</v>
      </c>
      <c r="C57" t="str">
        <f>[1]Sheet1!C57</f>
        <v>Updating backed up models after models became corrupt</v>
      </c>
    </row>
    <row r="58" spans="1:3">
      <c r="A58" s="10">
        <f>[1]Sheet1!A58</f>
        <v>40280</v>
      </c>
      <c r="B58">
        <f>[1]Sheet1!B58</f>
        <v>1</v>
      </c>
      <c r="C58" t="str">
        <f>[1]Sheet1!C58</f>
        <v>Listed parts w/ status and estimated time required to finish</v>
      </c>
    </row>
    <row r="59" spans="1:3">
      <c r="A59" s="10">
        <f>[1]Sheet1!A59</f>
        <v>40280</v>
      </c>
      <c r="B59">
        <f>[1]Sheet1!B59</f>
        <v>1</v>
      </c>
      <c r="C59" t="str">
        <f>[1]Sheet1!C59</f>
        <v>Reviewed parts list to ensure everything has been ordered</v>
      </c>
    </row>
    <row r="60" spans="1:3">
      <c r="A60" s="10">
        <f>[1]Sheet1!A60</f>
        <v>40280</v>
      </c>
      <c r="B60">
        <f>[1]Sheet1!B60</f>
        <v>4</v>
      </c>
      <c r="C60" t="str">
        <f>[1]Sheet1!C60</f>
        <v>Lathe Work</v>
      </c>
    </row>
    <row r="61" spans="1:3">
      <c r="A61" s="10">
        <f>[1]Sheet1!A61</f>
        <v>40284</v>
      </c>
      <c r="B61">
        <f>[1]Sheet1!B61</f>
        <v>16</v>
      </c>
      <c r="C61" t="str">
        <f>[1]Sheet1!C61</f>
        <v>Machining</v>
      </c>
    </row>
    <row r="62" spans="1:3">
      <c r="A62" s="10">
        <f>[1]Sheet1!A62</f>
        <v>40285</v>
      </c>
      <c r="B62">
        <f>[1]Sheet1!B62</f>
        <v>3</v>
      </c>
      <c r="C62" t="str">
        <f>[1]Sheet1!C62</f>
        <v>Final Report - Drawings and writeup</v>
      </c>
    </row>
    <row r="63" spans="1:3">
      <c r="A63" s="10">
        <f>[1]Sheet1!A63</f>
        <v>40287</v>
      </c>
      <c r="B63">
        <f>[1]Sheet1!B63</f>
        <v>4</v>
      </c>
      <c r="C63" t="str">
        <f>[1]Sheet1!C63</f>
        <v>Machining</v>
      </c>
    </row>
    <row r="64" spans="1:3">
      <c r="A64" s="10">
        <f>[1]Sheet1!A64</f>
        <v>40288</v>
      </c>
      <c r="B64">
        <f>[1]Sheet1!B64</f>
        <v>2</v>
      </c>
      <c r="C64" t="str">
        <f>[1]Sheet1!C64</f>
        <v>Machining</v>
      </c>
    </row>
    <row r="65" spans="1:3">
      <c r="A65" s="10">
        <f>[1]Sheet1!A65</f>
        <v>40289</v>
      </c>
      <c r="B65">
        <f>[1]Sheet1!B65</f>
        <v>5</v>
      </c>
      <c r="C65" t="str">
        <f>[1]Sheet1!C65</f>
        <v>Machining</v>
      </c>
    </row>
    <row r="66" spans="1:3">
      <c r="A66" s="10">
        <f>[1]Sheet1!A66</f>
        <v>40290</v>
      </c>
      <c r="B66">
        <f>[1]Sheet1!B66</f>
        <v>8</v>
      </c>
      <c r="C66" t="str">
        <f>[1]Sheet1!C66</f>
        <v>Assembly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14" sqref="C14"/>
    </sheetView>
  </sheetViews>
  <sheetFormatPr defaultRowHeight="13.5"/>
  <cols>
    <col min="1" max="1" width="10.37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40267</v>
      </c>
      <c r="B72">
        <f>[2]Sheet1!B72</f>
        <v>1.5</v>
      </c>
      <c r="C72" t="str">
        <f>[2]Sheet1!C72</f>
        <v>Group Meeting</v>
      </c>
    </row>
    <row r="73" spans="1:3">
      <c r="A73" s="10">
        <f>[2]Sheet1!A73</f>
        <v>40267</v>
      </c>
      <c r="B73">
        <f>[2]Sheet1!B73</f>
        <v>1</v>
      </c>
      <c r="C73" t="str">
        <f>[2]Sheet1!C73</f>
        <v>Weekly Meeting</v>
      </c>
    </row>
    <row r="74" spans="1:3">
      <c r="A74" s="10">
        <f>[2]Sheet1!A74</f>
        <v>40270</v>
      </c>
      <c r="B74">
        <f>[2]Sheet1!B74</f>
        <v>2</v>
      </c>
      <c r="C74" t="str">
        <f>[2]Sheet1!C74</f>
        <v>Beagleboard diagnostic</v>
      </c>
    </row>
    <row r="75" spans="1:3">
      <c r="A75" s="10">
        <f>[2]Sheet1!A75</f>
        <v>40271</v>
      </c>
      <c r="B75">
        <f>[2]Sheet1!B75</f>
        <v>5</v>
      </c>
      <c r="C75" t="str">
        <f>[2]Sheet1!C75</f>
        <v>AVR-CAN interface</v>
      </c>
    </row>
    <row r="76" spans="1:3">
      <c r="A76" s="10">
        <f>[2]Sheet1!A76</f>
        <v>40272</v>
      </c>
      <c r="B76">
        <f>[2]Sheet1!B76</f>
        <v>8</v>
      </c>
      <c r="C76" t="str">
        <f>[2]Sheet1!C76</f>
        <v>beagleboard avr-can interface</v>
      </c>
    </row>
    <row r="77" spans="1:3">
      <c r="A77" s="10">
        <f>[2]Sheet1!A77</f>
        <v>40273</v>
      </c>
      <c r="B77">
        <f>[2]Sheet1!B77</f>
        <v>8</v>
      </c>
      <c r="C77" t="str">
        <f>[2]Sheet1!C77</f>
        <v>beagleboard avr-can interface</v>
      </c>
    </row>
    <row r="78" spans="1:3">
      <c r="A78" s="10">
        <f>[2]Sheet1!A78</f>
        <v>40274</v>
      </c>
      <c r="B78">
        <f>[2]Sheet1!B78</f>
        <v>1.5</v>
      </c>
      <c r="C78" t="str">
        <f>[2]Sheet1!C78</f>
        <v>Group Meeting</v>
      </c>
    </row>
    <row r="79" spans="1:3">
      <c r="A79" s="10">
        <f>[2]Sheet1!A79</f>
        <v>40274</v>
      </c>
      <c r="B79">
        <f>[2]Sheet1!B79</f>
        <v>1</v>
      </c>
      <c r="C79" t="str">
        <f>[2]Sheet1!C79</f>
        <v>Weekly Meeting</v>
      </c>
    </row>
    <row r="80" spans="1:3">
      <c r="A80" s="10">
        <f>[2]Sheet1!A80</f>
        <v>40275</v>
      </c>
      <c r="B80">
        <f>[2]Sheet1!B80</f>
        <v>6</v>
      </c>
      <c r="C80" t="str">
        <f>[2]Sheet1!C80</f>
        <v>beagleboard avr-can interface</v>
      </c>
    </row>
    <row r="81" spans="1:3">
      <c r="A81" s="10">
        <f>[2]Sheet1!A81</f>
        <v>40276</v>
      </c>
      <c r="B81">
        <f>[2]Sheet1!B81</f>
        <v>2</v>
      </c>
      <c r="C81" t="str">
        <f>[2]Sheet1!C81</f>
        <v>Group Meeting</v>
      </c>
    </row>
    <row r="82" spans="1:3">
      <c r="A82" s="10">
        <f>[2]Sheet1!A82</f>
        <v>40277</v>
      </c>
      <c r="B82">
        <f>[2]Sheet1!B82</f>
        <v>1</v>
      </c>
      <c r="C82" t="str">
        <f>[2]Sheet1!C82</f>
        <v>buying parts for interface board</v>
      </c>
    </row>
    <row r="83" spans="1:3">
      <c r="A83" s="10">
        <f>[2]Sheet1!A83</f>
        <v>40277</v>
      </c>
      <c r="B83">
        <f>[2]Sheet1!B83</f>
        <v>6.5</v>
      </c>
      <c r="C83" t="str">
        <f>[2]Sheet1!C83</f>
        <v>interface board soldering and assembly</v>
      </c>
    </row>
    <row r="84" spans="1:3">
      <c r="A84" s="10">
        <f>[2]Sheet1!A84</f>
        <v>40278</v>
      </c>
      <c r="B84">
        <f>[2]Sheet1!B84</f>
        <v>8</v>
      </c>
      <c r="C84" t="str">
        <f>[2]Sheet1!C84</f>
        <v>interface board debug</v>
      </c>
    </row>
    <row r="85" spans="1:3">
      <c r="A85" s="10">
        <f>[2]Sheet1!A85</f>
        <v>40279</v>
      </c>
      <c r="B85">
        <f>[2]Sheet1!B85</f>
        <v>3</v>
      </c>
      <c r="C85" t="str">
        <f>[2]Sheet1!C85</f>
        <v>pair programming with Erica</v>
      </c>
    </row>
    <row r="86" spans="1:3">
      <c r="A86" s="10">
        <f>[2]Sheet1!A86</f>
        <v>40279</v>
      </c>
      <c r="B86">
        <f>[2]Sheet1!B86</f>
        <v>6</v>
      </c>
      <c r="C86" t="str">
        <f>[2]Sheet1!C86</f>
        <v>serial interface debug</v>
      </c>
    </row>
    <row r="87" spans="1:3">
      <c r="A87" s="10">
        <f>[2]Sheet1!A87</f>
        <v>40280</v>
      </c>
      <c r="B87">
        <f>[2]Sheet1!B87</f>
        <v>1</v>
      </c>
      <c r="C87" t="str">
        <f>[2]Sheet1!C87</f>
        <v>Ordering encoder and misc parts</v>
      </c>
    </row>
    <row r="88" spans="1:3">
      <c r="A88" s="10">
        <f>[2]Sheet1!A88</f>
        <v>40280</v>
      </c>
      <c r="B88">
        <f>[2]Sheet1!B88</f>
        <v>7</v>
      </c>
      <c r="C88" t="str">
        <f>[2]Sheet1!C88</f>
        <v>serial interface debug</v>
      </c>
    </row>
    <row r="89" spans="1:3">
      <c r="A89" s="10">
        <f>[2]Sheet1!A89</f>
        <v>40281</v>
      </c>
      <c r="B89">
        <f>[2]Sheet1!B89</f>
        <v>0.5</v>
      </c>
      <c r="C89" t="str">
        <f>[2]Sheet1!C89</f>
        <v>Weekly Meeting</v>
      </c>
    </row>
    <row r="90" spans="1:3">
      <c r="A90" s="10">
        <f>[2]Sheet1!A90</f>
        <v>40281</v>
      </c>
      <c r="B90">
        <f>[2]Sheet1!B90</f>
        <v>5</v>
      </c>
      <c r="C90" t="str">
        <f>[2]Sheet1!C90</f>
        <v>serial interface debug</v>
      </c>
    </row>
    <row r="91" spans="1:3">
      <c r="A91" s="10">
        <f>[2]Sheet1!A91</f>
        <v>40282</v>
      </c>
      <c r="B91">
        <f>[2]Sheet1!B91</f>
        <v>1</v>
      </c>
      <c r="C91" t="str">
        <f>[2]Sheet1!C91</f>
        <v>Buying parts for AVR board</v>
      </c>
    </row>
    <row r="92" spans="1:3">
      <c r="A92" s="10">
        <f>[2]Sheet1!A92</f>
        <v>40282</v>
      </c>
      <c r="B92">
        <f>[2]Sheet1!B92</f>
        <v>5</v>
      </c>
      <c r="C92" t="str">
        <f>[2]Sheet1!C92</f>
        <v>Soldering AVR interface board/making cables</v>
      </c>
    </row>
    <row r="93" spans="1:3">
      <c r="A93" s="10">
        <f>[2]Sheet1!A93</f>
        <v>40283</v>
      </c>
      <c r="B93">
        <f>[2]Sheet1!B93</f>
        <v>4</v>
      </c>
      <c r="C93" t="str">
        <f>[2]Sheet1!C93</f>
        <v>Helping out with machining</v>
      </c>
    </row>
    <row r="94" spans="1:3">
      <c r="A94" s="10">
        <f>[2]Sheet1!A94</f>
        <v>40284</v>
      </c>
      <c r="B94">
        <f>[2]Sheet1!B94</f>
        <v>1</v>
      </c>
      <c r="C94" t="str">
        <f>[2]Sheet1!C94</f>
        <v>Looking for enclosure material</v>
      </c>
    </row>
    <row r="95" spans="1:3">
      <c r="A95" s="10">
        <f>[2]Sheet1!A95</f>
        <v>40285</v>
      </c>
      <c r="B95">
        <f>[2]Sheet1!B95</f>
        <v>1</v>
      </c>
      <c r="C95" t="str">
        <f>[2]Sheet1!C95</f>
        <v>PM - Plan of action</v>
      </c>
    </row>
    <row r="96" spans="1:3">
      <c r="A96" s="10">
        <f>[2]Sheet1!A96</f>
        <v>40285</v>
      </c>
      <c r="B96">
        <f>[2]Sheet1!B96</f>
        <v>4</v>
      </c>
      <c r="C96" t="str">
        <f>[2]Sheet1!C96</f>
        <v>Final Report - digrams and writeup</v>
      </c>
    </row>
    <row r="97" spans="1:3">
      <c r="A97" s="10">
        <f>[2]Sheet1!A97</f>
        <v>40286</v>
      </c>
      <c r="B97">
        <f>[2]Sheet1!B97</f>
        <v>12</v>
      </c>
      <c r="C97" t="str">
        <f>[2]Sheet1!C97</f>
        <v>Final Report editing, Poster design</v>
      </c>
    </row>
    <row r="98" spans="1:3">
      <c r="A98" s="10">
        <f>[2]Sheet1!A98</f>
        <v>40287</v>
      </c>
      <c r="B98">
        <f>[2]Sheet1!B98</f>
        <v>10</v>
      </c>
      <c r="C98" t="str">
        <f>[2]Sheet1!C98</f>
        <v>Soldering/making cables, searching for plexiglass supplier</v>
      </c>
    </row>
    <row r="99" spans="1:3">
      <c r="A99" s="10">
        <f>[2]Sheet1!A99</f>
        <v>40288</v>
      </c>
      <c r="B99">
        <f>[2]Sheet1!B99</f>
        <v>9</v>
      </c>
      <c r="C99" t="str">
        <f>[2]Sheet1!C99</f>
        <v>Ordering enclosure parts and interface motor</v>
      </c>
    </row>
    <row r="100" spans="1:3">
      <c r="A100" s="10">
        <f>[2]Sheet1!A100</f>
        <v>40289</v>
      </c>
      <c r="B100">
        <f>[2]Sheet1!B100</f>
        <v>8</v>
      </c>
      <c r="C100" t="str">
        <f>[2]Sheet1!C100</f>
        <v>Final debug and assembly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40270</v>
      </c>
      <c r="B37">
        <f>[3]Sheet1!B37</f>
        <v>7</v>
      </c>
      <c r="C37" t="str">
        <f>[3]Sheet1!C37</f>
        <v>Hard Constrait Programming</v>
      </c>
    </row>
    <row r="38" spans="1:3">
      <c r="A38" s="10">
        <f>[3]Sheet1!A38</f>
        <v>40274</v>
      </c>
      <c r="B38">
        <f>[3]Sheet1!B38</f>
        <v>1</v>
      </c>
      <c r="C38" t="str">
        <f>[3]Sheet1!C38</f>
        <v>Weekly Meeting</v>
      </c>
    </row>
    <row r="39" spans="1:3">
      <c r="A39" s="10">
        <f>[3]Sheet1!A39</f>
        <v>40276</v>
      </c>
      <c r="B39">
        <f>[3]Sheet1!B39</f>
        <v>2</v>
      </c>
      <c r="C39" t="str">
        <f>[3]Sheet1!C39</f>
        <v>Group Meeting</v>
      </c>
    </row>
    <row r="40" spans="1:3">
      <c r="A40" s="10">
        <f>[3]Sheet1!A40</f>
        <v>40279</v>
      </c>
      <c r="B40">
        <f>[3]Sheet1!B40</f>
        <v>3</v>
      </c>
      <c r="C40" t="str">
        <f>[3]Sheet1!C40</f>
        <v>Pair Programming Hard Constraint</v>
      </c>
    </row>
    <row r="41" spans="1:3">
      <c r="A41" s="10">
        <f>[3]Sheet1!A41</f>
        <v>40287</v>
      </c>
      <c r="B41">
        <f>[3]Sheet1!B41</f>
        <v>2</v>
      </c>
      <c r="C41" t="str">
        <f>[3]Sheet1!C41</f>
        <v>Final Report Editing</v>
      </c>
    </row>
    <row r="42" spans="1:3">
      <c r="A42" s="10">
        <f>[3]Sheet1!A42</f>
        <v>40288</v>
      </c>
      <c r="B42">
        <f>[3]Sheet1!B42</f>
        <v>3</v>
      </c>
      <c r="C42" t="str">
        <f>[3]Sheet1!C42</f>
        <v>Poster writeup</v>
      </c>
    </row>
    <row r="43" spans="1:3">
      <c r="A43" s="10">
        <f>[3]Sheet1!A43</f>
        <v>40289</v>
      </c>
      <c r="B43">
        <f>[3]Sheet1!B43</f>
        <v>12</v>
      </c>
      <c r="C43" t="str">
        <f>[3]Sheet1!C43</f>
        <v>Poster and presentation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B7" sqref="B7"/>
    </sheetView>
  </sheetViews>
  <sheetFormatPr defaultRowHeight="13.5"/>
  <cols>
    <col min="1" max="1" width="10.37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40248</v>
      </c>
      <c r="B38">
        <f>[4]Sheet1!B38</f>
        <v>1</v>
      </c>
      <c r="C38" t="str">
        <f>[4]Sheet1!C38</f>
        <v>Lecture in Scarfe</v>
      </c>
    </row>
    <row r="39" spans="1:3">
      <c r="A39" s="10">
        <f>[4]Sheet1!A39</f>
        <v>40249</v>
      </c>
      <c r="B39">
        <f>[4]Sheet1!B39</f>
        <v>3</v>
      </c>
      <c r="C39" t="str">
        <f>[4]Sheet1!C39</f>
        <v>Final Tool Mount/Offset Drawings and Part research/listing cont'd</v>
      </c>
    </row>
    <row r="40" spans="1:3">
      <c r="A40" s="10">
        <f>[4]Sheet1!A40</f>
        <v>40253</v>
      </c>
      <c r="B40">
        <f>[4]Sheet1!B40</f>
        <v>2</v>
      </c>
      <c r="C40" t="str">
        <f>[4]Sheet1!C40</f>
        <v>Group Meeting</v>
      </c>
    </row>
    <row r="41" spans="1:3">
      <c r="A41" s="10">
        <f>[4]Sheet1!A41</f>
        <v>40253</v>
      </c>
      <c r="B41">
        <f>[4]Sheet1!B41</f>
        <v>1</v>
      </c>
      <c r="C41" t="str">
        <f>[4]Sheet1!C41</f>
        <v>Material Ordering</v>
      </c>
    </row>
    <row r="42" spans="1:3">
      <c r="A42" s="10">
        <f>[4]Sheet1!A42</f>
        <v>40255</v>
      </c>
      <c r="B42">
        <f>[4]Sheet1!B42</f>
        <v>2</v>
      </c>
      <c r="C42" t="str">
        <f>[4]Sheet1!C42</f>
        <v>Fastener Ordering and checkup with Perry</v>
      </c>
    </row>
    <row r="43" spans="1:3">
      <c r="A43" s="10">
        <f>[4]Sheet1!A43</f>
        <v>40256</v>
      </c>
      <c r="B43">
        <f>[4]Sheet1!B43</f>
        <v>3</v>
      </c>
      <c r="C43" t="str">
        <f>[4]Sheet1!C43</f>
        <v>Bearing ordering-chechup-switch-reordering</v>
      </c>
    </row>
    <row r="44" spans="1:3">
      <c r="A44" s="10">
        <f>[4]Sheet1!A44</f>
        <v>40260</v>
      </c>
      <c r="B44">
        <f>[4]Sheet1!B44</f>
        <v>2.5</v>
      </c>
      <c r="C44" t="str">
        <f>[4]Sheet1!C44</f>
        <v>Group Meeting</v>
      </c>
    </row>
    <row r="45" spans="1:3">
      <c r="A45" s="10">
        <f>[4]Sheet1!A45</f>
        <v>40260</v>
      </c>
      <c r="B45">
        <f>[4]Sheet1!B45</f>
        <v>1</v>
      </c>
      <c r="C45" t="str">
        <f>[4]Sheet1!C45</f>
        <v>Weekly Meeting</v>
      </c>
    </row>
    <row r="46" spans="1:3">
      <c r="A46" s="10">
        <f>[4]Sheet1!A46</f>
        <v>40263</v>
      </c>
      <c r="B46">
        <f>[4]Sheet1!B46</f>
        <v>0.5</v>
      </c>
      <c r="C46" t="str">
        <f>[4]Sheet1!C46</f>
        <v>Skype Meeting</v>
      </c>
    </row>
    <row r="47" spans="1:3">
      <c r="A47" s="10">
        <f>[4]Sheet1!A47</f>
        <v>40267</v>
      </c>
      <c r="B47">
        <f>[4]Sheet1!B47</f>
        <v>1.5</v>
      </c>
      <c r="C47" t="str">
        <f>[4]Sheet1!C47</f>
        <v>Group Meeting</v>
      </c>
    </row>
    <row r="48" spans="1:3">
      <c r="A48" s="10">
        <f>[4]Sheet1!A48</f>
        <v>40267</v>
      </c>
      <c r="B48">
        <f>[4]Sheet1!B48</f>
        <v>1</v>
      </c>
      <c r="C48" t="str">
        <f>[4]Sheet1!C48</f>
        <v>Weekly Meeting</v>
      </c>
    </row>
    <row r="49" spans="1:3">
      <c r="A49" s="10">
        <f>[4]Sheet1!A49</f>
        <v>40269</v>
      </c>
      <c r="B49">
        <f>[4]Sheet1!B49</f>
        <v>4.5</v>
      </c>
      <c r="C49" t="str">
        <f>[4]Sheet1!C49</f>
        <v>Machine Shop: Rotating Base cutting and milling</v>
      </c>
    </row>
    <row r="50" spans="1:3">
      <c r="A50" s="10">
        <f>[4]Sheet1!A50</f>
        <v>40274</v>
      </c>
      <c r="B50">
        <f>[4]Sheet1!B50</f>
        <v>7.5</v>
      </c>
      <c r="C50" t="str">
        <f>[4]Sheet1!C50</f>
        <v>Machine Shop (extended hours): Rotating Base milling</v>
      </c>
    </row>
    <row r="51" spans="1:3">
      <c r="A51" s="10">
        <f>[4]Sheet1!A51</f>
        <v>40275</v>
      </c>
      <c r="B51">
        <f>[4]Sheet1!B51</f>
        <v>4.5</v>
      </c>
      <c r="C51" t="str">
        <f>[4]Sheet1!C51</f>
        <v>Machine work, preparation, discussions, cleanup</v>
      </c>
    </row>
    <row r="52" spans="1:3">
      <c r="A52" s="10">
        <f>[4]Sheet1!A52</f>
        <v>40276</v>
      </c>
      <c r="B52">
        <f>[4]Sheet1!B52</f>
        <v>4.5</v>
      </c>
      <c r="C52" t="str">
        <f>[4]Sheet1!C52</f>
        <v>Machine work, preparation, discussions, cleanup</v>
      </c>
    </row>
    <row r="53" spans="1:3">
      <c r="A53" s="10">
        <f>[4]Sheet1!A53</f>
        <v>40277</v>
      </c>
      <c r="B53">
        <f>[4]Sheet1!B53</f>
        <v>4.5</v>
      </c>
      <c r="C53" t="str">
        <f>[4]Sheet1!C53</f>
        <v>Machine work, preparation, discussions, cleanup</v>
      </c>
    </row>
    <row r="54" spans="1:3">
      <c r="A54" s="10">
        <f>[4]Sheet1!A54</f>
        <v>40280</v>
      </c>
      <c r="B54">
        <f>[4]Sheet1!B54</f>
        <v>4.5</v>
      </c>
      <c r="C54" t="str">
        <f>[4]Sheet1!C54</f>
        <v>Machine work, preparation, discussions, cleanup</v>
      </c>
    </row>
    <row r="55" spans="1:3">
      <c r="A55" s="10">
        <f>[4]Sheet1!A55</f>
        <v>40281</v>
      </c>
      <c r="B55">
        <f>[4]Sheet1!B55</f>
        <v>4.5</v>
      </c>
      <c r="C55" t="str">
        <f>[4]Sheet1!C55</f>
        <v>Machine work, preparation, discussions, cleanup</v>
      </c>
    </row>
    <row r="56" spans="1:3">
      <c r="A56" s="10">
        <f>[4]Sheet1!A56</f>
        <v>40282</v>
      </c>
      <c r="B56">
        <f>[4]Sheet1!B56</f>
        <v>4.5</v>
      </c>
      <c r="C56" t="str">
        <f>[4]Sheet1!C56</f>
        <v>Machine work, preparation, discussions, cleanup</v>
      </c>
    </row>
    <row r="57" spans="1:3">
      <c r="A57" s="10">
        <f>[4]Sheet1!A57</f>
        <v>40283</v>
      </c>
      <c r="B57">
        <f>[4]Sheet1!B57</f>
        <v>4.5</v>
      </c>
      <c r="C57" t="str">
        <f>[4]Sheet1!C57</f>
        <v>Machine work, preparation, discussions, cleanup</v>
      </c>
    </row>
    <row r="58" spans="1:3">
      <c r="A58" s="10">
        <f>[4]Sheet1!A58</f>
        <v>40284</v>
      </c>
      <c r="B58">
        <f>[4]Sheet1!B58</f>
        <v>4.5</v>
      </c>
      <c r="C58" t="str">
        <f>[4]Sheet1!C58</f>
        <v>Machine work, preparation, discussions, cleanup</v>
      </c>
    </row>
    <row r="59" spans="1:3">
      <c r="A59" s="10">
        <f>[4]Sheet1!A59</f>
        <v>40286</v>
      </c>
      <c r="B59">
        <f>[4]Sheet1!B59</f>
        <v>8</v>
      </c>
      <c r="C59" t="str">
        <f>[4]Sheet1!C59</f>
        <v>Final Report writeup</v>
      </c>
    </row>
    <row r="60" spans="1:3">
      <c r="A60" s="10">
        <f>[4]Sheet1!A60</f>
        <v>40287</v>
      </c>
      <c r="B60">
        <f>[4]Sheet1!B60</f>
        <v>4.5</v>
      </c>
      <c r="C60" t="str">
        <f>[4]Sheet1!C60</f>
        <v>Machine work, preparation, discussions, cleanup</v>
      </c>
    </row>
    <row r="61" spans="1:3">
      <c r="A61" s="10">
        <f>[4]Sheet1!A61</f>
        <v>40288</v>
      </c>
      <c r="B61">
        <f>[4]Sheet1!B61</f>
        <v>2</v>
      </c>
      <c r="C61" t="str">
        <f>[4]Sheet1!C61</f>
        <v>Machine work, preparation, discussions, cleanup</v>
      </c>
    </row>
    <row r="62" spans="1:3">
      <c r="A62" s="10">
        <f>[4]Sheet1!A62</f>
        <v>40289</v>
      </c>
      <c r="B62">
        <f>[4]Sheet1!B62</f>
        <v>12</v>
      </c>
      <c r="C62" t="str">
        <f>[4]Sheet1!C62</f>
        <v>Machine work, assembly, poster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3.5"/>
  <cols>
    <col min="1" max="1" width="10.37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2</v>
      </c>
      <c r="C39" t="str">
        <f>[5]Sheet1!C39</f>
        <v>Implant Review</v>
      </c>
    </row>
    <row r="40" spans="1:3">
      <c r="A40" s="10">
        <f>[5]Sheet1!A40</f>
        <v>40241</v>
      </c>
      <c r="B40">
        <f>[5]Sheet1!B40</f>
        <v>1</v>
      </c>
      <c r="C40" t="str">
        <f>[5]Sheet1!C40</f>
        <v>Motor precision requirements</v>
      </c>
    </row>
    <row r="41" spans="1:3">
      <c r="A41" s="10">
        <f>[5]Sheet1!A41</f>
        <v>40246</v>
      </c>
      <c r="B41">
        <f>[5]Sheet1!B41</f>
        <v>1.5</v>
      </c>
      <c r="C41" t="str">
        <f>[5]Sheet1!C41</f>
        <v>Group Meeting</v>
      </c>
    </row>
    <row r="42" spans="1:3">
      <c r="A42" s="10">
        <f>[5]Sheet1!A42</f>
        <v>40246</v>
      </c>
      <c r="B42">
        <f>[5]Sheet1!B42</f>
        <v>1</v>
      </c>
      <c r="C42" t="str">
        <f>[5]Sheet1!C42</f>
        <v>Weekly Meeting</v>
      </c>
    </row>
    <row r="43" spans="1:3">
      <c r="A43" s="10">
        <f>[5]Sheet1!A43</f>
        <v>40251</v>
      </c>
      <c r="B43">
        <f>[5]Sheet1!B43</f>
        <v>4</v>
      </c>
      <c r="C43" t="str">
        <f>[5]Sheet1!C43</f>
        <v>Previous documentation review</v>
      </c>
    </row>
    <row r="44" spans="1:3">
      <c r="A44" s="10">
        <f>[5]Sheet1!A44</f>
        <v>40252</v>
      </c>
      <c r="B44">
        <f>[5]Sheet1!B44</f>
        <v>2</v>
      </c>
      <c r="C44" t="str">
        <f>[5]Sheet1!C44</f>
        <v>Final documentation structure</v>
      </c>
    </row>
    <row r="45" spans="1:3">
      <c r="A45" s="10">
        <f>[5]Sheet1!A45</f>
        <v>40253</v>
      </c>
      <c r="B45">
        <f>[5]Sheet1!B45</f>
        <v>2</v>
      </c>
      <c r="C45" t="str">
        <f>[5]Sheet1!C45</f>
        <v>Group Meeting</v>
      </c>
    </row>
    <row r="46" spans="1:3">
      <c r="A46" s="10">
        <f>[5]Sheet1!A46</f>
        <v>40255</v>
      </c>
      <c r="B46">
        <f>[5]Sheet1!B46</f>
        <v>1</v>
      </c>
      <c r="C46" t="str">
        <f>[5]Sheet1!C46</f>
        <v>TAR Review</v>
      </c>
    </row>
    <row r="47" spans="1:3">
      <c r="A47" s="10">
        <f>[5]Sheet1!A47</f>
        <v>40255</v>
      </c>
      <c r="B47">
        <f>[5]Sheet1!B47</f>
        <v>3</v>
      </c>
      <c r="C47" t="str">
        <f>[5]Sheet1!C47</f>
        <v>Rotation gravity compensation spreadsheet for new design</v>
      </c>
    </row>
    <row r="48" spans="1:3">
      <c r="A48" s="10">
        <f>[5]Sheet1!A48</f>
        <v>40260</v>
      </c>
      <c r="B48">
        <f>[5]Sheet1!B48</f>
        <v>2.5</v>
      </c>
      <c r="C48" t="str">
        <f>[5]Sheet1!C48</f>
        <v>Group Meeting</v>
      </c>
    </row>
    <row r="49" spans="1:3">
      <c r="A49" s="10">
        <f>[5]Sheet1!A49</f>
        <v>40260</v>
      </c>
      <c r="B49">
        <f>[5]Sheet1!B49</f>
        <v>1</v>
      </c>
      <c r="C49" t="str">
        <f>[5]Sheet1!C49</f>
        <v>Weekly Meeting</v>
      </c>
    </row>
    <row r="50" spans="1:3">
      <c r="A50" s="10">
        <f>[5]Sheet1!A50</f>
        <v>40263</v>
      </c>
      <c r="B50">
        <f>[5]Sheet1!B50</f>
        <v>0.5</v>
      </c>
      <c r="C50" t="str">
        <f>[5]Sheet1!C50</f>
        <v>Skype Meeting</v>
      </c>
    </row>
    <row r="51" spans="1:3">
      <c r="A51" s="10">
        <f>[5]Sheet1!A51</f>
        <v>40267</v>
      </c>
      <c r="B51">
        <f>[5]Sheet1!B51</f>
        <v>1.5</v>
      </c>
      <c r="C51" t="str">
        <f>[5]Sheet1!C51</f>
        <v>Group Meeting</v>
      </c>
    </row>
    <row r="52" spans="1:3">
      <c r="A52" s="10">
        <f>[5]Sheet1!A52</f>
        <v>40267</v>
      </c>
      <c r="B52">
        <f>[5]Sheet1!B52</f>
        <v>1</v>
      </c>
      <c r="C52" t="str">
        <f>[5]Sheet1!C52</f>
        <v>Weekly Meeting</v>
      </c>
    </row>
    <row r="53" spans="1:3">
      <c r="A53" s="10">
        <f>[5]Sheet1!A53</f>
        <v>40273</v>
      </c>
      <c r="B53">
        <f>[5]Sheet1!B53</f>
        <v>3</v>
      </c>
      <c r="C53" t="str">
        <f>[5]Sheet1!C53</f>
        <v>Gravity comp. curves</v>
      </c>
    </row>
    <row r="54" spans="1:3">
      <c r="A54" s="10">
        <f>[5]Sheet1!A54</f>
        <v>40274</v>
      </c>
      <c r="B54">
        <f>[5]Sheet1!B54</f>
        <v>6</v>
      </c>
      <c r="C54" t="str">
        <f>[5]Sheet1!C54</f>
        <v>Gravity comp write up</v>
      </c>
    </row>
    <row r="55" spans="1:3">
      <c r="A55" s="10">
        <f>[5]Sheet1!A55</f>
        <v>40274</v>
      </c>
      <c r="B55">
        <f>[5]Sheet1!B55</f>
        <v>1</v>
      </c>
      <c r="C55" t="str">
        <f>[5]Sheet1!C55</f>
        <v>Testing procedure</v>
      </c>
    </row>
    <row r="56" spans="1:3">
      <c r="A56" s="10">
        <f>[5]Sheet1!A56</f>
        <v>40277</v>
      </c>
      <c r="B56">
        <f>[5]Sheet1!B56</f>
        <v>4</v>
      </c>
      <c r="C56" t="str">
        <f>[5]Sheet1!C56</f>
        <v>Machining</v>
      </c>
    </row>
    <row r="57" spans="1:3">
      <c r="A57" s="10">
        <f>[5]Sheet1!A57</f>
        <v>40278</v>
      </c>
      <c r="B57">
        <f>[5]Sheet1!B57</f>
        <v>1</v>
      </c>
      <c r="C57" t="str">
        <f>[5]Sheet1!C57</f>
        <v>Testing procedure</v>
      </c>
    </row>
    <row r="58" spans="1:3">
      <c r="A58" s="10">
        <f>[5]Sheet1!A58</f>
        <v>40280</v>
      </c>
      <c r="B58">
        <f>[5]Sheet1!B58</f>
        <v>4</v>
      </c>
      <c r="C58" t="str">
        <f>[5]Sheet1!C58</f>
        <v>Machining</v>
      </c>
    </row>
    <row r="59" spans="1:3">
      <c r="A59" s="10">
        <f>[5]Sheet1!A59</f>
        <v>40281</v>
      </c>
      <c r="B59">
        <f>[5]Sheet1!B59</f>
        <v>4</v>
      </c>
      <c r="C59" t="str">
        <f>[5]Sheet1!C59</f>
        <v>Machining</v>
      </c>
    </row>
    <row r="60" spans="1:3">
      <c r="A60" s="10">
        <f>[5]Sheet1!A60</f>
        <v>40283</v>
      </c>
      <c r="B60">
        <f>[5]Sheet1!B60</f>
        <v>4</v>
      </c>
      <c r="C60" t="str">
        <f>[5]Sheet1!C60</f>
        <v>Machining</v>
      </c>
    </row>
    <row r="61" spans="1:3">
      <c r="A61" s="10">
        <f>[5]Sheet1!A61</f>
        <v>40285</v>
      </c>
      <c r="B61">
        <f>[5]Sheet1!B61</f>
        <v>4</v>
      </c>
      <c r="C61" t="str">
        <f>[5]Sheet1!C61</f>
        <v>Machining</v>
      </c>
    </row>
    <row r="62" spans="1:3">
      <c r="A62" s="10">
        <f>[5]Sheet1!A62</f>
        <v>40284</v>
      </c>
      <c r="B62">
        <f>[5]Sheet1!B62</f>
        <v>4</v>
      </c>
      <c r="C62" t="str">
        <f>[5]Sheet1!C62</f>
        <v>Final documentation</v>
      </c>
    </row>
    <row r="63" spans="1:3">
      <c r="A63" s="10">
        <f>[5]Sheet1!A63</f>
        <v>40285</v>
      </c>
      <c r="B63">
        <f>[5]Sheet1!B63</f>
        <v>12</v>
      </c>
      <c r="C63" t="str">
        <f>[5]Sheet1!C63</f>
        <v>Final documentation</v>
      </c>
    </row>
    <row r="64" spans="1:3">
      <c r="A64" s="10">
        <f>[5]Sheet1!A64</f>
        <v>40286</v>
      </c>
      <c r="B64">
        <f>[5]Sheet1!B64</f>
        <v>2</v>
      </c>
      <c r="C64" t="str">
        <f>[5]Sheet1!C64</f>
        <v>Final documentation</v>
      </c>
    </row>
    <row r="65" spans="1:3">
      <c r="A65" s="10">
        <f>[5]Sheet1!A65</f>
        <v>40287</v>
      </c>
      <c r="B65">
        <f>[5]Sheet1!B65</f>
        <v>5</v>
      </c>
      <c r="C65" t="str">
        <f>[5]Sheet1!C65</f>
        <v>Final Report Editing</v>
      </c>
    </row>
    <row r="66" spans="1:3">
      <c r="A66" s="10">
        <f>[5]Sheet1!A66</f>
        <v>40288</v>
      </c>
      <c r="B66">
        <f>[5]Sheet1!B66</f>
        <v>2</v>
      </c>
      <c r="C66" t="str">
        <f>[5]Sheet1!C66</f>
        <v>Machining</v>
      </c>
    </row>
    <row r="67" spans="1:3">
      <c r="A67" s="10">
        <f>[5]Sheet1!A67</f>
        <v>40289</v>
      </c>
      <c r="B67">
        <f>[5]Sheet1!B67</f>
        <v>8</v>
      </c>
      <c r="C67" t="str">
        <f>[5]Sheet1!C67</f>
        <v>Maching, assembly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all</vt:lpstr>
      <vt:lpstr>weekly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2010-04-23T22:42:20Z</dcterms:modified>
</cp:coreProperties>
</file>