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qstgojp-my.sharepoint.com/personal/nagai_yuji_qst_go_jp/Documents/paper/Longitudinal DCZ-PET/Figs/Fig3/"/>
    </mc:Choice>
  </mc:AlternateContent>
  <xr:revisionPtr revIDLastSave="310" documentId="8_{CC5D7BE0-6385-4B02-96FC-71139A3E4F2E}" xr6:coauthVersionLast="47" xr6:coauthVersionMax="47" xr10:uidLastSave="{C78483E5-0578-4D29-A7DA-8ECFB5074E5E}"/>
  <bookViews>
    <workbookView xWindow="-19310" yWindow="-110" windowWidth="19420" windowHeight="21820" xr2:uid="{A973FCBF-CF42-4728-B501-68937C966749}"/>
  </bookViews>
  <sheets>
    <sheet name="Sheet1" sheetId="1" r:id="rId1"/>
    <sheet name="Sheet2" sheetId="2" r:id="rId2"/>
  </sheets>
  <definedNames>
    <definedName name="_xlnm._FilterDatabase" localSheetId="0" hidden="1">Sheet1!$A$1:$J$18</definedName>
    <definedName name="_xlnm._FilterDatabase" localSheetId="1" hidden="1">Sheet2!$A$1:$G$26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" i="1"/>
  <c r="M3" i="1"/>
  <c r="M4" i="1"/>
  <c r="M5" i="1"/>
  <c r="M7" i="1"/>
  <c r="M8" i="1"/>
  <c r="M9" i="1"/>
  <c r="M10" i="1"/>
  <c r="M11" i="1"/>
  <c r="M13" i="1"/>
  <c r="M14" i="1"/>
  <c r="M15" i="1"/>
  <c r="M16" i="1"/>
  <c r="M17" i="1"/>
  <c r="M18" i="1"/>
  <c r="M19" i="1"/>
  <c r="M2" i="1"/>
  <c r="L19" i="1"/>
  <c r="K19" i="1"/>
  <c r="H2" i="2"/>
  <c r="I2" i="2"/>
  <c r="H3" i="2"/>
  <c r="I3" i="2"/>
  <c r="H4" i="2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K2" i="1"/>
  <c r="L2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</calcChain>
</file>

<file path=xl/sharedStrings.xml><?xml version="1.0" encoding="utf-8"?>
<sst xmlns="http://schemas.openxmlformats.org/spreadsheetml/2006/main" count="174" uniqueCount="87">
  <si>
    <t>hM4Di</t>
  </si>
  <si>
    <t>R-OFC/L-rmCD</t>
  </si>
  <si>
    <t>MR task</t>
  </si>
  <si>
    <t>bilateral OFC</t>
  </si>
  <si>
    <t>DCZ</t>
  </si>
  <si>
    <t>reversal learning task</t>
  </si>
  <si>
    <t>bilateral CD</t>
  </si>
  <si>
    <t>Discounting task/MR task</t>
  </si>
  <si>
    <t>L-OFC/R-rmCD</t>
  </si>
  <si>
    <t>Bilateral OFC activation sites</t>
  </si>
  <si>
    <t>Delayed matching to sample task (Behavior, fPET, Electrophysiology)</t>
  </si>
  <si>
    <t>CNO/DCZ</t>
  </si>
  <si>
    <t>hM3Dq</t>
  </si>
  <si>
    <t>L-Amygdala</t>
  </si>
  <si>
    <t>FDG, 宮川</t>
    <rPh sb="5" eb="7">
      <t>ミヤカワ</t>
    </rPh>
    <phoneticPr fontId="1"/>
  </si>
  <si>
    <t>Striatum</t>
  </si>
  <si>
    <t>FDG</t>
  </si>
  <si>
    <t>Bilateral Amygdala</t>
  </si>
  <si>
    <t>Unilateral SI(D2) activation site</t>
  </si>
  <si>
    <t>Tactile fMRI &amp; Brinkman Board task</t>
  </si>
  <si>
    <t>bilateral DLPFC</t>
  </si>
  <si>
    <t>delayed response task</t>
  </si>
  <si>
    <t>R-Amygdala</t>
  </si>
  <si>
    <t>reversal learning task, devaluation task</t>
  </si>
  <si>
    <t>Thalamus</t>
  </si>
  <si>
    <t>FDG, displacement</t>
  </si>
  <si>
    <t>dreadd</t>
    <phoneticPr fontId="1"/>
  </si>
  <si>
    <t>region</t>
    <phoneticPr fontId="1"/>
  </si>
  <si>
    <t>agonist</t>
    <phoneticPr fontId="2"/>
  </si>
  <si>
    <t>experiments</t>
    <phoneticPr fontId="1"/>
  </si>
  <si>
    <t>effect</t>
    <phoneticPr fontId="1"/>
  </si>
  <si>
    <t>start</t>
    <phoneticPr fontId="2"/>
  </si>
  <si>
    <t>end</t>
    <phoneticPr fontId="2"/>
  </si>
  <si>
    <t>positive</t>
    <phoneticPr fontId="2"/>
  </si>
  <si>
    <t>monkeyID</t>
    <phoneticPr fontId="2"/>
  </si>
  <si>
    <t>ID</t>
    <phoneticPr fontId="2"/>
  </si>
  <si>
    <t>153R</t>
  </si>
  <si>
    <t>162R</t>
  </si>
  <si>
    <t>163R</t>
  </si>
  <si>
    <t>199R</t>
  </si>
  <si>
    <t>201R</t>
  </si>
  <si>
    <t>207R</t>
  </si>
  <si>
    <t>208J</t>
  </si>
  <si>
    <t>211J</t>
  </si>
  <si>
    <t>215R</t>
  </si>
  <si>
    <t>218J</t>
  </si>
  <si>
    <t>221J</t>
  </si>
  <si>
    <t>223C</t>
  </si>
  <si>
    <t>224J</t>
  </si>
  <si>
    <t>225J</t>
  </si>
  <si>
    <t>229R</t>
  </si>
  <si>
    <t>230R</t>
  </si>
  <si>
    <t>232J</t>
  </si>
  <si>
    <t>234J</t>
  </si>
  <si>
    <t>236J</t>
  </si>
  <si>
    <t>238J</t>
  </si>
  <si>
    <t>240J</t>
  </si>
  <si>
    <t>241J</t>
  </si>
  <si>
    <t>245J</t>
  </si>
  <si>
    <t>251R</t>
  </si>
  <si>
    <t>255C</t>
  </si>
  <si>
    <t>CNO/C21</t>
    <phoneticPr fontId="2"/>
  </si>
  <si>
    <t>group</t>
    <phoneticPr fontId="2"/>
  </si>
  <si>
    <t>153R_1</t>
    <phoneticPr fontId="2"/>
  </si>
  <si>
    <t>218J_2</t>
  </si>
  <si>
    <t>163R_1</t>
    <phoneticPr fontId="2"/>
  </si>
  <si>
    <t>201R_1</t>
    <phoneticPr fontId="2"/>
  </si>
  <si>
    <t>207R_1</t>
  </si>
  <si>
    <t>215R_1</t>
  </si>
  <si>
    <t>221J_1</t>
  </si>
  <si>
    <t>223C_1</t>
  </si>
  <si>
    <t>224J_1</t>
  </si>
  <si>
    <t>225J_1</t>
  </si>
  <si>
    <t>229R_1</t>
  </si>
  <si>
    <t>234J_1</t>
  </si>
  <si>
    <t>236J_1</t>
  </si>
  <si>
    <t>238J_1</t>
  </si>
  <si>
    <t>241J_1</t>
  </si>
  <si>
    <t>245J_1</t>
  </si>
  <si>
    <t>255C_1</t>
  </si>
  <si>
    <t>fix</t>
    <phoneticPr fontId="2"/>
  </si>
  <si>
    <t>activation</t>
    <phoneticPr fontId="2"/>
  </si>
  <si>
    <t>NG</t>
    <phoneticPr fontId="2"/>
  </si>
  <si>
    <t>start.y</t>
    <phoneticPr fontId="2"/>
  </si>
  <si>
    <t>end.y</t>
    <phoneticPr fontId="2"/>
  </si>
  <si>
    <t>negative</t>
    <phoneticPr fontId="2"/>
  </si>
  <si>
    <t>moid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</si>
</sst>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ECC5B-ED9E-4D89-944D-EC0647A43CA9}">
  <sheetPr codeName="Sheet1"/>
  <dimension ref="A1:N19"/>
  <sheetViews>
    <sheetView tabSelected="1" zoomScale="70" zoomScaleNormal="70" workbookViewId="0">
      <selection activeCell="A18" sqref="A18"/>
    </sheetView>
  </sheetViews>
  <sheetFormatPr defaultRowHeight="18" x14ac:dyDescent="0.55000000000000004"/>
  <cols>
    <col min="1" max="1" width="10" bestFit="1" customWidth="1"/>
    <col min="2" max="2" width="7.33203125" bestFit="1" customWidth="1"/>
    <col min="3" max="3" width="29.08203125" bestFit="1" customWidth="1"/>
    <col min="4" max="4" width="9.75" bestFit="1" customWidth="1"/>
    <col min="5" max="5" width="63.33203125" bestFit="1" customWidth="1"/>
    <col min="6" max="6" width="7.75" bestFit="1" customWidth="1"/>
    <col min="7" max="8" width="5.1640625" bestFit="1" customWidth="1"/>
  </cols>
  <sheetData>
    <row r="1" spans="1:14" x14ac:dyDescent="0.55000000000000004">
      <c r="A1" t="s">
        <v>34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35</v>
      </c>
      <c r="J1" t="s">
        <v>62</v>
      </c>
      <c r="K1" t="s">
        <v>83</v>
      </c>
      <c r="L1" t="s">
        <v>84</v>
      </c>
      <c r="M1" t="s">
        <v>81</v>
      </c>
      <c r="N1" t="s">
        <v>86</v>
      </c>
    </row>
    <row r="2" spans="1:14" x14ac:dyDescent="0.55000000000000004">
      <c r="A2" t="s">
        <v>36</v>
      </c>
      <c r="B2" t="s">
        <v>0</v>
      </c>
      <c r="C2" t="s">
        <v>1</v>
      </c>
      <c r="D2" t="s">
        <v>61</v>
      </c>
      <c r="E2" t="s">
        <v>2</v>
      </c>
      <c r="F2" t="s">
        <v>33</v>
      </c>
      <c r="G2">
        <v>206</v>
      </c>
      <c r="H2">
        <v>274</v>
      </c>
      <c r="I2">
        <v>1</v>
      </c>
      <c r="J2" t="s">
        <v>63</v>
      </c>
      <c r="K2">
        <f t="shared" ref="K2:K19" si="0">G2/365</f>
        <v>0.56438356164383563</v>
      </c>
      <c r="L2">
        <f t="shared" ref="L2:L19" si="1">H2/365</f>
        <v>0.75068493150684934</v>
      </c>
      <c r="M2">
        <f>VLOOKUP(A2,Sheet2!$A$2:$I$26,6,FALSE)</f>
        <v>10</v>
      </c>
      <c r="N2" t="str">
        <f t="shared" ref="N2:N19" si="2">"#"&amp;LEFT(A2,3)</f>
        <v>#153</v>
      </c>
    </row>
    <row r="3" spans="1:14" x14ac:dyDescent="0.55000000000000004">
      <c r="A3" t="s">
        <v>38</v>
      </c>
      <c r="B3" t="s">
        <v>0</v>
      </c>
      <c r="C3" t="s">
        <v>6</v>
      </c>
      <c r="D3" t="s">
        <v>61</v>
      </c>
      <c r="E3" t="s">
        <v>7</v>
      </c>
      <c r="F3" t="s">
        <v>33</v>
      </c>
      <c r="G3">
        <v>58</v>
      </c>
      <c r="H3">
        <v>408</v>
      </c>
      <c r="I3">
        <v>3</v>
      </c>
      <c r="J3" t="s">
        <v>65</v>
      </c>
      <c r="K3">
        <f t="shared" si="0"/>
        <v>0.15890410958904111</v>
      </c>
      <c r="L3">
        <f t="shared" si="1"/>
        <v>1.1178082191780823</v>
      </c>
      <c r="M3">
        <f>VLOOKUP(A3,Sheet2!$A$2:$I$26,6,FALSE)</f>
        <v>23</v>
      </c>
      <c r="N3" t="str">
        <f t="shared" si="2"/>
        <v>#163</v>
      </c>
    </row>
    <row r="4" spans="1:14" x14ac:dyDescent="0.55000000000000004">
      <c r="A4" t="s">
        <v>40</v>
      </c>
      <c r="B4" t="s">
        <v>0</v>
      </c>
      <c r="C4" t="s">
        <v>9</v>
      </c>
      <c r="D4" t="s">
        <v>4</v>
      </c>
      <c r="E4" t="s">
        <v>10</v>
      </c>
      <c r="F4" t="s">
        <v>33</v>
      </c>
      <c r="G4">
        <v>56</v>
      </c>
      <c r="H4">
        <v>920</v>
      </c>
      <c r="I4">
        <v>5</v>
      </c>
      <c r="J4" t="s">
        <v>66</v>
      </c>
      <c r="K4">
        <f t="shared" si="0"/>
        <v>0.15342465753424658</v>
      </c>
      <c r="L4">
        <f t="shared" si="1"/>
        <v>2.5205479452054793</v>
      </c>
      <c r="M4">
        <f>VLOOKUP(A4,Sheet2!$A$2:$I$26,6,FALSE)</f>
        <v>54</v>
      </c>
      <c r="N4" t="str">
        <f t="shared" si="2"/>
        <v>#201</v>
      </c>
    </row>
    <row r="5" spans="1:14" x14ac:dyDescent="0.55000000000000004">
      <c r="A5" t="s">
        <v>41</v>
      </c>
      <c r="B5" t="s">
        <v>0</v>
      </c>
      <c r="C5" t="s">
        <v>9</v>
      </c>
      <c r="D5" t="s">
        <v>11</v>
      </c>
      <c r="E5" t="s">
        <v>10</v>
      </c>
      <c r="F5" t="s">
        <v>33</v>
      </c>
      <c r="G5">
        <v>63</v>
      </c>
      <c r="H5">
        <v>1114</v>
      </c>
      <c r="I5">
        <v>6</v>
      </c>
      <c r="J5" t="s">
        <v>67</v>
      </c>
      <c r="K5">
        <f t="shared" si="0"/>
        <v>0.17260273972602741</v>
      </c>
      <c r="L5">
        <f t="shared" si="1"/>
        <v>3.0520547945205481</v>
      </c>
      <c r="M5">
        <f>VLOOKUP(A5,Sheet2!$A$2:$I$26,6,FALSE)</f>
        <v>61</v>
      </c>
      <c r="N5" t="str">
        <f t="shared" si="2"/>
        <v>#207</v>
      </c>
    </row>
    <row r="6" spans="1:14" x14ac:dyDescent="0.55000000000000004">
      <c r="A6" t="s">
        <v>44</v>
      </c>
      <c r="B6" t="s">
        <v>12</v>
      </c>
      <c r="C6" t="s">
        <v>13</v>
      </c>
      <c r="D6" t="s">
        <v>4</v>
      </c>
      <c r="E6" t="s">
        <v>14</v>
      </c>
      <c r="F6" t="s">
        <v>33</v>
      </c>
      <c r="G6">
        <v>98</v>
      </c>
      <c r="H6">
        <v>926</v>
      </c>
      <c r="I6">
        <v>9</v>
      </c>
      <c r="J6" t="s">
        <v>68</v>
      </c>
      <c r="K6">
        <f t="shared" si="0"/>
        <v>0.26849315068493151</v>
      </c>
      <c r="L6">
        <f t="shared" si="1"/>
        <v>2.536986301369863</v>
      </c>
      <c r="M6">
        <v>14</v>
      </c>
      <c r="N6" t="str">
        <f t="shared" si="2"/>
        <v>#215</v>
      </c>
    </row>
    <row r="7" spans="1:14" x14ac:dyDescent="0.55000000000000004">
      <c r="A7" t="s">
        <v>45</v>
      </c>
      <c r="B7" t="s">
        <v>0</v>
      </c>
      <c r="C7" t="s">
        <v>3</v>
      </c>
      <c r="D7" t="s">
        <v>4</v>
      </c>
      <c r="E7" t="s">
        <v>5</v>
      </c>
      <c r="F7" t="s">
        <v>33</v>
      </c>
      <c r="G7">
        <v>160</v>
      </c>
      <c r="H7">
        <v>1139</v>
      </c>
      <c r="I7">
        <v>10</v>
      </c>
      <c r="J7" t="s">
        <v>64</v>
      </c>
      <c r="K7">
        <f t="shared" si="0"/>
        <v>0.43835616438356162</v>
      </c>
      <c r="L7">
        <f t="shared" si="1"/>
        <v>3.1205479452054794</v>
      </c>
      <c r="M7">
        <f>VLOOKUP(A7,Sheet2!$A$2:$I$26,6,FALSE)</f>
        <v>68</v>
      </c>
      <c r="N7" t="str">
        <f t="shared" si="2"/>
        <v>#218</v>
      </c>
    </row>
    <row r="8" spans="1:14" x14ac:dyDescent="0.55000000000000004">
      <c r="A8" t="s">
        <v>46</v>
      </c>
      <c r="B8" t="s">
        <v>0</v>
      </c>
      <c r="C8" t="s">
        <v>8</v>
      </c>
      <c r="D8" t="s">
        <v>11</v>
      </c>
      <c r="E8" t="s">
        <v>2</v>
      </c>
      <c r="F8" t="s">
        <v>33</v>
      </c>
      <c r="G8">
        <v>86</v>
      </c>
      <c r="H8">
        <v>319</v>
      </c>
      <c r="I8">
        <v>11</v>
      </c>
      <c r="J8" t="s">
        <v>69</v>
      </c>
      <c r="K8">
        <f t="shared" si="0"/>
        <v>0.23561643835616439</v>
      </c>
      <c r="L8">
        <f t="shared" si="1"/>
        <v>0.87397260273972599</v>
      </c>
      <c r="M8">
        <f>VLOOKUP(A8,Sheet2!$A$2:$I$26,6,FALSE)</f>
        <v>21</v>
      </c>
      <c r="N8" t="str">
        <f t="shared" si="2"/>
        <v>#221</v>
      </c>
    </row>
    <row r="9" spans="1:14" x14ac:dyDescent="0.55000000000000004">
      <c r="A9" t="s">
        <v>47</v>
      </c>
      <c r="B9" t="s">
        <v>12</v>
      </c>
      <c r="C9" t="s">
        <v>15</v>
      </c>
      <c r="D9" t="s">
        <v>4</v>
      </c>
      <c r="E9" t="s">
        <v>16</v>
      </c>
      <c r="F9" t="s">
        <v>33</v>
      </c>
      <c r="G9">
        <v>86</v>
      </c>
      <c r="H9">
        <v>213</v>
      </c>
      <c r="I9">
        <v>12</v>
      </c>
      <c r="J9" t="s">
        <v>70</v>
      </c>
      <c r="K9">
        <f t="shared" si="0"/>
        <v>0.23561643835616439</v>
      </c>
      <c r="L9">
        <f t="shared" si="1"/>
        <v>0.58356164383561648</v>
      </c>
      <c r="M9">
        <f>VLOOKUP(A9,Sheet2!$A$2:$I$26,6,FALSE)</f>
        <v>3</v>
      </c>
      <c r="N9" t="str">
        <f t="shared" si="2"/>
        <v>#223</v>
      </c>
    </row>
    <row r="10" spans="1:14" x14ac:dyDescent="0.55000000000000004">
      <c r="A10" t="s">
        <v>48</v>
      </c>
      <c r="B10" t="s">
        <v>12</v>
      </c>
      <c r="C10" t="s">
        <v>17</v>
      </c>
      <c r="D10" t="s">
        <v>4</v>
      </c>
      <c r="E10" t="s">
        <v>14</v>
      </c>
      <c r="F10" t="s">
        <v>33</v>
      </c>
      <c r="G10">
        <v>60</v>
      </c>
      <c r="H10">
        <v>342</v>
      </c>
      <c r="I10">
        <v>13</v>
      </c>
      <c r="J10" t="s">
        <v>71</v>
      </c>
      <c r="K10">
        <f t="shared" si="0"/>
        <v>0.16438356164383561</v>
      </c>
      <c r="L10">
        <f t="shared" si="1"/>
        <v>0.93698630136986305</v>
      </c>
      <c r="M10">
        <f>VLOOKUP(A10,Sheet2!$A$2:$I$26,6,FALSE)</f>
        <v>15</v>
      </c>
      <c r="N10" t="str">
        <f t="shared" si="2"/>
        <v>#224</v>
      </c>
    </row>
    <row r="11" spans="1:14" x14ac:dyDescent="0.55000000000000004">
      <c r="A11" t="s">
        <v>49</v>
      </c>
      <c r="B11" t="s">
        <v>0</v>
      </c>
      <c r="C11" t="s">
        <v>18</v>
      </c>
      <c r="D11" t="s">
        <v>4</v>
      </c>
      <c r="E11" t="s">
        <v>19</v>
      </c>
      <c r="F11" t="s">
        <v>33</v>
      </c>
      <c r="G11">
        <v>182</v>
      </c>
      <c r="H11">
        <v>587</v>
      </c>
      <c r="I11">
        <v>14</v>
      </c>
      <c r="J11" t="s">
        <v>72</v>
      </c>
      <c r="K11">
        <f t="shared" si="0"/>
        <v>0.49863013698630138</v>
      </c>
      <c r="L11">
        <f t="shared" si="1"/>
        <v>1.6082191780821917</v>
      </c>
      <c r="M11">
        <f>VLOOKUP(A11,Sheet2!$A$2:$I$26,6,FALSE)</f>
        <v>13</v>
      </c>
      <c r="N11" t="str">
        <f t="shared" si="2"/>
        <v>#225</v>
      </c>
    </row>
    <row r="12" spans="1:14" x14ac:dyDescent="0.55000000000000004">
      <c r="A12" t="s">
        <v>50</v>
      </c>
      <c r="B12" t="s">
        <v>0</v>
      </c>
      <c r="C12" t="s">
        <v>20</v>
      </c>
      <c r="D12" t="s">
        <v>4</v>
      </c>
      <c r="E12" t="s">
        <v>21</v>
      </c>
      <c r="F12" t="s">
        <v>33</v>
      </c>
      <c r="G12">
        <v>366</v>
      </c>
      <c r="H12">
        <v>869</v>
      </c>
      <c r="I12">
        <v>15</v>
      </c>
      <c r="J12" t="s">
        <v>73</v>
      </c>
      <c r="K12">
        <f t="shared" si="0"/>
        <v>1.0027397260273974</v>
      </c>
      <c r="L12">
        <f t="shared" si="1"/>
        <v>2.3808219178082193</v>
      </c>
      <c r="M12">
        <v>58</v>
      </c>
      <c r="N12" t="str">
        <f t="shared" si="2"/>
        <v>#229</v>
      </c>
    </row>
    <row r="13" spans="1:14" x14ac:dyDescent="0.55000000000000004">
      <c r="A13" t="s">
        <v>53</v>
      </c>
      <c r="B13" t="s">
        <v>0</v>
      </c>
      <c r="C13" t="s">
        <v>18</v>
      </c>
      <c r="D13" t="s">
        <v>4</v>
      </c>
      <c r="E13" t="s">
        <v>19</v>
      </c>
      <c r="F13" t="s">
        <v>33</v>
      </c>
      <c r="G13">
        <v>57</v>
      </c>
      <c r="H13">
        <v>721</v>
      </c>
      <c r="I13">
        <v>18</v>
      </c>
      <c r="J13" t="s">
        <v>74</v>
      </c>
      <c r="K13">
        <f t="shared" si="0"/>
        <v>0.15616438356164383</v>
      </c>
      <c r="L13">
        <f t="shared" si="1"/>
        <v>1.9753424657534246</v>
      </c>
      <c r="M13">
        <f>VLOOKUP(A13,Sheet2!$A$2:$I$26,6,FALSE)</f>
        <v>21</v>
      </c>
      <c r="N13" t="str">
        <f t="shared" si="2"/>
        <v>#234</v>
      </c>
    </row>
    <row r="14" spans="1:14" x14ac:dyDescent="0.55000000000000004">
      <c r="A14" t="s">
        <v>54</v>
      </c>
      <c r="B14" t="s">
        <v>12</v>
      </c>
      <c r="C14" t="s">
        <v>22</v>
      </c>
      <c r="D14" t="s">
        <v>4</v>
      </c>
      <c r="E14" t="s">
        <v>14</v>
      </c>
      <c r="F14" t="s">
        <v>33</v>
      </c>
      <c r="G14">
        <v>369</v>
      </c>
      <c r="H14">
        <v>833</v>
      </c>
      <c r="I14">
        <v>19</v>
      </c>
      <c r="J14" t="s">
        <v>75</v>
      </c>
      <c r="K14">
        <f t="shared" si="0"/>
        <v>1.010958904109589</v>
      </c>
      <c r="L14">
        <f t="shared" si="1"/>
        <v>2.2821917808219179</v>
      </c>
      <c r="M14">
        <f>VLOOKUP(A14,Sheet2!$A$2:$I$26,6,FALSE)</f>
        <v>24</v>
      </c>
      <c r="N14" t="str">
        <f t="shared" si="2"/>
        <v>#236</v>
      </c>
    </row>
    <row r="15" spans="1:14" x14ac:dyDescent="0.55000000000000004">
      <c r="A15" t="s">
        <v>55</v>
      </c>
      <c r="B15" t="s">
        <v>0</v>
      </c>
      <c r="C15" t="s">
        <v>3</v>
      </c>
      <c r="D15" t="s">
        <v>4</v>
      </c>
      <c r="E15" t="s">
        <v>23</v>
      </c>
      <c r="F15" t="s">
        <v>33</v>
      </c>
      <c r="G15">
        <v>56</v>
      </c>
      <c r="H15">
        <v>1135</v>
      </c>
      <c r="I15">
        <v>20</v>
      </c>
      <c r="J15" t="s">
        <v>76</v>
      </c>
      <c r="K15">
        <f t="shared" si="0"/>
        <v>0.15342465753424658</v>
      </c>
      <c r="L15">
        <f t="shared" si="1"/>
        <v>3.1095890410958904</v>
      </c>
      <c r="M15">
        <f>VLOOKUP(A15,Sheet2!$A$2:$I$26,6,FALSE)</f>
        <v>60</v>
      </c>
      <c r="N15" t="str">
        <f t="shared" si="2"/>
        <v>#238</v>
      </c>
    </row>
    <row r="16" spans="1:14" x14ac:dyDescent="0.55000000000000004">
      <c r="A16" t="s">
        <v>57</v>
      </c>
      <c r="B16" t="s">
        <v>12</v>
      </c>
      <c r="C16" t="s">
        <v>15</v>
      </c>
      <c r="D16" t="s">
        <v>4</v>
      </c>
      <c r="E16" t="s">
        <v>16</v>
      </c>
      <c r="F16" t="s">
        <v>33</v>
      </c>
      <c r="G16">
        <v>72</v>
      </c>
      <c r="H16">
        <v>406</v>
      </c>
      <c r="I16">
        <v>22</v>
      </c>
      <c r="J16" t="s">
        <v>77</v>
      </c>
      <c r="K16">
        <f t="shared" si="0"/>
        <v>0.19726027397260273</v>
      </c>
      <c r="L16">
        <f t="shared" si="1"/>
        <v>1.1123287671232878</v>
      </c>
      <c r="M16">
        <f>VLOOKUP(A16,Sheet2!$A$2:$I$26,6,FALSE)</f>
        <v>4</v>
      </c>
      <c r="N16" t="str">
        <f t="shared" si="2"/>
        <v>#241</v>
      </c>
    </row>
    <row r="17" spans="1:14" x14ac:dyDescent="0.55000000000000004">
      <c r="A17" t="s">
        <v>58</v>
      </c>
      <c r="B17" t="s">
        <v>0</v>
      </c>
      <c r="C17" t="s">
        <v>20</v>
      </c>
      <c r="D17" t="s">
        <v>4</v>
      </c>
      <c r="E17" t="s">
        <v>21</v>
      </c>
      <c r="F17" t="s">
        <v>33</v>
      </c>
      <c r="G17">
        <v>88</v>
      </c>
      <c r="H17">
        <v>695</v>
      </c>
      <c r="I17">
        <v>23</v>
      </c>
      <c r="J17" t="s">
        <v>78</v>
      </c>
      <c r="K17">
        <f t="shared" si="0"/>
        <v>0.24109589041095891</v>
      </c>
      <c r="L17">
        <f t="shared" si="1"/>
        <v>1.904109589041096</v>
      </c>
      <c r="M17">
        <f>VLOOKUP(A17,Sheet2!$A$2:$I$26,6,FALSE)</f>
        <v>75</v>
      </c>
      <c r="N17" t="str">
        <f t="shared" si="2"/>
        <v>#245</v>
      </c>
    </row>
    <row r="18" spans="1:14" x14ac:dyDescent="0.55000000000000004">
      <c r="A18" t="s">
        <v>60</v>
      </c>
      <c r="B18" t="s">
        <v>12</v>
      </c>
      <c r="C18" t="s">
        <v>24</v>
      </c>
      <c r="D18" t="s">
        <v>4</v>
      </c>
      <c r="E18" t="s">
        <v>25</v>
      </c>
      <c r="F18" t="s">
        <v>33</v>
      </c>
      <c r="G18">
        <v>122</v>
      </c>
      <c r="H18">
        <v>400</v>
      </c>
      <c r="I18">
        <v>25</v>
      </c>
      <c r="J18" t="s">
        <v>79</v>
      </c>
      <c r="K18">
        <f t="shared" si="0"/>
        <v>0.33424657534246577</v>
      </c>
      <c r="L18">
        <f t="shared" si="1"/>
        <v>1.095890410958904</v>
      </c>
      <c r="M18">
        <f>VLOOKUP(A18,Sheet2!$A$2:$I$26,6,FALSE)</f>
        <v>13</v>
      </c>
      <c r="N18" t="str">
        <f t="shared" si="2"/>
        <v>#255</v>
      </c>
    </row>
    <row r="19" spans="1:14" x14ac:dyDescent="0.55000000000000004">
      <c r="A19" t="s">
        <v>53</v>
      </c>
      <c r="B19" t="s">
        <v>0</v>
      </c>
      <c r="C19" t="s">
        <v>18</v>
      </c>
      <c r="D19" t="s">
        <v>4</v>
      </c>
      <c r="E19" t="s">
        <v>19</v>
      </c>
      <c r="F19" t="s">
        <v>85</v>
      </c>
      <c r="G19">
        <v>1102</v>
      </c>
      <c r="H19">
        <v>1234</v>
      </c>
      <c r="I19">
        <v>18</v>
      </c>
      <c r="J19" t="s">
        <v>74</v>
      </c>
      <c r="K19">
        <f t="shared" si="0"/>
        <v>3.0191780821917806</v>
      </c>
      <c r="L19">
        <f t="shared" si="1"/>
        <v>3.3808219178082193</v>
      </c>
      <c r="M19">
        <f>VLOOKUP(A19,Sheet2!$A$2:$I$26,6,FALSE)</f>
        <v>21</v>
      </c>
      <c r="N19" t="str">
        <f t="shared" si="2"/>
        <v>#234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F949D-E013-4FE8-8DA3-1F8558B367A4}">
  <sheetPr codeName="Sheet2"/>
  <dimension ref="A1:I26"/>
  <sheetViews>
    <sheetView workbookViewId="0">
      <selection activeCell="F10" sqref="F10"/>
    </sheetView>
  </sheetViews>
  <sheetFormatPr defaultRowHeight="18" x14ac:dyDescent="0.55000000000000004"/>
  <cols>
    <col min="1" max="1" width="10" bestFit="1" customWidth="1"/>
    <col min="2" max="2" width="5.1640625" bestFit="1" customWidth="1"/>
    <col min="4" max="4" width="7.4140625" customWidth="1"/>
  </cols>
  <sheetData>
    <row r="1" spans="1:9" x14ac:dyDescent="0.55000000000000004">
      <c r="A1" t="s">
        <v>34</v>
      </c>
      <c r="B1" t="s">
        <v>80</v>
      </c>
      <c r="C1" t="s">
        <v>31</v>
      </c>
      <c r="D1" t="s">
        <v>32</v>
      </c>
      <c r="E1" t="s">
        <v>35</v>
      </c>
      <c r="F1" t="s">
        <v>81</v>
      </c>
      <c r="G1" t="s">
        <v>82</v>
      </c>
      <c r="H1" t="s">
        <v>83</v>
      </c>
      <c r="I1" t="s">
        <v>84</v>
      </c>
    </row>
    <row r="2" spans="1:9" x14ac:dyDescent="0.55000000000000004">
      <c r="A2" t="s">
        <v>36</v>
      </c>
      <c r="B2">
        <v>15</v>
      </c>
      <c r="C2">
        <v>206</v>
      </c>
      <c r="D2">
        <v>274</v>
      </c>
      <c r="E2">
        <v>1</v>
      </c>
      <c r="F2">
        <v>10</v>
      </c>
      <c r="G2">
        <v>0</v>
      </c>
      <c r="H2">
        <f t="shared" ref="H2:H26" si="0">C2/365</f>
        <v>0.56438356164383563</v>
      </c>
      <c r="I2">
        <f t="shared" ref="I2:I26" si="1">D2/365</f>
        <v>0.75068493150684934</v>
      </c>
    </row>
    <row r="3" spans="1:9" x14ac:dyDescent="0.55000000000000004">
      <c r="A3" t="s">
        <v>37</v>
      </c>
      <c r="B3">
        <v>15</v>
      </c>
      <c r="C3">
        <v>52</v>
      </c>
      <c r="D3">
        <v>1311</v>
      </c>
      <c r="E3">
        <v>2</v>
      </c>
      <c r="F3">
        <v>58</v>
      </c>
      <c r="G3">
        <v>1</v>
      </c>
      <c r="H3">
        <f t="shared" si="0"/>
        <v>0.14246575342465753</v>
      </c>
      <c r="I3">
        <f t="shared" si="1"/>
        <v>3.591780821917808</v>
      </c>
    </row>
    <row r="4" spans="1:9" x14ac:dyDescent="0.55000000000000004">
      <c r="A4" t="s">
        <v>38</v>
      </c>
      <c r="B4">
        <v>15</v>
      </c>
      <c r="C4">
        <v>507</v>
      </c>
      <c r="D4">
        <v>857</v>
      </c>
      <c r="E4">
        <v>3</v>
      </c>
      <c r="F4">
        <v>23</v>
      </c>
      <c r="G4">
        <v>0</v>
      </c>
      <c r="H4">
        <f t="shared" si="0"/>
        <v>1.3890410958904109</v>
      </c>
      <c r="I4">
        <f t="shared" si="1"/>
        <v>2.3479452054794518</v>
      </c>
    </row>
    <row r="5" spans="1:9" x14ac:dyDescent="0.55000000000000004">
      <c r="A5" t="s">
        <v>39</v>
      </c>
      <c r="B5">
        <v>15</v>
      </c>
      <c r="C5">
        <v>155</v>
      </c>
      <c r="D5">
        <v>553</v>
      </c>
      <c r="E5">
        <v>4</v>
      </c>
      <c r="F5">
        <v>34</v>
      </c>
      <c r="G5">
        <v>0</v>
      </c>
      <c r="H5">
        <f t="shared" si="0"/>
        <v>0.42465753424657532</v>
      </c>
      <c r="I5">
        <f t="shared" si="1"/>
        <v>1.515068493150685</v>
      </c>
    </row>
    <row r="6" spans="1:9" x14ac:dyDescent="0.55000000000000004">
      <c r="A6" t="s">
        <v>40</v>
      </c>
      <c r="B6">
        <v>15</v>
      </c>
      <c r="C6">
        <v>56</v>
      </c>
      <c r="D6">
        <v>920</v>
      </c>
      <c r="E6">
        <v>5</v>
      </c>
      <c r="F6">
        <v>54</v>
      </c>
      <c r="G6">
        <v>1</v>
      </c>
      <c r="H6">
        <f t="shared" si="0"/>
        <v>0.15342465753424658</v>
      </c>
      <c r="I6">
        <f t="shared" si="1"/>
        <v>2.5205479452054793</v>
      </c>
    </row>
    <row r="7" spans="1:9" x14ac:dyDescent="0.55000000000000004">
      <c r="A7" t="s">
        <v>41</v>
      </c>
      <c r="B7">
        <v>15</v>
      </c>
      <c r="C7">
        <v>63</v>
      </c>
      <c r="D7">
        <v>1114</v>
      </c>
      <c r="E7">
        <v>6</v>
      </c>
      <c r="F7">
        <v>61</v>
      </c>
      <c r="G7">
        <v>1</v>
      </c>
      <c r="H7">
        <f t="shared" si="0"/>
        <v>0.17260273972602741</v>
      </c>
      <c r="I7">
        <f t="shared" si="1"/>
        <v>3.0520547945205481</v>
      </c>
    </row>
    <row r="8" spans="1:9" x14ac:dyDescent="0.55000000000000004">
      <c r="A8" t="s">
        <v>42</v>
      </c>
      <c r="B8">
        <v>15</v>
      </c>
      <c r="C8">
        <v>56</v>
      </c>
      <c r="D8">
        <v>840</v>
      </c>
      <c r="E8">
        <v>7</v>
      </c>
      <c r="F8">
        <v>29</v>
      </c>
      <c r="G8">
        <v>1</v>
      </c>
      <c r="H8">
        <f t="shared" si="0"/>
        <v>0.15342465753424658</v>
      </c>
      <c r="I8">
        <f t="shared" si="1"/>
        <v>2.3013698630136985</v>
      </c>
    </row>
    <row r="9" spans="1:9" x14ac:dyDescent="0.55000000000000004">
      <c r="A9" t="s">
        <v>43</v>
      </c>
      <c r="B9">
        <v>15</v>
      </c>
      <c r="C9">
        <v>63</v>
      </c>
      <c r="D9">
        <v>302</v>
      </c>
      <c r="E9">
        <v>8</v>
      </c>
      <c r="F9">
        <v>18</v>
      </c>
      <c r="G9">
        <v>1</v>
      </c>
      <c r="H9">
        <f t="shared" si="0"/>
        <v>0.17260273972602741</v>
      </c>
      <c r="I9">
        <f t="shared" si="1"/>
        <v>0.82739726027397265</v>
      </c>
    </row>
    <row r="10" spans="1:9" x14ac:dyDescent="0.55000000000000004">
      <c r="A10" t="s">
        <v>44</v>
      </c>
      <c r="B10">
        <v>15</v>
      </c>
      <c r="C10">
        <v>98</v>
      </c>
      <c r="D10">
        <v>926</v>
      </c>
      <c r="E10">
        <v>9</v>
      </c>
      <c r="F10">
        <v>15</v>
      </c>
      <c r="G10">
        <v>0</v>
      </c>
      <c r="H10">
        <f t="shared" si="0"/>
        <v>0.26849315068493151</v>
      </c>
      <c r="I10">
        <f t="shared" si="1"/>
        <v>2.536986301369863</v>
      </c>
    </row>
    <row r="11" spans="1:9" x14ac:dyDescent="0.55000000000000004">
      <c r="A11" t="s">
        <v>45</v>
      </c>
      <c r="B11">
        <v>15</v>
      </c>
      <c r="C11">
        <v>55</v>
      </c>
      <c r="D11">
        <v>1139</v>
      </c>
      <c r="E11">
        <v>10</v>
      </c>
      <c r="F11">
        <v>68</v>
      </c>
      <c r="G11">
        <v>1</v>
      </c>
      <c r="H11">
        <f t="shared" si="0"/>
        <v>0.15068493150684931</v>
      </c>
      <c r="I11">
        <f t="shared" si="1"/>
        <v>3.1205479452054794</v>
      </c>
    </row>
    <row r="12" spans="1:9" x14ac:dyDescent="0.55000000000000004">
      <c r="A12" t="s">
        <v>46</v>
      </c>
      <c r="B12">
        <v>15</v>
      </c>
      <c r="C12">
        <v>268</v>
      </c>
      <c r="D12">
        <v>319</v>
      </c>
      <c r="E12">
        <v>11</v>
      </c>
      <c r="F12">
        <v>21</v>
      </c>
      <c r="G12">
        <v>0</v>
      </c>
      <c r="H12">
        <f t="shared" si="0"/>
        <v>0.73424657534246573</v>
      </c>
      <c r="I12">
        <f t="shared" si="1"/>
        <v>0.87397260273972599</v>
      </c>
    </row>
    <row r="13" spans="1:9" x14ac:dyDescent="0.55000000000000004">
      <c r="A13" t="s">
        <v>47</v>
      </c>
      <c r="B13">
        <v>15</v>
      </c>
      <c r="C13">
        <v>86</v>
      </c>
      <c r="D13">
        <v>213</v>
      </c>
      <c r="E13">
        <v>12</v>
      </c>
      <c r="F13">
        <v>3</v>
      </c>
      <c r="G13">
        <v>0</v>
      </c>
      <c r="H13">
        <f t="shared" si="0"/>
        <v>0.23561643835616439</v>
      </c>
      <c r="I13">
        <f t="shared" si="1"/>
        <v>0.58356164383561648</v>
      </c>
    </row>
    <row r="14" spans="1:9" x14ac:dyDescent="0.55000000000000004">
      <c r="A14" t="s">
        <v>48</v>
      </c>
      <c r="B14">
        <v>15</v>
      </c>
      <c r="C14">
        <v>60</v>
      </c>
      <c r="D14">
        <v>342</v>
      </c>
      <c r="E14">
        <v>13</v>
      </c>
      <c r="F14">
        <v>15</v>
      </c>
      <c r="G14">
        <v>0</v>
      </c>
      <c r="H14">
        <f t="shared" si="0"/>
        <v>0.16438356164383561</v>
      </c>
      <c r="I14">
        <f t="shared" si="1"/>
        <v>0.93698630136986305</v>
      </c>
    </row>
    <row r="15" spans="1:9" x14ac:dyDescent="0.55000000000000004">
      <c r="A15" t="s">
        <v>49</v>
      </c>
      <c r="B15">
        <v>15</v>
      </c>
      <c r="C15">
        <v>182</v>
      </c>
      <c r="D15">
        <v>587</v>
      </c>
      <c r="E15">
        <v>14</v>
      </c>
      <c r="F15">
        <v>13</v>
      </c>
      <c r="G15">
        <v>0</v>
      </c>
      <c r="H15">
        <f t="shared" si="0"/>
        <v>0.49863013698630138</v>
      </c>
      <c r="I15">
        <f t="shared" si="1"/>
        <v>1.6082191780821917</v>
      </c>
    </row>
    <row r="16" spans="1:9" x14ac:dyDescent="0.55000000000000004">
      <c r="A16" t="s">
        <v>50</v>
      </c>
      <c r="B16">
        <v>15</v>
      </c>
      <c r="C16">
        <v>366</v>
      </c>
      <c r="D16">
        <v>869</v>
      </c>
      <c r="E16">
        <v>15</v>
      </c>
      <c r="F16">
        <v>45</v>
      </c>
      <c r="G16">
        <v>0</v>
      </c>
      <c r="H16">
        <f t="shared" si="0"/>
        <v>1.0027397260273974</v>
      </c>
      <c r="I16">
        <f t="shared" si="1"/>
        <v>2.3808219178082193</v>
      </c>
    </row>
    <row r="17" spans="1:9" x14ac:dyDescent="0.55000000000000004">
      <c r="A17" t="s">
        <v>51</v>
      </c>
      <c r="B17">
        <v>15</v>
      </c>
      <c r="C17">
        <v>371</v>
      </c>
      <c r="D17">
        <v>947</v>
      </c>
      <c r="E17">
        <v>16</v>
      </c>
      <c r="F17">
        <v>35</v>
      </c>
      <c r="G17">
        <v>1</v>
      </c>
      <c r="H17">
        <f t="shared" si="0"/>
        <v>1.0164383561643835</v>
      </c>
      <c r="I17">
        <f t="shared" si="1"/>
        <v>2.5945205479452054</v>
      </c>
    </row>
    <row r="18" spans="1:9" x14ac:dyDescent="0.55000000000000004">
      <c r="A18" t="s">
        <v>52</v>
      </c>
      <c r="B18">
        <v>15</v>
      </c>
      <c r="C18">
        <v>79</v>
      </c>
      <c r="D18">
        <v>618</v>
      </c>
      <c r="E18">
        <v>17</v>
      </c>
      <c r="F18">
        <v>17</v>
      </c>
      <c r="G18">
        <v>1</v>
      </c>
      <c r="H18">
        <f t="shared" si="0"/>
        <v>0.21643835616438356</v>
      </c>
      <c r="I18">
        <f t="shared" si="1"/>
        <v>1.6931506849315068</v>
      </c>
    </row>
    <row r="19" spans="1:9" x14ac:dyDescent="0.55000000000000004">
      <c r="A19" t="s">
        <v>53</v>
      </c>
      <c r="B19">
        <v>15</v>
      </c>
      <c r="C19">
        <v>57</v>
      </c>
      <c r="D19">
        <v>721</v>
      </c>
      <c r="E19">
        <v>18</v>
      </c>
      <c r="F19">
        <v>21</v>
      </c>
      <c r="G19">
        <v>0</v>
      </c>
      <c r="H19">
        <f t="shared" si="0"/>
        <v>0.15616438356164383</v>
      </c>
      <c r="I19">
        <f t="shared" si="1"/>
        <v>1.9753424657534246</v>
      </c>
    </row>
    <row r="20" spans="1:9" x14ac:dyDescent="0.55000000000000004">
      <c r="A20" t="s">
        <v>54</v>
      </c>
      <c r="B20">
        <v>15</v>
      </c>
      <c r="C20">
        <v>369</v>
      </c>
      <c r="D20">
        <v>833</v>
      </c>
      <c r="E20">
        <v>19</v>
      </c>
      <c r="F20">
        <v>24</v>
      </c>
      <c r="G20">
        <v>0</v>
      </c>
      <c r="H20">
        <f t="shared" si="0"/>
        <v>1.010958904109589</v>
      </c>
      <c r="I20">
        <f t="shared" si="1"/>
        <v>2.2821917808219179</v>
      </c>
    </row>
    <row r="21" spans="1:9" x14ac:dyDescent="0.55000000000000004">
      <c r="A21" t="s">
        <v>55</v>
      </c>
      <c r="B21">
        <v>15</v>
      </c>
      <c r="C21">
        <v>56</v>
      </c>
      <c r="D21">
        <v>1135</v>
      </c>
      <c r="E21">
        <v>20</v>
      </c>
      <c r="F21">
        <v>60</v>
      </c>
      <c r="G21">
        <v>1</v>
      </c>
      <c r="H21">
        <f t="shared" si="0"/>
        <v>0.15342465753424658</v>
      </c>
      <c r="I21">
        <f t="shared" si="1"/>
        <v>3.1095890410958904</v>
      </c>
    </row>
    <row r="22" spans="1:9" x14ac:dyDescent="0.55000000000000004">
      <c r="A22" t="s">
        <v>56</v>
      </c>
      <c r="B22">
        <v>15</v>
      </c>
      <c r="C22">
        <v>121</v>
      </c>
      <c r="D22">
        <v>1217</v>
      </c>
      <c r="E22">
        <v>21</v>
      </c>
      <c r="F22">
        <v>19</v>
      </c>
      <c r="G22">
        <v>1</v>
      </c>
      <c r="H22">
        <f t="shared" si="0"/>
        <v>0.33150684931506852</v>
      </c>
      <c r="I22">
        <f t="shared" si="1"/>
        <v>3.3342465753424659</v>
      </c>
    </row>
    <row r="23" spans="1:9" x14ac:dyDescent="0.55000000000000004">
      <c r="A23" t="s">
        <v>57</v>
      </c>
      <c r="B23">
        <v>15</v>
      </c>
      <c r="C23">
        <v>72</v>
      </c>
      <c r="D23">
        <v>406</v>
      </c>
      <c r="E23">
        <v>22</v>
      </c>
      <c r="F23">
        <v>4</v>
      </c>
      <c r="G23">
        <v>0</v>
      </c>
      <c r="H23">
        <f t="shared" si="0"/>
        <v>0.19726027397260273</v>
      </c>
      <c r="I23">
        <f t="shared" si="1"/>
        <v>1.1123287671232878</v>
      </c>
    </row>
    <row r="24" spans="1:9" x14ac:dyDescent="0.55000000000000004">
      <c r="A24" t="s">
        <v>58</v>
      </c>
      <c r="B24">
        <v>15</v>
      </c>
      <c r="C24">
        <v>88</v>
      </c>
      <c r="D24">
        <v>695</v>
      </c>
      <c r="E24">
        <v>23</v>
      </c>
      <c r="F24">
        <v>75</v>
      </c>
      <c r="G24">
        <v>0</v>
      </c>
      <c r="H24">
        <f t="shared" si="0"/>
        <v>0.24109589041095891</v>
      </c>
      <c r="I24">
        <f t="shared" si="1"/>
        <v>1.904109589041096</v>
      </c>
    </row>
    <row r="25" spans="1:9" x14ac:dyDescent="0.55000000000000004">
      <c r="A25" t="s">
        <v>59</v>
      </c>
      <c r="B25">
        <v>15</v>
      </c>
      <c r="C25">
        <v>143</v>
      </c>
      <c r="D25">
        <v>603</v>
      </c>
      <c r="E25">
        <v>24</v>
      </c>
      <c r="F25">
        <v>20</v>
      </c>
      <c r="G25">
        <v>1</v>
      </c>
      <c r="H25">
        <f t="shared" si="0"/>
        <v>0.39178082191780822</v>
      </c>
      <c r="I25">
        <f t="shared" si="1"/>
        <v>1.6520547945205479</v>
      </c>
    </row>
    <row r="26" spans="1:9" x14ac:dyDescent="0.55000000000000004">
      <c r="A26" t="s">
        <v>60</v>
      </c>
      <c r="B26">
        <v>15</v>
      </c>
      <c r="C26">
        <v>122</v>
      </c>
      <c r="D26">
        <v>647</v>
      </c>
      <c r="E26">
        <v>25</v>
      </c>
      <c r="F26">
        <v>13</v>
      </c>
      <c r="G26">
        <v>0</v>
      </c>
      <c r="H26">
        <f t="shared" si="0"/>
        <v>0.33424657534246577</v>
      </c>
      <c r="I26">
        <f t="shared" si="1"/>
        <v>1.7726027397260273</v>
      </c>
    </row>
  </sheetData>
  <autoFilter ref="A1:G26" xr:uid="{478F949D-E013-4FE8-8DA3-1F8558B367A4}"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Yuji NAGAI</dc:creator>
  <cp:lastModifiedBy>Nagai Yuji</cp:lastModifiedBy>
  <dcterms:created xsi:type="dcterms:W3CDTF">2022-04-15T08:32:54Z</dcterms:created>
  <dcterms:modified xsi:type="dcterms:W3CDTF">2024-11-25T04:34:55Z</dcterms:modified>
</cp:coreProperties>
</file>