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astwaterthailand-my.sharepoint.com/personal/eakawit_kor_uu_co_th/Documents/Workspace/DMA/"/>
    </mc:Choice>
  </mc:AlternateContent>
  <xr:revisionPtr revIDLastSave="429" documentId="13_ncr:1_{C4AEB4E6-9D68-41DA-B72B-E95BB72AD636}" xr6:coauthVersionLast="47" xr6:coauthVersionMax="47" xr10:uidLastSave="{A1BD0666-26E8-4687-8B72-656A5387EB16}"/>
  <bookViews>
    <workbookView xWindow="-120" yWindow="-120" windowWidth="29040" windowHeight="15720" xr2:uid="{DDA7EF38-C1E9-47E9-9C73-EE67E9DC6722}"/>
  </bookViews>
  <sheets>
    <sheet name="BOMCompu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3" i="1" l="1"/>
  <c r="L23" i="1"/>
  <c r="J2" i="1"/>
  <c r="J20" i="1" s="1"/>
  <c r="J22" i="1" s="1"/>
  <c r="J3" i="1"/>
  <c r="J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H5" i="1"/>
  <c r="F5" i="1"/>
  <c r="L11" i="1"/>
  <c r="H11" i="1"/>
  <c r="F11" i="1"/>
  <c r="F9" i="1"/>
  <c r="L9" i="1"/>
  <c r="F8" i="1"/>
  <c r="L8" i="1"/>
  <c r="L10" i="1"/>
  <c r="L12" i="1"/>
  <c r="H8" i="1"/>
  <c r="F10" i="1"/>
  <c r="L15" i="1"/>
  <c r="H15" i="1"/>
  <c r="F15" i="1"/>
  <c r="L3" i="1"/>
  <c r="L4" i="1"/>
  <c r="L20" i="1" s="1"/>
  <c r="L22" i="1" s="1"/>
  <c r="L6" i="1"/>
  <c r="L7" i="1"/>
  <c r="L19" i="1"/>
  <c r="L18" i="1"/>
  <c r="L13" i="1"/>
  <c r="L14" i="1"/>
  <c r="L16" i="1"/>
  <c r="L17" i="1"/>
  <c r="L2" i="1"/>
  <c r="L21" i="1" s="1"/>
  <c r="H14" i="1"/>
  <c r="H16" i="1"/>
  <c r="H18" i="1"/>
  <c r="F19" i="1"/>
  <c r="H19" i="1"/>
  <c r="F18" i="1"/>
  <c r="H17" i="1"/>
  <c r="F14" i="1"/>
  <c r="F13" i="1"/>
  <c r="F12" i="1"/>
  <c r="H13" i="1"/>
  <c r="H6" i="1"/>
  <c r="F6" i="1"/>
  <c r="H4" i="1"/>
  <c r="F4" i="1"/>
  <c r="F7" i="1"/>
  <c r="H7" i="1"/>
  <c r="H3" i="1"/>
  <c r="H12" i="1"/>
  <c r="H2" i="1"/>
  <c r="F17" i="1"/>
  <c r="F3" i="1"/>
  <c r="F20" i="1"/>
  <c r="F16" i="1"/>
  <c r="F2" i="1"/>
  <c r="J21" i="1" l="1"/>
  <c r="H9" i="1"/>
  <c r="H20" i="1" s="1"/>
  <c r="H22" i="1" s="1"/>
  <c r="H23" i="1" s="1"/>
  <c r="H10" i="1"/>
  <c r="E21" i="1"/>
  <c r="F21" i="1"/>
  <c r="D22" i="1" s="1"/>
  <c r="F22" i="1" s="1"/>
  <c r="H21" i="1" l="1"/>
</calcChain>
</file>

<file path=xl/sharedStrings.xml><?xml version="1.0" encoding="utf-8"?>
<sst xmlns="http://schemas.openxmlformats.org/spreadsheetml/2006/main" count="60" uniqueCount="52">
  <si>
    <t>MCU</t>
  </si>
  <si>
    <t>Partnumber</t>
  </si>
  <si>
    <t>Transiver 485</t>
  </si>
  <si>
    <t>Diode</t>
  </si>
  <si>
    <t>LED</t>
  </si>
  <si>
    <t>150060VS75000</t>
  </si>
  <si>
    <t>PCB</t>
  </si>
  <si>
    <t>All price</t>
  </si>
  <si>
    <t>Unit</t>
  </si>
  <si>
    <t>Price(บาท)/Unit</t>
  </si>
  <si>
    <t>All Price (บาท)</t>
  </si>
  <si>
    <t>Power 3.3 (A) All</t>
  </si>
  <si>
    <t>Power 3.3V (A)</t>
  </si>
  <si>
    <t>USB-C</t>
  </si>
  <si>
    <t>2137160001</t>
  </si>
  <si>
    <t>จำนวน Set</t>
  </si>
  <si>
    <t>MEM</t>
  </si>
  <si>
    <t>SIMcard</t>
  </si>
  <si>
    <t>GSM/GNSS</t>
  </si>
  <si>
    <t>SIMCOM 7000G</t>
  </si>
  <si>
    <t>STM32L432KC</t>
  </si>
  <si>
    <t>SN65HVD11DR</t>
  </si>
  <si>
    <t>Power For GSM</t>
  </si>
  <si>
    <t>LDO</t>
  </si>
  <si>
    <t>RT9069-33GB</t>
  </si>
  <si>
    <t>AT24C04D-STUM-T</t>
  </si>
  <si>
    <t>NPI-19M-030G2</t>
  </si>
  <si>
    <t>Presser sensor</t>
  </si>
  <si>
    <t>Power 2, 3.3V (A)</t>
  </si>
  <si>
    <t>Power 2, 3.3 (A) All</t>
  </si>
  <si>
    <t>Power 3, 4.2V (A)</t>
  </si>
  <si>
    <t>Power 3, 4.2 (A) All</t>
  </si>
  <si>
    <t>R,C</t>
  </si>
  <si>
    <t>SD103AWS</t>
  </si>
  <si>
    <t>MosFet</t>
  </si>
  <si>
    <t>Atenna</t>
  </si>
  <si>
    <t>0734120114</t>
  </si>
  <si>
    <t>2133530150</t>
  </si>
  <si>
    <t>Atenna Connector</t>
  </si>
  <si>
    <t>SF70S006VBAR2000</t>
  </si>
  <si>
    <t>MIC29302WU-TR</t>
  </si>
  <si>
    <t>VCAC060326C820MRP</t>
  </si>
  <si>
    <t>TVS</t>
  </si>
  <si>
    <t>SHT40-AD1B-R3</t>
  </si>
  <si>
    <t>HUMIDITY</t>
  </si>
  <si>
    <t>Current Usesage</t>
  </si>
  <si>
    <t>Current Upside</t>
  </si>
  <si>
    <t>Power</t>
  </si>
  <si>
    <t>Passive Power</t>
  </si>
  <si>
    <t>Active Power</t>
  </si>
  <si>
    <t>Current for 4.2V</t>
  </si>
  <si>
    <t>DMP21D0UT-7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</si>
</sst>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00_);_(* \(#,##0.000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2" borderId="1" xfId="0" applyFill="1" applyBorder="1"/>
    <xf numFmtId="43" fontId="0" fillId="0" borderId="1" xfId="1" applyFont="1" applyBorder="1"/>
    <xf numFmtId="49" fontId="0" fillId="0" borderId="1" xfId="0" applyNumberFormat="1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3" borderId="1" xfId="0" applyFill="1" applyBorder="1"/>
    <xf numFmtId="43" fontId="0" fillId="3" borderId="1" xfId="1" applyFont="1" applyFill="1" applyBorder="1"/>
    <xf numFmtId="43" fontId="0" fillId="0" borderId="1" xfId="0" applyNumberFormat="1" applyBorder="1" applyAlignment="1"/>
    <xf numFmtId="0" fontId="0" fillId="0" borderId="1" xfId="0" applyFill="1" applyBorder="1"/>
    <xf numFmtId="43" fontId="0" fillId="0" borderId="1" xfId="1" applyFont="1" applyFill="1" applyBorder="1"/>
    <xf numFmtId="0" fontId="0" fillId="0" borderId="1" xfId="0" quotePrefix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0" xfId="0" applyNumberFormat="1"/>
    <xf numFmtId="43" fontId="0" fillId="0" borderId="1" xfId="0" applyNumberFormat="1" applyBorder="1"/>
    <xf numFmtId="0" fontId="0" fillId="0" borderId="5" xfId="0" applyBorder="1" applyAlignment="1">
      <alignment horizontal="center" textRotation="90"/>
    </xf>
    <xf numFmtId="0" fontId="0" fillId="0" borderId="5" xfId="0" applyBorder="1" applyAlignment="1">
      <alignment horizontal="center" textRotation="90" wrapText="1"/>
    </xf>
    <xf numFmtId="164" fontId="0" fillId="0" borderId="6" xfId="1" applyNumberFormat="1" applyFont="1" applyFill="1" applyBorder="1"/>
    <xf numFmtId="0" fontId="0" fillId="2" borderId="1" xfId="0" applyFill="1" applyBorder="1" applyAlignment="1">
      <alignment wrapText="1"/>
    </xf>
    <xf numFmtId="49" fontId="0" fillId="2" borderId="1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9450F-4A76-4AA2-B6B6-348544FE4034}">
  <dimension ref="A1:O23"/>
  <sheetViews>
    <sheetView tabSelected="1" zoomScaleNormal="100" workbookViewId="0">
      <selection activeCell="C16" sqref="C16"/>
    </sheetView>
  </sheetViews>
  <sheetFormatPr defaultRowHeight="15" x14ac:dyDescent="0.25"/>
  <cols>
    <col min="2" max="2" width="16.42578125" bestFit="1" customWidth="1"/>
    <col min="3" max="3" width="20.85546875" bestFit="1" customWidth="1"/>
    <col min="4" max="4" width="15.42578125" bestFit="1" customWidth="1"/>
    <col min="5" max="5" width="4.7109375" bestFit="1" customWidth="1"/>
    <col min="6" max="6" width="14.140625" bestFit="1" customWidth="1"/>
    <col min="7" max="7" width="16.7109375" bestFit="1" customWidth="1"/>
    <col min="8" max="8" width="15.85546875" bestFit="1" customWidth="1"/>
    <col min="9" max="9" width="16.28515625" bestFit="1" customWidth="1"/>
    <col min="10" max="10" width="18" bestFit="1" customWidth="1"/>
    <col min="11" max="11" width="16.28515625" bestFit="1" customWidth="1"/>
    <col min="12" max="12" width="18" bestFit="1" customWidth="1"/>
  </cols>
  <sheetData>
    <row r="1" spans="1:15" x14ac:dyDescent="0.25">
      <c r="B1" s="1"/>
      <c r="C1" s="1" t="s">
        <v>1</v>
      </c>
      <c r="D1" s="1" t="s">
        <v>9</v>
      </c>
      <c r="E1" s="1" t="s">
        <v>8</v>
      </c>
      <c r="F1" s="1" t="s">
        <v>10</v>
      </c>
      <c r="G1" s="1" t="s">
        <v>12</v>
      </c>
      <c r="H1" s="1" t="s">
        <v>11</v>
      </c>
      <c r="I1" s="1" t="s">
        <v>28</v>
      </c>
      <c r="J1" s="1" t="s">
        <v>29</v>
      </c>
      <c r="K1" s="1" t="s">
        <v>30</v>
      </c>
      <c r="L1" s="1" t="s">
        <v>31</v>
      </c>
    </row>
    <row r="2" spans="1:15" x14ac:dyDescent="0.25">
      <c r="A2" s="19" t="s">
        <v>48</v>
      </c>
      <c r="B2" s="2" t="s">
        <v>0</v>
      </c>
      <c r="C2" s="22" t="s">
        <v>20</v>
      </c>
      <c r="D2" s="3">
        <v>299.53500000000003</v>
      </c>
      <c r="E2" s="1">
        <v>1</v>
      </c>
      <c r="F2" s="3">
        <f>D2*E2</f>
        <v>299.53500000000003</v>
      </c>
      <c r="G2" s="5">
        <v>-0.14000000000000001</v>
      </c>
      <c r="H2" s="6">
        <f>E2*G2</f>
        <v>-0.14000000000000001</v>
      </c>
      <c r="I2" s="5">
        <v>0</v>
      </c>
      <c r="J2" s="6">
        <f>I2*E2</f>
        <v>0</v>
      </c>
      <c r="K2" s="5">
        <v>0</v>
      </c>
      <c r="L2" s="6">
        <f>K2*E2</f>
        <v>0</v>
      </c>
    </row>
    <row r="3" spans="1:15" x14ac:dyDescent="0.25">
      <c r="A3" s="19"/>
      <c r="B3" s="2" t="s">
        <v>2</v>
      </c>
      <c r="C3" s="2" t="s">
        <v>21</v>
      </c>
      <c r="D3" s="3">
        <v>77.42</v>
      </c>
      <c r="E3" s="1">
        <v>1</v>
      </c>
      <c r="F3" s="3">
        <f t="shared" ref="F3:F20" si="0">D3*E3</f>
        <v>77.42</v>
      </c>
      <c r="G3" s="5">
        <v>-1.55E-2</v>
      </c>
      <c r="H3" s="6">
        <f t="shared" ref="H3:H17" si="1">E3*G3</f>
        <v>-1.55E-2</v>
      </c>
      <c r="I3" s="5">
        <v>0</v>
      </c>
      <c r="J3" s="6">
        <f t="shared" ref="J3:J17" si="2">I3*E3</f>
        <v>0</v>
      </c>
      <c r="K3" s="5">
        <v>0</v>
      </c>
      <c r="L3" s="6">
        <f>K3*E3</f>
        <v>0</v>
      </c>
    </row>
    <row r="4" spans="1:15" x14ac:dyDescent="0.25">
      <c r="A4" s="19"/>
      <c r="B4" s="2" t="s">
        <v>16</v>
      </c>
      <c r="C4" s="2" t="s">
        <v>25</v>
      </c>
      <c r="D4" s="3">
        <v>7.55</v>
      </c>
      <c r="E4" s="1">
        <v>1</v>
      </c>
      <c r="F4" s="3">
        <f t="shared" si="0"/>
        <v>7.55</v>
      </c>
      <c r="G4" s="5">
        <v>-3.0000000000000001E-3</v>
      </c>
      <c r="H4" s="6">
        <f t="shared" ref="H4:H6" si="3">E4*G4</f>
        <v>-3.0000000000000001E-3</v>
      </c>
      <c r="I4" s="5">
        <v>0</v>
      </c>
      <c r="J4" s="6">
        <f t="shared" si="2"/>
        <v>0</v>
      </c>
      <c r="K4" s="5">
        <v>0</v>
      </c>
      <c r="L4" s="6">
        <f>K4*E4</f>
        <v>0</v>
      </c>
    </row>
    <row r="5" spans="1:15" x14ac:dyDescent="0.25">
      <c r="A5" s="19"/>
      <c r="B5" s="2" t="s">
        <v>44</v>
      </c>
      <c r="C5" s="2" t="s">
        <v>43</v>
      </c>
      <c r="D5" s="3">
        <v>102.99</v>
      </c>
      <c r="E5" s="1">
        <v>1</v>
      </c>
      <c r="F5" s="3">
        <f t="shared" si="0"/>
        <v>102.99</v>
      </c>
      <c r="G5" s="5">
        <v>-5.0000000000000001E-4</v>
      </c>
      <c r="H5" s="6">
        <f t="shared" si="3"/>
        <v>-5.0000000000000001E-4</v>
      </c>
      <c r="I5" s="5"/>
      <c r="J5" s="6"/>
      <c r="K5" s="5"/>
      <c r="L5" s="6"/>
      <c r="O5">
        <v>0.14000000000000001</v>
      </c>
    </row>
    <row r="6" spans="1:15" x14ac:dyDescent="0.25">
      <c r="A6" s="19"/>
      <c r="B6" s="2" t="s">
        <v>4</v>
      </c>
      <c r="C6" s="2" t="s">
        <v>5</v>
      </c>
      <c r="D6" s="3">
        <v>4.38</v>
      </c>
      <c r="E6" s="1">
        <v>3</v>
      </c>
      <c r="F6" s="3">
        <f t="shared" si="0"/>
        <v>13.14</v>
      </c>
      <c r="G6" s="5">
        <v>-5.0000000000000001E-3</v>
      </c>
      <c r="H6" s="6">
        <f t="shared" si="3"/>
        <v>-1.4999999999999999E-2</v>
      </c>
      <c r="I6" s="5">
        <v>0</v>
      </c>
      <c r="J6" s="6">
        <f t="shared" si="2"/>
        <v>0</v>
      </c>
      <c r="K6" s="5">
        <v>0</v>
      </c>
      <c r="L6" s="6">
        <f>K6*E6</f>
        <v>0</v>
      </c>
    </row>
    <row r="7" spans="1:15" x14ac:dyDescent="0.25">
      <c r="A7" s="19"/>
      <c r="B7" s="2" t="s">
        <v>18</v>
      </c>
      <c r="C7" s="23" t="s">
        <v>19</v>
      </c>
      <c r="D7" s="11">
        <v>560</v>
      </c>
      <c r="E7" s="10">
        <v>1</v>
      </c>
      <c r="F7" s="11">
        <f t="shared" si="0"/>
        <v>560</v>
      </c>
      <c r="G7" s="5">
        <v>0</v>
      </c>
      <c r="H7" s="6">
        <f t="shared" si="1"/>
        <v>0</v>
      </c>
      <c r="I7" s="5">
        <v>0</v>
      </c>
      <c r="J7" s="6">
        <f t="shared" si="2"/>
        <v>0</v>
      </c>
      <c r="K7" s="5">
        <v>-2</v>
      </c>
      <c r="L7" s="6">
        <f>K7*E7</f>
        <v>-2</v>
      </c>
    </row>
    <row r="8" spans="1:15" x14ac:dyDescent="0.25">
      <c r="A8" s="19"/>
      <c r="B8" s="2" t="s">
        <v>34</v>
      </c>
      <c r="C8" s="2" t="s">
        <v>51</v>
      </c>
      <c r="D8" s="3">
        <v>14.18</v>
      </c>
      <c r="E8" s="1">
        <v>2</v>
      </c>
      <c r="F8" s="3">
        <f t="shared" ref="F8:F9" si="4">D8*E8</f>
        <v>28.36</v>
      </c>
      <c r="G8" s="5">
        <v>0</v>
      </c>
      <c r="H8" s="6">
        <f t="shared" ref="H8:H9" si="5">E8*G8</f>
        <v>0</v>
      </c>
      <c r="I8" s="5">
        <v>0</v>
      </c>
      <c r="J8" s="6">
        <f t="shared" ref="J8:J11" si="6">I8*E8</f>
        <v>0</v>
      </c>
      <c r="K8" s="5">
        <v>0</v>
      </c>
      <c r="L8" s="6">
        <f>K8*E8</f>
        <v>0</v>
      </c>
    </row>
    <row r="9" spans="1:15" x14ac:dyDescent="0.25">
      <c r="A9" s="19"/>
      <c r="B9" s="2" t="s">
        <v>3</v>
      </c>
      <c r="C9" s="2" t="s">
        <v>33</v>
      </c>
      <c r="D9" s="3">
        <v>1.35E-2</v>
      </c>
      <c r="E9" s="1">
        <v>4</v>
      </c>
      <c r="F9" s="3">
        <f t="shared" si="4"/>
        <v>5.3999999999999999E-2</v>
      </c>
      <c r="G9" s="5">
        <v>0</v>
      </c>
      <c r="H9" s="6">
        <f t="shared" si="5"/>
        <v>0</v>
      </c>
      <c r="I9" s="5">
        <v>0</v>
      </c>
      <c r="J9" s="6">
        <f t="shared" si="6"/>
        <v>0</v>
      </c>
      <c r="K9" s="5">
        <v>0</v>
      </c>
      <c r="L9" s="6">
        <f>K9*E9</f>
        <v>0</v>
      </c>
    </row>
    <row r="10" spans="1:15" x14ac:dyDescent="0.25">
      <c r="A10" s="19"/>
      <c r="B10" s="2" t="s">
        <v>35</v>
      </c>
      <c r="C10" s="12" t="s">
        <v>37</v>
      </c>
      <c r="D10" s="3">
        <v>167.87</v>
      </c>
      <c r="E10" s="1">
        <v>1</v>
      </c>
      <c r="F10" s="3">
        <f t="shared" ref="F10" si="7">D10*E10</f>
        <v>167.87</v>
      </c>
      <c r="G10" s="5">
        <v>0</v>
      </c>
      <c r="H10" s="6">
        <f t="shared" ref="H10:H11" si="8">E10*G10</f>
        <v>0</v>
      </c>
      <c r="I10" s="5">
        <v>0</v>
      </c>
      <c r="J10" s="6">
        <f t="shared" si="6"/>
        <v>0</v>
      </c>
      <c r="K10" s="5">
        <v>0</v>
      </c>
      <c r="L10" s="6">
        <f>K10*E10</f>
        <v>0</v>
      </c>
    </row>
    <row r="11" spans="1:15" x14ac:dyDescent="0.25">
      <c r="A11" s="19"/>
      <c r="B11" s="2" t="s">
        <v>38</v>
      </c>
      <c r="C11" s="23" t="s">
        <v>36</v>
      </c>
      <c r="D11" s="11">
        <v>29.18</v>
      </c>
      <c r="E11" s="10">
        <v>2</v>
      </c>
      <c r="F11" s="11">
        <f>D11*E11</f>
        <v>58.36</v>
      </c>
      <c r="G11" s="5">
        <v>0</v>
      </c>
      <c r="H11" s="6">
        <f t="shared" si="8"/>
        <v>0</v>
      </c>
      <c r="I11" s="5">
        <v>0</v>
      </c>
      <c r="J11" s="6">
        <f t="shared" si="6"/>
        <v>0</v>
      </c>
      <c r="K11" s="5">
        <v>0</v>
      </c>
      <c r="L11" s="6">
        <f>K11*E11</f>
        <v>0</v>
      </c>
    </row>
    <row r="12" spans="1:15" x14ac:dyDescent="0.25">
      <c r="A12" s="19"/>
      <c r="B12" s="2" t="s">
        <v>17</v>
      </c>
      <c r="C12" s="23" t="s">
        <v>39</v>
      </c>
      <c r="D12" s="3">
        <v>73.47</v>
      </c>
      <c r="E12" s="1">
        <v>1</v>
      </c>
      <c r="F12" s="3">
        <f>D12*E12</f>
        <v>73.47</v>
      </c>
      <c r="G12" s="5">
        <v>0</v>
      </c>
      <c r="H12" s="6">
        <f>E12*G12</f>
        <v>0</v>
      </c>
      <c r="I12" s="5">
        <v>0</v>
      </c>
      <c r="J12" s="6">
        <f t="shared" si="2"/>
        <v>0</v>
      </c>
      <c r="K12" s="5">
        <v>0</v>
      </c>
      <c r="L12" s="6">
        <f>K12*E12</f>
        <v>0</v>
      </c>
    </row>
    <row r="13" spans="1:15" x14ac:dyDescent="0.25">
      <c r="A13" s="19"/>
      <c r="B13" s="2" t="s">
        <v>13</v>
      </c>
      <c r="C13" s="4" t="s">
        <v>14</v>
      </c>
      <c r="D13" s="3">
        <v>32.979999999999997</v>
      </c>
      <c r="E13" s="1">
        <v>1</v>
      </c>
      <c r="F13" s="3">
        <f>D13*E13</f>
        <v>32.979999999999997</v>
      </c>
      <c r="G13" s="5">
        <v>0</v>
      </c>
      <c r="H13" s="6">
        <f t="shared" ref="H13:H16" si="9">E13*G13</f>
        <v>0</v>
      </c>
      <c r="I13" s="5">
        <v>0</v>
      </c>
      <c r="J13" s="6">
        <f t="shared" si="2"/>
        <v>0</v>
      </c>
      <c r="K13" s="5">
        <v>0</v>
      </c>
      <c r="L13" s="6">
        <f>K13*E13</f>
        <v>0</v>
      </c>
    </row>
    <row r="14" spans="1:15" x14ac:dyDescent="0.25">
      <c r="A14" s="19"/>
      <c r="B14" s="2" t="s">
        <v>42</v>
      </c>
      <c r="C14" s="23" t="s">
        <v>41</v>
      </c>
      <c r="D14" s="11">
        <v>17.510000000000002</v>
      </c>
      <c r="E14" s="10">
        <v>4</v>
      </c>
      <c r="F14" s="11">
        <f>D14*E14</f>
        <v>70.040000000000006</v>
      </c>
      <c r="G14" s="5">
        <v>0</v>
      </c>
      <c r="H14" s="6">
        <f t="shared" si="9"/>
        <v>0</v>
      </c>
      <c r="I14" s="5">
        <v>0</v>
      </c>
      <c r="J14" s="6">
        <f t="shared" si="2"/>
        <v>0</v>
      </c>
      <c r="K14" s="5">
        <v>0</v>
      </c>
      <c r="L14" s="6">
        <f>K14*E14</f>
        <v>0</v>
      </c>
    </row>
    <row r="15" spans="1:15" x14ac:dyDescent="0.25">
      <c r="A15" s="19"/>
      <c r="B15" s="2" t="s">
        <v>32</v>
      </c>
      <c r="C15" s="1"/>
      <c r="D15" s="3">
        <v>200</v>
      </c>
      <c r="E15" s="1">
        <v>1</v>
      </c>
      <c r="F15" s="3">
        <f t="shared" ref="F15" si="10">D15*E15</f>
        <v>200</v>
      </c>
      <c r="G15" s="5">
        <v>0</v>
      </c>
      <c r="H15" s="6">
        <f t="shared" si="9"/>
        <v>0</v>
      </c>
      <c r="I15" s="5">
        <v>0</v>
      </c>
      <c r="J15" s="6">
        <f t="shared" ref="J15" si="11">I15*E15</f>
        <v>0</v>
      </c>
      <c r="K15" s="5">
        <v>0</v>
      </c>
      <c r="L15" s="6">
        <f>K15*E15</f>
        <v>0</v>
      </c>
    </row>
    <row r="16" spans="1:15" x14ac:dyDescent="0.25">
      <c r="A16" s="19"/>
      <c r="B16" s="2" t="s">
        <v>27</v>
      </c>
      <c r="C16" t="s">
        <v>26</v>
      </c>
      <c r="D16" s="3">
        <v>3185.82</v>
      </c>
      <c r="E16" s="1">
        <v>1</v>
      </c>
      <c r="F16" s="3">
        <f t="shared" si="0"/>
        <v>3185.82</v>
      </c>
      <c r="G16" s="5">
        <v>-0.01</v>
      </c>
      <c r="H16" s="6">
        <f t="shared" si="9"/>
        <v>-0.01</v>
      </c>
      <c r="I16" s="5">
        <v>0</v>
      </c>
      <c r="J16" s="6">
        <f t="shared" si="2"/>
        <v>0</v>
      </c>
      <c r="K16" s="5">
        <v>0</v>
      </c>
      <c r="L16" s="6">
        <f>K16*E16</f>
        <v>0</v>
      </c>
    </row>
    <row r="17" spans="1:12" x14ac:dyDescent="0.25">
      <c r="B17" s="2" t="s">
        <v>6</v>
      </c>
      <c r="C17" s="1"/>
      <c r="D17" s="3">
        <v>500</v>
      </c>
      <c r="E17" s="1">
        <v>1</v>
      </c>
      <c r="F17" s="3">
        <f>D17*E17</f>
        <v>500</v>
      </c>
      <c r="G17" s="5">
        <v>0</v>
      </c>
      <c r="H17" s="6">
        <f t="shared" si="1"/>
        <v>0</v>
      </c>
      <c r="I17" s="5">
        <v>0</v>
      </c>
      <c r="J17" s="6">
        <f t="shared" si="2"/>
        <v>0</v>
      </c>
      <c r="K17" s="5">
        <v>0</v>
      </c>
      <c r="L17" s="6">
        <f>K17*E17</f>
        <v>0</v>
      </c>
    </row>
    <row r="18" spans="1:12" x14ac:dyDescent="0.25">
      <c r="A18" s="20" t="s">
        <v>49</v>
      </c>
      <c r="B18" s="2" t="s">
        <v>23</v>
      </c>
      <c r="C18" s="2" t="s">
        <v>24</v>
      </c>
      <c r="D18" s="3">
        <v>20.47</v>
      </c>
      <c r="E18" s="1">
        <v>2</v>
      </c>
      <c r="F18" s="3">
        <f>D18*E18</f>
        <v>40.94</v>
      </c>
      <c r="G18" s="5">
        <v>0.2</v>
      </c>
      <c r="H18" s="6">
        <f>G18</f>
        <v>0.2</v>
      </c>
      <c r="I18" s="5">
        <v>0</v>
      </c>
      <c r="J18" s="6">
        <f>1*I18</f>
        <v>0</v>
      </c>
      <c r="K18" s="5">
        <v>0</v>
      </c>
      <c r="L18" s="6">
        <f>K18*E18</f>
        <v>0</v>
      </c>
    </row>
    <row r="19" spans="1:12" x14ac:dyDescent="0.25">
      <c r="A19" s="20"/>
      <c r="B19" s="2" t="s">
        <v>22</v>
      </c>
      <c r="C19" s="2" t="s">
        <v>40</v>
      </c>
      <c r="D19" s="3">
        <v>116.25</v>
      </c>
      <c r="E19" s="1">
        <v>1</v>
      </c>
      <c r="F19" s="3">
        <f>D19*E19</f>
        <v>116.25</v>
      </c>
      <c r="G19" s="5">
        <v>0</v>
      </c>
      <c r="H19" s="6">
        <f>E19*G19</f>
        <v>0</v>
      </c>
      <c r="I19" s="5">
        <v>0</v>
      </c>
      <c r="J19" s="6">
        <f>I19*E19</f>
        <v>0</v>
      </c>
      <c r="K19" s="5">
        <v>3</v>
      </c>
      <c r="L19" s="6">
        <f>K19*E19</f>
        <v>3</v>
      </c>
    </row>
    <row r="20" spans="1:12" x14ac:dyDescent="0.25">
      <c r="B20" s="7"/>
      <c r="C20" s="7"/>
      <c r="D20" s="8">
        <v>0</v>
      </c>
      <c r="E20" s="7">
        <v>1</v>
      </c>
      <c r="F20" s="8">
        <f t="shared" si="0"/>
        <v>0</v>
      </c>
      <c r="G20" s="5" t="s">
        <v>46</v>
      </c>
      <c r="H20" s="6">
        <f>SUM(H2:H19)</f>
        <v>1.5999999999999959E-2</v>
      </c>
      <c r="I20" s="5" t="s">
        <v>46</v>
      </c>
      <c r="J20" s="6">
        <f>SUM(J2:J19)</f>
        <v>0</v>
      </c>
      <c r="K20" s="5" t="s">
        <v>46</v>
      </c>
      <c r="L20" s="6">
        <f>SUM(L2:L19)</f>
        <v>1</v>
      </c>
    </row>
    <row r="21" spans="1:12" x14ac:dyDescent="0.25">
      <c r="B21" s="13" t="s">
        <v>7</v>
      </c>
      <c r="C21" s="14"/>
      <c r="D21" s="15"/>
      <c r="E21" s="1">
        <f>SUM(E2:E20)</f>
        <v>30</v>
      </c>
      <c r="F21" s="3">
        <f>SUM(F2:F20)</f>
        <v>5534.7789999999995</v>
      </c>
      <c r="G21" s="5" t="s">
        <v>45</v>
      </c>
      <c r="H21" s="6">
        <f>SUM(H2:H16)*(-1)</f>
        <v>0.18400000000000005</v>
      </c>
      <c r="I21" s="5" t="s">
        <v>45</v>
      </c>
      <c r="J21" s="6">
        <f t="shared" ref="J21:L21" si="12">SUM(J2:J16)*(-1)</f>
        <v>0</v>
      </c>
      <c r="K21" s="5" t="s">
        <v>45</v>
      </c>
      <c r="L21" s="6">
        <f t="shared" si="12"/>
        <v>2</v>
      </c>
    </row>
    <row r="22" spans="1:12" x14ac:dyDescent="0.25">
      <c r="B22" s="16" t="s">
        <v>15</v>
      </c>
      <c r="C22" s="16"/>
      <c r="D22" s="9">
        <f>F21</f>
        <v>5534.7789999999995</v>
      </c>
      <c r="E22" s="10">
        <v>5</v>
      </c>
      <c r="F22" s="3">
        <f>E22*D22</f>
        <v>27673.894999999997</v>
      </c>
      <c r="G22" s="1" t="s">
        <v>47</v>
      </c>
      <c r="H22" s="18">
        <f>3.3*(SUM(H18:H19)-H20)</f>
        <v>0.60720000000000018</v>
      </c>
      <c r="I22" s="1" t="s">
        <v>47</v>
      </c>
      <c r="J22" s="18">
        <f>3.3*(SUM(J18:J19)-J20)</f>
        <v>0</v>
      </c>
      <c r="K22" s="1" t="s">
        <v>47</v>
      </c>
      <c r="L22" s="18">
        <f>3.3*(SUM(L18:L19)-L20)</f>
        <v>6.6</v>
      </c>
    </row>
    <row r="23" spans="1:12" x14ac:dyDescent="0.25">
      <c r="G23" s="21" t="s">
        <v>50</v>
      </c>
      <c r="H23" s="17">
        <f>H22/4.2</f>
        <v>0.1445714285714286</v>
      </c>
      <c r="I23" s="21" t="s">
        <v>50</v>
      </c>
      <c r="J23" s="17">
        <f t="shared" ref="I23:L23" si="13">J22/4.2</f>
        <v>0</v>
      </c>
      <c r="K23" s="21" t="s">
        <v>50</v>
      </c>
      <c r="L23" s="17">
        <f t="shared" si="13"/>
        <v>1.5714285714285712</v>
      </c>
    </row>
  </sheetData>
  <mergeCells count="4">
    <mergeCell ref="B21:D21"/>
    <mergeCell ref="B22:C22"/>
    <mergeCell ref="A2:A16"/>
    <mergeCell ref="A18:A1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BOMCompute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Eakawit Korprasttharworn</dc:creator>
  <cp:lastModifiedBy>Eakawit Korprasertthaworn</cp:lastModifiedBy>
  <dcterms:created xsi:type="dcterms:W3CDTF">2021-05-15T08:45:46Z</dcterms:created>
  <dcterms:modified xsi:type="dcterms:W3CDTF">2022-05-13T19:39:35Z</dcterms:modified>
</cp:coreProperties>
</file>