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dFruits\Desktop\cyril's_box\_FORMATION\Module 2\"/>
    </mc:Choice>
  </mc:AlternateContent>
  <xr:revisionPtr revIDLastSave="0" documentId="13_ncr:1_{D5FF3651-155F-438F-9538-E9293A515F47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Caractères" sheetId="1" r:id="rId1"/>
    <sheet name="Dates" sheetId="3" r:id="rId2"/>
    <sheet name="Fonctions" sheetId="4" r:id="rId3"/>
    <sheet name="Maths" sheetId="5" r:id="rId4"/>
  </sheets>
  <definedNames>
    <definedName name="_xlnm._FilterDatabase" localSheetId="3" hidden="1">Maths!$B$75:$K$75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8" i="5" l="1"/>
  <c r="B69" i="5"/>
  <c r="B67" i="5"/>
  <c r="E59" i="5"/>
  <c r="E60" i="5"/>
  <c r="E58" i="5"/>
  <c r="G30" i="5"/>
  <c r="G31" i="5"/>
  <c r="G29" i="5"/>
  <c r="A31" i="5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30" i="5"/>
  <c r="G20" i="5"/>
  <c r="F14" i="5"/>
  <c r="C14" i="5"/>
  <c r="F12" i="5"/>
  <c r="C12" i="5"/>
  <c r="O59" i="5" l="1"/>
  <c r="O60" i="5"/>
  <c r="O58" i="5"/>
  <c r="B2" i="5"/>
  <c r="E59" i="4"/>
  <c r="E57" i="4"/>
  <c r="E30" i="4"/>
  <c r="B2" i="4" l="1"/>
  <c r="B2" i="3"/>
  <c r="B2" i="1"/>
</calcChain>
</file>

<file path=xl/sharedStrings.xml><?xml version="1.0" encoding="utf-8"?>
<sst xmlns="http://schemas.openxmlformats.org/spreadsheetml/2006/main" count="350" uniqueCount="146">
  <si>
    <t>Exercice 1</t>
  </si>
  <si>
    <t xml:space="preserve">Associez les chaînes de caractères suivantes afin de tout obtenir sur une seule ligne. </t>
  </si>
  <si>
    <t>RESULTAT</t>
  </si>
  <si>
    <t>Exercice 2</t>
  </si>
  <si>
    <t>chaînes</t>
  </si>
  <si>
    <t>Premières chaînes</t>
  </si>
  <si>
    <t>Secondes chaînes</t>
  </si>
  <si>
    <t>acheter</t>
  </si>
  <si>
    <t>xbox</t>
  </si>
  <si>
    <t>Obtenez le même résultat que précedemment en ajoutant avant chaque chaîne le texte "acheter". Attention, il faut un espace entre les deux chaînes.</t>
  </si>
  <si>
    <t>ps4</t>
  </si>
  <si>
    <t>Wii</t>
  </si>
  <si>
    <t>Exercice 3</t>
  </si>
  <si>
    <t>acheter xbox</t>
  </si>
  <si>
    <t>acheter ps4</t>
  </si>
  <si>
    <t>acheter Wii</t>
  </si>
  <si>
    <t>RESULTATS à obtenir</t>
  </si>
  <si>
    <t>Compter les longueurs des chaînes de caractères</t>
  </si>
  <si>
    <t>www.accessoires-asus.com</t>
  </si>
  <si>
    <t>Exercice 4</t>
  </si>
  <si>
    <t>Trouver la position de "w." pour chaque chaîne.</t>
  </si>
  <si>
    <t>Exercice 5</t>
  </si>
  <si>
    <t>Découper les chaînes suivantes afin de n'obtenir le nom de domaine uniquement.</t>
  </si>
  <si>
    <t>www.smallmx.com</t>
  </si>
  <si>
    <t>http://www.smallmx.com</t>
  </si>
  <si>
    <t>https://www.lca-aroma.com</t>
  </si>
  <si>
    <t>www.lca-aroma.com</t>
  </si>
  <si>
    <t>Récupérez la date du Jour.</t>
  </si>
  <si>
    <t>RESULTAT à obtenir</t>
  </si>
  <si>
    <t>Obtenez la date qu'il y avait il y a 10 jours.</t>
  </si>
  <si>
    <t>Dates</t>
  </si>
  <si>
    <t>Récupérez l'index du jour de la semaine, le mois et l'année</t>
  </si>
  <si>
    <t>Récupérez le nom du jour et le nom du mois.</t>
  </si>
  <si>
    <t>mercredi</t>
  </si>
  <si>
    <t>mars</t>
  </si>
  <si>
    <t>Nom</t>
  </si>
  <si>
    <t>Prénom</t>
  </si>
  <si>
    <t>Date dernière commande</t>
  </si>
  <si>
    <t>Montant dernière commande</t>
  </si>
  <si>
    <t>MARTIN</t>
  </si>
  <si>
    <t>Auguste</t>
  </si>
  <si>
    <t>BERNARD</t>
  </si>
  <si>
    <t>Yseult</t>
  </si>
  <si>
    <t>ROUX</t>
  </si>
  <si>
    <t>Rose</t>
  </si>
  <si>
    <t/>
  </si>
  <si>
    <t>THOMAS</t>
  </si>
  <si>
    <t>Tristan</t>
  </si>
  <si>
    <t>PETIT</t>
  </si>
  <si>
    <t>Chloé</t>
  </si>
  <si>
    <t>DURAND</t>
  </si>
  <si>
    <t>Olivie</t>
  </si>
  <si>
    <t>MICHEL</t>
  </si>
  <si>
    <t>Seraphine</t>
  </si>
  <si>
    <t>ROBERT</t>
  </si>
  <si>
    <t>Gaetane</t>
  </si>
  <si>
    <t>RICHARD</t>
  </si>
  <si>
    <t>Georgine</t>
  </si>
  <si>
    <t>SIMON</t>
  </si>
  <si>
    <t>Amaury</t>
  </si>
  <si>
    <t>MOREAU</t>
  </si>
  <si>
    <t>Raphaël</t>
  </si>
  <si>
    <t>DUBOIS</t>
  </si>
  <si>
    <t>Rodolphe</t>
  </si>
  <si>
    <t>BLANC</t>
  </si>
  <si>
    <t>Faustine</t>
  </si>
  <si>
    <t>LAURENT</t>
  </si>
  <si>
    <t>Jeanine</t>
  </si>
  <si>
    <t>Compter toutes les cellules non vides dans la colonne E</t>
  </si>
  <si>
    <t>Compter toutes les cellules dont le montant de la dernière commande est &gt; 40</t>
  </si>
  <si>
    <t>Commande la plus récente</t>
  </si>
  <si>
    <t>GIRARD</t>
  </si>
  <si>
    <t>Brigitte</t>
  </si>
  <si>
    <t>BERTRAND</t>
  </si>
  <si>
    <t>Absolon</t>
  </si>
  <si>
    <t>GARNIER</t>
  </si>
  <si>
    <t>Christian</t>
  </si>
  <si>
    <t>DAVID</t>
  </si>
  <si>
    <t>Irénée</t>
  </si>
  <si>
    <t>MOREL</t>
  </si>
  <si>
    <t>Clarice</t>
  </si>
  <si>
    <t>GUERIN</t>
  </si>
  <si>
    <t>Annette</t>
  </si>
  <si>
    <t>FOURNIER</t>
  </si>
  <si>
    <t>Esmée</t>
  </si>
  <si>
    <t>45j avant la commande la plus récente</t>
  </si>
  <si>
    <t>70j avant la commande la plus récente</t>
  </si>
  <si>
    <t>RESULTAT (Nombre de points)</t>
  </si>
  <si>
    <r>
      <t xml:space="preserve">Attribuez </t>
    </r>
    <r>
      <rPr>
        <b/>
        <sz val="11"/>
        <color theme="1"/>
        <rFont val="Calibri"/>
        <family val="2"/>
        <scheme val="minor"/>
      </rPr>
      <t>10 points</t>
    </r>
    <r>
      <rPr>
        <sz val="11"/>
        <color theme="1"/>
        <rFont val="Calibri"/>
        <family val="2"/>
        <scheme val="minor"/>
      </rPr>
      <t xml:space="preserve"> à chaque client dont la commande a moins de </t>
    </r>
    <r>
      <rPr>
        <b/>
        <sz val="11"/>
        <color theme="1"/>
        <rFont val="Calibri"/>
        <family val="2"/>
        <scheme val="minor"/>
      </rPr>
      <t>70 jours</t>
    </r>
    <r>
      <rPr>
        <sz val="11"/>
        <color theme="1"/>
        <rFont val="Calibri"/>
        <family val="2"/>
        <scheme val="minor"/>
      </rPr>
      <t xml:space="preserve"> par rapport à la commande la plus récente et </t>
    </r>
    <r>
      <rPr>
        <b/>
        <sz val="11"/>
        <color theme="1"/>
        <rFont val="Calibri"/>
        <family val="2"/>
        <scheme val="minor"/>
      </rPr>
      <t>20 points</t>
    </r>
    <r>
      <rPr>
        <sz val="11"/>
        <color theme="1"/>
        <rFont val="Calibri"/>
        <family val="2"/>
        <scheme val="minor"/>
      </rPr>
      <t xml:space="preserve"> si elle est inférieure à</t>
    </r>
    <r>
      <rPr>
        <b/>
        <sz val="11"/>
        <color theme="1"/>
        <rFont val="Calibri"/>
        <family val="2"/>
        <scheme val="minor"/>
      </rPr>
      <t xml:space="preserve"> 45 jours.</t>
    </r>
  </si>
  <si>
    <r>
      <t>Attribuez</t>
    </r>
    <r>
      <rPr>
        <b/>
        <sz val="11"/>
        <color theme="1"/>
        <rFont val="Calibri"/>
        <family val="2"/>
        <scheme val="minor"/>
      </rPr>
      <t xml:space="preserve"> 10 points</t>
    </r>
    <r>
      <rPr>
        <sz val="11"/>
        <color theme="1"/>
        <rFont val="Calibri"/>
        <family val="2"/>
        <scheme val="minor"/>
      </rPr>
      <t xml:space="preserve"> à chaque client dont la commande a moins de</t>
    </r>
    <r>
      <rPr>
        <b/>
        <sz val="11"/>
        <color theme="1"/>
        <rFont val="Calibri"/>
        <family val="2"/>
        <scheme val="minor"/>
      </rPr>
      <t xml:space="preserve"> 70 jours</t>
    </r>
    <r>
      <rPr>
        <sz val="11"/>
        <color theme="1"/>
        <rFont val="Calibri"/>
        <family val="2"/>
        <scheme val="minor"/>
      </rPr>
      <t xml:space="preserve"> par rapport à la commande la plus récente.</t>
    </r>
  </si>
  <si>
    <t>Produit</t>
  </si>
  <si>
    <t>2000</t>
  </si>
  <si>
    <t>2010</t>
  </si>
  <si>
    <t>DVD</t>
  </si>
  <si>
    <t>Blu-ray</t>
  </si>
  <si>
    <t>NOUVEAU</t>
  </si>
  <si>
    <t>TV Cathodique</t>
  </si>
  <si>
    <t>Plasma</t>
  </si>
  <si>
    <t>LED</t>
  </si>
  <si>
    <t>Calculer les évolutions des ventes entre 2000 et 2010 et remplacer par "NOUVEAU" s'il y a une erreur</t>
  </si>
  <si>
    <t>Exercice 6</t>
  </si>
  <si>
    <t>Rassemblez les données dans un seul et même tableau.</t>
  </si>
  <si>
    <t>Ville</t>
  </si>
  <si>
    <t>Ventes</t>
  </si>
  <si>
    <t>Largeur linéaire</t>
  </si>
  <si>
    <t>Paris</t>
  </si>
  <si>
    <t>Dijon</t>
  </si>
  <si>
    <t>Marseille</t>
  </si>
  <si>
    <t>Bordeaux</t>
  </si>
  <si>
    <t>Lyon</t>
  </si>
  <si>
    <t>Saint-Étienne</t>
  </si>
  <si>
    <t>Toulouse</t>
  </si>
  <si>
    <t>Nice</t>
  </si>
  <si>
    <t>Grenoble</t>
  </si>
  <si>
    <t>Nantes</t>
  </si>
  <si>
    <t>Reims</t>
  </si>
  <si>
    <t>Strasbourg</t>
  </si>
  <si>
    <t>Le Havre</t>
  </si>
  <si>
    <t>Montpellier</t>
  </si>
  <si>
    <t>Lille</t>
  </si>
  <si>
    <t>Rennes</t>
  </si>
  <si>
    <t>Villeurbanne</t>
  </si>
  <si>
    <t>Toulon</t>
  </si>
  <si>
    <t>Angers</t>
  </si>
  <si>
    <t>Nîmes</t>
  </si>
  <si>
    <t>RESULTATS (Largeur Linéaire)</t>
  </si>
  <si>
    <t>SOMME</t>
  </si>
  <si>
    <t>Calculez la somme des ventes, la moyenne, la valeur maximum et minimum</t>
  </si>
  <si>
    <t>Valeur MAXI</t>
  </si>
  <si>
    <t>Valeur MINI</t>
  </si>
  <si>
    <t>MOYENNE</t>
  </si>
  <si>
    <t>Magasin</t>
  </si>
  <si>
    <t>Nb clients</t>
  </si>
  <si>
    <t>Quantités Moyennes</t>
  </si>
  <si>
    <t>Paris 15°</t>
  </si>
  <si>
    <t>Paris 13°</t>
  </si>
  <si>
    <t>Paris 10°</t>
  </si>
  <si>
    <t>Mois</t>
  </si>
  <si>
    <t>Ventes (K€)</t>
  </si>
  <si>
    <t>Faites une prévision des ventes en janvier, février et mars 2015.</t>
  </si>
  <si>
    <t>RESULTAT (Ventes)</t>
  </si>
  <si>
    <t>Arrondissez les valeurs suivantes avec deux décimales</t>
  </si>
  <si>
    <t>Valeurs</t>
  </si>
  <si>
    <t>Générez des valeurs aléatoires entre 0 et 20</t>
  </si>
  <si>
    <t>Générez des valeurs aléatoires (ALEA) pour chaque ville puis triez par la colonne des variables aléatoires afin de mélanger le classement actuel des villes.</t>
  </si>
  <si>
    <t>Calculez la quantité moyenne vendue dans tous les magasins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</si>
</sst>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0.0"/>
    <numFmt numFmtId="165" formatCode="[$-40C]mmmm\-yy;@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theme="0"/>
      <name val="Tahoma"/>
      <family val="2"/>
    </font>
    <font>
      <b/>
      <i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DAEDB"/>
        <bgColor indexed="64"/>
      </patternFill>
    </fill>
    <fill>
      <patternFill patternType="solid">
        <fgColor rgb="FF1397E1"/>
        <bgColor indexed="64"/>
      </patternFill>
    </fill>
    <fill>
      <patternFill patternType="solid">
        <fgColor rgb="FF01478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92">
    <xf numFmtId="0" fontId="0" fillId="0" borderId="0" xfId="0"/>
    <xf numFmtId="0" fontId="0" fillId="0" borderId="1" xfId="0" applyBorder="1"/>
    <xf numFmtId="0" fontId="1" fillId="4" borderId="1" xfId="0" applyFont="1" applyFill="1" applyBorder="1" applyAlignment="1">
      <alignment horizontal="center" vertical="center"/>
    </xf>
    <xf numFmtId="0" fontId="0" fillId="0" borderId="1" xfId="0" applyBorder="1"/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6" borderId="0" xfId="0" applyFill="1" applyBorder="1"/>
    <xf numFmtId="0" fontId="1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/>
    <xf numFmtId="0" fontId="0" fillId="0" borderId="1" xfId="0" applyBorder="1" applyAlignment="1"/>
    <xf numFmtId="0" fontId="0" fillId="0" borderId="0" xfId="0" applyBorder="1" applyAlignment="1">
      <alignment vertical="center"/>
    </xf>
    <xf numFmtId="14" fontId="0" fillId="6" borderId="0" xfId="0" applyNumberFormat="1" applyFill="1"/>
    <xf numFmtId="44" fontId="0" fillId="0" borderId="1" xfId="2" applyFont="1" applyBorder="1"/>
    <xf numFmtId="0" fontId="1" fillId="4" borderId="1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 vertical="center" wrapText="1"/>
    </xf>
    <xf numFmtId="14" fontId="0" fillId="0" borderId="12" xfId="0" applyNumberFormat="1" applyBorder="1"/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 wrapText="1"/>
    </xf>
    <xf numFmtId="0" fontId="0" fillId="0" borderId="16" xfId="0" applyBorder="1"/>
    <xf numFmtId="14" fontId="0" fillId="0" borderId="17" xfId="0" applyNumberFormat="1" applyBorder="1"/>
    <xf numFmtId="0" fontId="0" fillId="0" borderId="18" xfId="0" applyBorder="1"/>
    <xf numFmtId="0" fontId="0" fillId="0" borderId="19" xfId="0" applyBorder="1"/>
    <xf numFmtId="14" fontId="0" fillId="0" borderId="20" xfId="0" applyNumberFormat="1" applyBorder="1"/>
    <xf numFmtId="0" fontId="0" fillId="0" borderId="16" xfId="0" applyBorder="1" applyAlignment="1">
      <alignment vertical="center"/>
    </xf>
    <xf numFmtId="14" fontId="0" fillId="0" borderId="17" xfId="0" applyNumberFormat="1" applyBorder="1" applyAlignment="1">
      <alignment vertical="center"/>
    </xf>
    <xf numFmtId="0" fontId="7" fillId="0" borderId="0" xfId="0" applyFont="1"/>
    <xf numFmtId="0" fontId="7" fillId="8" borderId="1" xfId="0" applyFont="1" applyFill="1" applyBorder="1" applyAlignment="1">
      <alignment horizontal="center" vertical="center"/>
    </xf>
    <xf numFmtId="165" fontId="8" fillId="0" borderId="1" xfId="0" applyNumberFormat="1" applyFont="1" applyBorder="1"/>
    <xf numFmtId="0" fontId="0" fillId="6" borderId="0" xfId="0" applyFill="1" applyAlignment="1">
      <alignment horizontal="center"/>
    </xf>
    <xf numFmtId="0" fontId="4" fillId="0" borderId="3" xfId="1" applyBorder="1"/>
    <xf numFmtId="0" fontId="0" fillId="0" borderId="4" xfId="0" applyBorder="1"/>
    <xf numFmtId="0" fontId="0" fillId="0" borderId="1" xfId="0" applyBorder="1"/>
    <xf numFmtId="0" fontId="4" fillId="6" borderId="1" xfId="1" applyFill="1" applyBorder="1"/>
    <xf numFmtId="0" fontId="0" fillId="6" borderId="1" xfId="0" applyFill="1" applyBorder="1"/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0" borderId="3" xfId="0" applyBorder="1"/>
    <xf numFmtId="0" fontId="0" fillId="7" borderId="1" xfId="0" applyFill="1" applyBorder="1" applyAlignment="1">
      <alignment horizontal="center" vertical="center"/>
    </xf>
    <xf numFmtId="14" fontId="0" fillId="6" borderId="6" xfId="0" applyNumberForma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7" borderId="6" xfId="0" applyNumberForma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6" borderId="3" xfId="0" applyFill="1" applyBorder="1"/>
    <xf numFmtId="0" fontId="0" fillId="6" borderId="4" xfId="0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6" borderId="3" xfId="0" applyNumberForma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" fillId="4" borderId="8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165" fontId="8" fillId="0" borderId="3" xfId="0" applyNumberFormat="1" applyFont="1" applyBorder="1"/>
    <xf numFmtId="165" fontId="8" fillId="0" borderId="4" xfId="0" applyNumberFormat="1" applyFont="1" applyBorder="1"/>
    <xf numFmtId="164" fontId="0" fillId="6" borderId="1" xfId="0" applyNumberFormat="1" applyFill="1" applyBorder="1" applyAlignment="1">
      <alignment horizontal="center"/>
    </xf>
    <xf numFmtId="0" fontId="0" fillId="0" borderId="1" xfId="0" applyBorder="1" applyAlignment="1"/>
    <xf numFmtId="0" fontId="0" fillId="7" borderId="1" xfId="0" applyFill="1" applyBorder="1"/>
    <xf numFmtId="2" fontId="0" fillId="0" borderId="1" xfId="0" applyNumberFormat="1" applyBorder="1" applyAlignment="1"/>
    <xf numFmtId="0" fontId="0" fillId="0" borderId="3" xfId="0" applyBorder="1" applyAlignment="1"/>
    <xf numFmtId="0" fontId="0" fillId="0" borderId="21" xfId="0" applyBorder="1" applyAlignment="1"/>
    <xf numFmtId="0" fontId="0" fillId="0" borderId="4" xfId="0" applyBorder="1" applyAlignment="1"/>
  </cellXfs>
  <cellStyles count="3">
    <cellStyle name="Lien hypertexte" xfId="1" builtinId="8"/>
    <cellStyle name="Monétaire" xfId="2" builtinId="4"/>
    <cellStyle name="Normal" xfId="0" builtinId="0"/>
  </cellStyles>
  <dxfs count="1">
    <dxf>
      <font>
        <b/>
        <i/>
      </font>
    </dxf>
  </dxfs>
  <tableStyles count="0" defaultTableStyle="TableStyleMedium2" defaultPivotStyle="PivotStyleLight16"/>
  <colors>
    <mruColors>
      <color rgb="FF01478F"/>
      <color rgb="FF1397E1"/>
      <color rgb="FF4DAE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4" displayName="Table4" ref="B81:D86" totalsRowShown="0">
  <autoFilter ref="B81:D86" xr:uid="{00000000-0009-0000-0100-000003000000}">
    <filterColumn colId="0" hiddenButton="1"/>
    <filterColumn colId="1" hiddenButton="1"/>
    <filterColumn colId="2" hiddenButton="1"/>
  </autoFilter>
  <tableColumns count="3">
    <tableColumn id="1" xr3:uid="{00000000-0010-0000-0000-000001000000}" name="Produit" dataDxfId="0"/>
    <tableColumn id="2" xr3:uid="{00000000-0010-0000-0000-000002000000}" name="2000"/>
    <tableColumn id="3" xr3:uid="{00000000-0010-0000-0000-000003000000}" name="201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mallmx.com/" TargetMode="External"/><Relationship Id="rId3" Type="http://schemas.openxmlformats.org/officeDocument/2006/relationships/hyperlink" Target="https://www.lca-aroma.com/" TargetMode="External"/><Relationship Id="rId7" Type="http://schemas.openxmlformats.org/officeDocument/2006/relationships/hyperlink" Target="https://www.lca-aroma.com/" TargetMode="External"/><Relationship Id="rId12" Type="http://schemas.openxmlformats.org/officeDocument/2006/relationships/hyperlink" Target="http://www.lca-aroma.com/" TargetMode="External"/><Relationship Id="rId2" Type="http://schemas.openxmlformats.org/officeDocument/2006/relationships/hyperlink" Target="http://www.accessoires-asus.com/" TargetMode="External"/><Relationship Id="rId1" Type="http://schemas.openxmlformats.org/officeDocument/2006/relationships/hyperlink" Target="http://www.smallmx.com/" TargetMode="External"/><Relationship Id="rId6" Type="http://schemas.openxmlformats.org/officeDocument/2006/relationships/hyperlink" Target="http://www.accessoires-asus.com/" TargetMode="External"/><Relationship Id="rId11" Type="http://schemas.openxmlformats.org/officeDocument/2006/relationships/hyperlink" Target="http://www.accessoires-asus.com/" TargetMode="External"/><Relationship Id="rId5" Type="http://schemas.openxmlformats.org/officeDocument/2006/relationships/hyperlink" Target="http://www.smallmx.com/" TargetMode="External"/><Relationship Id="rId10" Type="http://schemas.openxmlformats.org/officeDocument/2006/relationships/hyperlink" Target="https://www.lca-aroma.com/" TargetMode="External"/><Relationship Id="rId4" Type="http://schemas.openxmlformats.org/officeDocument/2006/relationships/hyperlink" Target="http://www.smallmx.com/" TargetMode="External"/><Relationship Id="rId9" Type="http://schemas.openxmlformats.org/officeDocument/2006/relationships/hyperlink" Target="http://www.accessoires-asus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ca-aroma.com/" TargetMode="External"/><Relationship Id="rId2" Type="http://schemas.openxmlformats.org/officeDocument/2006/relationships/hyperlink" Target="http://www.accessoires-asus.com/" TargetMode="External"/><Relationship Id="rId1" Type="http://schemas.openxmlformats.org/officeDocument/2006/relationships/hyperlink" Target="http://www.smallmx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8"/>
  <sheetViews>
    <sheetView showGridLines="0" workbookViewId="0">
      <selection activeCell="C10" sqref="C10"/>
    </sheetView>
  </sheetViews>
  <sheetFormatPr baseColWidth="10" defaultColWidth="11.44140625" defaultRowHeight="14.4" x14ac:dyDescent="0.3"/>
  <cols>
    <col min="2" max="3" width="28.88671875" customWidth="1"/>
    <col min="4" max="4" width="11.5546875" customWidth="1"/>
    <col min="5" max="6" width="28.88671875" customWidth="1"/>
    <col min="8" max="8" width="1.6640625" style="7" customWidth="1"/>
    <col min="9" max="9" width="3.88671875" style="8" customWidth="1"/>
    <col min="10" max="11" width="34.33203125" style="8" customWidth="1"/>
    <col min="12" max="16384" width="11.44140625" style="8"/>
  </cols>
  <sheetData>
    <row r="2" spans="2:11" x14ac:dyDescent="0.3">
      <c r="B2" s="47" t="str">
        <f>UPPER("Caractères")</f>
        <v>CARACTÈRES</v>
      </c>
      <c r="C2" s="47"/>
      <c r="D2" s="47"/>
      <c r="E2" s="47"/>
      <c r="F2" s="47"/>
    </row>
    <row r="3" spans="2:11" x14ac:dyDescent="0.3">
      <c r="B3" s="47"/>
      <c r="C3" s="47"/>
      <c r="D3" s="47"/>
      <c r="E3" s="47"/>
      <c r="F3" s="47"/>
    </row>
    <row r="4" spans="2:11" x14ac:dyDescent="0.3">
      <c r="B4" s="47"/>
      <c r="C4" s="47"/>
      <c r="D4" s="47"/>
      <c r="E4" s="47"/>
      <c r="F4" s="47"/>
    </row>
    <row r="6" spans="2:11" x14ac:dyDescent="0.3">
      <c r="B6" s="45" t="s">
        <v>0</v>
      </c>
      <c r="C6" s="46" t="s">
        <v>1</v>
      </c>
      <c r="D6" s="46"/>
      <c r="E6" s="46"/>
      <c r="F6" s="46"/>
    </row>
    <row r="7" spans="2:11" x14ac:dyDescent="0.3">
      <c r="B7" s="45"/>
      <c r="C7" s="46"/>
      <c r="D7" s="46"/>
      <c r="E7" s="46"/>
      <c r="F7" s="46"/>
    </row>
    <row r="9" spans="2:11" ht="17.25" customHeight="1" x14ac:dyDescent="0.3">
      <c r="B9" s="2" t="s">
        <v>5</v>
      </c>
      <c r="C9" s="2" t="s">
        <v>6</v>
      </c>
      <c r="E9" s="43" t="s">
        <v>2</v>
      </c>
      <c r="F9" s="44"/>
      <c r="J9" s="43" t="s">
        <v>16</v>
      </c>
      <c r="K9" s="44"/>
    </row>
    <row r="10" spans="2:11" x14ac:dyDescent="0.3">
      <c r="B10" s="1" t="s">
        <v>7</v>
      </c>
      <c r="C10" s="1" t="s">
        <v>8</v>
      </c>
      <c r="E10" s="38"/>
      <c r="F10" s="38"/>
      <c r="J10" s="40" t="s">
        <v>13</v>
      </c>
      <c r="K10" s="40"/>
    </row>
    <row r="11" spans="2:11" x14ac:dyDescent="0.3">
      <c r="B11" s="3" t="s">
        <v>7</v>
      </c>
      <c r="C11" s="1" t="s">
        <v>10</v>
      </c>
      <c r="E11" s="38"/>
      <c r="F11" s="38"/>
      <c r="J11" s="40" t="s">
        <v>14</v>
      </c>
      <c r="K11" s="40"/>
    </row>
    <row r="12" spans="2:11" x14ac:dyDescent="0.3">
      <c r="B12" s="3" t="s">
        <v>7</v>
      </c>
      <c r="C12" s="1" t="s">
        <v>11</v>
      </c>
      <c r="E12" s="38"/>
      <c r="F12" s="38"/>
      <c r="J12" s="40" t="s">
        <v>15</v>
      </c>
      <c r="K12" s="40"/>
    </row>
    <row r="15" spans="2:11" x14ac:dyDescent="0.3">
      <c r="B15" s="45" t="s">
        <v>3</v>
      </c>
      <c r="C15" s="46" t="s">
        <v>9</v>
      </c>
      <c r="D15" s="46"/>
      <c r="E15" s="46"/>
      <c r="F15" s="46"/>
    </row>
    <row r="16" spans="2:11" x14ac:dyDescent="0.3">
      <c r="B16" s="45"/>
      <c r="C16" s="46"/>
      <c r="D16" s="46"/>
      <c r="E16" s="46"/>
      <c r="F16" s="46"/>
    </row>
    <row r="18" spans="2:11" x14ac:dyDescent="0.3">
      <c r="B18" s="41" t="s">
        <v>4</v>
      </c>
      <c r="C18" s="42"/>
      <c r="E18" s="43" t="s">
        <v>2</v>
      </c>
      <c r="F18" s="44"/>
      <c r="J18" s="43" t="s">
        <v>16</v>
      </c>
      <c r="K18" s="44"/>
    </row>
    <row r="19" spans="2:11" x14ac:dyDescent="0.3">
      <c r="B19" s="48" t="s">
        <v>8</v>
      </c>
      <c r="C19" s="37"/>
      <c r="E19" s="38"/>
      <c r="F19" s="38"/>
      <c r="J19" s="40" t="s">
        <v>13</v>
      </c>
      <c r="K19" s="40"/>
    </row>
    <row r="20" spans="2:11" x14ac:dyDescent="0.3">
      <c r="B20" s="48" t="s">
        <v>10</v>
      </c>
      <c r="C20" s="37"/>
      <c r="E20" s="38"/>
      <c r="F20" s="38"/>
      <c r="J20" s="40" t="s">
        <v>14</v>
      </c>
      <c r="K20" s="40"/>
    </row>
    <row r="21" spans="2:11" x14ac:dyDescent="0.3">
      <c r="B21" s="48" t="s">
        <v>11</v>
      </c>
      <c r="C21" s="37"/>
      <c r="E21" s="38"/>
      <c r="F21" s="38"/>
      <c r="J21" s="40" t="s">
        <v>15</v>
      </c>
      <c r="K21" s="40"/>
    </row>
    <row r="24" spans="2:11" x14ac:dyDescent="0.3">
      <c r="B24" s="45" t="s">
        <v>12</v>
      </c>
      <c r="C24" s="46" t="s">
        <v>17</v>
      </c>
      <c r="D24" s="46"/>
      <c r="E24" s="46"/>
      <c r="F24" s="46"/>
    </row>
    <row r="25" spans="2:11" x14ac:dyDescent="0.3">
      <c r="B25" s="45"/>
      <c r="C25" s="46"/>
      <c r="D25" s="46"/>
      <c r="E25" s="46"/>
      <c r="F25" s="46"/>
    </row>
    <row r="27" spans="2:11" x14ac:dyDescent="0.3">
      <c r="B27" s="41" t="s">
        <v>4</v>
      </c>
      <c r="C27" s="42"/>
      <c r="E27" s="43" t="s">
        <v>2</v>
      </c>
      <c r="F27" s="44"/>
      <c r="J27" s="43" t="s">
        <v>16</v>
      </c>
      <c r="K27" s="44"/>
    </row>
    <row r="28" spans="2:11" x14ac:dyDescent="0.3">
      <c r="B28" s="36" t="s">
        <v>24</v>
      </c>
      <c r="C28" s="37"/>
      <c r="E28" s="38"/>
      <c r="F28" s="38"/>
      <c r="J28" s="40">
        <v>23</v>
      </c>
      <c r="K28" s="40"/>
    </row>
    <row r="29" spans="2:11" x14ac:dyDescent="0.3">
      <c r="B29" s="36" t="s">
        <v>18</v>
      </c>
      <c r="C29" s="37"/>
      <c r="E29" s="38"/>
      <c r="F29" s="38"/>
      <c r="J29" s="40">
        <v>24</v>
      </c>
      <c r="K29" s="40"/>
    </row>
    <row r="30" spans="2:11" x14ac:dyDescent="0.3">
      <c r="B30" s="36" t="s">
        <v>25</v>
      </c>
      <c r="C30" s="37"/>
      <c r="E30" s="38"/>
      <c r="F30" s="38"/>
      <c r="J30" s="40">
        <v>26</v>
      </c>
      <c r="K30" s="40"/>
    </row>
    <row r="33" spans="2:11" x14ac:dyDescent="0.3">
      <c r="B33" s="45" t="s">
        <v>19</v>
      </c>
      <c r="C33" s="46" t="s">
        <v>20</v>
      </c>
      <c r="D33" s="46"/>
      <c r="E33" s="46"/>
      <c r="F33" s="46"/>
    </row>
    <row r="34" spans="2:11" x14ac:dyDescent="0.3">
      <c r="B34" s="45"/>
      <c r="C34" s="46"/>
      <c r="D34" s="46"/>
      <c r="E34" s="46"/>
      <c r="F34" s="46"/>
    </row>
    <row r="36" spans="2:11" x14ac:dyDescent="0.3">
      <c r="B36" s="41" t="s">
        <v>4</v>
      </c>
      <c r="C36" s="42"/>
      <c r="E36" s="43" t="s">
        <v>2</v>
      </c>
      <c r="F36" s="44"/>
      <c r="J36" s="43" t="s">
        <v>16</v>
      </c>
      <c r="K36" s="44"/>
    </row>
    <row r="37" spans="2:11" x14ac:dyDescent="0.3">
      <c r="B37" s="36" t="s">
        <v>24</v>
      </c>
      <c r="C37" s="37"/>
      <c r="E37" s="38"/>
      <c r="F37" s="38"/>
      <c r="J37" s="40">
        <v>10</v>
      </c>
      <c r="K37" s="40"/>
    </row>
    <row r="38" spans="2:11" x14ac:dyDescent="0.3">
      <c r="B38" s="36" t="s">
        <v>18</v>
      </c>
      <c r="C38" s="37"/>
      <c r="E38" s="38"/>
      <c r="F38" s="38"/>
      <c r="J38" s="40">
        <v>3</v>
      </c>
      <c r="K38" s="40"/>
    </row>
    <row r="39" spans="2:11" x14ac:dyDescent="0.3">
      <c r="B39" s="36" t="s">
        <v>25</v>
      </c>
      <c r="C39" s="37"/>
      <c r="E39" s="38"/>
      <c r="F39" s="38"/>
      <c r="J39" s="40">
        <v>11</v>
      </c>
      <c r="K39" s="40"/>
    </row>
    <row r="42" spans="2:11" x14ac:dyDescent="0.3">
      <c r="B42" s="45" t="s">
        <v>21</v>
      </c>
      <c r="C42" s="46" t="s">
        <v>22</v>
      </c>
      <c r="D42" s="46"/>
      <c r="E42" s="46"/>
      <c r="F42" s="46"/>
    </row>
    <row r="43" spans="2:11" x14ac:dyDescent="0.3">
      <c r="B43" s="45"/>
      <c r="C43" s="46"/>
      <c r="D43" s="46"/>
      <c r="E43" s="46"/>
      <c r="F43" s="46"/>
    </row>
    <row r="45" spans="2:11" x14ac:dyDescent="0.3">
      <c r="B45" s="41" t="s">
        <v>4</v>
      </c>
      <c r="C45" s="42"/>
      <c r="E45" s="43" t="s">
        <v>2</v>
      </c>
      <c r="F45" s="44"/>
      <c r="J45" s="43" t="s">
        <v>16</v>
      </c>
      <c r="K45" s="44"/>
    </row>
    <row r="46" spans="2:11" x14ac:dyDescent="0.3">
      <c r="B46" s="36" t="s">
        <v>24</v>
      </c>
      <c r="C46" s="37"/>
      <c r="E46" s="38"/>
      <c r="F46" s="38"/>
      <c r="J46" s="39" t="s">
        <v>23</v>
      </c>
      <c r="K46" s="40"/>
    </row>
    <row r="47" spans="2:11" x14ac:dyDescent="0.3">
      <c r="B47" s="36" t="s">
        <v>18</v>
      </c>
      <c r="C47" s="37"/>
      <c r="E47" s="38"/>
      <c r="F47" s="38"/>
      <c r="J47" s="39" t="s">
        <v>18</v>
      </c>
      <c r="K47" s="40"/>
    </row>
    <row r="48" spans="2:11" x14ac:dyDescent="0.3">
      <c r="B48" s="36" t="s">
        <v>25</v>
      </c>
      <c r="C48" s="37"/>
      <c r="E48" s="38"/>
      <c r="F48" s="38"/>
      <c r="J48" s="39" t="s">
        <v>26</v>
      </c>
      <c r="K48" s="40"/>
    </row>
  </sheetData>
  <mergeCells count="67">
    <mergeCell ref="B29:C29"/>
    <mergeCell ref="E29:F29"/>
    <mergeCell ref="B30:C30"/>
    <mergeCell ref="E30:F30"/>
    <mergeCell ref="J9:K9"/>
    <mergeCell ref="J10:K10"/>
    <mergeCell ref="J11:K11"/>
    <mergeCell ref="J12:K12"/>
    <mergeCell ref="J18:K18"/>
    <mergeCell ref="J19:K19"/>
    <mergeCell ref="J20:K20"/>
    <mergeCell ref="J21:K21"/>
    <mergeCell ref="J27:K27"/>
    <mergeCell ref="J28:K28"/>
    <mergeCell ref="J29:K29"/>
    <mergeCell ref="J30:K30"/>
    <mergeCell ref="B24:B25"/>
    <mergeCell ref="C24:F25"/>
    <mergeCell ref="B27:C27"/>
    <mergeCell ref="E27:F27"/>
    <mergeCell ref="B28:C28"/>
    <mergeCell ref="E28:F28"/>
    <mergeCell ref="E20:F20"/>
    <mergeCell ref="E21:F21"/>
    <mergeCell ref="B18:C18"/>
    <mergeCell ref="B19:C19"/>
    <mergeCell ref="B20:C20"/>
    <mergeCell ref="B21:C21"/>
    <mergeCell ref="E19:F19"/>
    <mergeCell ref="E11:F11"/>
    <mergeCell ref="E12:F12"/>
    <mergeCell ref="B15:B16"/>
    <mergeCell ref="C15:F16"/>
    <mergeCell ref="E18:F18"/>
    <mergeCell ref="B2:F4"/>
    <mergeCell ref="B6:B7"/>
    <mergeCell ref="C6:F7"/>
    <mergeCell ref="E9:F9"/>
    <mergeCell ref="E10:F10"/>
    <mergeCell ref="B33:B34"/>
    <mergeCell ref="C33:F34"/>
    <mergeCell ref="B36:C36"/>
    <mergeCell ref="E36:F36"/>
    <mergeCell ref="J36:K36"/>
    <mergeCell ref="B37:C37"/>
    <mergeCell ref="E37:F37"/>
    <mergeCell ref="J37:K37"/>
    <mergeCell ref="B38:C38"/>
    <mergeCell ref="E38:F38"/>
    <mergeCell ref="J38:K38"/>
    <mergeCell ref="B39:C39"/>
    <mergeCell ref="E39:F39"/>
    <mergeCell ref="J39:K39"/>
    <mergeCell ref="B42:B43"/>
    <mergeCell ref="C42:F43"/>
    <mergeCell ref="B45:C45"/>
    <mergeCell ref="E45:F45"/>
    <mergeCell ref="J45:K45"/>
    <mergeCell ref="B46:C46"/>
    <mergeCell ref="E46:F46"/>
    <mergeCell ref="J46:K46"/>
    <mergeCell ref="B47:C47"/>
    <mergeCell ref="E47:F47"/>
    <mergeCell ref="J47:K47"/>
    <mergeCell ref="B48:C48"/>
    <mergeCell ref="E48:F48"/>
    <mergeCell ref="J48:K48"/>
  </mergeCells>
  <hyperlinks>
    <hyperlink ref="B28" r:id="rId1" xr:uid="{00000000-0004-0000-0000-000000000000}"/>
    <hyperlink ref="B29" r:id="rId2" xr:uid="{00000000-0004-0000-0000-000001000000}"/>
    <hyperlink ref="B30" r:id="rId3" xr:uid="{00000000-0004-0000-0000-000002000000}"/>
    <hyperlink ref="J46" r:id="rId4" xr:uid="{00000000-0004-0000-0000-000003000000}"/>
    <hyperlink ref="B37" r:id="rId5" xr:uid="{00000000-0004-0000-0000-000004000000}"/>
    <hyperlink ref="B38" r:id="rId6" xr:uid="{00000000-0004-0000-0000-000005000000}"/>
    <hyperlink ref="B39" r:id="rId7" xr:uid="{00000000-0004-0000-0000-000006000000}"/>
    <hyperlink ref="B46" r:id="rId8" xr:uid="{00000000-0004-0000-0000-000007000000}"/>
    <hyperlink ref="B47" r:id="rId9" xr:uid="{00000000-0004-0000-0000-000008000000}"/>
    <hyperlink ref="B48" r:id="rId10" xr:uid="{00000000-0004-0000-0000-000009000000}"/>
    <hyperlink ref="J47" r:id="rId11" xr:uid="{00000000-0004-0000-0000-00000A000000}"/>
    <hyperlink ref="J48" r:id="rId12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38"/>
  <sheetViews>
    <sheetView showGridLines="0" workbookViewId="0">
      <selection activeCell="G40" sqref="G40"/>
    </sheetView>
  </sheetViews>
  <sheetFormatPr baseColWidth="10" defaultColWidth="11.44140625" defaultRowHeight="14.4" x14ac:dyDescent="0.3"/>
  <cols>
    <col min="2" max="3" width="28.88671875" customWidth="1"/>
    <col min="4" max="4" width="11.5546875" customWidth="1"/>
    <col min="5" max="6" width="28.88671875" customWidth="1"/>
    <col min="8" max="8" width="1.6640625" style="7" customWidth="1"/>
    <col min="9" max="9" width="3.88671875" style="8" customWidth="1"/>
    <col min="10" max="11" width="34.33203125" style="8" customWidth="1"/>
    <col min="12" max="16384" width="11.44140625" style="8"/>
  </cols>
  <sheetData>
    <row r="2" spans="2:11" x14ac:dyDescent="0.3">
      <c r="B2" s="47" t="str">
        <f>UPPER("Dates")</f>
        <v>DATES</v>
      </c>
      <c r="C2" s="47"/>
      <c r="D2" s="47"/>
      <c r="E2" s="47"/>
      <c r="F2" s="47"/>
    </row>
    <row r="3" spans="2:11" x14ac:dyDescent="0.3">
      <c r="B3" s="47"/>
      <c r="C3" s="47"/>
      <c r="D3" s="47"/>
      <c r="E3" s="47"/>
      <c r="F3" s="47"/>
    </row>
    <row r="4" spans="2:11" x14ac:dyDescent="0.3">
      <c r="B4" s="47"/>
      <c r="C4" s="47"/>
      <c r="D4" s="47"/>
      <c r="E4" s="47"/>
      <c r="F4" s="47"/>
    </row>
    <row r="6" spans="2:11" x14ac:dyDescent="0.3">
      <c r="B6" s="45" t="s">
        <v>0</v>
      </c>
      <c r="C6" s="46" t="s">
        <v>27</v>
      </c>
      <c r="D6" s="46"/>
      <c r="E6" s="46"/>
      <c r="F6" s="46"/>
    </row>
    <row r="7" spans="2:11" x14ac:dyDescent="0.3">
      <c r="B7" s="45"/>
      <c r="C7" s="46"/>
      <c r="D7" s="46"/>
      <c r="E7" s="46"/>
      <c r="F7" s="46"/>
    </row>
    <row r="9" spans="2:11" ht="17.25" customHeight="1" x14ac:dyDescent="0.3">
      <c r="B9" s="56" t="s">
        <v>2</v>
      </c>
      <c r="C9" s="56"/>
      <c r="D9" s="56"/>
      <c r="E9" s="56"/>
      <c r="F9" s="56"/>
      <c r="J9" s="43" t="s">
        <v>28</v>
      </c>
      <c r="K9" s="44"/>
    </row>
    <row r="10" spans="2:11" x14ac:dyDescent="0.3">
      <c r="B10" s="49"/>
      <c r="C10" s="49"/>
      <c r="D10" s="49"/>
      <c r="E10" s="49"/>
      <c r="F10" s="49"/>
      <c r="J10" s="50">
        <v>42795</v>
      </c>
      <c r="K10" s="51"/>
    </row>
    <row r="11" spans="2:11" x14ac:dyDescent="0.3">
      <c r="B11" s="49"/>
      <c r="C11" s="49"/>
      <c r="D11" s="49"/>
      <c r="E11" s="49"/>
      <c r="F11" s="49"/>
      <c r="J11" s="52"/>
      <c r="K11" s="53"/>
    </row>
    <row r="12" spans="2:11" x14ac:dyDescent="0.3">
      <c r="B12" s="49"/>
      <c r="C12" s="49"/>
      <c r="D12" s="49"/>
      <c r="E12" s="49"/>
      <c r="F12" s="49"/>
      <c r="J12" s="54"/>
      <c r="K12" s="55"/>
    </row>
    <row r="15" spans="2:11" x14ac:dyDescent="0.3">
      <c r="B15" s="45" t="s">
        <v>3</v>
      </c>
      <c r="C15" s="46" t="s">
        <v>29</v>
      </c>
      <c r="D15" s="46"/>
      <c r="E15" s="46"/>
      <c r="F15" s="46"/>
    </row>
    <row r="16" spans="2:11" x14ac:dyDescent="0.3">
      <c r="B16" s="45"/>
      <c r="C16" s="46"/>
      <c r="D16" s="46"/>
      <c r="E16" s="46"/>
      <c r="F16" s="46"/>
    </row>
    <row r="18" spans="2:11" x14ac:dyDescent="0.3">
      <c r="B18" s="56" t="s">
        <v>2</v>
      </c>
      <c r="C18" s="56"/>
      <c r="D18" s="56"/>
      <c r="E18" s="56"/>
      <c r="F18" s="56"/>
      <c r="J18" s="43" t="s">
        <v>28</v>
      </c>
      <c r="K18" s="44"/>
    </row>
    <row r="19" spans="2:11" x14ac:dyDescent="0.3">
      <c r="B19" s="57"/>
      <c r="C19" s="49"/>
      <c r="D19" s="49"/>
      <c r="E19" s="49"/>
      <c r="F19" s="49"/>
      <c r="J19" s="50">
        <v>42785</v>
      </c>
      <c r="K19" s="51"/>
    </row>
    <row r="20" spans="2:11" x14ac:dyDescent="0.3">
      <c r="B20" s="49"/>
      <c r="C20" s="49"/>
      <c r="D20" s="49"/>
      <c r="E20" s="49"/>
      <c r="F20" s="49"/>
      <c r="J20" s="52"/>
      <c r="K20" s="53"/>
    </row>
    <row r="21" spans="2:11" x14ac:dyDescent="0.3">
      <c r="B21" s="49"/>
      <c r="C21" s="49"/>
      <c r="D21" s="49"/>
      <c r="E21" s="49"/>
      <c r="F21" s="49"/>
      <c r="J21" s="54"/>
      <c r="K21" s="55"/>
    </row>
    <row r="24" spans="2:11" x14ac:dyDescent="0.3">
      <c r="B24" s="45" t="s">
        <v>12</v>
      </c>
      <c r="C24" s="46" t="s">
        <v>31</v>
      </c>
      <c r="D24" s="46"/>
      <c r="E24" s="46"/>
      <c r="F24" s="46"/>
    </row>
    <row r="25" spans="2:11" x14ac:dyDescent="0.3">
      <c r="B25" s="45"/>
      <c r="C25" s="46"/>
      <c r="D25" s="46"/>
      <c r="E25" s="46"/>
      <c r="F25" s="46"/>
    </row>
    <row r="27" spans="2:11" x14ac:dyDescent="0.3">
      <c r="B27" s="41" t="s">
        <v>30</v>
      </c>
      <c r="C27" s="42"/>
      <c r="E27" s="43" t="s">
        <v>2</v>
      </c>
      <c r="F27" s="44"/>
      <c r="J27" s="43" t="s">
        <v>16</v>
      </c>
      <c r="K27" s="44"/>
    </row>
    <row r="28" spans="2:11" x14ac:dyDescent="0.3">
      <c r="B28" s="62">
        <v>42795</v>
      </c>
      <c r="C28" s="63"/>
      <c r="E28" s="38"/>
      <c r="F28" s="38"/>
      <c r="J28" s="40">
        <v>3</v>
      </c>
      <c r="K28" s="40"/>
    </row>
    <row r="29" spans="2:11" x14ac:dyDescent="0.3">
      <c r="B29" s="64"/>
      <c r="C29" s="65"/>
      <c r="E29" s="38"/>
      <c r="F29" s="38"/>
      <c r="J29" s="40">
        <v>3</v>
      </c>
      <c r="K29" s="40"/>
    </row>
    <row r="30" spans="2:11" x14ac:dyDescent="0.3">
      <c r="B30" s="66"/>
      <c r="C30" s="67"/>
      <c r="E30" s="38"/>
      <c r="F30" s="38"/>
      <c r="J30" s="40">
        <v>2017</v>
      </c>
      <c r="K30" s="40"/>
    </row>
    <row r="33" spans="2:11" ht="15" customHeight="1" x14ac:dyDescent="0.3">
      <c r="B33" s="45" t="s">
        <v>19</v>
      </c>
      <c r="C33" s="46" t="s">
        <v>32</v>
      </c>
      <c r="D33" s="46"/>
      <c r="E33" s="46"/>
      <c r="F33" s="46"/>
    </row>
    <row r="34" spans="2:11" x14ac:dyDescent="0.3">
      <c r="B34" s="45"/>
      <c r="C34" s="46"/>
      <c r="D34" s="46"/>
      <c r="E34" s="46"/>
      <c r="F34" s="46"/>
    </row>
    <row r="36" spans="2:11" x14ac:dyDescent="0.3">
      <c r="B36" s="41" t="s">
        <v>4</v>
      </c>
      <c r="C36" s="42"/>
      <c r="E36" s="43" t="s">
        <v>2</v>
      </c>
      <c r="F36" s="44"/>
      <c r="J36" s="43" t="s">
        <v>16</v>
      </c>
      <c r="K36" s="44"/>
    </row>
    <row r="37" spans="2:11" x14ac:dyDescent="0.3">
      <c r="B37" s="58">
        <v>42795</v>
      </c>
      <c r="C37" s="59"/>
      <c r="E37" s="38"/>
      <c r="F37" s="38"/>
      <c r="J37" s="40" t="s">
        <v>33</v>
      </c>
      <c r="K37" s="40"/>
    </row>
    <row r="38" spans="2:11" x14ac:dyDescent="0.3">
      <c r="B38" s="60"/>
      <c r="C38" s="61"/>
      <c r="E38" s="38"/>
      <c r="F38" s="38"/>
      <c r="J38" s="40" t="s">
        <v>34</v>
      </c>
      <c r="K38" s="40"/>
    </row>
  </sheetData>
  <mergeCells count="35">
    <mergeCell ref="B2:F4"/>
    <mergeCell ref="B6:B7"/>
    <mergeCell ref="C6:F7"/>
    <mergeCell ref="B9:F9"/>
    <mergeCell ref="B24:B25"/>
    <mergeCell ref="C24:F25"/>
    <mergeCell ref="J9:K9"/>
    <mergeCell ref="J18:K18"/>
    <mergeCell ref="B15:B16"/>
    <mergeCell ref="C15:F16"/>
    <mergeCell ref="B27:C27"/>
    <mergeCell ref="E27:F27"/>
    <mergeCell ref="J27:K27"/>
    <mergeCell ref="E28:F28"/>
    <mergeCell ref="J28:K28"/>
    <mergeCell ref="E29:F29"/>
    <mergeCell ref="J29:K29"/>
    <mergeCell ref="E30:F30"/>
    <mergeCell ref="J30:K30"/>
    <mergeCell ref="B28:C30"/>
    <mergeCell ref="B33:B34"/>
    <mergeCell ref="C33:F34"/>
    <mergeCell ref="B36:C36"/>
    <mergeCell ref="E36:F36"/>
    <mergeCell ref="J36:K36"/>
    <mergeCell ref="E37:F37"/>
    <mergeCell ref="J37:K37"/>
    <mergeCell ref="E38:F38"/>
    <mergeCell ref="J38:K38"/>
    <mergeCell ref="B37:C38"/>
    <mergeCell ref="B10:F12"/>
    <mergeCell ref="J10:K12"/>
    <mergeCell ref="B18:F18"/>
    <mergeCell ref="B19:F21"/>
    <mergeCell ref="J19:K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12"/>
  <sheetViews>
    <sheetView showGridLines="0" topLeftCell="A79" workbookViewId="0">
      <selection activeCell="E92" sqref="E92:E112"/>
    </sheetView>
  </sheetViews>
  <sheetFormatPr baseColWidth="10" defaultColWidth="11.44140625" defaultRowHeight="14.4" x14ac:dyDescent="0.3"/>
  <cols>
    <col min="1" max="3" width="14.88671875" customWidth="1"/>
    <col min="4" max="4" width="20.44140625" customWidth="1"/>
    <col min="5" max="5" width="21.6640625" customWidth="1"/>
    <col min="6" max="6" width="7.5546875" customWidth="1"/>
    <col min="7" max="7" width="17" customWidth="1"/>
    <col min="8" max="8" width="40.44140625" customWidth="1"/>
    <col min="10" max="10" width="1.6640625" style="7" customWidth="1"/>
    <col min="11" max="11" width="3.88671875" style="8" customWidth="1"/>
    <col min="12" max="13" width="34.33203125" style="8" customWidth="1"/>
    <col min="14" max="16384" width="11.44140625" style="8"/>
  </cols>
  <sheetData>
    <row r="2" spans="2:13" x14ac:dyDescent="0.3">
      <c r="B2" s="47" t="str">
        <f>UPPER("fonctions")</f>
        <v>FONCTIONS</v>
      </c>
      <c r="C2" s="47"/>
      <c r="D2" s="47"/>
      <c r="E2" s="47"/>
      <c r="F2" s="47"/>
      <c r="G2" s="47"/>
      <c r="H2" s="47"/>
    </row>
    <row r="3" spans="2:13" x14ac:dyDescent="0.3">
      <c r="B3" s="47"/>
      <c r="C3" s="47"/>
      <c r="D3" s="47"/>
      <c r="E3" s="47"/>
      <c r="F3" s="47"/>
      <c r="G3" s="47"/>
      <c r="H3" s="47"/>
    </row>
    <row r="4" spans="2:13" x14ac:dyDescent="0.3">
      <c r="B4" s="47"/>
      <c r="C4" s="47"/>
      <c r="D4" s="47"/>
      <c r="E4" s="47"/>
      <c r="F4" s="47"/>
      <c r="G4" s="47"/>
      <c r="H4" s="47"/>
    </row>
    <row r="6" spans="2:13" ht="37.5" customHeight="1" x14ac:dyDescent="0.3">
      <c r="B6" s="13" t="s">
        <v>35</v>
      </c>
      <c r="C6" s="13" t="s">
        <v>36</v>
      </c>
      <c r="D6" s="13" t="s">
        <v>37</v>
      </c>
      <c r="E6" s="13" t="s">
        <v>38</v>
      </c>
      <c r="G6" s="4" t="s">
        <v>0</v>
      </c>
      <c r="H6" s="5" t="s">
        <v>68</v>
      </c>
    </row>
    <row r="7" spans="2:13" ht="15" customHeight="1" x14ac:dyDescent="0.3">
      <c r="B7" s="6" t="s">
        <v>39</v>
      </c>
      <c r="C7" s="6" t="s">
        <v>40</v>
      </c>
      <c r="D7" s="14">
        <v>42189</v>
      </c>
      <c r="E7" s="18">
        <v>29</v>
      </c>
    </row>
    <row r="8" spans="2:13" x14ac:dyDescent="0.3">
      <c r="B8" s="6" t="s">
        <v>41</v>
      </c>
      <c r="C8" s="6" t="s">
        <v>42</v>
      </c>
      <c r="D8" s="14">
        <v>42484</v>
      </c>
      <c r="E8" s="18">
        <v>36</v>
      </c>
      <c r="G8" s="43" t="s">
        <v>2</v>
      </c>
      <c r="H8" s="44"/>
      <c r="L8" s="43" t="s">
        <v>2</v>
      </c>
      <c r="M8" s="44"/>
    </row>
    <row r="9" spans="2:13" x14ac:dyDescent="0.3">
      <c r="B9" s="6" t="s">
        <v>43</v>
      </c>
      <c r="C9" s="6" t="s">
        <v>44</v>
      </c>
      <c r="D9" s="14"/>
      <c r="E9" s="18" t="s">
        <v>45</v>
      </c>
      <c r="G9" s="76"/>
      <c r="H9" s="77"/>
      <c r="L9" s="80">
        <v>6</v>
      </c>
      <c r="M9" s="51"/>
    </row>
    <row r="10" spans="2:13" x14ac:dyDescent="0.3">
      <c r="B10" s="6" t="s">
        <v>46</v>
      </c>
      <c r="C10" s="6" t="s">
        <v>47</v>
      </c>
      <c r="D10" s="14">
        <v>42197</v>
      </c>
      <c r="E10" s="18">
        <v>63</v>
      </c>
      <c r="G10" s="78"/>
      <c r="H10" s="79"/>
      <c r="L10" s="54"/>
      <c r="M10" s="55"/>
    </row>
    <row r="11" spans="2:13" x14ac:dyDescent="0.3">
      <c r="B11" s="6" t="s">
        <v>48</v>
      </c>
      <c r="C11" s="6" t="s">
        <v>49</v>
      </c>
      <c r="D11" s="14">
        <v>42464</v>
      </c>
      <c r="E11" s="18">
        <v>39</v>
      </c>
      <c r="G11" s="11"/>
      <c r="H11" s="16"/>
      <c r="L11" s="12"/>
      <c r="M11" s="12"/>
    </row>
    <row r="12" spans="2:13" x14ac:dyDescent="0.3">
      <c r="B12" s="6" t="s">
        <v>50</v>
      </c>
      <c r="C12" s="6" t="s">
        <v>51</v>
      </c>
      <c r="D12" s="14"/>
      <c r="E12" s="18" t="s">
        <v>45</v>
      </c>
      <c r="G12" s="11"/>
      <c r="H12" s="11"/>
      <c r="L12" s="12"/>
      <c r="M12" s="12"/>
    </row>
    <row r="13" spans="2:13" x14ac:dyDescent="0.3">
      <c r="B13" s="6" t="s">
        <v>52</v>
      </c>
      <c r="C13" s="6" t="s">
        <v>53</v>
      </c>
      <c r="D13" s="14"/>
      <c r="E13" s="18" t="s">
        <v>45</v>
      </c>
      <c r="G13" s="45" t="s">
        <v>3</v>
      </c>
      <c r="H13" s="46" t="s">
        <v>69</v>
      </c>
    </row>
    <row r="14" spans="2:13" ht="15" customHeight="1" x14ac:dyDescent="0.3">
      <c r="B14" s="6" t="s">
        <v>54</v>
      </c>
      <c r="C14" s="6" t="s">
        <v>55</v>
      </c>
      <c r="D14" s="14">
        <v>42216</v>
      </c>
      <c r="E14" s="18">
        <v>71</v>
      </c>
      <c r="G14" s="45"/>
      <c r="H14" s="46"/>
    </row>
    <row r="15" spans="2:13" x14ac:dyDescent="0.3">
      <c r="B15" s="6" t="s">
        <v>56</v>
      </c>
      <c r="C15" s="6" t="s">
        <v>57</v>
      </c>
      <c r="D15" s="14">
        <v>42091</v>
      </c>
      <c r="E15" s="18">
        <v>87</v>
      </c>
    </row>
    <row r="16" spans="2:13" x14ac:dyDescent="0.3">
      <c r="B16" s="6" t="s">
        <v>58</v>
      </c>
      <c r="C16" s="6" t="s">
        <v>59</v>
      </c>
      <c r="D16" s="14"/>
      <c r="E16" s="18" t="s">
        <v>45</v>
      </c>
      <c r="G16" s="74" t="s">
        <v>2</v>
      </c>
      <c r="H16" s="75"/>
      <c r="L16" s="43" t="s">
        <v>2</v>
      </c>
      <c r="M16" s="44"/>
    </row>
    <row r="17" spans="2:13" x14ac:dyDescent="0.3">
      <c r="B17" s="6" t="s">
        <v>60</v>
      </c>
      <c r="C17" s="6" t="s">
        <v>61</v>
      </c>
      <c r="D17" s="14">
        <v>42088</v>
      </c>
      <c r="E17" s="18">
        <v>99</v>
      </c>
      <c r="G17" s="76"/>
      <c r="H17" s="77"/>
      <c r="L17" s="80">
        <v>4</v>
      </c>
      <c r="M17" s="51"/>
    </row>
    <row r="18" spans="2:13" x14ac:dyDescent="0.3">
      <c r="B18" s="6" t="s">
        <v>62</v>
      </c>
      <c r="C18" s="6" t="s">
        <v>63</v>
      </c>
      <c r="D18" s="14"/>
      <c r="E18" s="18" t="s">
        <v>45</v>
      </c>
      <c r="G18" s="78"/>
      <c r="H18" s="79"/>
      <c r="L18" s="54"/>
      <c r="M18" s="55"/>
    </row>
    <row r="19" spans="2:13" x14ac:dyDescent="0.3">
      <c r="B19" s="6" t="s">
        <v>64</v>
      </c>
      <c r="C19" s="6" t="s">
        <v>65</v>
      </c>
      <c r="D19" s="14"/>
      <c r="E19" s="18" t="s">
        <v>45</v>
      </c>
      <c r="G19" s="11"/>
      <c r="H19" s="11"/>
      <c r="L19" s="12"/>
      <c r="M19" s="12"/>
    </row>
    <row r="20" spans="2:13" x14ac:dyDescent="0.3">
      <c r="B20" s="6" t="s">
        <v>66</v>
      </c>
      <c r="C20" s="6" t="s">
        <v>67</v>
      </c>
      <c r="D20" s="14">
        <v>42456</v>
      </c>
      <c r="E20" s="18">
        <v>38</v>
      </c>
    </row>
    <row r="24" spans="2:13" x14ac:dyDescent="0.3">
      <c r="B24" s="45" t="s">
        <v>12</v>
      </c>
      <c r="C24" s="46" t="s">
        <v>89</v>
      </c>
      <c r="D24" s="46"/>
      <c r="E24" s="46"/>
      <c r="F24" s="46"/>
      <c r="G24" s="46"/>
      <c r="H24" s="46"/>
    </row>
    <row r="25" spans="2:13" ht="15" customHeight="1" x14ac:dyDescent="0.3">
      <c r="B25" s="45"/>
      <c r="C25" s="46"/>
      <c r="D25" s="46"/>
      <c r="E25" s="46"/>
      <c r="F25" s="46"/>
      <c r="G25" s="46"/>
      <c r="H25" s="46"/>
    </row>
    <row r="26" spans="2:13" ht="15" customHeight="1" thickBot="1" x14ac:dyDescent="0.35"/>
    <row r="27" spans="2:13" ht="28.8" x14ac:dyDescent="0.3">
      <c r="B27" s="22" t="s">
        <v>35</v>
      </c>
      <c r="C27" s="23" t="s">
        <v>36</v>
      </c>
      <c r="D27" s="24" t="s">
        <v>37</v>
      </c>
      <c r="E27" s="20" t="s">
        <v>70</v>
      </c>
      <c r="G27" s="43" t="s">
        <v>87</v>
      </c>
      <c r="H27" s="44"/>
      <c r="L27" s="43" t="s">
        <v>2</v>
      </c>
      <c r="M27" s="44"/>
    </row>
    <row r="28" spans="2:13" ht="15" thickBot="1" x14ac:dyDescent="0.35">
      <c r="B28" s="25" t="s">
        <v>39</v>
      </c>
      <c r="C28" s="6" t="s">
        <v>40</v>
      </c>
      <c r="D28" s="26">
        <v>42655</v>
      </c>
      <c r="E28" s="21">
        <v>42790</v>
      </c>
      <c r="G28" s="70"/>
      <c r="H28" s="71"/>
      <c r="L28" s="72">
        <v>0</v>
      </c>
      <c r="M28" s="73"/>
    </row>
    <row r="29" spans="2:13" ht="28.8" x14ac:dyDescent="0.3">
      <c r="B29" s="25" t="s">
        <v>41</v>
      </c>
      <c r="C29" s="6" t="s">
        <v>42</v>
      </c>
      <c r="D29" s="26">
        <v>42591</v>
      </c>
      <c r="E29" s="20" t="s">
        <v>86</v>
      </c>
      <c r="G29" s="70"/>
      <c r="H29" s="71"/>
      <c r="L29" s="72">
        <v>0</v>
      </c>
      <c r="M29" s="73"/>
    </row>
    <row r="30" spans="2:13" ht="15" thickBot="1" x14ac:dyDescent="0.35">
      <c r="B30" s="25" t="s">
        <v>43</v>
      </c>
      <c r="C30" s="6" t="s">
        <v>44</v>
      </c>
      <c r="D30" s="26">
        <v>42780</v>
      </c>
      <c r="E30" s="21">
        <f>E28-70</f>
        <v>42720</v>
      </c>
      <c r="G30" s="70"/>
      <c r="H30" s="71"/>
      <c r="L30" s="72">
        <v>10</v>
      </c>
      <c r="M30" s="73"/>
    </row>
    <row r="31" spans="2:13" x14ac:dyDescent="0.3">
      <c r="B31" s="25" t="s">
        <v>46</v>
      </c>
      <c r="C31" s="6" t="s">
        <v>47</v>
      </c>
      <c r="D31" s="26">
        <v>42540</v>
      </c>
      <c r="G31" s="70"/>
      <c r="H31" s="71"/>
      <c r="L31" s="72">
        <v>0</v>
      </c>
      <c r="M31" s="73"/>
    </row>
    <row r="32" spans="2:13" x14ac:dyDescent="0.3">
      <c r="B32" s="25" t="s">
        <v>48</v>
      </c>
      <c r="C32" s="6" t="s">
        <v>49</v>
      </c>
      <c r="D32" s="26">
        <v>42719</v>
      </c>
      <c r="G32" s="70"/>
      <c r="H32" s="71"/>
      <c r="L32" s="72">
        <v>0</v>
      </c>
      <c r="M32" s="73"/>
    </row>
    <row r="33" spans="2:13" x14ac:dyDescent="0.3">
      <c r="B33" s="25" t="s">
        <v>50</v>
      </c>
      <c r="C33" s="6" t="s">
        <v>51</v>
      </c>
      <c r="D33" s="26">
        <v>42685</v>
      </c>
      <c r="G33" s="70"/>
      <c r="H33" s="71"/>
      <c r="L33" s="72">
        <v>0</v>
      </c>
      <c r="M33" s="73"/>
    </row>
    <row r="34" spans="2:13" x14ac:dyDescent="0.3">
      <c r="B34" s="25" t="s">
        <v>52</v>
      </c>
      <c r="C34" s="6" t="s">
        <v>53</v>
      </c>
      <c r="D34" s="26">
        <v>42736</v>
      </c>
      <c r="G34" s="70"/>
      <c r="H34" s="71"/>
      <c r="L34" s="72">
        <v>10</v>
      </c>
      <c r="M34" s="73"/>
    </row>
    <row r="35" spans="2:13" x14ac:dyDescent="0.3">
      <c r="B35" s="25" t="s">
        <v>54</v>
      </c>
      <c r="C35" s="6" t="s">
        <v>55</v>
      </c>
      <c r="D35" s="26">
        <v>42643</v>
      </c>
      <c r="G35" s="70"/>
      <c r="H35" s="71"/>
      <c r="L35" s="72">
        <v>0</v>
      </c>
      <c r="M35" s="73"/>
    </row>
    <row r="36" spans="2:13" x14ac:dyDescent="0.3">
      <c r="B36" s="25" t="s">
        <v>56</v>
      </c>
      <c r="C36" s="6" t="s">
        <v>57</v>
      </c>
      <c r="D36" s="26">
        <v>42649</v>
      </c>
      <c r="G36" s="70"/>
      <c r="H36" s="71"/>
      <c r="L36" s="72">
        <v>0</v>
      </c>
      <c r="M36" s="73"/>
    </row>
    <row r="37" spans="2:13" x14ac:dyDescent="0.3">
      <c r="B37" s="25" t="s">
        <v>58</v>
      </c>
      <c r="C37" s="6" t="s">
        <v>59</v>
      </c>
      <c r="D37" s="26">
        <v>42582</v>
      </c>
      <c r="G37" s="70"/>
      <c r="H37" s="71"/>
      <c r="L37" s="72">
        <v>0</v>
      </c>
      <c r="M37" s="73"/>
    </row>
    <row r="38" spans="2:13" x14ac:dyDescent="0.3">
      <c r="B38" s="25" t="s">
        <v>60</v>
      </c>
      <c r="C38" s="6" t="s">
        <v>61</v>
      </c>
      <c r="D38" s="26">
        <v>42642</v>
      </c>
      <c r="G38" s="70"/>
      <c r="H38" s="71"/>
      <c r="L38" s="72">
        <v>0</v>
      </c>
      <c r="M38" s="73"/>
    </row>
    <row r="39" spans="2:13" x14ac:dyDescent="0.3">
      <c r="B39" s="25" t="s">
        <v>62</v>
      </c>
      <c r="C39" s="6" t="s">
        <v>63</v>
      </c>
      <c r="D39" s="26">
        <v>42565</v>
      </c>
      <c r="G39" s="70"/>
      <c r="H39" s="71"/>
      <c r="L39" s="72">
        <v>0</v>
      </c>
      <c r="M39" s="73"/>
    </row>
    <row r="40" spans="2:13" x14ac:dyDescent="0.3">
      <c r="B40" s="25" t="s">
        <v>64</v>
      </c>
      <c r="C40" s="6" t="s">
        <v>65</v>
      </c>
      <c r="D40" s="26">
        <v>42734</v>
      </c>
      <c r="G40" s="70"/>
      <c r="H40" s="71"/>
      <c r="L40" s="72">
        <v>10</v>
      </c>
      <c r="M40" s="73"/>
    </row>
    <row r="41" spans="2:13" x14ac:dyDescent="0.3">
      <c r="B41" s="25" t="s">
        <v>66</v>
      </c>
      <c r="C41" s="6" t="s">
        <v>67</v>
      </c>
      <c r="D41" s="26">
        <v>42734</v>
      </c>
      <c r="G41" s="70"/>
      <c r="H41" s="71"/>
      <c r="L41" s="72">
        <v>10</v>
      </c>
      <c r="M41" s="73"/>
    </row>
    <row r="42" spans="2:13" x14ac:dyDescent="0.3">
      <c r="B42" s="25" t="s">
        <v>71</v>
      </c>
      <c r="C42" s="6" t="s">
        <v>72</v>
      </c>
      <c r="D42" s="26">
        <v>42759</v>
      </c>
      <c r="G42" s="70"/>
      <c r="H42" s="71"/>
      <c r="L42" s="72">
        <v>10</v>
      </c>
      <c r="M42" s="73"/>
    </row>
    <row r="43" spans="2:13" x14ac:dyDescent="0.3">
      <c r="B43" s="25" t="s">
        <v>73</v>
      </c>
      <c r="C43" s="6" t="s">
        <v>74</v>
      </c>
      <c r="D43" s="26">
        <v>42514</v>
      </c>
      <c r="G43" s="70"/>
      <c r="H43" s="71"/>
      <c r="L43" s="72">
        <v>0</v>
      </c>
      <c r="M43" s="73"/>
    </row>
    <row r="44" spans="2:13" x14ac:dyDescent="0.3">
      <c r="B44" s="25" t="s">
        <v>75</v>
      </c>
      <c r="C44" s="6" t="s">
        <v>76</v>
      </c>
      <c r="D44" s="26">
        <v>42567</v>
      </c>
      <c r="G44" s="70"/>
      <c r="H44" s="71"/>
      <c r="L44" s="72">
        <v>0</v>
      </c>
      <c r="M44" s="73"/>
    </row>
    <row r="45" spans="2:13" x14ac:dyDescent="0.3">
      <c r="B45" s="25" t="s">
        <v>77</v>
      </c>
      <c r="C45" s="6" t="s">
        <v>78</v>
      </c>
      <c r="D45" s="26">
        <v>42731</v>
      </c>
      <c r="G45" s="70"/>
      <c r="H45" s="71"/>
      <c r="L45" s="72">
        <v>10</v>
      </c>
      <c r="M45" s="73"/>
    </row>
    <row r="46" spans="2:13" x14ac:dyDescent="0.3">
      <c r="B46" s="25" t="s">
        <v>79</v>
      </c>
      <c r="C46" s="6" t="s">
        <v>80</v>
      </c>
      <c r="D46" s="26">
        <v>42562</v>
      </c>
      <c r="G46" s="70"/>
      <c r="H46" s="71"/>
      <c r="L46" s="72">
        <v>0</v>
      </c>
      <c r="M46" s="73"/>
    </row>
    <row r="47" spans="2:13" x14ac:dyDescent="0.3">
      <c r="B47" s="25" t="s">
        <v>81</v>
      </c>
      <c r="C47" s="6" t="s">
        <v>82</v>
      </c>
      <c r="D47" s="26">
        <v>42566</v>
      </c>
      <c r="G47" s="70"/>
      <c r="H47" s="71"/>
      <c r="L47" s="72">
        <v>0</v>
      </c>
      <c r="M47" s="73"/>
    </row>
    <row r="48" spans="2:13" ht="15" thickBot="1" x14ac:dyDescent="0.35">
      <c r="B48" s="27" t="s">
        <v>83</v>
      </c>
      <c r="C48" s="28" t="s">
        <v>84</v>
      </c>
      <c r="D48" s="29">
        <v>42717</v>
      </c>
      <c r="G48" s="70"/>
      <c r="H48" s="71"/>
      <c r="L48" s="72">
        <v>0</v>
      </c>
      <c r="M48" s="73"/>
    </row>
    <row r="50" spans="2:13" x14ac:dyDescent="0.3">
      <c r="M50" s="17"/>
    </row>
    <row r="51" spans="2:13" ht="15" customHeight="1" x14ac:dyDescent="0.3">
      <c r="B51" s="45" t="s">
        <v>19</v>
      </c>
      <c r="C51" s="46" t="s">
        <v>88</v>
      </c>
      <c r="D51" s="46"/>
      <c r="E51" s="46"/>
      <c r="F51" s="46"/>
      <c r="G51" s="46"/>
      <c r="H51" s="46"/>
    </row>
    <row r="52" spans="2:13" ht="15" customHeight="1" x14ac:dyDescent="0.3">
      <c r="B52" s="45"/>
      <c r="C52" s="46"/>
      <c r="D52" s="46"/>
      <c r="E52" s="46"/>
      <c r="F52" s="46"/>
      <c r="G52" s="46"/>
      <c r="H52" s="46"/>
    </row>
    <row r="53" spans="2:13" ht="15" thickBot="1" x14ac:dyDescent="0.35"/>
    <row r="54" spans="2:13" ht="28.8" x14ac:dyDescent="0.3">
      <c r="B54" s="22" t="s">
        <v>35</v>
      </c>
      <c r="C54" s="23" t="s">
        <v>36</v>
      </c>
      <c r="D54" s="24" t="s">
        <v>37</v>
      </c>
      <c r="E54" s="20" t="s">
        <v>70</v>
      </c>
      <c r="G54" s="43" t="s">
        <v>87</v>
      </c>
      <c r="H54" s="44"/>
      <c r="L54" s="43" t="s">
        <v>2</v>
      </c>
      <c r="M54" s="44"/>
    </row>
    <row r="55" spans="2:13" ht="15" thickBot="1" x14ac:dyDescent="0.35">
      <c r="B55" s="25" t="s">
        <v>39</v>
      </c>
      <c r="C55" s="6" t="s">
        <v>40</v>
      </c>
      <c r="D55" s="26">
        <v>42655</v>
      </c>
      <c r="E55" s="21">
        <v>42790</v>
      </c>
      <c r="G55" s="70"/>
      <c r="H55" s="71"/>
      <c r="L55" s="72">
        <v>0</v>
      </c>
      <c r="M55" s="73"/>
    </row>
    <row r="56" spans="2:13" ht="28.8" x14ac:dyDescent="0.3">
      <c r="B56" s="30" t="s">
        <v>41</v>
      </c>
      <c r="C56" s="9" t="s">
        <v>42</v>
      </c>
      <c r="D56" s="31">
        <v>42591</v>
      </c>
      <c r="E56" s="20" t="s">
        <v>86</v>
      </c>
      <c r="G56" s="70"/>
      <c r="H56" s="71"/>
      <c r="L56" s="72">
        <v>0</v>
      </c>
      <c r="M56" s="73"/>
    </row>
    <row r="57" spans="2:13" ht="15" thickBot="1" x14ac:dyDescent="0.35">
      <c r="B57" s="30" t="s">
        <v>43</v>
      </c>
      <c r="C57" s="9" t="s">
        <v>44</v>
      </c>
      <c r="D57" s="31">
        <v>42780</v>
      </c>
      <c r="E57" s="21">
        <f>E55-70</f>
        <v>42720</v>
      </c>
      <c r="G57" s="70"/>
      <c r="H57" s="71"/>
      <c r="L57" s="72">
        <v>20</v>
      </c>
      <c r="M57" s="73"/>
    </row>
    <row r="58" spans="2:13" ht="28.8" x14ac:dyDescent="0.3">
      <c r="B58" s="30" t="s">
        <v>46</v>
      </c>
      <c r="C58" s="9" t="s">
        <v>47</v>
      </c>
      <c r="D58" s="31">
        <v>42540</v>
      </c>
      <c r="E58" s="20" t="s">
        <v>85</v>
      </c>
      <c r="G58" s="70"/>
      <c r="H58" s="71"/>
      <c r="L58" s="72">
        <v>0</v>
      </c>
      <c r="M58" s="73"/>
    </row>
    <row r="59" spans="2:13" ht="15" thickBot="1" x14ac:dyDescent="0.35">
      <c r="B59" s="30" t="s">
        <v>48</v>
      </c>
      <c r="C59" s="9" t="s">
        <v>49</v>
      </c>
      <c r="D59" s="31">
        <v>42719</v>
      </c>
      <c r="E59" s="21">
        <f>E55-45</f>
        <v>42745</v>
      </c>
      <c r="G59" s="70"/>
      <c r="H59" s="71"/>
      <c r="L59" s="72">
        <v>0</v>
      </c>
      <c r="M59" s="73"/>
    </row>
    <row r="60" spans="2:13" ht="15" customHeight="1" x14ac:dyDescent="0.3">
      <c r="B60" s="30" t="s">
        <v>50</v>
      </c>
      <c r="C60" s="9" t="s">
        <v>51</v>
      </c>
      <c r="D60" s="31">
        <v>42685</v>
      </c>
      <c r="G60" s="70"/>
      <c r="H60" s="71"/>
      <c r="L60" s="72">
        <v>0</v>
      </c>
      <c r="M60" s="73"/>
    </row>
    <row r="61" spans="2:13" ht="15" customHeight="1" x14ac:dyDescent="0.3">
      <c r="B61" s="30" t="s">
        <v>52</v>
      </c>
      <c r="C61" s="9" t="s">
        <v>53</v>
      </c>
      <c r="D61" s="31">
        <v>42736</v>
      </c>
      <c r="G61" s="70"/>
      <c r="H61" s="71"/>
      <c r="L61" s="72">
        <v>10</v>
      </c>
      <c r="M61" s="73"/>
    </row>
    <row r="62" spans="2:13" x14ac:dyDescent="0.3">
      <c r="B62" s="25" t="s">
        <v>54</v>
      </c>
      <c r="C62" s="6" t="s">
        <v>55</v>
      </c>
      <c r="D62" s="26">
        <v>42643</v>
      </c>
      <c r="G62" s="70"/>
      <c r="H62" s="71"/>
      <c r="L62" s="72">
        <v>0</v>
      </c>
      <c r="M62" s="73"/>
    </row>
    <row r="63" spans="2:13" x14ac:dyDescent="0.3">
      <c r="B63" s="25" t="s">
        <v>56</v>
      </c>
      <c r="C63" s="6" t="s">
        <v>57</v>
      </c>
      <c r="D63" s="26">
        <v>42649</v>
      </c>
      <c r="G63" s="70"/>
      <c r="H63" s="71"/>
      <c r="L63" s="72">
        <v>0</v>
      </c>
      <c r="M63" s="73"/>
    </row>
    <row r="64" spans="2:13" x14ac:dyDescent="0.3">
      <c r="B64" s="25" t="s">
        <v>58</v>
      </c>
      <c r="C64" s="6" t="s">
        <v>59</v>
      </c>
      <c r="D64" s="26">
        <v>42582</v>
      </c>
      <c r="G64" s="70"/>
      <c r="H64" s="71"/>
      <c r="L64" s="72">
        <v>0</v>
      </c>
      <c r="M64" s="73"/>
    </row>
    <row r="65" spans="2:13" x14ac:dyDescent="0.3">
      <c r="B65" s="25" t="s">
        <v>60</v>
      </c>
      <c r="C65" s="6" t="s">
        <v>61</v>
      </c>
      <c r="D65" s="26">
        <v>42642</v>
      </c>
      <c r="G65" s="70"/>
      <c r="H65" s="71"/>
      <c r="L65" s="72">
        <v>0</v>
      </c>
      <c r="M65" s="73"/>
    </row>
    <row r="66" spans="2:13" x14ac:dyDescent="0.3">
      <c r="B66" s="25" t="s">
        <v>62</v>
      </c>
      <c r="C66" s="6" t="s">
        <v>63</v>
      </c>
      <c r="D66" s="26">
        <v>42565</v>
      </c>
      <c r="G66" s="70"/>
      <c r="H66" s="71"/>
      <c r="L66" s="72">
        <v>0</v>
      </c>
      <c r="M66" s="73"/>
    </row>
    <row r="67" spans="2:13" x14ac:dyDescent="0.3">
      <c r="B67" s="25" t="s">
        <v>64</v>
      </c>
      <c r="C67" s="6" t="s">
        <v>65</v>
      </c>
      <c r="D67" s="26">
        <v>42734</v>
      </c>
      <c r="G67" s="70"/>
      <c r="H67" s="71"/>
      <c r="L67" s="72">
        <v>10</v>
      </c>
      <c r="M67" s="73"/>
    </row>
    <row r="68" spans="2:13" x14ac:dyDescent="0.3">
      <c r="B68" s="25" t="s">
        <v>66</v>
      </c>
      <c r="C68" s="6" t="s">
        <v>67</v>
      </c>
      <c r="D68" s="26">
        <v>42734</v>
      </c>
      <c r="G68" s="70"/>
      <c r="H68" s="71"/>
      <c r="L68" s="72">
        <v>10</v>
      </c>
      <c r="M68" s="73"/>
    </row>
    <row r="69" spans="2:13" ht="15" customHeight="1" x14ac:dyDescent="0.3">
      <c r="B69" s="25" t="s">
        <v>71</v>
      </c>
      <c r="C69" s="6" t="s">
        <v>72</v>
      </c>
      <c r="D69" s="26">
        <v>42759</v>
      </c>
      <c r="G69" s="70"/>
      <c r="H69" s="71"/>
      <c r="L69" s="72">
        <v>20</v>
      </c>
      <c r="M69" s="73"/>
    </row>
    <row r="70" spans="2:13" ht="15" customHeight="1" x14ac:dyDescent="0.3">
      <c r="B70" s="25" t="s">
        <v>73</v>
      </c>
      <c r="C70" s="6" t="s">
        <v>74</v>
      </c>
      <c r="D70" s="26">
        <v>42514</v>
      </c>
      <c r="G70" s="70"/>
      <c r="H70" s="71"/>
      <c r="L70" s="72">
        <v>0</v>
      </c>
      <c r="M70" s="73"/>
    </row>
    <row r="71" spans="2:13" x14ac:dyDescent="0.3">
      <c r="B71" s="25" t="s">
        <v>75</v>
      </c>
      <c r="C71" s="6" t="s">
        <v>76</v>
      </c>
      <c r="D71" s="26">
        <v>42567</v>
      </c>
      <c r="G71" s="70"/>
      <c r="H71" s="71"/>
      <c r="L71" s="72">
        <v>0</v>
      </c>
      <c r="M71" s="73"/>
    </row>
    <row r="72" spans="2:13" x14ac:dyDescent="0.3">
      <c r="B72" s="25" t="s">
        <v>77</v>
      </c>
      <c r="C72" s="6" t="s">
        <v>78</v>
      </c>
      <c r="D72" s="26">
        <v>42731</v>
      </c>
      <c r="G72" s="70"/>
      <c r="H72" s="71"/>
      <c r="L72" s="72">
        <v>10</v>
      </c>
      <c r="M72" s="73"/>
    </row>
    <row r="73" spans="2:13" x14ac:dyDescent="0.3">
      <c r="B73" s="25" t="s">
        <v>79</v>
      </c>
      <c r="C73" s="6" t="s">
        <v>80</v>
      </c>
      <c r="D73" s="26">
        <v>42562</v>
      </c>
      <c r="G73" s="70"/>
      <c r="H73" s="71"/>
      <c r="L73" s="72">
        <v>0</v>
      </c>
      <c r="M73" s="73"/>
    </row>
    <row r="74" spans="2:13" x14ac:dyDescent="0.3">
      <c r="B74" s="25" t="s">
        <v>81</v>
      </c>
      <c r="C74" s="6" t="s">
        <v>82</v>
      </c>
      <c r="D74" s="26">
        <v>42566</v>
      </c>
      <c r="G74" s="70"/>
      <c r="H74" s="71"/>
      <c r="L74" s="72">
        <v>0</v>
      </c>
      <c r="M74" s="73"/>
    </row>
    <row r="75" spans="2:13" ht="15" thickBot="1" x14ac:dyDescent="0.35">
      <c r="B75" s="27" t="s">
        <v>83</v>
      </c>
      <c r="C75" s="28" t="s">
        <v>84</v>
      </c>
      <c r="D75" s="29">
        <v>42717</v>
      </c>
      <c r="G75" s="70"/>
      <c r="H75" s="71"/>
      <c r="L75" s="72">
        <v>0</v>
      </c>
      <c r="M75" s="73"/>
    </row>
    <row r="78" spans="2:13" x14ac:dyDescent="0.3">
      <c r="B78" s="45" t="s">
        <v>21</v>
      </c>
      <c r="C78" s="46" t="s">
        <v>99</v>
      </c>
      <c r="D78" s="46"/>
      <c r="E78" s="46"/>
      <c r="F78" s="46"/>
      <c r="G78" s="46"/>
      <c r="H78" s="46"/>
    </row>
    <row r="79" spans="2:13" x14ac:dyDescent="0.3">
      <c r="B79" s="45"/>
      <c r="C79" s="46"/>
      <c r="D79" s="46"/>
      <c r="E79" s="46"/>
      <c r="F79" s="46"/>
      <c r="G79" s="46"/>
      <c r="H79" s="46"/>
    </row>
    <row r="81" spans="2:13" x14ac:dyDescent="0.3">
      <c r="B81" t="s">
        <v>90</v>
      </c>
      <c r="C81" t="s">
        <v>91</v>
      </c>
      <c r="D81" t="s">
        <v>92</v>
      </c>
      <c r="G81" s="43" t="s">
        <v>16</v>
      </c>
      <c r="H81" s="44"/>
      <c r="L81" s="43" t="s">
        <v>16</v>
      </c>
      <c r="M81" s="44"/>
    </row>
    <row r="82" spans="2:13" x14ac:dyDescent="0.3">
      <c r="B82" s="32" t="s">
        <v>93</v>
      </c>
      <c r="C82">
        <v>400000</v>
      </c>
      <c r="D82">
        <v>10000</v>
      </c>
      <c r="G82" s="48"/>
      <c r="H82" s="37"/>
      <c r="L82" s="81">
        <v>-0.98</v>
      </c>
      <c r="M82" s="40"/>
    </row>
    <row r="83" spans="2:13" x14ac:dyDescent="0.3">
      <c r="B83" s="32" t="s">
        <v>94</v>
      </c>
      <c r="C83">
        <v>0</v>
      </c>
      <c r="D83">
        <v>50000</v>
      </c>
      <c r="G83" s="48"/>
      <c r="H83" s="37"/>
      <c r="L83" s="40" t="s">
        <v>95</v>
      </c>
      <c r="M83" s="40"/>
    </row>
    <row r="84" spans="2:13" x14ac:dyDescent="0.3">
      <c r="B84" s="32" t="s">
        <v>96</v>
      </c>
      <c r="C84">
        <v>100000</v>
      </c>
      <c r="D84">
        <v>0</v>
      </c>
      <c r="G84" s="48"/>
      <c r="H84" s="37"/>
      <c r="L84" s="81">
        <v>-1</v>
      </c>
      <c r="M84" s="40"/>
    </row>
    <row r="85" spans="2:13" x14ac:dyDescent="0.3">
      <c r="B85" s="32" t="s">
        <v>97</v>
      </c>
      <c r="C85">
        <v>0</v>
      </c>
      <c r="D85">
        <v>14000</v>
      </c>
      <c r="G85" s="48"/>
      <c r="H85" s="37"/>
      <c r="L85" s="40" t="s">
        <v>95</v>
      </c>
      <c r="M85" s="40"/>
    </row>
    <row r="86" spans="2:13" x14ac:dyDescent="0.3">
      <c r="B86" s="32" t="s">
        <v>98</v>
      </c>
      <c r="C86">
        <v>0</v>
      </c>
      <c r="D86">
        <v>2000</v>
      </c>
      <c r="G86" s="48"/>
      <c r="H86" s="37"/>
      <c r="L86" s="40" t="s">
        <v>95</v>
      </c>
      <c r="M86" s="40"/>
    </row>
    <row r="89" spans="2:13" x14ac:dyDescent="0.3">
      <c r="B89" s="45" t="s">
        <v>100</v>
      </c>
      <c r="C89" s="46" t="s">
        <v>101</v>
      </c>
      <c r="D89" s="46"/>
      <c r="E89" s="46"/>
      <c r="F89" s="46"/>
      <c r="G89" s="46"/>
      <c r="H89" s="46"/>
    </row>
    <row r="90" spans="2:13" x14ac:dyDescent="0.3">
      <c r="B90" s="45"/>
      <c r="C90" s="46"/>
      <c r="D90" s="46"/>
      <c r="E90" s="46"/>
      <c r="F90" s="46"/>
      <c r="G90" s="46"/>
      <c r="H90" s="46"/>
    </row>
    <row r="92" spans="2:13" x14ac:dyDescent="0.3">
      <c r="B92" s="2" t="s">
        <v>102</v>
      </c>
      <c r="C92" s="2" t="s">
        <v>104</v>
      </c>
      <c r="E92" s="2" t="s">
        <v>102</v>
      </c>
      <c r="F92" s="2" t="s">
        <v>103</v>
      </c>
      <c r="G92" s="56" t="s">
        <v>125</v>
      </c>
      <c r="H92" s="56"/>
      <c r="L92" s="56" t="s">
        <v>125</v>
      </c>
      <c r="M92" s="56"/>
    </row>
    <row r="93" spans="2:13" x14ac:dyDescent="0.3">
      <c r="B93" s="6" t="s">
        <v>106</v>
      </c>
      <c r="C93" s="6">
        <v>4</v>
      </c>
      <c r="E93" s="6" t="s">
        <v>105</v>
      </c>
      <c r="F93" s="6">
        <v>9509</v>
      </c>
      <c r="G93" s="48"/>
      <c r="H93" s="37"/>
      <c r="L93" s="68">
        <v>5</v>
      </c>
      <c r="M93" s="69"/>
    </row>
    <row r="94" spans="2:13" x14ac:dyDescent="0.3">
      <c r="B94" s="6" t="s">
        <v>108</v>
      </c>
      <c r="C94" s="6">
        <v>4</v>
      </c>
      <c r="E94" s="6" t="s">
        <v>107</v>
      </c>
      <c r="F94" s="6">
        <v>9009</v>
      </c>
      <c r="G94" s="48"/>
      <c r="H94" s="37"/>
      <c r="L94" s="68">
        <v>9</v>
      </c>
      <c r="M94" s="69"/>
    </row>
    <row r="95" spans="2:13" x14ac:dyDescent="0.3">
      <c r="B95" s="6" t="s">
        <v>110</v>
      </c>
      <c r="C95" s="6">
        <v>6</v>
      </c>
      <c r="E95" s="6" t="s">
        <v>109</v>
      </c>
      <c r="F95" s="6">
        <v>7215</v>
      </c>
      <c r="G95" s="48"/>
      <c r="H95" s="37"/>
      <c r="L95" s="68">
        <v>7</v>
      </c>
      <c r="M95" s="69"/>
    </row>
    <row r="96" spans="2:13" x14ac:dyDescent="0.3">
      <c r="B96" s="6" t="s">
        <v>112</v>
      </c>
      <c r="C96" s="6">
        <v>6</v>
      </c>
      <c r="E96" s="6" t="s">
        <v>111</v>
      </c>
      <c r="F96" s="6">
        <v>11074</v>
      </c>
      <c r="G96" s="48"/>
      <c r="H96" s="37"/>
      <c r="L96" s="68">
        <v>10</v>
      </c>
      <c r="M96" s="69"/>
    </row>
    <row r="97" spans="2:13" x14ac:dyDescent="0.3">
      <c r="B97" s="6" t="s">
        <v>113</v>
      </c>
      <c r="C97" s="6">
        <v>8</v>
      </c>
      <c r="E97" s="6" t="s">
        <v>112</v>
      </c>
      <c r="F97" s="6">
        <v>6561</v>
      </c>
      <c r="G97" s="48"/>
      <c r="H97" s="37"/>
      <c r="L97" s="68">
        <v>6</v>
      </c>
      <c r="M97" s="69"/>
    </row>
    <row r="98" spans="2:13" x14ac:dyDescent="0.3">
      <c r="B98" s="6" t="s">
        <v>115</v>
      </c>
      <c r="C98" s="6">
        <v>7</v>
      </c>
      <c r="E98" s="6" t="s">
        <v>114</v>
      </c>
      <c r="F98" s="6">
        <v>6092</v>
      </c>
      <c r="G98" s="48"/>
      <c r="H98" s="37"/>
      <c r="L98" s="68">
        <v>7</v>
      </c>
      <c r="M98" s="69"/>
    </row>
    <row r="99" spans="2:13" x14ac:dyDescent="0.3">
      <c r="B99" s="6" t="s">
        <v>117</v>
      </c>
      <c r="C99" s="6">
        <v>2</v>
      </c>
      <c r="E99" s="6" t="s">
        <v>116</v>
      </c>
      <c r="F99" s="6">
        <v>19734</v>
      </c>
      <c r="G99" s="48"/>
      <c r="H99" s="37"/>
      <c r="L99" s="68">
        <v>3</v>
      </c>
      <c r="M99" s="69"/>
    </row>
    <row r="100" spans="2:13" x14ac:dyDescent="0.3">
      <c r="B100" s="6" t="s">
        <v>105</v>
      </c>
      <c r="C100" s="6">
        <v>5</v>
      </c>
      <c r="E100" s="6" t="s">
        <v>118</v>
      </c>
      <c r="F100" s="6">
        <v>18354</v>
      </c>
      <c r="G100" s="48"/>
      <c r="H100" s="37"/>
      <c r="L100" s="68">
        <v>7</v>
      </c>
      <c r="M100" s="69"/>
    </row>
    <row r="101" spans="2:13" x14ac:dyDescent="0.3">
      <c r="B101" s="6" t="s">
        <v>118</v>
      </c>
      <c r="C101" s="6">
        <v>7</v>
      </c>
      <c r="E101" s="6" t="s">
        <v>108</v>
      </c>
      <c r="F101" s="6">
        <v>11514</v>
      </c>
      <c r="G101" s="48"/>
      <c r="H101" s="37"/>
      <c r="L101" s="68">
        <v>4</v>
      </c>
      <c r="M101" s="69"/>
    </row>
    <row r="102" spans="2:13" x14ac:dyDescent="0.3">
      <c r="B102" s="6" t="s">
        <v>119</v>
      </c>
      <c r="C102" s="6">
        <v>8</v>
      </c>
      <c r="E102" s="6" t="s">
        <v>119</v>
      </c>
      <c r="F102" s="6">
        <v>15909</v>
      </c>
      <c r="G102" s="48"/>
      <c r="H102" s="37"/>
      <c r="L102" s="68">
        <v>8</v>
      </c>
      <c r="M102" s="69"/>
    </row>
    <row r="103" spans="2:13" x14ac:dyDescent="0.3">
      <c r="B103" s="6" t="s">
        <v>114</v>
      </c>
      <c r="C103" s="6">
        <v>7</v>
      </c>
      <c r="E103" s="6" t="s">
        <v>120</v>
      </c>
      <c r="F103" s="6">
        <v>17508</v>
      </c>
      <c r="G103" s="48"/>
      <c r="H103" s="37"/>
      <c r="L103" s="68">
        <v>1</v>
      </c>
      <c r="M103" s="69"/>
    </row>
    <row r="104" spans="2:13" x14ac:dyDescent="0.3">
      <c r="B104" s="6" t="s">
        <v>107</v>
      </c>
      <c r="C104" s="6">
        <v>9</v>
      </c>
      <c r="E104" s="6" t="s">
        <v>115</v>
      </c>
      <c r="F104" s="6">
        <v>15189</v>
      </c>
      <c r="G104" s="48"/>
      <c r="H104" s="37"/>
      <c r="L104" s="68">
        <v>7</v>
      </c>
      <c r="M104" s="69"/>
    </row>
    <row r="105" spans="2:13" x14ac:dyDescent="0.3">
      <c r="B105" s="6" t="s">
        <v>121</v>
      </c>
      <c r="C105" s="6">
        <v>7</v>
      </c>
      <c r="E105" s="6" t="s">
        <v>117</v>
      </c>
      <c r="F105" s="6">
        <v>17732</v>
      </c>
      <c r="G105" s="48"/>
      <c r="H105" s="37"/>
      <c r="L105" s="68">
        <v>2</v>
      </c>
      <c r="M105" s="69"/>
    </row>
    <row r="106" spans="2:13" x14ac:dyDescent="0.3">
      <c r="B106" s="6" t="s">
        <v>116</v>
      </c>
      <c r="C106" s="6">
        <v>3</v>
      </c>
      <c r="E106" s="6" t="s">
        <v>110</v>
      </c>
      <c r="F106" s="6">
        <v>9542</v>
      </c>
      <c r="G106" s="48"/>
      <c r="H106" s="37"/>
      <c r="L106" s="68">
        <v>6</v>
      </c>
      <c r="M106" s="69"/>
    </row>
    <row r="107" spans="2:13" x14ac:dyDescent="0.3">
      <c r="B107" s="6" t="s">
        <v>109</v>
      </c>
      <c r="C107" s="6">
        <v>7</v>
      </c>
      <c r="E107" s="6" t="s">
        <v>122</v>
      </c>
      <c r="F107" s="6">
        <v>10819</v>
      </c>
      <c r="G107" s="48"/>
      <c r="H107" s="37"/>
      <c r="L107" s="68">
        <v>5</v>
      </c>
      <c r="M107" s="69"/>
    </row>
    <row r="108" spans="2:13" x14ac:dyDescent="0.3">
      <c r="B108" s="6" t="s">
        <v>123</v>
      </c>
      <c r="C108" s="6">
        <v>5</v>
      </c>
      <c r="E108" s="6" t="s">
        <v>113</v>
      </c>
      <c r="F108" s="6">
        <v>13301</v>
      </c>
      <c r="G108" s="48"/>
      <c r="H108" s="37"/>
      <c r="L108" s="68">
        <v>8</v>
      </c>
      <c r="M108" s="69"/>
    </row>
    <row r="109" spans="2:13" x14ac:dyDescent="0.3">
      <c r="B109" s="6" t="s">
        <v>111</v>
      </c>
      <c r="C109" s="6">
        <v>10</v>
      </c>
      <c r="E109" s="6" t="s">
        <v>106</v>
      </c>
      <c r="F109" s="6">
        <v>14936</v>
      </c>
      <c r="G109" s="48"/>
      <c r="H109" s="37"/>
      <c r="L109" s="68">
        <v>4</v>
      </c>
      <c r="M109" s="69"/>
    </row>
    <row r="110" spans="2:13" x14ac:dyDescent="0.3">
      <c r="B110" s="6" t="s">
        <v>122</v>
      </c>
      <c r="C110" s="6">
        <v>5</v>
      </c>
      <c r="E110" s="6" t="s">
        <v>123</v>
      </c>
      <c r="F110" s="6">
        <v>18932</v>
      </c>
      <c r="G110" s="48"/>
      <c r="H110" s="37"/>
      <c r="L110" s="68">
        <v>5</v>
      </c>
      <c r="M110" s="69"/>
    </row>
    <row r="111" spans="2:13" x14ac:dyDescent="0.3">
      <c r="B111" s="6" t="s">
        <v>120</v>
      </c>
      <c r="C111" s="6">
        <v>1</v>
      </c>
      <c r="E111" s="6" t="s">
        <v>124</v>
      </c>
      <c r="F111" s="6">
        <v>6714</v>
      </c>
      <c r="G111" s="48"/>
      <c r="H111" s="37"/>
      <c r="L111" s="68">
        <v>9</v>
      </c>
      <c r="M111" s="69"/>
    </row>
    <row r="112" spans="2:13" x14ac:dyDescent="0.3">
      <c r="B112" s="6" t="s">
        <v>124</v>
      </c>
      <c r="C112" s="6">
        <v>9</v>
      </c>
      <c r="E112" s="6" t="s">
        <v>121</v>
      </c>
      <c r="F112" s="6">
        <v>10694</v>
      </c>
      <c r="G112" s="48"/>
      <c r="H112" s="37"/>
      <c r="L112" s="68">
        <v>7</v>
      </c>
      <c r="M112" s="69"/>
    </row>
  </sheetData>
  <mergeCells count="161">
    <mergeCell ref="B51:B52"/>
    <mergeCell ref="C51:H52"/>
    <mergeCell ref="G54:H54"/>
    <mergeCell ref="G55:H55"/>
    <mergeCell ref="B2:H4"/>
    <mergeCell ref="G8:H8"/>
    <mergeCell ref="G9:H10"/>
    <mergeCell ref="L8:M8"/>
    <mergeCell ref="L54:M54"/>
    <mergeCell ref="L9:M10"/>
    <mergeCell ref="L45:M45"/>
    <mergeCell ref="L46:M46"/>
    <mergeCell ref="L47:M47"/>
    <mergeCell ref="L48:M48"/>
    <mergeCell ref="G56:H56"/>
    <mergeCell ref="G57:H57"/>
    <mergeCell ref="G64:H64"/>
    <mergeCell ref="L64:M64"/>
    <mergeCell ref="L55:M55"/>
    <mergeCell ref="L56:M56"/>
    <mergeCell ref="L57:M57"/>
    <mergeCell ref="G58:H58"/>
    <mergeCell ref="L58:M58"/>
    <mergeCell ref="G59:H59"/>
    <mergeCell ref="L59:M59"/>
    <mergeCell ref="G60:H60"/>
    <mergeCell ref="L60:M60"/>
    <mergeCell ref="G61:H61"/>
    <mergeCell ref="L61:M61"/>
    <mergeCell ref="G13:G14"/>
    <mergeCell ref="H13:H14"/>
    <mergeCell ref="B24:B25"/>
    <mergeCell ref="C24:H25"/>
    <mergeCell ref="G16:H16"/>
    <mergeCell ref="G17:H18"/>
    <mergeCell ref="L16:M16"/>
    <mergeCell ref="L17:M18"/>
    <mergeCell ref="G83:H83"/>
    <mergeCell ref="L83:M83"/>
    <mergeCell ref="G81:H81"/>
    <mergeCell ref="L81:M81"/>
    <mergeCell ref="G82:H82"/>
    <mergeCell ref="L82:M82"/>
    <mergeCell ref="G75:H75"/>
    <mergeCell ref="L75:M75"/>
    <mergeCell ref="B78:B79"/>
    <mergeCell ref="C78:H79"/>
    <mergeCell ref="G73:H73"/>
    <mergeCell ref="L73:M73"/>
    <mergeCell ref="G74:H74"/>
    <mergeCell ref="L74:M74"/>
    <mergeCell ref="G72:H72"/>
    <mergeCell ref="L72:M72"/>
    <mergeCell ref="G30:H30"/>
    <mergeCell ref="L30:M30"/>
    <mergeCell ref="G31:H31"/>
    <mergeCell ref="L31:M31"/>
    <mergeCell ref="G29:H29"/>
    <mergeCell ref="G27:H27"/>
    <mergeCell ref="G28:H28"/>
    <mergeCell ref="L27:M27"/>
    <mergeCell ref="L28:M28"/>
    <mergeCell ref="G46:H46"/>
    <mergeCell ref="G37:H37"/>
    <mergeCell ref="G38:H38"/>
    <mergeCell ref="G39:H39"/>
    <mergeCell ref="G40:H40"/>
    <mergeCell ref="G41:H41"/>
    <mergeCell ref="G32:H32"/>
    <mergeCell ref="G33:H33"/>
    <mergeCell ref="G34:H34"/>
    <mergeCell ref="G35:H35"/>
    <mergeCell ref="G36:H36"/>
    <mergeCell ref="L40:M40"/>
    <mergeCell ref="L41:M41"/>
    <mergeCell ref="L42:M42"/>
    <mergeCell ref="L43:M43"/>
    <mergeCell ref="L44:M44"/>
    <mergeCell ref="G42:H42"/>
    <mergeCell ref="G43:H43"/>
    <mergeCell ref="G44:H44"/>
    <mergeCell ref="G45:H45"/>
    <mergeCell ref="L29:M29"/>
    <mergeCell ref="L32:M32"/>
    <mergeCell ref="L33:M33"/>
    <mergeCell ref="L34:M34"/>
    <mergeCell ref="L35:M35"/>
    <mergeCell ref="L36:M36"/>
    <mergeCell ref="L37:M37"/>
    <mergeCell ref="L38:M38"/>
    <mergeCell ref="L39:M39"/>
    <mergeCell ref="B89:B90"/>
    <mergeCell ref="C89:H90"/>
    <mergeCell ref="G62:H62"/>
    <mergeCell ref="L62:M62"/>
    <mergeCell ref="G67:H67"/>
    <mergeCell ref="L67:M67"/>
    <mergeCell ref="G68:H68"/>
    <mergeCell ref="L68:M68"/>
    <mergeCell ref="G47:H47"/>
    <mergeCell ref="G48:H48"/>
    <mergeCell ref="G84:H84"/>
    <mergeCell ref="L84:M84"/>
    <mergeCell ref="G69:H69"/>
    <mergeCell ref="L69:M69"/>
    <mergeCell ref="G70:H70"/>
    <mergeCell ref="L70:M70"/>
    <mergeCell ref="G71:H71"/>
    <mergeCell ref="L71:M71"/>
    <mergeCell ref="G65:H65"/>
    <mergeCell ref="L65:M65"/>
    <mergeCell ref="G66:H66"/>
    <mergeCell ref="L66:M66"/>
    <mergeCell ref="G63:H63"/>
    <mergeCell ref="L63:M63"/>
    <mergeCell ref="G92:H92"/>
    <mergeCell ref="L92:M92"/>
    <mergeCell ref="G93:H93"/>
    <mergeCell ref="L93:M93"/>
    <mergeCell ref="G94:H94"/>
    <mergeCell ref="L94:M94"/>
    <mergeCell ref="L85:M85"/>
    <mergeCell ref="L86:M86"/>
    <mergeCell ref="G85:H85"/>
    <mergeCell ref="G86:H86"/>
    <mergeCell ref="G105:H105"/>
    <mergeCell ref="G106:H106"/>
    <mergeCell ref="G98:H98"/>
    <mergeCell ref="G99:H99"/>
    <mergeCell ref="G100:H100"/>
    <mergeCell ref="G101:H101"/>
    <mergeCell ref="G95:H95"/>
    <mergeCell ref="L95:M95"/>
    <mergeCell ref="G96:H96"/>
    <mergeCell ref="L96:M96"/>
    <mergeCell ref="G97:H97"/>
    <mergeCell ref="L97:M97"/>
    <mergeCell ref="G112:H112"/>
    <mergeCell ref="L98:M98"/>
    <mergeCell ref="L99:M99"/>
    <mergeCell ref="L100:M100"/>
    <mergeCell ref="L101:M101"/>
    <mergeCell ref="L102:M102"/>
    <mergeCell ref="L103:M103"/>
    <mergeCell ref="L104:M104"/>
    <mergeCell ref="L105:M105"/>
    <mergeCell ref="L106:M106"/>
    <mergeCell ref="L107:M107"/>
    <mergeCell ref="L108:M108"/>
    <mergeCell ref="L109:M109"/>
    <mergeCell ref="L110:M110"/>
    <mergeCell ref="L111:M111"/>
    <mergeCell ref="L112:M112"/>
    <mergeCell ref="G107:H107"/>
    <mergeCell ref="G108:H108"/>
    <mergeCell ref="G109:H109"/>
    <mergeCell ref="G110:H110"/>
    <mergeCell ref="G111:H111"/>
    <mergeCell ref="G102:H102"/>
    <mergeCell ref="G103:H103"/>
    <mergeCell ref="G104:H104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P95"/>
  <sheetViews>
    <sheetView showGridLines="0" tabSelected="1" topLeftCell="A71" workbookViewId="0">
      <selection activeCell="L79" sqref="L79"/>
    </sheetView>
  </sheetViews>
  <sheetFormatPr baseColWidth="10" defaultColWidth="11.44140625" defaultRowHeight="14.4" x14ac:dyDescent="0.3"/>
  <cols>
    <col min="2" max="3" width="28.88671875" customWidth="1"/>
    <col min="4" max="4" width="11.5546875" customWidth="1"/>
    <col min="5" max="6" width="28.88671875" customWidth="1"/>
    <col min="13" max="13" width="1.6640625" style="7" customWidth="1"/>
    <col min="14" max="14" width="3.88671875" style="8" customWidth="1"/>
    <col min="15" max="16" width="34.33203125" style="35" customWidth="1"/>
    <col min="17" max="16384" width="11.44140625" style="8"/>
  </cols>
  <sheetData>
    <row r="2" spans="2:11" ht="15" customHeight="1" x14ac:dyDescent="0.3">
      <c r="B2" s="47" t="str">
        <f>UPPER("Maths")</f>
        <v>MATHS</v>
      </c>
      <c r="C2" s="47"/>
      <c r="D2" s="47"/>
      <c r="E2" s="47"/>
      <c r="F2" s="47"/>
      <c r="G2" s="47"/>
      <c r="H2" s="47"/>
      <c r="I2" s="47"/>
      <c r="J2" s="47"/>
      <c r="K2" s="47"/>
    </row>
    <row r="3" spans="2:11" ht="15" customHeight="1" x14ac:dyDescent="0.3">
      <c r="B3" s="47"/>
      <c r="C3" s="47"/>
      <c r="D3" s="47"/>
      <c r="E3" s="47"/>
      <c r="F3" s="47"/>
      <c r="G3" s="47"/>
      <c r="H3" s="47"/>
      <c r="I3" s="47"/>
      <c r="J3" s="47"/>
      <c r="K3" s="47"/>
    </row>
    <row r="4" spans="2:11" ht="15" customHeight="1" x14ac:dyDescent="0.3">
      <c r="B4" s="47"/>
      <c r="C4" s="47"/>
      <c r="D4" s="47"/>
      <c r="E4" s="47"/>
      <c r="F4" s="47"/>
      <c r="G4" s="47"/>
      <c r="H4" s="47"/>
      <c r="I4" s="47"/>
      <c r="J4" s="47"/>
      <c r="K4" s="47"/>
    </row>
    <row r="6" spans="2:11" ht="15" customHeight="1" x14ac:dyDescent="0.3">
      <c r="B6" s="45" t="s">
        <v>0</v>
      </c>
      <c r="C6" s="46" t="s">
        <v>127</v>
      </c>
      <c r="D6" s="46"/>
      <c r="E6" s="46"/>
      <c r="F6" s="46"/>
      <c r="G6" s="46"/>
      <c r="H6" s="46"/>
      <c r="I6" s="46"/>
      <c r="J6" s="46"/>
      <c r="K6" s="46"/>
    </row>
    <row r="7" spans="2:11" x14ac:dyDescent="0.3">
      <c r="B7" s="45"/>
      <c r="C7" s="46"/>
      <c r="D7" s="46"/>
      <c r="E7" s="46"/>
      <c r="F7" s="46"/>
      <c r="G7" s="46"/>
      <c r="H7" s="46"/>
      <c r="I7" s="46"/>
      <c r="J7" s="46"/>
      <c r="K7" s="46"/>
    </row>
    <row r="9" spans="2:11" ht="17.25" customHeight="1" x14ac:dyDescent="0.3">
      <c r="B9" s="19" t="s">
        <v>102</v>
      </c>
      <c r="C9" s="33" t="s">
        <v>105</v>
      </c>
      <c r="D9" s="33" t="s">
        <v>107</v>
      </c>
      <c r="E9" s="33" t="s">
        <v>109</v>
      </c>
      <c r="F9" s="33" t="s">
        <v>111</v>
      </c>
      <c r="G9" s="33" t="s">
        <v>112</v>
      </c>
      <c r="H9" s="33" t="s">
        <v>114</v>
      </c>
      <c r="I9" s="33" t="s">
        <v>116</v>
      </c>
      <c r="J9" s="33" t="s">
        <v>118</v>
      </c>
      <c r="K9" s="33" t="s">
        <v>108</v>
      </c>
    </row>
    <row r="10" spans="2:11" x14ac:dyDescent="0.3">
      <c r="B10" s="19" t="s">
        <v>103</v>
      </c>
      <c r="C10" s="10">
        <v>9509</v>
      </c>
      <c r="D10" s="10">
        <v>9009</v>
      </c>
      <c r="E10" s="10">
        <v>7215</v>
      </c>
      <c r="F10" s="10">
        <v>11074</v>
      </c>
      <c r="G10" s="10">
        <v>6561</v>
      </c>
      <c r="H10" s="10">
        <v>6092</v>
      </c>
      <c r="I10" s="10">
        <v>19734</v>
      </c>
      <c r="J10" s="10">
        <v>18354</v>
      </c>
      <c r="K10" s="10">
        <v>11514</v>
      </c>
    </row>
    <row r="12" spans="2:11" x14ac:dyDescent="0.3">
      <c r="B12" s="19" t="s">
        <v>126</v>
      </c>
      <c r="C12" s="6">
        <f>SUM(C10:K10)</f>
        <v>99062</v>
      </c>
      <c r="E12" s="19" t="s">
        <v>130</v>
      </c>
      <c r="F12" s="6">
        <f>AVERAGE(C10:K10)</f>
        <v>11006.888888888889</v>
      </c>
    </row>
    <row r="14" spans="2:11" x14ac:dyDescent="0.3">
      <c r="B14" s="19" t="s">
        <v>128</v>
      </c>
      <c r="C14" s="6">
        <f>MAX(C10:K10)</f>
        <v>19734</v>
      </c>
      <c r="E14" s="19" t="s">
        <v>129</v>
      </c>
      <c r="F14" s="6">
        <f>MIN(C10:K10)</f>
        <v>6092</v>
      </c>
    </row>
    <row r="16" spans="2:11" ht="15" customHeight="1" x14ac:dyDescent="0.3">
      <c r="B16" s="45" t="s">
        <v>3</v>
      </c>
      <c r="C16" s="46" t="s">
        <v>145</v>
      </c>
      <c r="D16" s="46"/>
      <c r="E16" s="46"/>
      <c r="F16" s="46"/>
      <c r="G16" s="46"/>
      <c r="H16" s="46"/>
      <c r="I16" s="46"/>
      <c r="J16" s="46"/>
      <c r="K16" s="46"/>
    </row>
    <row r="17" spans="1:16" ht="15" customHeight="1" x14ac:dyDescent="0.3">
      <c r="B17" s="45"/>
      <c r="C17" s="46"/>
      <c r="D17" s="46"/>
      <c r="E17" s="46"/>
      <c r="F17" s="46"/>
      <c r="G17" s="46"/>
      <c r="H17" s="46"/>
      <c r="I17" s="46"/>
      <c r="J17" s="46"/>
      <c r="K17" s="46"/>
    </row>
    <row r="19" spans="1:16" x14ac:dyDescent="0.3">
      <c r="B19" s="2" t="s">
        <v>131</v>
      </c>
      <c r="C19" s="2" t="s">
        <v>132</v>
      </c>
      <c r="D19" s="56" t="s">
        <v>133</v>
      </c>
      <c r="E19" s="56"/>
      <c r="G19" s="43" t="s">
        <v>2</v>
      </c>
      <c r="H19" s="44"/>
      <c r="I19" s="44"/>
      <c r="J19" s="44"/>
      <c r="K19" s="44"/>
      <c r="O19" s="43" t="s">
        <v>28</v>
      </c>
      <c r="P19" s="44"/>
    </row>
    <row r="20" spans="1:16" x14ac:dyDescent="0.3">
      <c r="B20" s="6" t="s">
        <v>134</v>
      </c>
      <c r="C20" s="6">
        <v>1200</v>
      </c>
      <c r="D20" s="88">
        <v>1.25</v>
      </c>
      <c r="E20" s="88"/>
      <c r="G20" s="87">
        <f>ROUND(SUMPRODUCT(C20:C22,D20:D22)/SUM(D20:D22),2)</f>
        <v>1292.31</v>
      </c>
      <c r="H20" s="87"/>
      <c r="I20" s="87"/>
      <c r="J20" s="87"/>
      <c r="K20" s="87"/>
      <c r="O20" s="82">
        <v>1.25</v>
      </c>
      <c r="P20" s="82"/>
    </row>
    <row r="21" spans="1:16" x14ac:dyDescent="0.3">
      <c r="B21" s="6" t="s">
        <v>135</v>
      </c>
      <c r="C21" s="6">
        <v>2100</v>
      </c>
      <c r="D21" s="88">
        <v>1.1904761904761905</v>
      </c>
      <c r="E21" s="88"/>
    </row>
    <row r="22" spans="1:16" x14ac:dyDescent="0.3">
      <c r="B22" s="6" t="s">
        <v>136</v>
      </c>
      <c r="C22" s="6">
        <v>700</v>
      </c>
      <c r="D22" s="88">
        <v>1.4285714285714299</v>
      </c>
      <c r="E22" s="88"/>
    </row>
    <row r="25" spans="1:16" ht="15" customHeight="1" x14ac:dyDescent="0.3">
      <c r="B25" s="45" t="s">
        <v>12</v>
      </c>
      <c r="C25" s="46" t="s">
        <v>139</v>
      </c>
      <c r="D25" s="46"/>
      <c r="E25" s="46"/>
      <c r="F25" s="46"/>
      <c r="G25" s="46"/>
      <c r="H25" s="46"/>
      <c r="I25" s="46"/>
      <c r="J25" s="46"/>
      <c r="K25" s="46"/>
    </row>
    <row r="26" spans="1:16" x14ac:dyDescent="0.3">
      <c r="B26" s="45"/>
      <c r="C26" s="46"/>
      <c r="D26" s="46"/>
      <c r="E26" s="46"/>
      <c r="F26" s="46"/>
      <c r="G26" s="46"/>
      <c r="H26" s="46"/>
      <c r="I26" s="46"/>
      <c r="J26" s="46"/>
      <c r="K26" s="46"/>
    </row>
    <row r="28" spans="1:16" x14ac:dyDescent="0.3">
      <c r="B28" s="2" t="s">
        <v>137</v>
      </c>
      <c r="C28" s="2" t="s">
        <v>138</v>
      </c>
      <c r="E28" s="43" t="s">
        <v>140</v>
      </c>
      <c r="F28" s="44"/>
      <c r="G28" s="44"/>
      <c r="H28" s="44"/>
      <c r="I28" s="44"/>
      <c r="J28" s="44"/>
      <c r="K28" s="44"/>
      <c r="O28" s="43" t="s">
        <v>16</v>
      </c>
      <c r="P28" s="44"/>
    </row>
    <row r="29" spans="1:16" x14ac:dyDescent="0.3">
      <c r="A29">
        <v>1</v>
      </c>
      <c r="B29" s="34">
        <v>41275</v>
      </c>
      <c r="C29" s="6">
        <v>3338.4</v>
      </c>
      <c r="D29">
        <v>25</v>
      </c>
      <c r="E29" s="83">
        <v>42005</v>
      </c>
      <c r="F29" s="84"/>
      <c r="G29" s="86">
        <f>FORECAST(D29,C29:C52,A29:A52)</f>
        <v>10676.575000000001</v>
      </c>
      <c r="H29" s="86"/>
      <c r="I29" s="86"/>
      <c r="J29" s="86"/>
      <c r="K29" s="86"/>
      <c r="O29" s="85">
        <v>10677.848711974104</v>
      </c>
      <c r="P29" s="85"/>
    </row>
    <row r="30" spans="1:16" x14ac:dyDescent="0.3">
      <c r="A30">
        <f>1+A29</f>
        <v>2</v>
      </c>
      <c r="B30" s="34">
        <v>41306</v>
      </c>
      <c r="C30" s="6">
        <v>3511.9500000000003</v>
      </c>
      <c r="D30">
        <v>26</v>
      </c>
      <c r="E30" s="83">
        <v>42036</v>
      </c>
      <c r="F30" s="84"/>
      <c r="G30" s="86">
        <f>FORECAST(D30,C30:C53,A30:A53)</f>
        <v>10732.542835968379</v>
      </c>
      <c r="H30" s="86"/>
      <c r="I30" s="86"/>
      <c r="J30" s="86"/>
      <c r="K30" s="86"/>
      <c r="O30" s="85">
        <v>10763.884182130743</v>
      </c>
      <c r="P30" s="85"/>
    </row>
    <row r="31" spans="1:16" x14ac:dyDescent="0.3">
      <c r="A31">
        <f t="shared" ref="A31:A52" si="0">1+A30</f>
        <v>3</v>
      </c>
      <c r="B31" s="34">
        <v>41334</v>
      </c>
      <c r="C31" s="6">
        <v>4555.2</v>
      </c>
      <c r="D31">
        <v>27</v>
      </c>
      <c r="E31" s="83">
        <v>42064</v>
      </c>
      <c r="F31" s="84"/>
      <c r="G31" s="86">
        <f t="shared" ref="G30:G31" si="1">FORECAST(D31,C31:C54,A31:A54)</f>
        <v>10692.256973461321</v>
      </c>
      <c r="H31" s="86"/>
      <c r="I31" s="86"/>
      <c r="J31" s="86"/>
      <c r="K31" s="86"/>
      <c r="O31" s="85">
        <v>10780.513076946663</v>
      </c>
      <c r="P31" s="85"/>
    </row>
    <row r="32" spans="1:16" x14ac:dyDescent="0.3">
      <c r="A32">
        <f t="shared" si="0"/>
        <v>4</v>
      </c>
      <c r="B32" s="34">
        <v>41365</v>
      </c>
      <c r="C32" s="6">
        <v>5374.8</v>
      </c>
    </row>
    <row r="33" spans="1:3" x14ac:dyDescent="0.3">
      <c r="A33">
        <f t="shared" si="0"/>
        <v>5</v>
      </c>
      <c r="B33" s="34">
        <v>41395</v>
      </c>
      <c r="C33" s="6">
        <v>6355</v>
      </c>
    </row>
    <row r="34" spans="1:3" x14ac:dyDescent="0.3">
      <c r="A34">
        <f t="shared" si="0"/>
        <v>6</v>
      </c>
      <c r="B34" s="34">
        <v>41426</v>
      </c>
      <c r="C34" s="6">
        <v>7368.9000000000005</v>
      </c>
    </row>
    <row r="35" spans="1:3" x14ac:dyDescent="0.3">
      <c r="A35">
        <f t="shared" si="0"/>
        <v>7</v>
      </c>
      <c r="B35" s="34">
        <v>41456</v>
      </c>
      <c r="C35" s="6">
        <v>8551.4</v>
      </c>
    </row>
    <row r="36" spans="1:3" x14ac:dyDescent="0.3">
      <c r="A36">
        <f t="shared" si="0"/>
        <v>8</v>
      </c>
      <c r="B36" s="34">
        <v>41487</v>
      </c>
      <c r="C36" s="6">
        <v>11398.199999999999</v>
      </c>
    </row>
    <row r="37" spans="1:3" x14ac:dyDescent="0.3">
      <c r="A37">
        <f t="shared" si="0"/>
        <v>9</v>
      </c>
      <c r="B37" s="34">
        <v>41518</v>
      </c>
      <c r="C37" s="6">
        <v>9185.8000000000011</v>
      </c>
    </row>
    <row r="38" spans="1:3" x14ac:dyDescent="0.3">
      <c r="A38">
        <f t="shared" si="0"/>
        <v>10</v>
      </c>
      <c r="B38" s="34">
        <v>41548</v>
      </c>
      <c r="C38" s="6">
        <v>8076.2000000000007</v>
      </c>
    </row>
    <row r="39" spans="1:3" x14ac:dyDescent="0.3">
      <c r="A39">
        <f t="shared" si="0"/>
        <v>11</v>
      </c>
      <c r="B39" s="34">
        <v>41579</v>
      </c>
      <c r="C39" s="6">
        <v>6043.2000000000007</v>
      </c>
    </row>
    <row r="40" spans="1:3" x14ac:dyDescent="0.3">
      <c r="A40">
        <f t="shared" si="0"/>
        <v>12</v>
      </c>
      <c r="B40" s="34">
        <v>41609</v>
      </c>
      <c r="C40" s="6">
        <v>4584.5999999999995</v>
      </c>
    </row>
    <row r="41" spans="1:3" x14ac:dyDescent="0.3">
      <c r="A41">
        <f t="shared" si="0"/>
        <v>13</v>
      </c>
      <c r="B41" s="34">
        <v>41640</v>
      </c>
      <c r="C41" s="6">
        <v>4744.8</v>
      </c>
    </row>
    <row r="42" spans="1:3" x14ac:dyDescent="0.3">
      <c r="A42">
        <f t="shared" si="0"/>
        <v>14</v>
      </c>
      <c r="B42" s="34">
        <v>41671</v>
      </c>
      <c r="C42" s="6">
        <v>5327.4000000000005</v>
      </c>
    </row>
    <row r="43" spans="1:3" x14ac:dyDescent="0.3">
      <c r="A43">
        <f t="shared" si="0"/>
        <v>15</v>
      </c>
      <c r="B43" s="34">
        <v>41699</v>
      </c>
      <c r="C43" s="6">
        <v>6760.8</v>
      </c>
    </row>
    <row r="44" spans="1:3" x14ac:dyDescent="0.3">
      <c r="A44">
        <f t="shared" si="0"/>
        <v>16</v>
      </c>
      <c r="B44" s="34">
        <v>41730</v>
      </c>
      <c r="C44" s="6">
        <v>7720.2</v>
      </c>
    </row>
    <row r="45" spans="1:3" x14ac:dyDescent="0.3">
      <c r="A45">
        <f t="shared" si="0"/>
        <v>17</v>
      </c>
      <c r="B45" s="34">
        <v>41760</v>
      </c>
      <c r="C45" s="6">
        <v>8591</v>
      </c>
    </row>
    <row r="46" spans="1:3" x14ac:dyDescent="0.3">
      <c r="A46">
        <f t="shared" si="0"/>
        <v>18</v>
      </c>
      <c r="B46" s="34">
        <v>41791</v>
      </c>
      <c r="C46" s="6">
        <v>9619.5</v>
      </c>
    </row>
    <row r="47" spans="1:3" x14ac:dyDescent="0.3">
      <c r="A47">
        <f t="shared" si="0"/>
        <v>19</v>
      </c>
      <c r="B47" s="34">
        <v>41821</v>
      </c>
      <c r="C47" s="6">
        <v>11560.9</v>
      </c>
    </row>
    <row r="48" spans="1:3" x14ac:dyDescent="0.3">
      <c r="A48">
        <f t="shared" si="0"/>
        <v>20</v>
      </c>
      <c r="B48" s="34">
        <v>41852</v>
      </c>
      <c r="C48" s="6">
        <v>15279</v>
      </c>
    </row>
    <row r="49" spans="1:16" x14ac:dyDescent="0.3">
      <c r="A49">
        <f t="shared" si="0"/>
        <v>21</v>
      </c>
      <c r="B49" s="34">
        <v>41883</v>
      </c>
      <c r="C49" s="6">
        <v>12586.6</v>
      </c>
    </row>
    <row r="50" spans="1:16" x14ac:dyDescent="0.3">
      <c r="A50">
        <f t="shared" si="0"/>
        <v>22</v>
      </c>
      <c r="B50" s="34">
        <v>41913</v>
      </c>
      <c r="C50" s="6">
        <v>10659</v>
      </c>
    </row>
    <row r="51" spans="1:16" x14ac:dyDescent="0.3">
      <c r="A51">
        <f t="shared" si="0"/>
        <v>23</v>
      </c>
      <c r="B51" s="34">
        <v>41944</v>
      </c>
      <c r="C51" s="6">
        <v>7836.8</v>
      </c>
    </row>
    <row r="52" spans="1:16" x14ac:dyDescent="0.3">
      <c r="A52">
        <f t="shared" si="0"/>
        <v>24</v>
      </c>
      <c r="B52" s="34">
        <v>41974</v>
      </c>
      <c r="C52" s="6">
        <v>5977.2</v>
      </c>
    </row>
    <row r="54" spans="1:16" ht="15" customHeight="1" x14ac:dyDescent="0.3">
      <c r="B54" s="45" t="s">
        <v>19</v>
      </c>
      <c r="C54" s="46" t="s">
        <v>141</v>
      </c>
      <c r="D54" s="46"/>
      <c r="E54" s="46"/>
      <c r="F54" s="46"/>
      <c r="G54" s="46"/>
      <c r="H54" s="46"/>
      <c r="I54" s="46"/>
      <c r="J54" s="46"/>
      <c r="K54" s="46"/>
    </row>
    <row r="55" spans="1:16" x14ac:dyDescent="0.3">
      <c r="B55" s="45"/>
      <c r="C55" s="46"/>
      <c r="D55" s="46"/>
      <c r="E55" s="46"/>
      <c r="F55" s="46"/>
      <c r="G55" s="46"/>
      <c r="H55" s="46"/>
      <c r="I55" s="46"/>
      <c r="J55" s="46"/>
      <c r="K55" s="46"/>
    </row>
    <row r="57" spans="1:16" x14ac:dyDescent="0.3">
      <c r="B57" s="41" t="s">
        <v>142</v>
      </c>
      <c r="C57" s="42"/>
      <c r="E57" s="43" t="s">
        <v>2</v>
      </c>
      <c r="F57" s="44"/>
      <c r="O57" s="43" t="s">
        <v>16</v>
      </c>
      <c r="P57" s="44"/>
    </row>
    <row r="58" spans="1:16" x14ac:dyDescent="0.3">
      <c r="B58" s="38">
        <v>922.23542999999995</v>
      </c>
      <c r="C58" s="38"/>
      <c r="E58" s="38">
        <f>ROUND(B58,2)</f>
        <v>922.24</v>
      </c>
      <c r="F58" s="38"/>
      <c r="O58" s="82">
        <f>ROUND(B58,2)</f>
        <v>922.24</v>
      </c>
      <c r="P58" s="82"/>
    </row>
    <row r="59" spans="1:16" x14ac:dyDescent="0.3">
      <c r="B59" s="38">
        <v>890.63045</v>
      </c>
      <c r="C59" s="38"/>
      <c r="E59" s="38">
        <f t="shared" ref="E59:E60" si="2">ROUND(B59,2)</f>
        <v>890.63</v>
      </c>
      <c r="F59" s="38"/>
      <c r="O59" s="82">
        <f t="shared" ref="O59:O60" si="3">ROUND(B59,2)</f>
        <v>890.63</v>
      </c>
      <c r="P59" s="82"/>
    </row>
    <row r="60" spans="1:16" x14ac:dyDescent="0.3">
      <c r="B60" s="38">
        <v>515.57348000000002</v>
      </c>
      <c r="C60" s="38"/>
      <c r="E60" s="38">
        <f t="shared" si="2"/>
        <v>515.57000000000005</v>
      </c>
      <c r="F60" s="38"/>
      <c r="O60" s="82">
        <f t="shared" si="3"/>
        <v>515.57000000000005</v>
      </c>
      <c r="P60" s="82"/>
    </row>
    <row r="63" spans="1:16" ht="15" customHeight="1" x14ac:dyDescent="0.3">
      <c r="B63" s="45" t="s">
        <v>21</v>
      </c>
      <c r="C63" s="46" t="s">
        <v>143</v>
      </c>
      <c r="D63" s="46"/>
      <c r="E63" s="46"/>
      <c r="F63" s="46"/>
      <c r="G63" s="46"/>
      <c r="H63" s="46"/>
      <c r="I63" s="46"/>
      <c r="J63" s="46"/>
      <c r="K63" s="46"/>
    </row>
    <row r="64" spans="1:16" x14ac:dyDescent="0.3">
      <c r="B64" s="45"/>
      <c r="C64" s="46"/>
      <c r="D64" s="46"/>
      <c r="E64" s="46"/>
      <c r="F64" s="46"/>
      <c r="G64" s="46"/>
      <c r="H64" s="46"/>
      <c r="I64" s="46"/>
      <c r="J64" s="46"/>
      <c r="K64" s="46"/>
    </row>
    <row r="66" spans="2:11" x14ac:dyDescent="0.3">
      <c r="B66" s="43" t="s">
        <v>2</v>
      </c>
      <c r="C66" s="44"/>
      <c r="D66" s="44"/>
      <c r="E66" s="44"/>
      <c r="F66" s="44"/>
      <c r="G66" s="44"/>
      <c r="H66" s="44"/>
      <c r="I66" s="44"/>
      <c r="J66" s="44"/>
      <c r="K66" s="44"/>
    </row>
    <row r="67" spans="2:11" x14ac:dyDescent="0.3">
      <c r="B67" s="38">
        <f ca="1">RANDBETWEEN(0,20)</f>
        <v>3</v>
      </c>
      <c r="C67" s="38"/>
      <c r="D67" s="38"/>
      <c r="E67" s="38"/>
      <c r="F67" s="38"/>
      <c r="G67" s="38"/>
      <c r="H67" s="38"/>
      <c r="I67" s="38"/>
      <c r="J67" s="38"/>
      <c r="K67" s="38"/>
    </row>
    <row r="68" spans="2:11" x14ac:dyDescent="0.3">
      <c r="B68" s="38">
        <f t="shared" ref="B68:B69" ca="1" si="4">RANDBETWEEN(0,20)</f>
        <v>1</v>
      </c>
      <c r="C68" s="38"/>
      <c r="D68" s="38"/>
      <c r="E68" s="38"/>
      <c r="F68" s="38"/>
      <c r="G68" s="38"/>
      <c r="H68" s="38"/>
      <c r="I68" s="38"/>
      <c r="J68" s="38"/>
      <c r="K68" s="38"/>
    </row>
    <row r="69" spans="2:11" x14ac:dyDescent="0.3">
      <c r="B69" s="38">
        <f t="shared" ca="1" si="4"/>
        <v>8</v>
      </c>
      <c r="C69" s="38"/>
      <c r="D69" s="38"/>
      <c r="E69" s="38"/>
      <c r="F69" s="38"/>
      <c r="G69" s="38"/>
      <c r="H69" s="38"/>
      <c r="I69" s="38"/>
      <c r="J69" s="38"/>
      <c r="K69" s="38"/>
    </row>
    <row r="70" spans="2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2" spans="2:11" x14ac:dyDescent="0.3">
      <c r="B72" s="45" t="s">
        <v>100</v>
      </c>
      <c r="C72" s="46" t="s">
        <v>144</v>
      </c>
      <c r="D72" s="46"/>
      <c r="E72" s="46"/>
      <c r="F72" s="46"/>
      <c r="G72" s="46"/>
      <c r="H72" s="46"/>
      <c r="I72" s="46"/>
      <c r="J72" s="46"/>
      <c r="K72" s="46"/>
    </row>
    <row r="73" spans="2:11" x14ac:dyDescent="0.3">
      <c r="B73" s="45"/>
      <c r="C73" s="46"/>
      <c r="D73" s="46"/>
      <c r="E73" s="46"/>
      <c r="F73" s="46"/>
      <c r="G73" s="46"/>
      <c r="H73" s="46"/>
      <c r="I73" s="46"/>
      <c r="J73" s="46"/>
      <c r="K73" s="46"/>
    </row>
    <row r="75" spans="2:11" x14ac:dyDescent="0.3">
      <c r="B75" s="2" t="s">
        <v>102</v>
      </c>
      <c r="C75" s="43" t="s">
        <v>2</v>
      </c>
      <c r="D75" s="44"/>
      <c r="E75" s="44"/>
      <c r="F75" s="44"/>
      <c r="G75" s="44"/>
      <c r="H75" s="44"/>
      <c r="I75" s="44"/>
      <c r="J75" s="44"/>
      <c r="K75" s="44"/>
    </row>
    <row r="76" spans="2:11" x14ac:dyDescent="0.3">
      <c r="B76" s="6" t="s">
        <v>112</v>
      </c>
      <c r="C76" s="15">
        <v>1.8450197824999792E-2</v>
      </c>
      <c r="D76" s="15"/>
      <c r="E76" s="15"/>
      <c r="F76" s="15"/>
      <c r="G76" s="15"/>
      <c r="H76" s="15"/>
      <c r="I76" s="15"/>
      <c r="J76" s="15"/>
      <c r="K76" s="15"/>
    </row>
    <row r="77" spans="2:11" x14ac:dyDescent="0.3">
      <c r="B77" s="6" t="s">
        <v>111</v>
      </c>
      <c r="C77" s="89">
        <v>2.1094580539716024E-2</v>
      </c>
      <c r="D77" s="90"/>
      <c r="E77" s="90"/>
      <c r="F77" s="90"/>
      <c r="G77" s="90"/>
      <c r="H77" s="90"/>
      <c r="I77" s="90"/>
      <c r="J77" s="90"/>
      <c r="K77" s="91"/>
    </row>
    <row r="78" spans="2:11" x14ac:dyDescent="0.3">
      <c r="B78" s="6" t="s">
        <v>113</v>
      </c>
      <c r="C78" s="15">
        <v>7.6729878951253494E-2</v>
      </c>
      <c r="D78" s="15"/>
      <c r="E78" s="15"/>
      <c r="F78" s="15"/>
      <c r="G78" s="15"/>
      <c r="H78" s="15"/>
      <c r="I78" s="15"/>
      <c r="J78" s="15"/>
      <c r="K78" s="15"/>
    </row>
    <row r="79" spans="2:11" x14ac:dyDescent="0.3">
      <c r="B79" s="6" t="s">
        <v>123</v>
      </c>
      <c r="C79" s="15">
        <v>8.4769813872329847E-2</v>
      </c>
      <c r="D79" s="15"/>
      <c r="E79" s="15"/>
      <c r="F79" s="15"/>
      <c r="G79" s="15"/>
      <c r="H79" s="15"/>
      <c r="I79" s="15"/>
      <c r="J79" s="15"/>
      <c r="K79" s="15"/>
    </row>
    <row r="80" spans="2:11" x14ac:dyDescent="0.3">
      <c r="B80" s="6" t="s">
        <v>114</v>
      </c>
      <c r="C80" s="15">
        <v>0.13401765341653138</v>
      </c>
      <c r="D80" s="15"/>
      <c r="E80" s="15"/>
      <c r="F80" s="15"/>
      <c r="G80" s="15"/>
      <c r="H80" s="15"/>
      <c r="I80" s="15"/>
      <c r="J80" s="15"/>
      <c r="K80" s="15"/>
    </row>
    <row r="81" spans="2:11" x14ac:dyDescent="0.3">
      <c r="B81" s="6" t="s">
        <v>118</v>
      </c>
      <c r="C81" s="15">
        <v>0.22641243107062969</v>
      </c>
      <c r="D81" s="15"/>
      <c r="E81" s="15"/>
      <c r="F81" s="15"/>
      <c r="G81" s="15"/>
      <c r="H81" s="15"/>
      <c r="I81" s="15"/>
      <c r="J81" s="15"/>
      <c r="K81" s="15"/>
    </row>
    <row r="82" spans="2:11" x14ac:dyDescent="0.3">
      <c r="B82" s="6" t="s">
        <v>116</v>
      </c>
      <c r="C82" s="15">
        <v>0.23525008327628527</v>
      </c>
      <c r="D82" s="15"/>
      <c r="E82" s="15"/>
      <c r="F82" s="15"/>
      <c r="G82" s="15"/>
      <c r="H82" s="15"/>
      <c r="I82" s="15"/>
      <c r="J82" s="15"/>
      <c r="K82" s="15"/>
    </row>
    <row r="83" spans="2:11" x14ac:dyDescent="0.3">
      <c r="B83" s="6" t="s">
        <v>108</v>
      </c>
      <c r="C83" s="15">
        <v>0.26429500871325851</v>
      </c>
      <c r="D83" s="15"/>
      <c r="E83" s="15"/>
      <c r="F83" s="15"/>
      <c r="G83" s="15"/>
      <c r="H83" s="15"/>
      <c r="I83" s="15"/>
      <c r="J83" s="15"/>
      <c r="K83" s="15"/>
    </row>
    <row r="84" spans="2:11" x14ac:dyDescent="0.3">
      <c r="B84" s="6" t="s">
        <v>110</v>
      </c>
      <c r="C84" s="15">
        <v>0.44432472774924214</v>
      </c>
      <c r="D84" s="15"/>
      <c r="E84" s="15"/>
      <c r="F84" s="15"/>
      <c r="G84" s="15"/>
      <c r="H84" s="15"/>
      <c r="I84" s="15"/>
      <c r="J84" s="15"/>
      <c r="K84" s="15"/>
    </row>
    <row r="85" spans="2:11" x14ac:dyDescent="0.3">
      <c r="B85" s="6" t="s">
        <v>124</v>
      </c>
      <c r="C85" s="15">
        <v>0.51054752386858393</v>
      </c>
      <c r="D85" s="15"/>
      <c r="E85" s="15"/>
      <c r="F85" s="15"/>
      <c r="G85" s="15"/>
      <c r="H85" s="15"/>
      <c r="I85" s="15"/>
      <c r="J85" s="15"/>
      <c r="K85" s="15"/>
    </row>
    <row r="86" spans="2:11" x14ac:dyDescent="0.3">
      <c r="B86" s="6" t="s">
        <v>121</v>
      </c>
      <c r="C86" s="15">
        <v>0.57377885263395056</v>
      </c>
      <c r="D86" s="15"/>
      <c r="E86" s="15"/>
      <c r="F86" s="15"/>
      <c r="G86" s="15"/>
      <c r="H86" s="15"/>
      <c r="I86" s="15"/>
      <c r="J86" s="15"/>
      <c r="K86" s="15"/>
    </row>
    <row r="87" spans="2:11" x14ac:dyDescent="0.3">
      <c r="B87" s="6" t="s">
        <v>109</v>
      </c>
      <c r="C87" s="15">
        <v>0.65765348236132559</v>
      </c>
      <c r="D87" s="15"/>
      <c r="E87" s="15"/>
      <c r="F87" s="15"/>
      <c r="G87" s="15"/>
      <c r="H87" s="15"/>
      <c r="I87" s="15"/>
      <c r="J87" s="15"/>
      <c r="K87" s="15"/>
    </row>
    <row r="88" spans="2:11" x14ac:dyDescent="0.3">
      <c r="B88" s="6" t="s">
        <v>119</v>
      </c>
      <c r="C88" s="15">
        <v>0.66793747709102202</v>
      </c>
      <c r="D88" s="15"/>
      <c r="E88" s="15"/>
      <c r="F88" s="15"/>
      <c r="G88" s="15"/>
      <c r="H88" s="15"/>
      <c r="I88" s="15"/>
      <c r="J88" s="15"/>
      <c r="K88" s="15"/>
    </row>
    <row r="89" spans="2:11" x14ac:dyDescent="0.3">
      <c r="B89" s="6" t="s">
        <v>105</v>
      </c>
      <c r="C89" s="15">
        <v>0.6807543979388766</v>
      </c>
      <c r="D89" s="15"/>
      <c r="E89" s="15"/>
      <c r="F89" s="15"/>
      <c r="G89" s="15"/>
      <c r="H89" s="15"/>
      <c r="I89" s="15"/>
      <c r="J89" s="15"/>
      <c r="K89" s="15"/>
    </row>
    <row r="90" spans="2:11" x14ac:dyDescent="0.3">
      <c r="B90" s="6" t="s">
        <v>106</v>
      </c>
      <c r="C90" s="15">
        <v>0.71803694905434179</v>
      </c>
      <c r="D90" s="15"/>
      <c r="E90" s="15"/>
      <c r="F90" s="15"/>
      <c r="G90" s="15"/>
      <c r="H90" s="15"/>
      <c r="I90" s="15"/>
      <c r="J90" s="15"/>
      <c r="K90" s="15"/>
    </row>
    <row r="91" spans="2:11" x14ac:dyDescent="0.3">
      <c r="B91" s="6" t="s">
        <v>117</v>
      </c>
      <c r="C91" s="15">
        <v>0.80222202718154445</v>
      </c>
      <c r="D91" s="15"/>
      <c r="E91" s="15"/>
      <c r="F91" s="15"/>
      <c r="G91" s="15"/>
      <c r="H91" s="15"/>
      <c r="I91" s="15"/>
      <c r="J91" s="15"/>
      <c r="K91" s="15"/>
    </row>
    <row r="92" spans="2:11" x14ac:dyDescent="0.3">
      <c r="B92" s="6" t="s">
        <v>115</v>
      </c>
      <c r="C92" s="15">
        <v>0.82870223099451323</v>
      </c>
      <c r="D92" s="15"/>
      <c r="E92" s="15"/>
      <c r="F92" s="15"/>
      <c r="G92" s="15"/>
      <c r="H92" s="15"/>
      <c r="I92" s="15"/>
      <c r="J92" s="15"/>
      <c r="K92" s="15"/>
    </row>
    <row r="93" spans="2:11" x14ac:dyDescent="0.3">
      <c r="B93" s="6" t="s">
        <v>120</v>
      </c>
      <c r="C93" s="15">
        <v>0.8883210265492183</v>
      </c>
      <c r="D93" s="15"/>
      <c r="E93" s="15"/>
      <c r="F93" s="15"/>
      <c r="G93" s="15"/>
      <c r="H93" s="15"/>
      <c r="I93" s="15"/>
      <c r="J93" s="15"/>
      <c r="K93" s="15"/>
    </row>
    <row r="94" spans="2:11" x14ac:dyDescent="0.3">
      <c r="B94" s="6" t="s">
        <v>107</v>
      </c>
      <c r="C94" s="15">
        <v>0.91160989798351222</v>
      </c>
      <c r="D94" s="15"/>
      <c r="E94" s="15"/>
      <c r="F94" s="15"/>
      <c r="G94" s="15"/>
      <c r="H94" s="15"/>
      <c r="I94" s="15"/>
      <c r="J94" s="15"/>
      <c r="K94" s="15"/>
    </row>
    <row r="95" spans="2:11" x14ac:dyDescent="0.3">
      <c r="B95" s="6" t="s">
        <v>122</v>
      </c>
      <c r="C95" s="15">
        <v>0.9409666489658518</v>
      </c>
      <c r="D95" s="15"/>
      <c r="E95" s="15"/>
      <c r="F95" s="15"/>
      <c r="G95" s="15"/>
      <c r="H95" s="15"/>
      <c r="I95" s="15"/>
      <c r="J95" s="15"/>
      <c r="K95" s="15"/>
    </row>
  </sheetData>
  <autoFilter ref="B75:K75" xr:uid="{00000000-0009-0000-0000-000003000000}"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sortState xmlns:xlrd2="http://schemas.microsoft.com/office/spreadsheetml/2017/richdata2" ref="B76:K95">
      <sortCondition ref="C75"/>
    </sortState>
  </autoFilter>
  <mergeCells count="46">
    <mergeCell ref="B6:B7"/>
    <mergeCell ref="B2:K4"/>
    <mergeCell ref="C6:K7"/>
    <mergeCell ref="O19:P19"/>
    <mergeCell ref="B16:B17"/>
    <mergeCell ref="C16:K17"/>
    <mergeCell ref="G19:K19"/>
    <mergeCell ref="D19:E19"/>
    <mergeCell ref="B25:B26"/>
    <mergeCell ref="G20:K20"/>
    <mergeCell ref="C25:K26"/>
    <mergeCell ref="O28:P28"/>
    <mergeCell ref="E29:F29"/>
    <mergeCell ref="O29:P29"/>
    <mergeCell ref="E28:K28"/>
    <mergeCell ref="O20:P20"/>
    <mergeCell ref="E31:F31"/>
    <mergeCell ref="O30:P30"/>
    <mergeCell ref="O31:P31"/>
    <mergeCell ref="G29:K29"/>
    <mergeCell ref="G30:K30"/>
    <mergeCell ref="G31:K31"/>
    <mergeCell ref="E30:F30"/>
    <mergeCell ref="B54:B55"/>
    <mergeCell ref="B57:C57"/>
    <mergeCell ref="E57:F57"/>
    <mergeCell ref="O57:P57"/>
    <mergeCell ref="C54:K55"/>
    <mergeCell ref="O60:P60"/>
    <mergeCell ref="B63:B64"/>
    <mergeCell ref="C63:K64"/>
    <mergeCell ref="B58:C58"/>
    <mergeCell ref="E58:F58"/>
    <mergeCell ref="O58:P58"/>
    <mergeCell ref="B59:C59"/>
    <mergeCell ref="E59:F59"/>
    <mergeCell ref="O59:P59"/>
    <mergeCell ref="B68:K68"/>
    <mergeCell ref="B69:K69"/>
    <mergeCell ref="B66:K66"/>
    <mergeCell ref="B67:K67"/>
    <mergeCell ref="B60:C60"/>
    <mergeCell ref="E60:F60"/>
    <mergeCell ref="C75:K75"/>
    <mergeCell ref="B72:B73"/>
    <mergeCell ref="C72:K73"/>
  </mergeCells>
  <hyperlinks>
    <hyperlink ref="B29" r:id="rId1" display="http://www.smallmx.com" xr:uid="{00000000-0004-0000-0300-000000000000}"/>
    <hyperlink ref="B30" r:id="rId2" display="www.accessoires-asus.com" xr:uid="{00000000-0004-0000-0300-000001000000}"/>
    <hyperlink ref="B31" r:id="rId3" display="https://www.lca-aroma.com" xr:uid="{00000000-0004-0000-03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Caractères</vt:lpstr>
      <vt:lpstr>Dates</vt:lpstr>
      <vt:lpstr>Fonctions</vt:lpstr>
      <vt:lpstr>Maths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MindFruits</cp:lastModifiedBy>
  <dcterms:created xsi:type="dcterms:W3CDTF">2017-02-22T13:32:58Z</dcterms:created>
  <dcterms:modified xsi:type="dcterms:W3CDTF">2019-12-09T14:53:32Z</dcterms:modified>
</cp:coreProperties>
</file>