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_michael/Desktop/"/>
    </mc:Choice>
  </mc:AlternateContent>
  <xr:revisionPtr revIDLastSave="0" documentId="13_ncr:1_{AAA0C596-9BEC-0D4C-8873-FB905AD80DCF}" xr6:coauthVersionLast="36" xr6:coauthVersionMax="36" xr10:uidLastSave="{00000000-0000-0000-0000-000000000000}"/>
  <bookViews>
    <workbookView xWindow="2780" yWindow="1560" windowWidth="28040" windowHeight="17440" xr2:uid="{3D50C222-B87B-7349-ABF5-95CA5642E670}"/>
  </bookViews>
  <sheets>
    <sheet name="Sheet1" sheetId="1" r:id="rId1"/>
  </sheets>
  <definedNames>
    <definedName name="_xlchart.v1.0" hidden="1">Sheet1!$A$3:$A$8</definedName>
    <definedName name="_xlchart.v1.1" hidden="1">Sheet1!$B$1</definedName>
    <definedName name="_xlchart.v1.2" hidden="1">Sheet1!$B$3:$B$8</definedName>
    <definedName name="_xlchart.v1.3" hidden="1">Sheet1!$C$1</definedName>
    <definedName name="_xlchart.v1.4" hidden="1">Sheet1!$C$3:$C$8</definedName>
    <definedName name="_xlchart.v1.5" hidden="1">Sheet1!$D$1</definedName>
    <definedName name="_xlchart.v1.6" hidden="1">Sheet1!$D$3:$D$8</definedName>
    <definedName name="_xlchart.v1.7" hidden="1">Sheet1!$E$1</definedName>
    <definedName name="_xlchart.v1.8" hidden="1">Sheet1!$E$3:$E$8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C22" i="1"/>
  <c r="D20" i="1"/>
  <c r="E20" i="1"/>
  <c r="F20" i="1"/>
  <c r="G20" i="1"/>
  <c r="H20" i="1"/>
  <c r="C20" i="1"/>
  <c r="D18" i="1"/>
  <c r="G2" i="1"/>
  <c r="E2" i="1"/>
  <c r="G3" i="1"/>
  <c r="G4" i="1"/>
  <c r="G5" i="1"/>
  <c r="G6" i="1"/>
  <c r="G7" i="1"/>
  <c r="G8" i="1"/>
  <c r="E18" i="1"/>
  <c r="F18" i="1" l="1"/>
  <c r="G18" i="1" l="1"/>
  <c r="H18" i="1" l="1"/>
  <c r="C25" i="1"/>
  <c r="C3" i="1" s="1"/>
  <c r="E3" i="1" s="1"/>
  <c r="H25" i="1"/>
  <c r="C8" i="1" s="1"/>
  <c r="E8" i="1" s="1"/>
  <c r="E5" i="1"/>
  <c r="F25" i="1"/>
  <c r="C6" i="1" s="1"/>
  <c r="E6" i="1" s="1"/>
  <c r="G25" i="1"/>
  <c r="C7" i="1" s="1"/>
  <c r="E7" i="1" s="1"/>
  <c r="E25" i="1"/>
  <c r="C5" i="1"/>
  <c r="D25" i="1"/>
  <c r="C4" i="1" s="1"/>
  <c r="E4" i="1" s="1"/>
  <c r="D29" i="1" s="1"/>
</calcChain>
</file>

<file path=xl/sharedStrings.xml><?xml version="1.0" encoding="utf-8"?>
<sst xmlns="http://schemas.openxmlformats.org/spreadsheetml/2006/main" count="24" uniqueCount="17">
  <si>
    <t>Year 1</t>
  </si>
  <si>
    <t>Year 2</t>
  </si>
  <si>
    <t>Year 3</t>
  </si>
  <si>
    <t>Year 4</t>
  </si>
  <si>
    <t>Year 5</t>
  </si>
  <si>
    <t>Year</t>
  </si>
  <si>
    <t>Costs</t>
  </si>
  <si>
    <t>Revenue</t>
  </si>
  <si>
    <t>Staff</t>
  </si>
  <si>
    <t>Fixed</t>
  </si>
  <si>
    <t>Av cost</t>
  </si>
  <si>
    <t>Year 6</t>
  </si>
  <si>
    <t>Valuation</t>
  </si>
  <si>
    <t>Year 0</t>
  </si>
  <si>
    <t>EBITDA</t>
  </si>
  <si>
    <t>Investment req</t>
  </si>
  <si>
    <t>Staff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</si>
</sst>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3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7985101898808"/>
          <c:y val="5.9394115215501662E-2"/>
          <c:w val="0.81379005926983894"/>
          <c:h val="0.781798090090643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-6350000</c:v>
                </c:pt>
                <c:pt idx="2">
                  <c:v>-6652000</c:v>
                </c:pt>
                <c:pt idx="3">
                  <c:v>-2302716</c:v>
                </c:pt>
                <c:pt idx="4">
                  <c:v>4526366.5</c:v>
                </c:pt>
                <c:pt idx="5">
                  <c:v>11000373.2445</c:v>
                </c:pt>
                <c:pt idx="6">
                  <c:v>17393146.663819999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0-3E4C-9301-A60431E4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962672"/>
        <c:axId val="1243016976"/>
      </c:lineChart>
      <c:catAx>
        <c:axId val="124296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16976"/>
        <c:crosses val="autoZero"/>
        <c:auto val="0"/>
        <c:lblAlgn val="ctr"/>
        <c:lblOffset val="100"/>
        <c:noMultiLvlLbl val="0"/>
      </c:catAx>
      <c:valAx>
        <c:axId val="1243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32869</xdr:colOff>
      <xdr:row>2</xdr:row>
      <xdr:rowOff>185917</xdr:rowOff>
    </xdr:from>
    <xdr:to>
      <xdr:col>14</xdr:col>
      <xdr:colOff>499780</xdr:colOff>
      <xdr:row>16</xdr:row>
      <xdr:rowOff>140098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F0618-38A8-7E4E-9F3C-BBB3639D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1D6C-EB2D-C043-896F-EFB5694AA127}">
  <dimension ref="A1:H29"/>
  <sheetViews>
    <sheetView tabSelected="1" workbookViewId="0">
      <selection activeCell="I33" sqref="I33"/>
    </sheetView>
  </sheetViews>
  <sheetFormatPr baseColWidth="10" defaultRowHeight="16" x14ac:dyDescent="0.2"/>
  <cols>
    <col min="5" max="5" width="14.6640625" bestFit="1" customWidth="1"/>
  </cols>
  <sheetData>
    <row r="1" spans="1:8" s="1" customFormat="1" x14ac:dyDescent="0.2">
      <c r="A1" s="1" t="s">
        <v>5</v>
      </c>
      <c r="B1" s="1" t="s">
        <v>7</v>
      </c>
      <c r="C1" s="1" t="s">
        <v>6</v>
      </c>
      <c r="E1" s="1" t="s">
        <v>14</v>
      </c>
      <c r="G1" s="1" t="s">
        <v>12</v>
      </c>
    </row>
    <row r="2" spans="1:8" s="2" customFormat="1" x14ac:dyDescent="0.2">
      <c r="A2" s="2" t="s">
        <v>13</v>
      </c>
      <c r="B2" s="2">
        <v>0</v>
      </c>
      <c r="C2" s="2">
        <v>0</v>
      </c>
      <c r="E2" s="5">
        <f>B2-C2</f>
        <v>0</v>
      </c>
      <c r="G2">
        <f t="shared" ref="G2:G7" si="0">B2*4</f>
        <v>0</v>
      </c>
    </row>
    <row r="3" spans="1:8" x14ac:dyDescent="0.2">
      <c r="A3" t="s">
        <v>0</v>
      </c>
      <c r="B3">
        <v>1000000</v>
      </c>
      <c r="C3">
        <f>C25</f>
        <v>7350000</v>
      </c>
      <c r="E3" s="5">
        <f>B3-C3</f>
        <v>-6350000</v>
      </c>
      <c r="G3">
        <f t="shared" si="0"/>
        <v>4000000</v>
      </c>
    </row>
    <row r="4" spans="1:8" x14ac:dyDescent="0.2">
      <c r="A4" t="s">
        <v>1</v>
      </c>
      <c r="B4">
        <v>2000000</v>
      </c>
      <c r="C4">
        <f>D25</f>
        <v>8652000</v>
      </c>
      <c r="E4" s="5">
        <f t="shared" ref="E4:E8" si="1">B4-C4</f>
        <v>-6652000</v>
      </c>
      <c r="G4">
        <f t="shared" si="0"/>
        <v>8000000</v>
      </c>
    </row>
    <row r="5" spans="1:8" x14ac:dyDescent="0.2">
      <c r="A5" t="s">
        <v>2</v>
      </c>
      <c r="B5" s="3">
        <v>7500000</v>
      </c>
      <c r="C5">
        <f>E25</f>
        <v>9802716</v>
      </c>
      <c r="E5" s="5">
        <f t="shared" si="1"/>
        <v>-2302716</v>
      </c>
      <c r="G5">
        <f t="shared" si="0"/>
        <v>30000000</v>
      </c>
    </row>
    <row r="6" spans="1:8" x14ac:dyDescent="0.2">
      <c r="A6" t="s">
        <v>3</v>
      </c>
      <c r="B6">
        <v>16000000</v>
      </c>
      <c r="C6">
        <f>F25</f>
        <v>11473633.5</v>
      </c>
      <c r="E6" s="5">
        <f>B6-C6</f>
        <v>4526366.5</v>
      </c>
      <c r="G6">
        <f t="shared" si="0"/>
        <v>64000000</v>
      </c>
    </row>
    <row r="7" spans="1:8" x14ac:dyDescent="0.2">
      <c r="A7" t="s">
        <v>4</v>
      </c>
      <c r="B7">
        <v>24000000</v>
      </c>
      <c r="C7">
        <f>G25</f>
        <v>12999626.7555</v>
      </c>
      <c r="E7" s="5">
        <f t="shared" si="1"/>
        <v>11000373.2445</v>
      </c>
      <c r="G7">
        <f t="shared" si="0"/>
        <v>96000000</v>
      </c>
    </row>
    <row r="8" spans="1:8" x14ac:dyDescent="0.2">
      <c r="A8" t="s">
        <v>11</v>
      </c>
      <c r="B8">
        <v>32000000</v>
      </c>
      <c r="C8">
        <f>H25</f>
        <v>14606853.336180001</v>
      </c>
      <c r="E8" s="5">
        <f t="shared" si="1"/>
        <v>17393146.663819999</v>
      </c>
      <c r="G8">
        <f>B8*4</f>
        <v>128000000</v>
      </c>
    </row>
    <row r="9" spans="1:8" x14ac:dyDescent="0.2">
      <c r="E9" s="4"/>
    </row>
    <row r="16" spans="1:8" x14ac:dyDescent="0.2"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1" t="s">
        <v>11</v>
      </c>
    </row>
    <row r="17" spans="2:8" x14ac:dyDescent="0.2">
      <c r="B17" t="s">
        <v>8</v>
      </c>
      <c r="C17">
        <v>35</v>
      </c>
      <c r="D17">
        <v>40</v>
      </c>
      <c r="E17">
        <v>44</v>
      </c>
      <c r="F17">
        <v>50</v>
      </c>
      <c r="G17">
        <v>55</v>
      </c>
      <c r="H17">
        <v>60</v>
      </c>
    </row>
    <row r="18" spans="2:8" x14ac:dyDescent="0.2">
      <c r="B18" t="s">
        <v>10</v>
      </c>
      <c r="C18" s="3">
        <v>140000</v>
      </c>
      <c r="D18" s="3">
        <f>C18*1.03</f>
        <v>144200</v>
      </c>
      <c r="E18" s="3">
        <f>D18*1.03</f>
        <v>148526</v>
      </c>
      <c r="F18" s="3">
        <f t="shared" ref="F18:G18" si="2">E18*1.03</f>
        <v>152981.78</v>
      </c>
      <c r="G18" s="3">
        <f>F18*1.03</f>
        <v>157571.2334</v>
      </c>
      <c r="H18" s="3">
        <f>G18*1.03</f>
        <v>162298.370402</v>
      </c>
    </row>
    <row r="20" spans="2:8" x14ac:dyDescent="0.2">
      <c r="B20" t="s">
        <v>16</v>
      </c>
      <c r="C20">
        <f>C17*C18</f>
        <v>4900000</v>
      </c>
      <c r="D20">
        <f t="shared" ref="D20:H20" si="3">D17*D18</f>
        <v>5768000</v>
      </c>
      <c r="E20">
        <f t="shared" si="3"/>
        <v>6535144</v>
      </c>
      <c r="F20">
        <f t="shared" si="3"/>
        <v>7649089</v>
      </c>
      <c r="G20">
        <f t="shared" si="3"/>
        <v>8666417.8369999994</v>
      </c>
      <c r="H20">
        <f t="shared" si="3"/>
        <v>9737902.2241200004</v>
      </c>
    </row>
    <row r="22" spans="2:8" x14ac:dyDescent="0.2">
      <c r="B22" t="s">
        <v>9</v>
      </c>
      <c r="C22" s="3">
        <f>C20*0.5</f>
        <v>2450000</v>
      </c>
      <c r="D22" s="3">
        <f t="shared" ref="D22:H22" si="4">D20*0.5</f>
        <v>2884000</v>
      </c>
      <c r="E22" s="3">
        <f t="shared" si="4"/>
        <v>3267572</v>
      </c>
      <c r="F22" s="3">
        <f t="shared" si="4"/>
        <v>3824544.5</v>
      </c>
      <c r="G22" s="3">
        <f t="shared" si="4"/>
        <v>4333208.9184999997</v>
      </c>
      <c r="H22" s="3">
        <f t="shared" si="4"/>
        <v>4868951.1120600002</v>
      </c>
    </row>
    <row r="25" spans="2:8" x14ac:dyDescent="0.2">
      <c r="B25" t="s">
        <v>6</v>
      </c>
      <c r="C25">
        <f>C18*C17+C22</f>
        <v>7350000</v>
      </c>
      <c r="D25">
        <f>D18*D17+D22</f>
        <v>8652000</v>
      </c>
      <c r="E25">
        <f>E18*E17+E22</f>
        <v>9802716</v>
      </c>
      <c r="F25">
        <f>F18*F17+F22</f>
        <v>11473633.5</v>
      </c>
      <c r="G25">
        <f>G18*G17+G22</f>
        <v>12999626.7555</v>
      </c>
      <c r="H25">
        <f>H18*H17+H22</f>
        <v>14606853.336180001</v>
      </c>
    </row>
    <row r="29" spans="2:8" x14ac:dyDescent="0.2">
      <c r="B29" t="s">
        <v>15</v>
      </c>
      <c r="D29" s="6">
        <f>E3+E4</f>
        <v>-13002000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2019-11-02T19:25:35Z</dcterms:created>
  <dcterms:modified xsi:type="dcterms:W3CDTF">2019-11-03T14:49:15Z</dcterms:modified>
</cp:coreProperties>
</file>