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Github-Repos\PriceAnalysis\Excel-files\"/>
    </mc:Choice>
  </mc:AlternateContent>
  <bookViews>
    <workbookView xWindow="0" yWindow="0" windowWidth="28800" windowHeight="14100"/>
  </bookViews>
  <sheets>
    <sheet name="soy-crush-exercise-key" sheetId="1" r:id="rId1"/>
  </sheets>
  <calcPr calcId="0"/>
</workbook>
</file>

<file path=xl/calcChain.xml><?xml version="1.0" encoding="utf-8"?>
<calcChain xmlns="http://schemas.openxmlformats.org/spreadsheetml/2006/main">
  <c r="H11" i="1" l="1"/>
  <c r="I11" i="1" s="1"/>
  <c r="F11" i="1"/>
  <c r="E11" i="1"/>
  <c r="G11" i="1"/>
  <c r="P2" i="1"/>
  <c r="O2" i="1"/>
  <c r="N2" i="1"/>
</calcChain>
</file>

<file path=xl/sharedStrings.xml><?xml version="1.0" encoding="utf-8"?>
<sst xmlns="http://schemas.openxmlformats.org/spreadsheetml/2006/main" count="33" uniqueCount="29">
  <si>
    <t>Index</t>
  </si>
  <si>
    <t>AugBeans</t>
  </si>
  <si>
    <t>SepBeans</t>
  </si>
  <si>
    <t>NovBeans</t>
  </si>
  <si>
    <t>AugMeal</t>
  </si>
  <si>
    <t>SepMeal</t>
  </si>
  <si>
    <t>DecMeal</t>
  </si>
  <si>
    <t>AugOil</t>
  </si>
  <si>
    <t>SepOil</t>
  </si>
  <si>
    <t>DecOil</t>
  </si>
  <si>
    <t>BeanBasis</t>
  </si>
  <si>
    <t>MealBasis</t>
  </si>
  <si>
    <t>OilBasis</t>
  </si>
  <si>
    <t>AugGPM</t>
  </si>
  <si>
    <t>SepGPM</t>
  </si>
  <si>
    <t>OctGPM</t>
  </si>
  <si>
    <t>Dates</t>
  </si>
  <si>
    <t xml:space="preserve">Action in Futures </t>
  </si>
  <si>
    <t>Action in Cash</t>
  </si>
  <si>
    <t>Remaining Futures Position</t>
  </si>
  <si>
    <t>NA</t>
  </si>
  <si>
    <t>sell 10 soy, buy 9 oil, buy 11 meal</t>
  </si>
  <si>
    <t>buy 50,000 bu soy, sell 550K lbs oil, sell 2.2 mil lbs meal</t>
  </si>
  <si>
    <t>Net Cost Soybeans (Cash and futures combined)</t>
  </si>
  <si>
    <t>Net Revanue Oil (Cash and futures combined)</t>
  </si>
  <si>
    <t>Net Revanue Meal (Cash and Futures Combined)</t>
  </si>
  <si>
    <t>Hedged Processing Profit</t>
  </si>
  <si>
    <t>Hedged GPM $/bu</t>
  </si>
  <si>
    <t xml:space="preserve">Buy 10 aug soy; sell 9 aug, oil, sell 11 aug, meal (1 of the spread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</si>
</sst>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D31" sqref="D31"/>
    </sheetView>
  </sheetViews>
  <sheetFormatPr defaultRowHeight="15" x14ac:dyDescent="0.25"/>
  <cols>
    <col min="1" max="1" width="10.7109375" bestFit="1" customWidth="1"/>
    <col min="2" max="2" width="16" style="2" customWidth="1"/>
    <col min="3" max="3" width="15.5703125" customWidth="1"/>
    <col min="4" max="4" width="25.85546875" bestFit="1" customWidth="1"/>
    <col min="5" max="5" width="22.7109375" bestFit="1" customWidth="1"/>
    <col min="6" max="6" width="16.5703125" bestFit="1" customWidth="1"/>
    <col min="7" max="7" width="18.5703125" bestFit="1" customWidth="1"/>
    <col min="8" max="8" width="11.85546875" customWidth="1"/>
  </cols>
  <sheetData>
    <row r="1" spans="1:16" x14ac:dyDescent="0.25">
      <c r="A1" t="s">
        <v>0</v>
      </c>
      <c r="B1" s="2" t="s">
        <v>10</v>
      </c>
      <c r="C1" t="s">
        <v>1</v>
      </c>
      <c r="D1" t="s">
        <v>2</v>
      </c>
      <c r="E1" t="s">
        <v>3</v>
      </c>
      <c r="F1" t="s">
        <v>11</v>
      </c>
      <c r="G1" t="s">
        <v>4</v>
      </c>
      <c r="H1" t="s">
        <v>5</v>
      </c>
      <c r="I1" t="s">
        <v>6</v>
      </c>
      <c r="J1" t="s">
        <v>12</v>
      </c>
      <c r="K1" t="s">
        <v>7</v>
      </c>
      <c r="L1" t="s">
        <v>8</v>
      </c>
      <c r="M1" t="s">
        <v>9</v>
      </c>
      <c r="N1" t="s">
        <v>13</v>
      </c>
      <c r="O1" t="s">
        <v>14</v>
      </c>
      <c r="P1" t="s">
        <v>15</v>
      </c>
    </row>
    <row r="2" spans="1:16" x14ac:dyDescent="0.25">
      <c r="A2" s="1">
        <v>42919</v>
      </c>
      <c r="B2" s="2">
        <v>-20</v>
      </c>
      <c r="C2">
        <v>970</v>
      </c>
      <c r="D2">
        <v>973.5</v>
      </c>
      <c r="E2">
        <v>980.75</v>
      </c>
      <c r="F2">
        <v>-10</v>
      </c>
      <c r="G2">
        <v>313.8</v>
      </c>
      <c r="H2">
        <v>315.7</v>
      </c>
      <c r="I2">
        <v>320.39999999999998</v>
      </c>
      <c r="J2">
        <v>-3</v>
      </c>
      <c r="K2">
        <v>33.24</v>
      </c>
      <c r="L2">
        <v>33.36</v>
      </c>
      <c r="M2">
        <v>33.58</v>
      </c>
      <c r="N2">
        <f>(K2+$J2)/100*11+(G2+$F2)*44/2000-(C2+$B2)/100</f>
        <v>0.50999999999999979</v>
      </c>
      <c r="O2" s="3">
        <f>(L2+$J2)/100*11+(H2+$F2)*44/2000-(D2+$B2)/100</f>
        <v>0.52999999999999936</v>
      </c>
      <c r="P2" s="3">
        <f>(M2+$J2)/100*11+(I2+$F2)*44/2000-(E2+$B2)/100</f>
        <v>0.58509999999999884</v>
      </c>
    </row>
    <row r="3" spans="1:16" x14ac:dyDescent="0.25">
      <c r="A3" s="1">
        <v>42948</v>
      </c>
      <c r="B3" s="2">
        <v>-25</v>
      </c>
      <c r="C3">
        <v>959.5</v>
      </c>
      <c r="D3">
        <v>964.25</v>
      </c>
      <c r="E3">
        <v>971.75</v>
      </c>
      <c r="F3">
        <v>-8</v>
      </c>
      <c r="G3">
        <v>308.3</v>
      </c>
      <c r="H3">
        <v>310.3</v>
      </c>
      <c r="I3">
        <v>314.5</v>
      </c>
      <c r="J3">
        <v>-5</v>
      </c>
      <c r="K3">
        <v>33.86</v>
      </c>
      <c r="L3">
        <v>33.97</v>
      </c>
      <c r="M3">
        <v>34.28</v>
      </c>
      <c r="O3" s="3"/>
      <c r="P3" s="3"/>
    </row>
    <row r="4" spans="1:16" x14ac:dyDescent="0.25">
      <c r="A4" s="1">
        <v>42979</v>
      </c>
      <c r="B4" s="2">
        <v>-30</v>
      </c>
      <c r="D4">
        <v>942</v>
      </c>
      <c r="E4">
        <v>949.5</v>
      </c>
      <c r="F4">
        <v>-8</v>
      </c>
      <c r="H4">
        <v>293.2</v>
      </c>
      <c r="I4">
        <v>298.8</v>
      </c>
      <c r="J4">
        <v>-3</v>
      </c>
      <c r="L4">
        <v>35.31</v>
      </c>
      <c r="M4">
        <v>35.67</v>
      </c>
      <c r="O4" s="3"/>
      <c r="P4" s="3"/>
    </row>
    <row r="5" spans="1:16" x14ac:dyDescent="0.25">
      <c r="A5" s="1">
        <v>43010</v>
      </c>
      <c r="B5" s="2">
        <v>-45</v>
      </c>
      <c r="E5">
        <v>957.25</v>
      </c>
      <c r="F5">
        <v>-5</v>
      </c>
      <c r="I5">
        <v>313.60000000000002</v>
      </c>
      <c r="J5">
        <v>-5</v>
      </c>
      <c r="M5">
        <v>32.520000000000003</v>
      </c>
      <c r="O5" s="3"/>
      <c r="P5" s="3"/>
    </row>
    <row r="9" spans="1:16" s="5" customFormat="1" ht="45" x14ac:dyDescent="0.25">
      <c r="A9" s="5" t="s">
        <v>16</v>
      </c>
      <c r="B9" s="4" t="s">
        <v>17</v>
      </c>
      <c r="C9" s="5" t="s">
        <v>18</v>
      </c>
      <c r="D9" s="5" t="s">
        <v>19</v>
      </c>
      <c r="E9" s="5" t="s">
        <v>23</v>
      </c>
      <c r="F9" s="5" t="s">
        <v>24</v>
      </c>
      <c r="G9" s="5" t="s">
        <v>25</v>
      </c>
      <c r="H9" s="5" t="s">
        <v>26</v>
      </c>
      <c r="I9" s="5" t="s">
        <v>27</v>
      </c>
    </row>
    <row r="10" spans="1:16" ht="60" x14ac:dyDescent="0.25">
      <c r="A10" s="1">
        <v>42919</v>
      </c>
      <c r="B10" s="4" t="s">
        <v>28</v>
      </c>
      <c r="C10" s="5" t="s">
        <v>20</v>
      </c>
      <c r="D10" s="5" t="s">
        <v>20</v>
      </c>
      <c r="E10" s="5" t="s">
        <v>20</v>
      </c>
      <c r="F10" s="5" t="s">
        <v>20</v>
      </c>
      <c r="G10" s="5" t="s">
        <v>20</v>
      </c>
    </row>
    <row r="11" spans="1:16" ht="60" x14ac:dyDescent="0.25">
      <c r="A11" s="1">
        <v>42948</v>
      </c>
      <c r="B11" s="4" t="s">
        <v>21</v>
      </c>
      <c r="C11" s="5" t="s">
        <v>22</v>
      </c>
      <c r="D11" s="5">
        <v>0</v>
      </c>
      <c r="E11" s="6">
        <f>-(C3+B3)*50000 /100 + (C2-C3)*50000/100</f>
        <v>-462000</v>
      </c>
      <c r="F11" s="6">
        <f>(K3+J3)/100*550000 + (K2-K3)*9*60000/100</f>
        <v>155381.99999999997</v>
      </c>
      <c r="G11" s="6">
        <f>(G3+F3)*2200000/2000+(G2-G3)*11*200000/2000</f>
        <v>336380</v>
      </c>
      <c r="H11" s="7">
        <f>G11+F11+E11</f>
        <v>29762</v>
      </c>
      <c r="I11" s="7">
        <f>H11/(5000*10)</f>
        <v>0.59523999999999999</v>
      </c>
    </row>
    <row r="12" spans="1:16" x14ac:dyDescent="0.25">
      <c r="A12" s="1"/>
      <c r="B12" s="4"/>
      <c r="C12" s="5"/>
      <c r="D12" s="5"/>
      <c r="E12" s="5"/>
      <c r="F12" s="5"/>
      <c r="G12" s="5"/>
    </row>
    <row r="13" spans="1:16" x14ac:dyDescent="0.25">
      <c r="A13" s="1"/>
      <c r="B13" s="4"/>
      <c r="C13" s="5"/>
      <c r="D13" s="5"/>
      <c r="E13" s="5"/>
      <c r="F13" s="5"/>
      <c r="G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soy-crush-exercise-key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Mallory, Mindy L</dc:creator>
  <cp:lastModifiedBy>Mallory, Mindy L</cp:lastModifiedBy>
  <dcterms:created xsi:type="dcterms:W3CDTF">2017-10-26T15:34:34Z</dcterms:created>
  <dcterms:modified xsi:type="dcterms:W3CDTF">2017-10-26T16:40:59Z</dcterms:modified>
</cp:coreProperties>
</file>