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6"/>
  <workbookPr defaultThemeVersion="166925"/>
  <mc:AlternateContent xmlns:mc="http://schemas.openxmlformats.org/markup-compatibility/2006">
    <mc:Choice Requires="x15">
      <x15ac:absPath xmlns:x15ac="http://schemas.microsoft.com/office/spreadsheetml/2010/11/ac" url="https://clarkcoll-my.sharepoint.com/personal/rweston_clark_edu/Documents/02_146_Winter 2022/Excel/04_Excel Project 2/"/>
    </mc:Choice>
  </mc:AlternateContent>
  <xr:revisionPtr revIDLastSave="0" documentId="8_{2BDB4622-33E4-554C-816C-FBC5A1510786}" xr6:coauthVersionLast="47" xr6:coauthVersionMax="47" xr10:uidLastSave="{00000000-0000-0000-0000-000000000000}"/>
  <bookViews>
    <workbookView xWindow="-13620" yWindow="-120" windowWidth="13740" windowHeight="21240" activeTab="1" xr2:uid="{E763F347-E027-4DE1-AB81-A93662EA3183}"/>
  </bookViews>
  <sheets>
    <sheet name="Directions" sheetId="2" r:id="rId1"/>
    <sheet name="Page 1" sheetId="1" r:id="rId2"/>
    <sheet name="Page 2" sheetId="3" r:id="rId3"/>
    <sheet name="Page 3"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8" i="4" l="1"/>
  <c r="G37" i="4"/>
  <c r="G36" i="4"/>
  <c r="C38" i="4"/>
  <c r="C36" i="4"/>
  <c r="F38" i="4"/>
  <c r="E38" i="4"/>
  <c r="D38" i="4"/>
  <c r="F37" i="4"/>
  <c r="F36" i="4"/>
  <c r="E37" i="4"/>
  <c r="E36" i="4"/>
  <c r="D37" i="4"/>
  <c r="D36" i="4"/>
  <c r="C37" i="4"/>
  <c r="G29" i="4"/>
  <c r="D29" i="4"/>
  <c r="F29" i="4"/>
  <c r="E29" i="4"/>
  <c r="C29" i="4"/>
  <c r="G28" i="4"/>
  <c r="G27" i="4"/>
  <c r="G20" i="4"/>
  <c r="G19" i="4"/>
  <c r="G18" i="4"/>
  <c r="F20" i="4"/>
  <c r="E20" i="4"/>
  <c r="D20" i="4"/>
  <c r="C20" i="4"/>
  <c r="D42" i="1"/>
  <c r="D41" i="1"/>
  <c r="D40" i="1"/>
  <c r="D39" i="1"/>
  <c r="D38" i="1"/>
  <c r="C42" i="1"/>
  <c r="C41" i="1"/>
  <c r="C40" i="1"/>
  <c r="C39" i="1"/>
  <c r="C38" i="1"/>
  <c r="D57" i="1"/>
  <c r="C57" i="1"/>
  <c r="D56" i="1"/>
  <c r="C56" i="1"/>
  <c r="D55" i="1"/>
  <c r="C55" i="1"/>
  <c r="D54" i="1"/>
  <c r="C54" i="1"/>
  <c r="C53" i="1"/>
  <c r="D53" i="1"/>
  <c r="G42" i="1"/>
  <c r="G41" i="1"/>
  <c r="G40" i="1"/>
  <c r="G39" i="1"/>
  <c r="G38" i="1"/>
  <c r="F42" i="1"/>
  <c r="F41" i="1"/>
  <c r="F40" i="1"/>
  <c r="F39" i="1"/>
  <c r="F38" i="1"/>
  <c r="E42" i="1"/>
  <c r="E41" i="1"/>
  <c r="E40" i="1"/>
  <c r="E39" i="1"/>
  <c r="E38" i="1"/>
  <c r="D25" i="1"/>
  <c r="D24" i="1"/>
  <c r="D23" i="1"/>
  <c r="D22" i="1"/>
  <c r="D21" i="1"/>
  <c r="C25" i="1"/>
  <c r="C24" i="1"/>
  <c r="C23" i="1"/>
  <c r="C22" i="1"/>
  <c r="C21" i="1"/>
  <c r="L3" i="3"/>
  <c r="L3" i="4"/>
  <c r="L2" i="4"/>
  <c r="L2" i="3"/>
  <c r="L3" i="1"/>
  <c r="L2" i="1"/>
  <c r="F2" i="2"/>
  <c r="F3" i="2"/>
  <c r="E57" i="1"/>
  <c r="E54" i="1"/>
  <c r="E53" i="1"/>
  <c r="E56" i="1"/>
  <c r="E55" i="1"/>
</calcChain>
</file>

<file path=xl/sharedStrings.xml><?xml version="1.0" encoding="utf-8"?>
<sst xmlns="http://schemas.openxmlformats.org/spreadsheetml/2006/main" count="185" uniqueCount="110">
  <si>
    <t>Quiz 8</t>
  </si>
  <si>
    <t>Quiz 7</t>
  </si>
  <si>
    <t>Quiz 6</t>
  </si>
  <si>
    <t>Quiz 5</t>
  </si>
  <si>
    <t>Quiz 4</t>
  </si>
  <si>
    <t>Quiz 3</t>
  </si>
  <si>
    <t>Quiz 2</t>
  </si>
  <si>
    <t>Quiz 1</t>
  </si>
  <si>
    <t>Student 5</t>
  </si>
  <si>
    <t>Student 4</t>
  </si>
  <si>
    <t>Student 3</t>
  </si>
  <si>
    <t>Student 2</t>
  </si>
  <si>
    <t>Student 1</t>
  </si>
  <si>
    <t>Grades</t>
  </si>
  <si>
    <r>
      <t>Directions:</t>
    </r>
    <r>
      <rPr>
        <sz val="11"/>
        <color theme="1"/>
        <rFont val="Calibri"/>
        <family val="2"/>
        <scheme val="minor"/>
      </rPr>
      <t xml:space="preserve"> Review the table below, then answer the following questions. </t>
    </r>
  </si>
  <si>
    <t>Excel Project 2</t>
  </si>
  <si>
    <t>Rename this file!
Go to File, click 'Save As' and save the file with the following format:
Excel Project 2 - LAST NAME, FIRST NAME
Example:
Excel Project 2 - Weston, Robert</t>
  </si>
  <si>
    <t>Purpose</t>
  </si>
  <si>
    <t>In this assignment you will learn some basic Excel skills to prepare you for Excel Project 2.</t>
  </si>
  <si>
    <t>Prerequisites</t>
  </si>
  <si>
    <t>Students should have completed both Excel Skills 1 and Excel Project 1 before attempting this assignment.</t>
  </si>
  <si>
    <t xml:space="preserve">If this is your first time using Excel or if you would like to brush up on the basics, you can watch this tutorial </t>
  </si>
  <si>
    <t>Links to an external site.</t>
  </si>
  <si>
    <t>Skills</t>
  </si>
  <si>
    <t>Students will develop their Excel skills such as:</t>
  </si>
  <si>
    <t>Write and correct a variety of Excel functions that include a single input (or range of data), or multiple inputs. Specifically: AVERAGE, MEDIAN, MODE, MAX, MIN, STDEV.S, STDEV.P, VAR.S, VAR.P, QURTILE.EXC, NORM.DIST, NORM.INV, PERCENTILE.EXC, AND PERCENTILE.INC.</t>
  </si>
  <si>
    <t>Create scatterplots of bivariate data, find a linear model of bivariate data, and find r and R^2 values of a linear model.</t>
  </si>
  <si>
    <t>Create two-way tables.</t>
  </si>
  <si>
    <t>Knowledge</t>
  </si>
  <si>
    <t>This assignment will have you develop and apply mathematical concepts and ideas, such as:</t>
  </si>
  <si>
    <t>Measures of center (mean, median, mode)</t>
  </si>
  <si>
    <t>Measures of variation (standard deviation, var)</t>
  </si>
  <si>
    <t>Five-number summaries</t>
  </si>
  <si>
    <t>Scatterplots, trendlines, r, R^2</t>
  </si>
  <si>
    <t>Two-way tables</t>
  </si>
  <si>
    <t>Directions</t>
  </si>
  <si>
    <t>Download Excel Skills 2 and rename the file Excel Skills 2 - LAST NAME, FIRST NAME, where LAST NAME is your last name, and FIRST NAME is your first name. Then complete the following:</t>
  </si>
  <si>
    <t>Once you have answered all questions, save your file and upload it below.</t>
  </si>
  <si>
    <t>Criteria for Success</t>
  </si>
  <si>
    <t>Students will have answered all questions correctly to earn full credit. Note that these Excel Skill assignments are meant to help students develop their understanding of Excel, and therefore the grading criteria is very simple: was the student able to follow directions? Excel Project assignments will be graded differently.</t>
  </si>
  <si>
    <t xml:space="preserve">See the rubric below for a full description on how to earn full credit. View this assignment's rubric by following the directions here; Canvas Guides - How do I view the rubric for my assignment? </t>
  </si>
  <si>
    <t>How to Submit Your Work</t>
  </si>
  <si>
    <t>Submit your completed Excel file below, making sure to rename the file Excel Skills 1 - LAST NAME, FIRST NAME, where LAST NAME is your last name, and FIRST NAME is your first name. Note that the number of submission attempts is set to '2' so that students can submit their work and correct it if there are any errors. If it is the wrong file and you do not correct it then you will not earn credit for this assignment.</t>
  </si>
  <si>
    <t>Links to an external site. for a quick overview of Excel basics, including navigating a spreadsheet and basic data entry.</t>
  </si>
  <si>
    <t>1. Open the file in Excel. The file should open on the worksheet Directions, which are a copy of the directions you are reading. (These directions are included in the file so students can refer to them if they save the file to the computer and do not have internet access.) Then go to the worksheet Page 1. by clicking on Page 1 at the bottom of the page. Read the information on this worksheet, and then turn to Page 2 and follow the instructions to answer questions 5 through 5 in column K, and question 6 in cell B29.</t>
  </si>
  <si>
    <t>2. Once you have answered the questions on Page 2, save your file, then click on the worksheet Page 3 on the bottom of the screen. Read the directions on this worksheet, and then turn to Page 4 and follow the instructions to answer questions 7 through 13 in column G.</t>
  </si>
  <si>
    <t>3. Once you have answered the questions on Page 4, save your file, click on the worksheet Page 5 on the bottom of the screen. Read the directions on this worksheet, and then click on the Page 6 worksheet and follow the instructions to answer questions 14 through 16 in column J.</t>
  </si>
  <si>
    <t>Total Points on this page</t>
  </si>
  <si>
    <t>Points Earned</t>
  </si>
  <si>
    <r>
      <rPr>
        <b/>
        <sz val="11"/>
        <color theme="1"/>
        <rFont val="Calibri"/>
        <family val="2"/>
        <scheme val="minor"/>
      </rPr>
      <t>Scenario:</t>
    </r>
    <r>
      <rPr>
        <sz val="11"/>
        <color theme="1"/>
        <rFont val="Calibri"/>
        <family val="2"/>
        <scheme val="minor"/>
      </rPr>
      <t xml:space="preserve"> You are training some new hires on Excel (being an expert on it and all), and you have had them take quizzes throughout the training. Your gradebook is above and you need to analyze how well each person did.</t>
    </r>
  </si>
  <si>
    <t>Mean</t>
  </si>
  <si>
    <t>Median</t>
  </si>
  <si>
    <t>1. For each student find the mean, and median of their quiz scores. (Be careful with copying and pasting formulas as they may not behave as intended.)</t>
  </si>
  <si>
    <t>Points:</t>
  </si>
  <si>
    <t>Points Earned:</t>
  </si>
  <si>
    <t>Minimum</t>
  </si>
  <si>
    <t>Quartile 1</t>
  </si>
  <si>
    <t>Quartile 3</t>
  </si>
  <si>
    <t>Max</t>
  </si>
  <si>
    <t>4. Based on the five number summaries, make an argument for which student had the greatest score. (Do NOT change your answer to Question 2.)</t>
  </si>
  <si>
    <t>5. For each student find the sample variance and standard deviation of their quiz scores.</t>
  </si>
  <si>
    <t>Standard Deviation</t>
  </si>
  <si>
    <t>Variance</t>
  </si>
  <si>
    <t>Check Sum</t>
  </si>
  <si>
    <r>
      <t xml:space="preserve">6. Based on the standard deviation and variances above, make an argument for which student had the most </t>
    </r>
    <r>
      <rPr>
        <i/>
        <sz val="11"/>
        <color theme="1"/>
        <rFont val="Calibri"/>
        <family val="2"/>
        <scheme val="minor"/>
      </rPr>
      <t>consistent</t>
    </r>
    <r>
      <rPr>
        <sz val="11"/>
        <color theme="1"/>
        <rFont val="Calibri"/>
        <family val="2"/>
        <scheme val="minor"/>
      </rPr>
      <t xml:space="preserve"> quiz score. (Do NOT change your answer to any previous question.)</t>
    </r>
  </si>
  <si>
    <t xml:space="preserve">7. You now have to make a recommendation to your manager for which student to move into a selective program. In talking to other people at the company it seems that consistency is a requirement for this selective program. You've learned that people who score high on these quizzes, but aren't very consistent don't last long in the program. Compare the quiz score median and mean of each student, with the standard deviation of that student's quiz scores. Which student would you recommend? </t>
  </si>
  <si>
    <t>Time (in hours)</t>
  </si>
  <si>
    <t>Current Grade (%)</t>
  </si>
  <si>
    <t>Table 2</t>
  </si>
  <si>
    <t>Table 1</t>
  </si>
  <si>
    <t>Table 2 shows data from the start of Week 3 of a MATH&amp; 146 class, taken from an actual class. Each row represents a single students, and each column represents different measurements. The first column shows the time (in hours) that the student was in Canvas. The second column shows the current grade (in percent) the student has in the course. This data is called bivariate data because it has two (like bi-cycle) variables. (Note that all students should be careful of assuming that grades in Week 3 will translate to grades by the end of the term.)</t>
  </si>
  <si>
    <t xml:space="preserve">8. Create a scatter plot of the data in Table 2. </t>
  </si>
  <si>
    <t>10. In general, what does the linear regression model tell us about the relationship between how much students are in Canvas and their course grade?</t>
  </si>
  <si>
    <t>11. More specifically, for each hour a student is in the Canvas site, how much does their grade go up? (Remember, this is only observed data from our class, we can't use this information to make predictions.)</t>
  </si>
  <si>
    <t>12. Could a student earn a higher grade by opening Canvas and walking away? Why is time spent in the Canvas course not a great measurement to take to determine if a student will be successful?</t>
  </si>
  <si>
    <t>13. Does the y-intercpet of the linear model tell us anything useful? Why or why not?</t>
  </si>
  <si>
    <t>14. What observations can you make about the data, linear model, or other comments you would like to make about of this data?</t>
  </si>
  <si>
    <t>Total Points on this assignment</t>
  </si>
  <si>
    <t>Seasonally adjusted</t>
  </si>
  <si>
    <t>Less than a high school diploma</t>
  </si>
  <si>
    <t>Employed</t>
  </si>
  <si>
    <t>Unemployed</t>
  </si>
  <si>
    <t>Some college or associate degree</t>
  </si>
  <si>
    <t>High school graduate</t>
  </si>
  <si>
    <t>Bachelor's degree or higher</t>
  </si>
  <si>
    <t>Employment Status</t>
  </si>
  <si>
    <r>
      <rPr>
        <b/>
        <sz val="11"/>
        <color theme="1"/>
        <rFont val="Calibri"/>
        <family val="2"/>
        <scheme val="minor"/>
      </rPr>
      <t>Table 3</t>
    </r>
    <r>
      <rPr>
        <sz val="11"/>
        <color theme="1"/>
        <rFont val="Calibri"/>
        <family val="2"/>
        <scheme val="minor"/>
      </rPr>
      <t xml:space="preserve"> - Most recent seasonally adjusted 2022 employment data (in thousands)</t>
    </r>
  </si>
  <si>
    <t>Source: Table A-4. Employment status of the civilian population 25 years and over by educational attainment, U.S. Bureau of Labor Statistics, https://www.bls.gov/news.release/empsit.t04.htm#</t>
  </si>
  <si>
    <t>16. Find the marginal distributions of the contignency table. (Hint: Does your textbook define marginal distributions?)</t>
  </si>
  <si>
    <t>17. Find the relative frequency marginal distributions of the contignency table. (Hint: Does your textbook define relative frequency marginal distributions?)</t>
  </si>
  <si>
    <t>18. Find the conditional distribution of the contignency table. (Hint: Does your textbook define conditional distributions?)</t>
  </si>
  <si>
    <t>14. Based on the data above, and the tables you created, is it true that as a person's level of education increases, the proportion of individuals employed increases? (Make sure to cite specific data from above.)</t>
  </si>
  <si>
    <t xml:space="preserve">2. Of the mean and median quiz scores for each student, which is a better measure of student understanding. </t>
  </si>
  <si>
    <t>3. For each student find the five number summary of their quiz scores. (Note that you can use QUARTILE.INC for all five numbers. https://support.microsoft.com/en-us/office/quartile-inc-function-1bbacc80-5075-42f1-aed6-47d735c4819d)</t>
  </si>
  <si>
    <t xml:space="preserve">9. To your chart above add a linear regression model, its equation, and the R^2 value. Then add appropriate axis titles. </t>
  </si>
  <si>
    <t xml:space="preserve">Click here for the Microsoft Support page on how to use Chart Design. </t>
  </si>
  <si>
    <t xml:space="preserve">Click here for the Microsoft Support page on how to use Chart Elements. </t>
  </si>
  <si>
    <t xml:space="preserve">The mean is a better understanding because it takes the average of all the student scores not just the score that in the middle. Looking at the mean and median for student 2 for example, the average is much lower 8 points exactly than the median. </t>
  </si>
  <si>
    <t xml:space="preserve">Looking at the five number summary the student with the greatest scores are student 3 and 4. Their max scores are 98 almost 100%. Their 3rd quartile scores are also the same 86.75. However student 3 has a higher median at 77. Overall the highest score is student 3. </t>
  </si>
  <si>
    <t xml:space="preserve">Observing the standard deviation, the student with the least amount of dispersion is student 5. This student had their scores clustered around the mean so their average scores are most consistent. This student also had the smallest variance at 97 and it means the data points are close to the mean or average. Also student 3 had one of the highest scores and a media of 77. This students variance and standard deviation is also smaller compared to other students, but the most consistent. </t>
  </si>
  <si>
    <t xml:space="preserve">Comparing all the scores and data I collected, I would recommend student 3. This student showed consistently throughout with one high score of 98,  but averaging at 76.5. Student 3 did not have the smallest standard deviation or variance, but it shows the most consistent by not being too dispersed or too clustered together. </t>
  </si>
  <si>
    <t xml:space="preserve">Yes, based on the data as a person's level of education increases, so does the proportion of individuals employed increases. Look ain't at the marginal distribution data, 61,947 individual were employed with a bachelors degree or higher. That is 7 times higher than individual's employed with less than a high school diploma. The relative frequency table also supports this as 0.440 of individuals with a bachelor degree or higher compared to lower frequencies of 0.249 with some college or higher. </t>
  </si>
  <si>
    <t xml:space="preserve">For each hour a student spends in Canvas, their grade goes up roughly 1.6%. The slope of the line is 73.527 which tells us the relationship between the x value(# of hours) and how it affects the y value(grades). </t>
  </si>
  <si>
    <t xml:space="preserve">The y-intercept tells us students current grades in percentages. In the equation it means y=a+bX (bX is the slope and a is the value of y when x=0). So y is telling us that when studnets spend 0 hours in Canvas they still can receive 0.6607 points or in percentage 66%. </t>
  </si>
  <si>
    <t xml:space="preserve">Overall, I'd like to comment on the variance of the scores. There is little relationship shown between hours spent in Canvas and grade earned. Some students spent much for time and received average grades while others spent very little and received excellent grades of over 90%. Looking at hours spent does not correlate to grades earned because of uncontrolled variables such as different study habits and rate of retention.  </t>
  </si>
  <si>
    <t xml:space="preserve">Looking at some data points, one student spent 44.87 hours on Canvas and revived an 88.4% grade and another student spend 8.85 hours and received a 97.9% grade. It is very possible that some students leave Canvas open and are not actively studying. Comprehension is much more important than the amount of hours spent. Some people retain information more quickly than others or have different study strategies. </t>
  </si>
  <si>
    <t xml:space="preserve">The linear regression model tells us that since the R^2 value is positive as hours of time spent in canvas increase so does the students total grade percentage slightly, but not enough to make a connection.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</si>
</sst>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8"/>
      <color theme="1"/>
      <name val="Calibri"/>
      <family val="2"/>
      <scheme val="minor"/>
    </font>
    <font>
      <b/>
      <sz val="11"/>
      <color rgb="FFFF0000"/>
      <name val="Calibri"/>
      <family val="2"/>
      <scheme val="minor"/>
    </font>
    <font>
      <b/>
      <sz val="11"/>
      <color rgb="FF4472C4"/>
      <name val="Calibri"/>
      <family val="2"/>
      <scheme val="minor"/>
    </font>
    <font>
      <b/>
      <sz val="11"/>
      <color theme="4"/>
      <name val="Calibri"/>
      <family val="2"/>
      <scheme val="minor"/>
    </font>
    <font>
      <i/>
      <sz val="11"/>
      <color theme="1"/>
      <name val="Calibri"/>
      <family val="2"/>
      <scheme val="minor"/>
    </font>
    <font>
      <sz val="11"/>
      <color rgb="FF000000"/>
      <name val="Calibri"/>
      <family val="2"/>
      <scheme val="minor"/>
    </font>
    <font>
      <u/>
      <sz val="11"/>
      <color theme="1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s>
  <borders count="20">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57">
    <xf numFmtId="0" fontId="0" fillId="0" borderId="0" xfId="0"/>
    <xf numFmtId="0" fontId="1" fillId="0" borderId="0" xfId="0" applyFont="1"/>
    <xf numFmtId="0" fontId="2" fillId="0" borderId="0" xfId="0" applyFont="1" applyAlignment="1">
      <alignment vertical="center" wrapText="1"/>
    </xf>
    <xf numFmtId="0" fontId="3" fillId="3" borderId="2" xfId="0" applyFont="1" applyFill="1" applyBorder="1"/>
    <xf numFmtId="0" fontId="3" fillId="3" borderId="3" xfId="0" applyFont="1" applyFill="1" applyBorder="1"/>
    <xf numFmtId="0" fontId="3" fillId="3" borderId="4" xfId="0" applyFont="1" applyFill="1" applyBorder="1"/>
    <xf numFmtId="0" fontId="4" fillId="3" borderId="5" xfId="0" applyFont="1" applyFill="1" applyBorder="1"/>
    <xf numFmtId="0" fontId="4" fillId="3" borderId="6" xfId="0" applyFont="1" applyFill="1" applyBorder="1"/>
    <xf numFmtId="0" fontId="0" fillId="0" borderId="8" xfId="0" applyBorder="1"/>
    <xf numFmtId="0" fontId="3" fillId="0" borderId="0" xfId="0" applyFont="1"/>
    <xf numFmtId="0" fontId="5" fillId="0" borderId="0" xfId="0" applyFont="1"/>
    <xf numFmtId="0" fontId="0" fillId="4" borderId="8" xfId="0" applyFill="1" applyBorder="1"/>
    <xf numFmtId="0" fontId="0" fillId="0" borderId="8" xfId="0" applyBorder="1" applyAlignment="1">
      <alignment wrapText="1"/>
    </xf>
    <xf numFmtId="0" fontId="0" fillId="0" borderId="0" xfId="0" applyAlignment="1">
      <alignment vertical="center" wrapText="1"/>
    </xf>
    <xf numFmtId="0" fontId="3" fillId="3" borderId="7" xfId="0" applyFont="1" applyFill="1" applyBorder="1"/>
    <xf numFmtId="2" fontId="0" fillId="0" borderId="8" xfId="0" applyNumberFormat="1" applyBorder="1"/>
    <xf numFmtId="164" fontId="0" fillId="0" borderId="8" xfId="0" applyNumberFormat="1" applyBorder="1"/>
    <xf numFmtId="0" fontId="5" fillId="3" borderId="7" xfId="0" applyFont="1" applyFill="1" applyBorder="1"/>
    <xf numFmtId="0" fontId="1" fillId="0" borderId="0" xfId="0" applyFont="1" applyAlignment="1">
      <alignment horizontal="center" vertical="center" wrapText="1"/>
    </xf>
    <xf numFmtId="3" fontId="0" fillId="0" borderId="0" xfId="0" applyNumberFormat="1" applyAlignment="1">
      <alignment vertical="center" wrapText="1"/>
    </xf>
    <xf numFmtId="0" fontId="1" fillId="0" borderId="0" xfId="0" applyFont="1" applyAlignment="1">
      <alignment vertical="center" wrapText="1"/>
    </xf>
    <xf numFmtId="0" fontId="1" fillId="0" borderId="8" xfId="0" applyFont="1" applyBorder="1" applyAlignment="1">
      <alignment horizontal="center" vertical="center" wrapText="1"/>
    </xf>
    <xf numFmtId="0" fontId="1" fillId="0" borderId="8" xfId="0" applyFont="1" applyBorder="1" applyAlignment="1">
      <alignment vertical="center" wrapText="1"/>
    </xf>
    <xf numFmtId="3" fontId="0" fillId="0" borderId="8" xfId="0" applyNumberFormat="1" applyBorder="1" applyAlignment="1">
      <alignment vertical="center" wrapText="1"/>
    </xf>
    <xf numFmtId="3" fontId="1" fillId="0" borderId="8" xfId="0" applyNumberFormat="1" applyFont="1" applyBorder="1" applyAlignment="1">
      <alignment vertical="center" wrapText="1"/>
    </xf>
    <xf numFmtId="0" fontId="0" fillId="0" borderId="8" xfId="0" applyBorder="1" applyAlignment="1">
      <alignment vertical="center" wrapText="1"/>
    </xf>
    <xf numFmtId="0" fontId="0" fillId="0" borderId="0" xfId="0" applyAlignment="1">
      <alignment vertical="top" wrapText="1"/>
    </xf>
    <xf numFmtId="0" fontId="4" fillId="0" borderId="0" xfId="0" applyFont="1"/>
    <xf numFmtId="0" fontId="7" fillId="0" borderId="0" xfId="0" applyFont="1"/>
    <xf numFmtId="3" fontId="0" fillId="0" borderId="17" xfId="0" applyNumberFormat="1" applyBorder="1" applyAlignment="1">
      <alignment vertical="center" wrapText="1"/>
    </xf>
    <xf numFmtId="3" fontId="1" fillId="0" borderId="18" xfId="0" applyNumberFormat="1" applyFont="1" applyBorder="1" applyAlignment="1">
      <alignment vertical="center" wrapText="1"/>
    </xf>
    <xf numFmtId="0" fontId="0" fillId="0" borderId="18" xfId="0" applyBorder="1" applyAlignment="1">
      <alignment vertical="center" wrapText="1"/>
    </xf>
    <xf numFmtId="3" fontId="0" fillId="0" borderId="18" xfId="0" applyNumberFormat="1" applyBorder="1" applyAlignment="1">
      <alignment vertical="center" wrapText="1"/>
    </xf>
    <xf numFmtId="3" fontId="0" fillId="0" borderId="11" xfId="0" applyNumberFormat="1" applyBorder="1" applyAlignment="1">
      <alignment vertical="center" wrapText="1"/>
    </xf>
    <xf numFmtId="3" fontId="0" fillId="4" borderId="8" xfId="0" applyNumberFormat="1" applyFill="1" applyBorder="1" applyAlignment="1">
      <alignment vertical="center" wrapText="1"/>
    </xf>
    <xf numFmtId="0" fontId="0" fillId="4" borderId="8" xfId="0" applyFill="1" applyBorder="1" applyAlignment="1">
      <alignment vertical="center" wrapText="1"/>
    </xf>
    <xf numFmtId="3" fontId="0" fillId="4" borderId="19" xfId="0" applyNumberFormat="1" applyFill="1" applyBorder="1"/>
    <xf numFmtId="3" fontId="0" fillId="4" borderId="8" xfId="0" applyNumberFormat="1" applyFill="1" applyBorder="1"/>
    <xf numFmtId="0" fontId="0" fillId="2" borderId="1" xfId="0" applyFill="1" applyBorder="1" applyAlignment="1">
      <alignment horizontal="left" vertical="top" wrapText="1"/>
    </xf>
    <xf numFmtId="0" fontId="0" fillId="0" borderId="0" xfId="0" applyAlignment="1">
      <alignment horizontal="left" vertical="center" wrapText="1"/>
    </xf>
    <xf numFmtId="0" fontId="0" fillId="4" borderId="8" xfId="0" applyFill="1" applyBorder="1" applyAlignment="1">
      <alignment horizontal="center" vertical="center"/>
    </xf>
    <xf numFmtId="0" fontId="0" fillId="4" borderId="8" xfId="0" applyFill="1" applyBorder="1" applyAlignment="1">
      <alignment horizontal="left" vertical="center"/>
    </xf>
    <xf numFmtId="0" fontId="0" fillId="0" borderId="0" xfId="0" applyAlignment="1">
      <alignment horizontal="left" vertical="center"/>
    </xf>
    <xf numFmtId="0" fontId="0" fillId="0" borderId="8" xfId="0" applyBorder="1" applyAlignment="1">
      <alignment horizontal="left" vertical="center" wrapText="1"/>
    </xf>
    <xf numFmtId="0" fontId="0" fillId="0" borderId="0" xfId="0" applyAlignment="1">
      <alignment horizontal="left"/>
    </xf>
    <xf numFmtId="0" fontId="8" fillId="0" borderId="0" xfId="1" applyAlignment="1">
      <alignment horizontal="left" vertical="center" wrapText="1"/>
    </xf>
    <xf numFmtId="0" fontId="7" fillId="0" borderId="0" xfId="0" applyFont="1" applyAlignment="1">
      <alignment horizontal="left" vertical="center" wrapText="1"/>
    </xf>
    <xf numFmtId="0" fontId="7" fillId="5" borderId="11" xfId="0" applyFont="1" applyFill="1" applyBorder="1" applyAlignment="1">
      <alignment horizontal="left" vertical="center"/>
    </xf>
    <xf numFmtId="0" fontId="7" fillId="5" borderId="9" xfId="0" applyFont="1" applyFill="1" applyBorder="1" applyAlignment="1">
      <alignment horizontal="left" vertical="center"/>
    </xf>
    <xf numFmtId="0" fontId="7" fillId="5" borderId="12" xfId="0" applyFont="1" applyFill="1" applyBorder="1" applyAlignment="1">
      <alignment horizontal="left" vertical="center"/>
    </xf>
    <xf numFmtId="0" fontId="7" fillId="5" borderId="13" xfId="0" applyFont="1" applyFill="1" applyBorder="1" applyAlignment="1">
      <alignment horizontal="left" vertical="center"/>
    </xf>
    <xf numFmtId="0" fontId="7" fillId="5" borderId="0" xfId="0" applyFont="1" applyFill="1" applyAlignment="1">
      <alignment horizontal="left" vertical="center"/>
    </xf>
    <xf numFmtId="0" fontId="7" fillId="5" borderId="14" xfId="0" applyFont="1" applyFill="1" applyBorder="1" applyAlignment="1">
      <alignment horizontal="left" vertical="center"/>
    </xf>
    <xf numFmtId="0" fontId="7" fillId="5" borderId="15" xfId="0" applyFont="1" applyFill="1" applyBorder="1" applyAlignment="1">
      <alignment horizontal="left" vertical="center"/>
    </xf>
    <xf numFmtId="0" fontId="7" fillId="5" borderId="10" xfId="0" applyFont="1" applyFill="1" applyBorder="1" applyAlignment="1">
      <alignment horizontal="left" vertical="center"/>
    </xf>
    <xf numFmtId="0" fontId="7" fillId="5" borderId="16" xfId="0" applyFont="1" applyFill="1" applyBorder="1" applyAlignment="1">
      <alignment horizontal="left" vertical="center"/>
    </xf>
    <xf numFmtId="0" fontId="0" fillId="0" borderId="10" xfId="0"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'Page 2'!$G$4</c:f>
              <c:strCache>
                <c:ptCount val="1"/>
                <c:pt idx="0">
                  <c:v>Current Grade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'Page 2'!$F$5:$F$26</c:f>
              <c:numCache>
                <c:formatCode>0.00</c:formatCode>
                <c:ptCount val="22"/>
                <c:pt idx="0">
                  <c:v>44.866666666666667</c:v>
                </c:pt>
                <c:pt idx="1">
                  <c:v>13.733333333333333</c:v>
                </c:pt>
                <c:pt idx="2">
                  <c:v>23.183333333333334</c:v>
                </c:pt>
                <c:pt idx="3">
                  <c:v>29.2</c:v>
                </c:pt>
                <c:pt idx="4">
                  <c:v>13.85</c:v>
                </c:pt>
                <c:pt idx="5">
                  <c:v>3.6666666666666665</c:v>
                </c:pt>
                <c:pt idx="6">
                  <c:v>14.766666666666667</c:v>
                </c:pt>
                <c:pt idx="7">
                  <c:v>1.75</c:v>
                </c:pt>
                <c:pt idx="8">
                  <c:v>9.9333333333333336</c:v>
                </c:pt>
                <c:pt idx="9">
                  <c:v>6.4</c:v>
                </c:pt>
                <c:pt idx="10">
                  <c:v>16.266666666666666</c:v>
                </c:pt>
                <c:pt idx="11">
                  <c:v>8.5500000000000007</c:v>
                </c:pt>
                <c:pt idx="12">
                  <c:v>3.25</c:v>
                </c:pt>
                <c:pt idx="13">
                  <c:v>34.733333333333334</c:v>
                </c:pt>
                <c:pt idx="14">
                  <c:v>7.8166666666666664</c:v>
                </c:pt>
                <c:pt idx="15">
                  <c:v>16.583333333333332</c:v>
                </c:pt>
                <c:pt idx="16">
                  <c:v>15.9</c:v>
                </c:pt>
                <c:pt idx="17">
                  <c:v>3.75</c:v>
                </c:pt>
                <c:pt idx="18">
                  <c:v>20.766666666666666</c:v>
                </c:pt>
                <c:pt idx="19">
                  <c:v>27.75</c:v>
                </c:pt>
                <c:pt idx="20">
                  <c:v>18.833333333333332</c:v>
                </c:pt>
                <c:pt idx="21">
                  <c:v>8.85</c:v>
                </c:pt>
              </c:numCache>
            </c:numRef>
          </c:xVal>
          <c:yVal>
            <c:numRef>
              <c:f>'Page 2'!$G$5:$G$26</c:f>
              <c:numCache>
                <c:formatCode>0.0</c:formatCode>
                <c:ptCount val="22"/>
                <c:pt idx="0">
                  <c:v>88.35</c:v>
                </c:pt>
                <c:pt idx="1">
                  <c:v>72.59</c:v>
                </c:pt>
                <c:pt idx="2">
                  <c:v>90.31</c:v>
                </c:pt>
                <c:pt idx="3">
                  <c:v>95.29</c:v>
                </c:pt>
                <c:pt idx="4">
                  <c:v>48.1</c:v>
                </c:pt>
                <c:pt idx="5">
                  <c:v>75.099999999999994</c:v>
                </c:pt>
                <c:pt idx="6">
                  <c:v>98.74</c:v>
                </c:pt>
                <c:pt idx="7">
                  <c:v>82.29</c:v>
                </c:pt>
                <c:pt idx="8">
                  <c:v>85.9</c:v>
                </c:pt>
                <c:pt idx="9">
                  <c:v>73.38</c:v>
                </c:pt>
                <c:pt idx="10">
                  <c:v>88.65</c:v>
                </c:pt>
                <c:pt idx="11">
                  <c:v>70.91</c:v>
                </c:pt>
                <c:pt idx="12">
                  <c:v>86.66</c:v>
                </c:pt>
                <c:pt idx="13">
                  <c:v>96.62</c:v>
                </c:pt>
                <c:pt idx="14">
                  <c:v>94.92</c:v>
                </c:pt>
                <c:pt idx="15">
                  <c:v>98.94</c:v>
                </c:pt>
                <c:pt idx="16">
                  <c:v>92.81</c:v>
                </c:pt>
                <c:pt idx="17">
                  <c:v>25.37</c:v>
                </c:pt>
                <c:pt idx="18">
                  <c:v>94.29</c:v>
                </c:pt>
                <c:pt idx="19">
                  <c:v>97.14</c:v>
                </c:pt>
                <c:pt idx="20">
                  <c:v>90.93</c:v>
                </c:pt>
                <c:pt idx="21">
                  <c:v>97.86</c:v>
                </c:pt>
              </c:numCache>
            </c:numRef>
          </c:yVal>
          <c:smooth val="0"/>
          <c:extLst>
            <c:ext xmlns:c16="http://schemas.microsoft.com/office/drawing/2014/chart" uri="{C3380CC4-5D6E-409C-BE32-E72D297353CC}">
              <c16:uniqueId val="{00000000-8E99-48F5-B7A7-B072B1AE7B00}"/>
            </c:ext>
          </c:extLst>
        </c:ser>
        <c:dLbls>
          <c:showLegendKey val="0"/>
          <c:showVal val="0"/>
          <c:showCatName val="0"/>
          <c:showSerName val="0"/>
          <c:showPercent val="0"/>
          <c:showBubbleSize val="0"/>
        </c:dLbls>
        <c:axId val="789700672"/>
        <c:axId val="789701328"/>
      </c:scatterChart>
      <c:valAx>
        <c:axId val="7897006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701328"/>
        <c:crosses val="autoZero"/>
        <c:crossBetween val="midCat"/>
      </c:valAx>
      <c:valAx>
        <c:axId val="7897013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700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604494</xdr:colOff>
      <xdr:row>30</xdr:row>
      <xdr:rowOff>5850</xdr:rowOff>
    </xdr:from>
    <xdr:to>
      <xdr:col>8</xdr:col>
      <xdr:colOff>1618</xdr:colOff>
      <xdr:row>44</xdr:row>
      <xdr:rowOff>82050</xdr:rowOff>
    </xdr:to>
    <xdr:graphicFrame macro="">
      <xdr:nvGraphicFramePr>
        <xdr:cNvPr id="12" name="Chart 1">
          <a:extLst>
            <a:ext uri="{FF2B5EF4-FFF2-40B4-BE49-F238E27FC236}">
              <a16:creationId xmlns:a16="http://schemas.microsoft.com/office/drawing/2014/main" id="{01570F6B-6D9B-315B-75D8-A9E4C23C8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upport.microsoft.com/en-us/office/change-the-layout-or-style-of-a-chart-a346e438-d22a-4540-aa87-bce9feb719cf" TargetMode="External"/><Relationship Id="rId1" Type="http://schemas.openxmlformats.org/officeDocument/2006/relationships/hyperlink" Target="https://support.microsoft.com/en-us/office/video-customize-charts-15032b6b-0ec5-422c-8550-dbc5b0217b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B6435-3A9A-4EF1-A3A2-4B420CCF4758}">
  <dimension ref="A1:F61"/>
  <sheetViews>
    <sheetView topLeftCell="A33" zoomScale="85" zoomScaleNormal="85" workbookViewId="0">
      <selection activeCell="C14" sqref="C14"/>
    </sheetView>
  </sheetViews>
  <sheetFormatPr defaultRowHeight="15" x14ac:dyDescent="0.2"/>
  <cols>
    <col min="1" max="1" width="77.6171875" customWidth="1"/>
  </cols>
  <sheetData>
    <row r="1" spans="1:6" ht="24" thickBot="1" x14ac:dyDescent="0.25">
      <c r="A1" s="2" t="s">
        <v>15</v>
      </c>
    </row>
    <row r="2" spans="1:6" x14ac:dyDescent="0.2">
      <c r="A2" s="38" t="s">
        <v>16</v>
      </c>
      <c r="C2" s="3" t="s">
        <v>77</v>
      </c>
      <c r="D2" s="4"/>
      <c r="E2" s="4"/>
      <c r="F2" s="5">
        <f>'Page 1'!L2+'Page 2'!L2+'Page 3'!L2</f>
        <v>100</v>
      </c>
    </row>
    <row r="3" spans="1:6" ht="15.75" thickBot="1" x14ac:dyDescent="0.25">
      <c r="A3" s="38"/>
      <c r="C3" s="6" t="s">
        <v>48</v>
      </c>
      <c r="D3" s="7"/>
      <c r="E3" s="7"/>
      <c r="F3" s="14">
        <f>'Page 1'!L3+'Page 2'!L3</f>
        <v>0</v>
      </c>
    </row>
    <row r="4" spans="1:6" x14ac:dyDescent="0.2">
      <c r="A4" s="38"/>
    </row>
    <row r="5" spans="1:6" x14ac:dyDescent="0.2">
      <c r="A5" s="38"/>
    </row>
    <row r="6" spans="1:6" x14ac:dyDescent="0.2">
      <c r="A6" s="38"/>
    </row>
    <row r="7" spans="1:6" x14ac:dyDescent="0.2">
      <c r="A7" s="38"/>
    </row>
    <row r="8" spans="1:6" x14ac:dyDescent="0.2">
      <c r="A8" s="38"/>
    </row>
    <row r="9" spans="1:6" x14ac:dyDescent="0.2">
      <c r="A9" s="38"/>
    </row>
    <row r="10" spans="1:6" x14ac:dyDescent="0.2">
      <c r="A10" t="s">
        <v>17</v>
      </c>
    </row>
    <row r="12" spans="1:6" x14ac:dyDescent="0.2">
      <c r="A12" t="s">
        <v>18</v>
      </c>
    </row>
    <row r="14" spans="1:6" x14ac:dyDescent="0.2">
      <c r="A14" t="s">
        <v>19</v>
      </c>
    </row>
    <row r="16" spans="1:6" x14ac:dyDescent="0.2">
      <c r="A16" t="s">
        <v>20</v>
      </c>
    </row>
    <row r="18" spans="1:1" x14ac:dyDescent="0.2">
      <c r="A18" t="s">
        <v>21</v>
      </c>
    </row>
    <row r="20" spans="1:1" x14ac:dyDescent="0.2">
      <c r="A20" t="s">
        <v>43</v>
      </c>
    </row>
    <row r="22" spans="1:1" x14ac:dyDescent="0.2">
      <c r="A22" t="s">
        <v>23</v>
      </c>
    </row>
    <row r="24" spans="1:1" x14ac:dyDescent="0.2">
      <c r="A24" t="s">
        <v>24</v>
      </c>
    </row>
    <row r="26" spans="1:1" x14ac:dyDescent="0.2">
      <c r="A26" t="s">
        <v>25</v>
      </c>
    </row>
    <row r="27" spans="1:1" x14ac:dyDescent="0.2">
      <c r="A27" t="s">
        <v>26</v>
      </c>
    </row>
    <row r="28" spans="1:1" x14ac:dyDescent="0.2">
      <c r="A28" t="s">
        <v>27</v>
      </c>
    </row>
    <row r="30" spans="1:1" x14ac:dyDescent="0.2">
      <c r="A30" t="s">
        <v>28</v>
      </c>
    </row>
    <row r="32" spans="1:1" x14ac:dyDescent="0.2">
      <c r="A32" t="s">
        <v>29</v>
      </c>
    </row>
    <row r="34" spans="1:1" x14ac:dyDescent="0.2">
      <c r="A34" t="s">
        <v>30</v>
      </c>
    </row>
    <row r="35" spans="1:1" x14ac:dyDescent="0.2">
      <c r="A35" t="s">
        <v>31</v>
      </c>
    </row>
    <row r="36" spans="1:1" x14ac:dyDescent="0.2">
      <c r="A36" t="s">
        <v>32</v>
      </c>
    </row>
    <row r="37" spans="1:1" x14ac:dyDescent="0.2">
      <c r="A37" t="s">
        <v>33</v>
      </c>
    </row>
    <row r="38" spans="1:1" x14ac:dyDescent="0.2">
      <c r="A38" t="s">
        <v>34</v>
      </c>
    </row>
    <row r="39" spans="1:1" x14ac:dyDescent="0.2">
      <c r="A39" t="s">
        <v>35</v>
      </c>
    </row>
    <row r="41" spans="1:1" x14ac:dyDescent="0.2">
      <c r="A41" t="s">
        <v>36</v>
      </c>
    </row>
    <row r="43" spans="1:1" x14ac:dyDescent="0.2">
      <c r="A43" t="s">
        <v>44</v>
      </c>
    </row>
    <row r="44" spans="1:1" x14ac:dyDescent="0.2">
      <c r="A44" t="s">
        <v>45</v>
      </c>
    </row>
    <row r="45" spans="1:1" x14ac:dyDescent="0.2">
      <c r="A45" t="s">
        <v>46</v>
      </c>
    </row>
    <row r="47" spans="1:1" x14ac:dyDescent="0.2">
      <c r="A47" t="s">
        <v>37</v>
      </c>
    </row>
    <row r="51" spans="1:1" x14ac:dyDescent="0.2">
      <c r="A51" t="s">
        <v>38</v>
      </c>
    </row>
    <row r="53" spans="1:1" x14ac:dyDescent="0.2">
      <c r="A53" t="s">
        <v>39</v>
      </c>
    </row>
    <row r="55" spans="1:1" x14ac:dyDescent="0.2">
      <c r="A55" t="s">
        <v>40</v>
      </c>
    </row>
    <row r="57" spans="1:1" x14ac:dyDescent="0.2">
      <c r="A57" t="s">
        <v>22</v>
      </c>
    </row>
    <row r="59" spans="1:1" x14ac:dyDescent="0.2">
      <c r="A59" t="s">
        <v>41</v>
      </c>
    </row>
    <row r="61" spans="1:1" x14ac:dyDescent="0.2">
      <c r="A61" t="s">
        <v>42</v>
      </c>
    </row>
  </sheetData>
  <mergeCells count="1">
    <mergeCell ref="A2:A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F5F02-D110-4D2B-AE51-2A5D2CEA6C26}">
  <dimension ref="A1:L81"/>
  <sheetViews>
    <sheetView tabSelected="1" topLeftCell="A63" workbookViewId="0">
      <selection activeCell="B74" sqref="B74:J81"/>
    </sheetView>
  </sheetViews>
  <sheetFormatPr defaultRowHeight="15" x14ac:dyDescent="0.2"/>
  <cols>
    <col min="1" max="1" width="13.85546875" bestFit="1" customWidth="1"/>
    <col min="3" max="7" width="9.953125" customWidth="1"/>
  </cols>
  <sheetData>
    <row r="1" spans="2:12" ht="15.75" thickBot="1" x14ac:dyDescent="0.25">
      <c r="B1" s="1" t="s">
        <v>14</v>
      </c>
    </row>
    <row r="2" spans="2:12" x14ac:dyDescent="0.2">
      <c r="B2" s="1" t="s">
        <v>69</v>
      </c>
      <c r="I2" s="3" t="s">
        <v>47</v>
      </c>
      <c r="J2" s="4"/>
      <c r="K2" s="4"/>
      <c r="L2" s="5">
        <f>A18+A28+A35+A45+A51+A60+A66</f>
        <v>45</v>
      </c>
    </row>
    <row r="3" spans="2:12" ht="15.75" thickBot="1" x14ac:dyDescent="0.25">
      <c r="B3" s="8" t="s">
        <v>13</v>
      </c>
      <c r="C3" s="8" t="s">
        <v>12</v>
      </c>
      <c r="D3" s="8" t="s">
        <v>11</v>
      </c>
      <c r="E3" s="8" t="s">
        <v>10</v>
      </c>
      <c r="F3" s="8" t="s">
        <v>9</v>
      </c>
      <c r="G3" s="8" t="s">
        <v>8</v>
      </c>
      <c r="I3" s="6" t="s">
        <v>48</v>
      </c>
      <c r="J3" s="7"/>
      <c r="K3" s="7"/>
      <c r="L3" s="17">
        <f>A20+A30+A37+A47+A53+A62+A68</f>
        <v>0</v>
      </c>
    </row>
    <row r="4" spans="2:12" x14ac:dyDescent="0.2">
      <c r="B4" s="8" t="s">
        <v>7</v>
      </c>
      <c r="C4" s="8">
        <v>61</v>
      </c>
      <c r="D4" s="8">
        <v>42</v>
      </c>
      <c r="E4" s="8">
        <v>88</v>
      </c>
      <c r="F4" s="8">
        <v>98</v>
      </c>
      <c r="G4" s="8">
        <v>64</v>
      </c>
    </row>
    <row r="5" spans="2:12" x14ac:dyDescent="0.2">
      <c r="B5" s="8" t="s">
        <v>6</v>
      </c>
      <c r="C5" s="8">
        <v>55</v>
      </c>
      <c r="D5" s="8">
        <v>89</v>
      </c>
      <c r="E5" s="8">
        <v>60</v>
      </c>
      <c r="F5" s="8">
        <v>67</v>
      </c>
      <c r="G5" s="8">
        <v>92</v>
      </c>
    </row>
    <row r="6" spans="2:12" x14ac:dyDescent="0.2">
      <c r="B6" s="8" t="s">
        <v>5</v>
      </c>
      <c r="C6" s="8">
        <v>90</v>
      </c>
      <c r="D6" s="8">
        <v>85</v>
      </c>
      <c r="E6" s="8">
        <v>83</v>
      </c>
      <c r="F6" s="8">
        <v>78</v>
      </c>
      <c r="G6" s="8">
        <v>64</v>
      </c>
    </row>
    <row r="7" spans="2:12" x14ac:dyDescent="0.2">
      <c r="B7" s="8" t="s">
        <v>4</v>
      </c>
      <c r="C7" s="8">
        <v>74</v>
      </c>
      <c r="D7" s="8">
        <v>87</v>
      </c>
      <c r="E7" s="8">
        <v>98</v>
      </c>
      <c r="F7" s="8">
        <v>64</v>
      </c>
      <c r="G7" s="8">
        <v>80</v>
      </c>
    </row>
    <row r="8" spans="2:12" x14ac:dyDescent="0.2">
      <c r="B8" s="8" t="s">
        <v>3</v>
      </c>
      <c r="C8" s="8">
        <v>61</v>
      </c>
      <c r="D8" s="8">
        <v>78</v>
      </c>
      <c r="E8" s="8">
        <v>73</v>
      </c>
      <c r="F8" s="8">
        <v>93</v>
      </c>
      <c r="G8" s="8">
        <v>74</v>
      </c>
    </row>
    <row r="9" spans="2:12" x14ac:dyDescent="0.2">
      <c r="B9" s="8" t="s">
        <v>2</v>
      </c>
      <c r="C9" s="8">
        <v>63</v>
      </c>
      <c r="D9" s="8">
        <v>55</v>
      </c>
      <c r="E9" s="8">
        <v>81</v>
      </c>
      <c r="F9" s="8">
        <v>62</v>
      </c>
      <c r="G9" s="8">
        <v>81</v>
      </c>
    </row>
    <row r="10" spans="2:12" x14ac:dyDescent="0.2">
      <c r="B10" s="8" t="s">
        <v>1</v>
      </c>
      <c r="C10" s="8">
        <v>93</v>
      </c>
      <c r="D10" s="8">
        <v>86</v>
      </c>
      <c r="E10" s="8">
        <v>58</v>
      </c>
      <c r="F10" s="8">
        <v>61</v>
      </c>
      <c r="G10" s="8">
        <v>79</v>
      </c>
    </row>
    <row r="11" spans="2:12" x14ac:dyDescent="0.2">
      <c r="B11" s="8" t="s">
        <v>0</v>
      </c>
      <c r="C11" s="8">
        <v>51</v>
      </c>
      <c r="D11" s="8">
        <v>82</v>
      </c>
      <c r="E11" s="8">
        <v>71</v>
      </c>
      <c r="F11" s="8">
        <v>55</v>
      </c>
      <c r="G11" s="8">
        <v>62</v>
      </c>
    </row>
    <row r="13" spans="2:12" x14ac:dyDescent="0.2">
      <c r="B13" s="39" t="s">
        <v>49</v>
      </c>
      <c r="C13" s="39"/>
      <c r="D13" s="39"/>
      <c r="E13" s="39"/>
      <c r="F13" s="39"/>
      <c r="G13" s="39"/>
      <c r="H13" s="39"/>
      <c r="I13" s="39"/>
      <c r="J13" s="39"/>
    </row>
    <row r="14" spans="2:12" x14ac:dyDescent="0.2">
      <c r="B14" s="39"/>
      <c r="C14" s="39"/>
      <c r="D14" s="39"/>
      <c r="E14" s="39"/>
      <c r="F14" s="39"/>
      <c r="G14" s="39"/>
      <c r="H14" s="39"/>
      <c r="I14" s="39"/>
      <c r="J14" s="39"/>
    </row>
    <row r="15" spans="2:12" x14ac:dyDescent="0.2">
      <c r="B15" s="39"/>
      <c r="C15" s="39"/>
      <c r="D15" s="39"/>
      <c r="E15" s="39"/>
      <c r="F15" s="39"/>
      <c r="G15" s="39"/>
      <c r="H15" s="39"/>
      <c r="I15" s="39"/>
      <c r="J15" s="39"/>
    </row>
    <row r="17" spans="1:10" x14ac:dyDescent="0.2">
      <c r="A17" s="9" t="s">
        <v>53</v>
      </c>
      <c r="B17" s="39" t="s">
        <v>52</v>
      </c>
      <c r="C17" s="39"/>
      <c r="D17" s="39"/>
      <c r="E17" s="39"/>
      <c r="F17" s="39"/>
      <c r="G17" s="39"/>
      <c r="H17" s="39"/>
      <c r="I17" s="39"/>
      <c r="J17" s="39"/>
    </row>
    <row r="18" spans="1:10" x14ac:dyDescent="0.2">
      <c r="A18" s="9">
        <v>5</v>
      </c>
      <c r="B18" s="39"/>
      <c r="C18" s="39"/>
      <c r="D18" s="39"/>
      <c r="E18" s="39"/>
      <c r="F18" s="39"/>
      <c r="G18" s="39"/>
      <c r="H18" s="39"/>
      <c r="I18" s="39"/>
      <c r="J18" s="39"/>
    </row>
    <row r="19" spans="1:10" x14ac:dyDescent="0.2">
      <c r="A19" s="10" t="s">
        <v>54</v>
      </c>
    </row>
    <row r="20" spans="1:10" x14ac:dyDescent="0.2">
      <c r="A20" s="10"/>
      <c r="C20" s="8" t="s">
        <v>50</v>
      </c>
      <c r="D20" s="8" t="s">
        <v>51</v>
      </c>
    </row>
    <row r="21" spans="1:10" x14ac:dyDescent="0.2">
      <c r="B21" s="8" t="s">
        <v>12</v>
      </c>
      <c r="C21" s="11">
        <f>AVERAGE(C4:C11)</f>
        <v>68.5</v>
      </c>
      <c r="D21" s="11">
        <f>MEDIAN(C4:C11)</f>
        <v>62</v>
      </c>
    </row>
    <row r="22" spans="1:10" x14ac:dyDescent="0.2">
      <c r="B22" s="8" t="s">
        <v>11</v>
      </c>
      <c r="C22" s="11">
        <f>AVERAGE(D4:D11)</f>
        <v>75.5</v>
      </c>
      <c r="D22" s="11">
        <f>MEDIAN(D4:D11)</f>
        <v>83.5</v>
      </c>
    </row>
    <row r="23" spans="1:10" x14ac:dyDescent="0.2">
      <c r="B23" s="8" t="s">
        <v>10</v>
      </c>
      <c r="C23" s="11">
        <f>AVERAGE(E4:E11)</f>
        <v>76.5</v>
      </c>
      <c r="D23" s="11">
        <f>MEDIAN(E4:E11)</f>
        <v>77</v>
      </c>
    </row>
    <row r="24" spans="1:10" x14ac:dyDescent="0.2">
      <c r="B24" s="8" t="s">
        <v>9</v>
      </c>
      <c r="C24" s="11">
        <f>AVERAGE(F4:F11)</f>
        <v>72.25</v>
      </c>
      <c r="D24" s="11">
        <f>MEDIAN(F4:F11)</f>
        <v>65.5</v>
      </c>
    </row>
    <row r="25" spans="1:10" x14ac:dyDescent="0.2">
      <c r="B25" s="8" t="s">
        <v>8</v>
      </c>
      <c r="C25" s="11">
        <f>AVERAGE(G1:G4)</f>
        <v>64</v>
      </c>
      <c r="D25" s="11">
        <f>MEDIAN(G4:G11)</f>
        <v>76.5</v>
      </c>
    </row>
    <row r="27" spans="1:10" x14ac:dyDescent="0.2">
      <c r="A27" s="9" t="s">
        <v>53</v>
      </c>
      <c r="B27" s="39" t="s">
        <v>92</v>
      </c>
      <c r="C27" s="39"/>
      <c r="D27" s="39"/>
      <c r="E27" s="39"/>
      <c r="F27" s="39"/>
      <c r="G27" s="39"/>
      <c r="H27" s="39"/>
      <c r="I27" s="39"/>
      <c r="J27" s="39"/>
    </row>
    <row r="28" spans="1:10" x14ac:dyDescent="0.2">
      <c r="A28" s="9">
        <v>5</v>
      </c>
      <c r="B28" s="39"/>
      <c r="C28" s="39"/>
      <c r="D28" s="39"/>
      <c r="E28" s="39"/>
      <c r="F28" s="39"/>
      <c r="G28" s="39"/>
      <c r="H28" s="39"/>
      <c r="I28" s="39"/>
      <c r="J28" s="39"/>
    </row>
    <row r="29" spans="1:10" x14ac:dyDescent="0.2">
      <c r="A29" s="10" t="s">
        <v>54</v>
      </c>
    </row>
    <row r="30" spans="1:10" x14ac:dyDescent="0.2">
      <c r="A30" s="10"/>
      <c r="B30" s="41" t="s">
        <v>97</v>
      </c>
      <c r="C30" s="41"/>
      <c r="D30" s="41"/>
      <c r="E30" s="41"/>
      <c r="F30" s="41"/>
      <c r="G30" s="41"/>
      <c r="H30" s="41"/>
      <c r="I30" s="41"/>
      <c r="J30" s="41"/>
    </row>
    <row r="31" spans="1:10" x14ac:dyDescent="0.2">
      <c r="B31" s="41"/>
      <c r="C31" s="41"/>
      <c r="D31" s="41"/>
      <c r="E31" s="41"/>
      <c r="F31" s="41"/>
      <c r="G31" s="41"/>
      <c r="H31" s="41"/>
      <c r="I31" s="41"/>
      <c r="J31" s="41"/>
    </row>
    <row r="33" spans="1:10" x14ac:dyDescent="0.2">
      <c r="B33" s="39" t="s">
        <v>93</v>
      </c>
      <c r="C33" s="39"/>
      <c r="D33" s="39"/>
      <c r="E33" s="39"/>
      <c r="F33" s="39"/>
      <c r="G33" s="39"/>
      <c r="H33" s="39"/>
      <c r="I33" s="39"/>
      <c r="J33" s="39"/>
    </row>
    <row r="34" spans="1:10" ht="15" customHeight="1" x14ac:dyDescent="0.2">
      <c r="A34" s="9" t="s">
        <v>53</v>
      </c>
      <c r="B34" s="39"/>
      <c r="C34" s="39"/>
      <c r="D34" s="39"/>
      <c r="E34" s="39"/>
      <c r="F34" s="39"/>
      <c r="G34" s="39"/>
      <c r="H34" s="39"/>
      <c r="I34" s="39"/>
      <c r="J34" s="39"/>
    </row>
    <row r="35" spans="1:10" x14ac:dyDescent="0.2">
      <c r="A35" s="9">
        <v>5</v>
      </c>
      <c r="B35" s="39"/>
      <c r="C35" s="39"/>
      <c r="D35" s="39"/>
      <c r="E35" s="39"/>
      <c r="F35" s="39"/>
      <c r="G35" s="39"/>
      <c r="H35" s="39"/>
      <c r="I35" s="39"/>
      <c r="J35" s="39"/>
    </row>
    <row r="36" spans="1:10" x14ac:dyDescent="0.2">
      <c r="A36" s="10" t="s">
        <v>54</v>
      </c>
    </row>
    <row r="37" spans="1:10" x14ac:dyDescent="0.2">
      <c r="A37" s="10"/>
      <c r="C37" s="8" t="s">
        <v>55</v>
      </c>
      <c r="D37" s="8" t="s">
        <v>56</v>
      </c>
      <c r="E37" s="8" t="s">
        <v>51</v>
      </c>
      <c r="F37" s="8" t="s">
        <v>57</v>
      </c>
      <c r="G37" s="8" t="s">
        <v>58</v>
      </c>
    </row>
    <row r="38" spans="1:10" x14ac:dyDescent="0.2">
      <c r="B38" s="8" t="s">
        <v>12</v>
      </c>
      <c r="C38" s="11">
        <f>MIN(C4:C11)</f>
        <v>51</v>
      </c>
      <c r="D38" s="11">
        <f>_xlfn.QUARTILE.EXC(C4:C11,1)</f>
        <v>56.5</v>
      </c>
      <c r="E38" s="11">
        <f>MEDIAN(C4:C11)</f>
        <v>62</v>
      </c>
      <c r="F38" s="11">
        <f>_xlfn.QUARTILE.EXC(C4:C11,3)</f>
        <v>86</v>
      </c>
      <c r="G38" s="11">
        <f>MAX(C4:C11)</f>
        <v>93</v>
      </c>
    </row>
    <row r="39" spans="1:10" x14ac:dyDescent="0.2">
      <c r="B39" s="8" t="s">
        <v>11</v>
      </c>
      <c r="C39" s="11">
        <f>MIN(D4:D11)</f>
        <v>42</v>
      </c>
      <c r="D39" s="11">
        <f>_xlfn.QUARTILE.EXC(D4:D11,1)</f>
        <v>60.75</v>
      </c>
      <c r="E39" s="11">
        <f>MEDIAN(D4:D11)</f>
        <v>83.5</v>
      </c>
      <c r="F39" s="11">
        <f>_xlfn.QUARTILE.EXC(D4:D11,3)</f>
        <v>86.75</v>
      </c>
      <c r="G39" s="11">
        <f>MAX(D4:D11)</f>
        <v>89</v>
      </c>
    </row>
    <row r="40" spans="1:10" x14ac:dyDescent="0.2">
      <c r="B40" s="8" t="s">
        <v>10</v>
      </c>
      <c r="C40" s="11">
        <f>MIN(E4:E11)</f>
        <v>58</v>
      </c>
      <c r="D40" s="11">
        <f>_xlfn.QUARTILE.EXC(E4:E11,1)</f>
        <v>62.75</v>
      </c>
      <c r="E40" s="11">
        <f>MEDIAN(E4:E11)</f>
        <v>77</v>
      </c>
      <c r="F40" s="11">
        <f>_xlfn.QUARTILE.EXC(E4:E11,3)</f>
        <v>86.75</v>
      </c>
      <c r="G40" s="11">
        <f>MAX(E4:E11)</f>
        <v>98</v>
      </c>
    </row>
    <row r="41" spans="1:10" x14ac:dyDescent="0.2">
      <c r="B41" s="8" t="s">
        <v>9</v>
      </c>
      <c r="C41" s="11">
        <f>MIN(F4:F11)</f>
        <v>55</v>
      </c>
      <c r="D41" s="11">
        <f>_xlfn.QUARTILE.EXC(F4:F11,1)</f>
        <v>61.25</v>
      </c>
      <c r="E41" s="11">
        <f>MEDIAN(F4:F11)</f>
        <v>65.5</v>
      </c>
      <c r="F41" s="11">
        <f>_xlfn.QUARTILE.EXC(E4:E11,3)</f>
        <v>86.75</v>
      </c>
      <c r="G41" s="11">
        <f>MAX(F4:F11)</f>
        <v>98</v>
      </c>
    </row>
    <row r="42" spans="1:10" x14ac:dyDescent="0.2">
      <c r="B42" s="8" t="s">
        <v>8</v>
      </c>
      <c r="C42" s="11">
        <f>MIN(G4:G11)</f>
        <v>62</v>
      </c>
      <c r="D42" s="11">
        <f>_xlfn.QUARTILE.EXC(G4:G11,1)</f>
        <v>64</v>
      </c>
      <c r="E42" s="11">
        <f>MEDIAN(G4:G11)</f>
        <v>76.5</v>
      </c>
      <c r="F42" s="11">
        <f>_xlfn.QUARTILE.EXC(G4:G11,3)</f>
        <v>80.75</v>
      </c>
      <c r="G42" s="11">
        <f>MAX(G4:G11)</f>
        <v>92</v>
      </c>
    </row>
    <row r="44" spans="1:10" x14ac:dyDescent="0.2">
      <c r="A44" s="9" t="s">
        <v>53</v>
      </c>
      <c r="B44" s="39" t="s">
        <v>59</v>
      </c>
      <c r="C44" s="39"/>
      <c r="D44" s="39"/>
      <c r="E44" s="39"/>
      <c r="F44" s="39"/>
      <c r="G44" s="39"/>
      <c r="H44" s="39"/>
      <c r="I44" s="39"/>
      <c r="J44" s="39"/>
    </row>
    <row r="45" spans="1:10" x14ac:dyDescent="0.2">
      <c r="A45" s="9">
        <v>5</v>
      </c>
      <c r="B45" s="39"/>
      <c r="C45" s="39"/>
      <c r="D45" s="39"/>
      <c r="E45" s="39"/>
      <c r="F45" s="39"/>
      <c r="G45" s="39"/>
      <c r="H45" s="39"/>
      <c r="I45" s="39"/>
      <c r="J45" s="39"/>
    </row>
    <row r="46" spans="1:10" x14ac:dyDescent="0.2">
      <c r="A46" s="10" t="s">
        <v>54</v>
      </c>
    </row>
    <row r="47" spans="1:10" x14ac:dyDescent="0.2">
      <c r="A47" s="10"/>
      <c r="B47" s="41" t="s">
        <v>98</v>
      </c>
      <c r="C47" s="41"/>
      <c r="D47" s="41"/>
      <c r="E47" s="41"/>
      <c r="F47" s="41"/>
      <c r="G47" s="41"/>
      <c r="H47" s="41"/>
      <c r="I47" s="41"/>
      <c r="J47" s="41"/>
    </row>
    <row r="48" spans="1:10" x14ac:dyDescent="0.2">
      <c r="B48" s="41"/>
      <c r="C48" s="41"/>
      <c r="D48" s="41"/>
      <c r="E48" s="41"/>
      <c r="F48" s="41"/>
      <c r="G48" s="41"/>
      <c r="H48" s="41"/>
      <c r="I48" s="41"/>
      <c r="J48" s="41"/>
    </row>
    <row r="50" spans="1:10" x14ac:dyDescent="0.2">
      <c r="A50" s="9" t="s">
        <v>53</v>
      </c>
      <c r="B50" s="42" t="s">
        <v>60</v>
      </c>
      <c r="C50" s="42"/>
      <c r="D50" s="42"/>
      <c r="E50" s="42"/>
      <c r="F50" s="42"/>
      <c r="G50" s="42"/>
      <c r="H50" s="42"/>
      <c r="I50" s="42"/>
      <c r="J50" s="42"/>
    </row>
    <row r="51" spans="1:10" x14ac:dyDescent="0.2">
      <c r="A51" s="9">
        <v>5</v>
      </c>
    </row>
    <row r="52" spans="1:10" ht="27.75" x14ac:dyDescent="0.2">
      <c r="A52" s="10" t="s">
        <v>54</v>
      </c>
      <c r="C52" s="12" t="s">
        <v>61</v>
      </c>
      <c r="D52" s="8" t="s">
        <v>62</v>
      </c>
      <c r="E52" s="8" t="s">
        <v>63</v>
      </c>
    </row>
    <row r="53" spans="1:10" x14ac:dyDescent="0.2">
      <c r="A53" s="10"/>
      <c r="B53" s="8" t="s">
        <v>12</v>
      </c>
      <c r="C53" s="11">
        <f>_xlfn.STDEV.P(C4:C11)</f>
        <v>14.679918255903198</v>
      </c>
      <c r="D53" s="11">
        <f>_xlfn.VAR.P(C4:C11)</f>
        <v>215.5</v>
      </c>
      <c r="E53" s="8">
        <f>D53-C53^2</f>
        <v>0</v>
      </c>
    </row>
    <row r="54" spans="1:10" x14ac:dyDescent="0.2">
      <c r="B54" s="8" t="s">
        <v>11</v>
      </c>
      <c r="C54" s="11">
        <f>_xlfn.STDEV.P(D4:D11)</f>
        <v>16.224980739587952</v>
      </c>
      <c r="D54" s="11">
        <f>_xlfn.VAR.P(D4:D11)</f>
        <v>263.25</v>
      </c>
      <c r="E54" s="8">
        <f t="shared" ref="E54:E57" si="0">D54-C54^2</f>
        <v>0</v>
      </c>
    </row>
    <row r="55" spans="1:10" x14ac:dyDescent="0.2">
      <c r="B55" s="8" t="s">
        <v>10</v>
      </c>
      <c r="C55" s="11">
        <f>STDEV(E4:E11)</f>
        <v>13.700886311267812</v>
      </c>
      <c r="D55" s="11">
        <f>_xlfn.VAR.P(E4:E11)</f>
        <v>164.25</v>
      </c>
      <c r="E55" s="8">
        <f t="shared" si="0"/>
        <v>-23.464285714285722</v>
      </c>
    </row>
    <row r="56" spans="1:10" x14ac:dyDescent="0.2">
      <c r="B56" s="8" t="s">
        <v>9</v>
      </c>
      <c r="C56" s="11">
        <f>_xlfn.STDEV.P(F4:F11)</f>
        <v>14.796536756957691</v>
      </c>
      <c r="D56" s="11">
        <f>_xlfn.VAR.P(F4:F11)</f>
        <v>218.9375</v>
      </c>
      <c r="E56" s="8">
        <f t="shared" si="0"/>
        <v>0</v>
      </c>
    </row>
    <row r="57" spans="1:10" x14ac:dyDescent="0.2">
      <c r="B57" s="8" t="s">
        <v>8</v>
      </c>
      <c r="C57" s="11">
        <f>_xlfn.STDEV.P(G4:G11)</f>
        <v>9.8488578017961039</v>
      </c>
      <c r="D57" s="11">
        <f>_xlfn.VAR.P(G4:G11)</f>
        <v>97</v>
      </c>
      <c r="E57" s="8">
        <f t="shared" si="0"/>
        <v>0</v>
      </c>
    </row>
    <row r="59" spans="1:10" x14ac:dyDescent="0.2">
      <c r="A59" s="9" t="s">
        <v>53</v>
      </c>
      <c r="B59" s="39" t="s">
        <v>64</v>
      </c>
      <c r="C59" s="39"/>
      <c r="D59" s="39"/>
      <c r="E59" s="39"/>
      <c r="F59" s="39"/>
      <c r="G59" s="39"/>
      <c r="H59" s="39"/>
      <c r="I59" s="39"/>
      <c r="J59" s="39"/>
    </row>
    <row r="60" spans="1:10" x14ac:dyDescent="0.2">
      <c r="A60" s="9">
        <v>5</v>
      </c>
      <c r="B60" s="39"/>
      <c r="C60" s="39"/>
      <c r="D60" s="39"/>
      <c r="E60" s="39"/>
      <c r="F60" s="39"/>
      <c r="G60" s="39"/>
      <c r="H60" s="39"/>
      <c r="I60" s="39"/>
      <c r="J60" s="39"/>
    </row>
    <row r="61" spans="1:10" x14ac:dyDescent="0.2">
      <c r="A61" s="10" t="s">
        <v>54</v>
      </c>
    </row>
    <row r="62" spans="1:10" x14ac:dyDescent="0.2">
      <c r="A62" s="10"/>
      <c r="B62" s="41" t="s">
        <v>99</v>
      </c>
      <c r="C62" s="41"/>
      <c r="D62" s="41"/>
      <c r="E62" s="41"/>
      <c r="F62" s="41"/>
      <c r="G62" s="41"/>
      <c r="H62" s="41"/>
      <c r="I62" s="41"/>
      <c r="J62" s="41"/>
    </row>
    <row r="63" spans="1:10" x14ac:dyDescent="0.2">
      <c r="B63" s="41"/>
      <c r="C63" s="41"/>
      <c r="D63" s="41"/>
      <c r="E63" s="41"/>
      <c r="F63" s="41"/>
      <c r="G63" s="41"/>
      <c r="H63" s="41"/>
      <c r="I63" s="41"/>
      <c r="J63" s="41"/>
    </row>
    <row r="65" spans="1:10" ht="15" customHeight="1" x14ac:dyDescent="0.2">
      <c r="A65" s="9" t="s">
        <v>53</v>
      </c>
      <c r="B65" s="39" t="s">
        <v>65</v>
      </c>
      <c r="C65" s="39"/>
      <c r="D65" s="39"/>
      <c r="E65" s="39"/>
      <c r="F65" s="39"/>
      <c r="G65" s="39"/>
      <c r="H65" s="39"/>
      <c r="I65" s="39"/>
      <c r="J65" s="39"/>
    </row>
    <row r="66" spans="1:10" x14ac:dyDescent="0.2">
      <c r="A66" s="9">
        <v>15</v>
      </c>
      <c r="B66" s="39"/>
      <c r="C66" s="39"/>
      <c r="D66" s="39"/>
      <c r="E66" s="39"/>
      <c r="F66" s="39"/>
      <c r="G66" s="39"/>
      <c r="H66" s="39"/>
      <c r="I66" s="39"/>
      <c r="J66" s="39"/>
    </row>
    <row r="67" spans="1:10" x14ac:dyDescent="0.2">
      <c r="A67" s="10" t="s">
        <v>54</v>
      </c>
      <c r="B67" s="39"/>
      <c r="C67" s="39"/>
      <c r="D67" s="39"/>
      <c r="E67" s="39"/>
      <c r="F67" s="39"/>
      <c r="G67" s="39"/>
      <c r="H67" s="39"/>
      <c r="I67" s="39"/>
      <c r="J67" s="39"/>
    </row>
    <row r="68" spans="1:10" x14ac:dyDescent="0.2">
      <c r="A68" s="10"/>
      <c r="B68" s="39"/>
      <c r="C68" s="39"/>
      <c r="D68" s="39"/>
      <c r="E68" s="39"/>
      <c r="F68" s="39"/>
      <c r="G68" s="39"/>
      <c r="H68" s="39"/>
      <c r="I68" s="39"/>
      <c r="J68" s="39"/>
    </row>
    <row r="69" spans="1:10" x14ac:dyDescent="0.2">
      <c r="B69" s="39"/>
      <c r="C69" s="39"/>
      <c r="D69" s="39"/>
      <c r="E69" s="39"/>
      <c r="F69" s="39"/>
      <c r="G69" s="39"/>
      <c r="H69" s="39"/>
      <c r="I69" s="39"/>
      <c r="J69" s="39"/>
    </row>
    <row r="70" spans="1:10" x14ac:dyDescent="0.2">
      <c r="B70" s="39"/>
      <c r="C70" s="39"/>
      <c r="D70" s="39"/>
      <c r="E70" s="39"/>
      <c r="F70" s="39"/>
      <c r="G70" s="39"/>
      <c r="H70" s="39"/>
      <c r="I70" s="39"/>
      <c r="J70" s="39"/>
    </row>
    <row r="71" spans="1:10" x14ac:dyDescent="0.2">
      <c r="B71" s="39"/>
      <c r="C71" s="39"/>
      <c r="D71" s="39"/>
      <c r="E71" s="39"/>
      <c r="F71" s="39"/>
      <c r="G71" s="39"/>
      <c r="H71" s="39"/>
      <c r="I71" s="39"/>
      <c r="J71" s="39"/>
    </row>
    <row r="72" spans="1:10" x14ac:dyDescent="0.2">
      <c r="B72" s="39"/>
      <c r="C72" s="39"/>
      <c r="D72" s="39"/>
      <c r="E72" s="39"/>
      <c r="F72" s="39"/>
      <c r="G72" s="39"/>
      <c r="H72" s="39"/>
      <c r="I72" s="39"/>
      <c r="J72" s="39"/>
    </row>
    <row r="74" spans="1:10" x14ac:dyDescent="0.2">
      <c r="B74" s="40" t="s">
        <v>100</v>
      </c>
      <c r="C74" s="40"/>
      <c r="D74" s="40"/>
      <c r="E74" s="40"/>
      <c r="F74" s="40"/>
      <c r="G74" s="40"/>
      <c r="H74" s="40"/>
      <c r="I74" s="40"/>
      <c r="J74" s="40"/>
    </row>
    <row r="75" spans="1:10" x14ac:dyDescent="0.2">
      <c r="B75" s="40"/>
      <c r="C75" s="40"/>
      <c r="D75" s="40"/>
      <c r="E75" s="40"/>
      <c r="F75" s="40"/>
      <c r="G75" s="40"/>
      <c r="H75" s="40"/>
      <c r="I75" s="40"/>
      <c r="J75" s="40"/>
    </row>
    <row r="76" spans="1:10" x14ac:dyDescent="0.2">
      <c r="B76" s="40"/>
      <c r="C76" s="40"/>
      <c r="D76" s="40"/>
      <c r="E76" s="40"/>
      <c r="F76" s="40"/>
      <c r="G76" s="40"/>
      <c r="H76" s="40"/>
      <c r="I76" s="40"/>
      <c r="J76" s="40"/>
    </row>
    <row r="77" spans="1:10" x14ac:dyDescent="0.2">
      <c r="B77" s="40"/>
      <c r="C77" s="40"/>
      <c r="D77" s="40"/>
      <c r="E77" s="40"/>
      <c r="F77" s="40"/>
      <c r="G77" s="40"/>
      <c r="H77" s="40"/>
      <c r="I77" s="40"/>
      <c r="J77" s="40"/>
    </row>
    <row r="78" spans="1:10" x14ac:dyDescent="0.2">
      <c r="B78" s="40"/>
      <c r="C78" s="40"/>
      <c r="D78" s="40"/>
      <c r="E78" s="40"/>
      <c r="F78" s="40"/>
      <c r="G78" s="40"/>
      <c r="H78" s="40"/>
      <c r="I78" s="40"/>
      <c r="J78" s="40"/>
    </row>
    <row r="79" spans="1:10" x14ac:dyDescent="0.2">
      <c r="B79" s="40"/>
      <c r="C79" s="40"/>
      <c r="D79" s="40"/>
      <c r="E79" s="40"/>
      <c r="F79" s="40"/>
      <c r="G79" s="40"/>
      <c r="H79" s="40"/>
      <c r="I79" s="40"/>
      <c r="J79" s="40"/>
    </row>
    <row r="80" spans="1:10" x14ac:dyDescent="0.2">
      <c r="B80" s="40"/>
      <c r="C80" s="40"/>
      <c r="D80" s="40"/>
      <c r="E80" s="40"/>
      <c r="F80" s="40"/>
      <c r="G80" s="40"/>
      <c r="H80" s="40"/>
      <c r="I80" s="40"/>
      <c r="J80" s="40"/>
    </row>
    <row r="81" spans="2:10" x14ac:dyDescent="0.2">
      <c r="B81" s="40"/>
      <c r="C81" s="40"/>
      <c r="D81" s="40"/>
      <c r="E81" s="40"/>
      <c r="F81" s="40"/>
      <c r="G81" s="40"/>
      <c r="H81" s="40"/>
      <c r="I81" s="40"/>
      <c r="J81" s="40"/>
    </row>
  </sheetData>
  <mergeCells count="12">
    <mergeCell ref="B65:J72"/>
    <mergeCell ref="B74:J81"/>
    <mergeCell ref="B13:J15"/>
    <mergeCell ref="B17:J18"/>
    <mergeCell ref="B27:J28"/>
    <mergeCell ref="B30:J31"/>
    <mergeCell ref="B44:J45"/>
    <mergeCell ref="B47:J48"/>
    <mergeCell ref="B50:J50"/>
    <mergeCell ref="B59:J60"/>
    <mergeCell ref="B62:J63"/>
    <mergeCell ref="B33:J3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81064-DA85-4E65-93FB-7FFFC171166E}">
  <dimension ref="A1:L100"/>
  <sheetViews>
    <sheetView topLeftCell="A25" zoomScale="85" zoomScaleNormal="85" workbookViewId="0">
      <selection activeCell="B56" sqref="B56:G60"/>
    </sheetView>
  </sheetViews>
  <sheetFormatPr defaultRowHeight="15" x14ac:dyDescent="0.2"/>
  <cols>
    <col min="1" max="1" width="20.984375" customWidth="1"/>
    <col min="2" max="2" width="9.14453125" customWidth="1"/>
    <col min="6" max="6" width="14.390625" customWidth="1"/>
    <col min="7" max="7" width="17.08203125" customWidth="1"/>
  </cols>
  <sheetData>
    <row r="1" spans="2:12" ht="15.75" thickBot="1" x14ac:dyDescent="0.25">
      <c r="B1" s="1" t="s">
        <v>14</v>
      </c>
    </row>
    <row r="2" spans="2:12" x14ac:dyDescent="0.2">
      <c r="I2" s="3" t="s">
        <v>47</v>
      </c>
      <c r="J2" s="4"/>
      <c r="K2" s="4"/>
      <c r="L2" s="5">
        <f>A30+A47+A53+A63+A73+A83+A93</f>
        <v>40</v>
      </c>
    </row>
    <row r="3" spans="2:12" ht="15.75" thickBot="1" x14ac:dyDescent="0.25">
      <c r="F3" s="1" t="s">
        <v>68</v>
      </c>
      <c r="I3" s="6" t="s">
        <v>48</v>
      </c>
      <c r="J3" s="7"/>
      <c r="K3" s="7"/>
      <c r="L3" s="17">
        <f>A32+A49+A55+A65+A75+A85+A95</f>
        <v>0</v>
      </c>
    </row>
    <row r="4" spans="2:12" x14ac:dyDescent="0.2">
      <c r="B4" s="43" t="s">
        <v>70</v>
      </c>
      <c r="C4" s="43"/>
      <c r="D4" s="43"/>
      <c r="F4" s="8" t="s">
        <v>66</v>
      </c>
      <c r="G4" s="8" t="s">
        <v>67</v>
      </c>
    </row>
    <row r="5" spans="2:12" x14ac:dyDescent="0.2">
      <c r="B5" s="43"/>
      <c r="C5" s="43"/>
      <c r="D5" s="43"/>
      <c r="F5" s="15">
        <v>44.866666666666667</v>
      </c>
      <c r="G5" s="16">
        <v>88.35</v>
      </c>
    </row>
    <row r="6" spans="2:12" x14ac:dyDescent="0.2">
      <c r="B6" s="43"/>
      <c r="C6" s="43"/>
      <c r="D6" s="43"/>
      <c r="F6" s="15">
        <v>13.733333333333333</v>
      </c>
      <c r="G6" s="16">
        <v>72.59</v>
      </c>
    </row>
    <row r="7" spans="2:12" x14ac:dyDescent="0.2">
      <c r="B7" s="43"/>
      <c r="C7" s="43"/>
      <c r="D7" s="43"/>
      <c r="F7" s="15">
        <v>23.183333333333334</v>
      </c>
      <c r="G7" s="16">
        <v>90.31</v>
      </c>
    </row>
    <row r="8" spans="2:12" x14ac:dyDescent="0.2">
      <c r="B8" s="43"/>
      <c r="C8" s="43"/>
      <c r="D8" s="43"/>
      <c r="F8" s="15">
        <v>29.2</v>
      </c>
      <c r="G8" s="16">
        <v>95.29</v>
      </c>
    </row>
    <row r="9" spans="2:12" x14ac:dyDescent="0.2">
      <c r="B9" s="43"/>
      <c r="C9" s="43"/>
      <c r="D9" s="43"/>
      <c r="F9" s="15">
        <v>13.85</v>
      </c>
      <c r="G9" s="16">
        <v>48.1</v>
      </c>
    </row>
    <row r="10" spans="2:12" x14ac:dyDescent="0.2">
      <c r="B10" s="43"/>
      <c r="C10" s="43"/>
      <c r="D10" s="43"/>
      <c r="F10" s="15">
        <v>3.6666666666666665</v>
      </c>
      <c r="G10" s="16">
        <v>75.099999999999994</v>
      </c>
    </row>
    <row r="11" spans="2:12" x14ac:dyDescent="0.2">
      <c r="B11" s="43"/>
      <c r="C11" s="43"/>
      <c r="D11" s="43"/>
      <c r="F11" s="15">
        <v>14.766666666666667</v>
      </c>
      <c r="G11" s="16">
        <v>98.74</v>
      </c>
    </row>
    <row r="12" spans="2:12" x14ac:dyDescent="0.2">
      <c r="B12" s="43"/>
      <c r="C12" s="43"/>
      <c r="D12" s="43"/>
      <c r="F12" s="15">
        <v>1.75</v>
      </c>
      <c r="G12" s="16">
        <v>82.29</v>
      </c>
    </row>
    <row r="13" spans="2:12" x14ac:dyDescent="0.2">
      <c r="B13" s="43"/>
      <c r="C13" s="43"/>
      <c r="D13" s="43"/>
      <c r="F13" s="15">
        <v>9.9333333333333336</v>
      </c>
      <c r="G13" s="16">
        <v>85.9</v>
      </c>
    </row>
    <row r="14" spans="2:12" x14ac:dyDescent="0.2">
      <c r="B14" s="43"/>
      <c r="C14" s="43"/>
      <c r="D14" s="43"/>
      <c r="F14" s="15">
        <v>6.4</v>
      </c>
      <c r="G14" s="16">
        <v>73.38</v>
      </c>
    </row>
    <row r="15" spans="2:12" x14ac:dyDescent="0.2">
      <c r="B15" s="43"/>
      <c r="C15" s="43"/>
      <c r="D15" s="43"/>
      <c r="F15" s="15">
        <v>16.266666666666666</v>
      </c>
      <c r="G15" s="16">
        <v>88.65</v>
      </c>
    </row>
    <row r="16" spans="2:12" x14ac:dyDescent="0.2">
      <c r="B16" s="43"/>
      <c r="C16" s="43"/>
      <c r="D16" s="43"/>
      <c r="F16" s="15">
        <v>8.5500000000000007</v>
      </c>
      <c r="G16" s="16">
        <v>70.91</v>
      </c>
    </row>
    <row r="17" spans="1:7" x14ac:dyDescent="0.2">
      <c r="B17" s="43"/>
      <c r="C17" s="43"/>
      <c r="D17" s="43"/>
      <c r="F17" s="15">
        <v>3.25</v>
      </c>
      <c r="G17" s="16">
        <v>86.66</v>
      </c>
    </row>
    <row r="18" spans="1:7" x14ac:dyDescent="0.2">
      <c r="B18" s="43"/>
      <c r="C18" s="43"/>
      <c r="D18" s="43"/>
      <c r="F18" s="15">
        <v>34.733333333333334</v>
      </c>
      <c r="G18" s="16">
        <v>96.62</v>
      </c>
    </row>
    <row r="19" spans="1:7" x14ac:dyDescent="0.2">
      <c r="B19" s="43"/>
      <c r="C19" s="43"/>
      <c r="D19" s="43"/>
      <c r="F19" s="15">
        <v>7.8166666666666664</v>
      </c>
      <c r="G19" s="16">
        <v>94.92</v>
      </c>
    </row>
    <row r="20" spans="1:7" x14ac:dyDescent="0.2">
      <c r="B20" s="43"/>
      <c r="C20" s="43"/>
      <c r="D20" s="43"/>
      <c r="F20" s="15">
        <v>16.583333333333332</v>
      </c>
      <c r="G20" s="16">
        <v>98.94</v>
      </c>
    </row>
    <row r="21" spans="1:7" x14ac:dyDescent="0.2">
      <c r="B21" s="43"/>
      <c r="C21" s="43"/>
      <c r="D21" s="43"/>
      <c r="F21" s="15">
        <v>15.9</v>
      </c>
      <c r="G21" s="16">
        <v>92.81</v>
      </c>
    </row>
    <row r="22" spans="1:7" x14ac:dyDescent="0.2">
      <c r="B22" s="43"/>
      <c r="C22" s="43"/>
      <c r="D22" s="43"/>
      <c r="F22" s="15">
        <v>3.75</v>
      </c>
      <c r="G22" s="16">
        <v>25.37</v>
      </c>
    </row>
    <row r="23" spans="1:7" x14ac:dyDescent="0.2">
      <c r="B23" s="43"/>
      <c r="C23" s="43"/>
      <c r="D23" s="43"/>
      <c r="F23" s="15">
        <v>20.766666666666666</v>
      </c>
      <c r="G23" s="16">
        <v>94.29</v>
      </c>
    </row>
    <row r="24" spans="1:7" x14ac:dyDescent="0.2">
      <c r="B24" s="43"/>
      <c r="C24" s="43"/>
      <c r="D24" s="43"/>
      <c r="F24" s="15">
        <v>27.75</v>
      </c>
      <c r="G24" s="16">
        <v>97.14</v>
      </c>
    </row>
    <row r="25" spans="1:7" x14ac:dyDescent="0.2">
      <c r="B25" s="43"/>
      <c r="C25" s="43"/>
      <c r="D25" s="43"/>
      <c r="F25" s="15">
        <v>18.833333333333332</v>
      </c>
      <c r="G25" s="16">
        <v>90.93</v>
      </c>
    </row>
    <row r="26" spans="1:7" x14ac:dyDescent="0.2">
      <c r="B26" s="43"/>
      <c r="C26" s="43"/>
      <c r="D26" s="43"/>
      <c r="F26" s="15">
        <v>8.85</v>
      </c>
      <c r="G26" s="16">
        <v>97.86</v>
      </c>
    </row>
    <row r="27" spans="1:7" x14ac:dyDescent="0.2">
      <c r="F27" s="15">
        <v>15.066666666666666</v>
      </c>
      <c r="G27" s="16">
        <v>98.91</v>
      </c>
    </row>
    <row r="29" spans="1:7" x14ac:dyDescent="0.2">
      <c r="A29" s="9" t="s">
        <v>53</v>
      </c>
      <c r="B29" s="44" t="s">
        <v>71</v>
      </c>
      <c r="C29" s="44"/>
      <c r="D29" s="44"/>
      <c r="E29" s="44"/>
      <c r="F29" s="44"/>
      <c r="G29" s="44"/>
    </row>
    <row r="30" spans="1:7" x14ac:dyDescent="0.2">
      <c r="A30" s="9">
        <v>5</v>
      </c>
    </row>
    <row r="31" spans="1:7" x14ac:dyDescent="0.2">
      <c r="A31" s="10" t="s">
        <v>54</v>
      </c>
    </row>
    <row r="46" spans="1:7" x14ac:dyDescent="0.2">
      <c r="A46" s="9" t="s">
        <v>53</v>
      </c>
      <c r="B46" s="39" t="s">
        <v>94</v>
      </c>
      <c r="C46" s="39"/>
      <c r="D46" s="39"/>
      <c r="E46" s="39"/>
      <c r="F46" s="39"/>
      <c r="G46" s="39"/>
    </row>
    <row r="47" spans="1:7" x14ac:dyDescent="0.2">
      <c r="A47" s="9">
        <v>5</v>
      </c>
      <c r="B47" s="39"/>
      <c r="C47" s="39"/>
      <c r="D47" s="39"/>
      <c r="E47" s="39"/>
      <c r="F47" s="39"/>
      <c r="G47" s="39"/>
    </row>
    <row r="48" spans="1:7" x14ac:dyDescent="0.2">
      <c r="A48" s="10" t="s">
        <v>54</v>
      </c>
      <c r="B48" s="39"/>
      <c r="C48" s="39"/>
      <c r="D48" s="39"/>
      <c r="E48" s="39"/>
      <c r="F48" s="39"/>
      <c r="G48" s="39"/>
    </row>
    <row r="49" spans="1:8" x14ac:dyDescent="0.2">
      <c r="A49" s="10"/>
      <c r="B49" s="45" t="s">
        <v>95</v>
      </c>
      <c r="C49" s="45"/>
      <c r="D49" s="45"/>
      <c r="E49" s="45"/>
      <c r="F49" s="45"/>
      <c r="G49" s="45"/>
      <c r="H49" s="45"/>
    </row>
    <row r="50" spans="1:8" x14ac:dyDescent="0.2">
      <c r="A50" s="10"/>
      <c r="B50" s="45" t="s">
        <v>96</v>
      </c>
      <c r="C50" s="45"/>
      <c r="D50" s="45"/>
      <c r="E50" s="45"/>
      <c r="F50" s="45"/>
      <c r="G50" s="45"/>
      <c r="H50" s="45"/>
    </row>
    <row r="52" spans="1:8" x14ac:dyDescent="0.2">
      <c r="A52" s="9" t="s">
        <v>53</v>
      </c>
      <c r="B52" s="39" t="s">
        <v>72</v>
      </c>
      <c r="C52" s="39"/>
      <c r="D52" s="39"/>
      <c r="E52" s="39"/>
      <c r="F52" s="39"/>
      <c r="G52" s="39"/>
    </row>
    <row r="53" spans="1:8" x14ac:dyDescent="0.2">
      <c r="A53" s="9">
        <v>5</v>
      </c>
      <c r="B53" s="39"/>
      <c r="C53" s="39"/>
      <c r="D53" s="39"/>
      <c r="E53" s="39"/>
      <c r="F53" s="39"/>
      <c r="G53" s="39"/>
    </row>
    <row r="54" spans="1:8" x14ac:dyDescent="0.2">
      <c r="A54" s="10" t="s">
        <v>54</v>
      </c>
      <c r="B54" s="39"/>
      <c r="C54" s="39"/>
      <c r="D54" s="39"/>
      <c r="E54" s="39"/>
      <c r="F54" s="39"/>
      <c r="G54" s="39"/>
    </row>
    <row r="56" spans="1:8" x14ac:dyDescent="0.2">
      <c r="B56" s="41" t="s">
        <v>106</v>
      </c>
      <c r="C56" s="41"/>
      <c r="D56" s="41"/>
      <c r="E56" s="41"/>
      <c r="F56" s="41"/>
      <c r="G56" s="41"/>
    </row>
    <row r="57" spans="1:8" x14ac:dyDescent="0.2">
      <c r="B57" s="41"/>
      <c r="C57" s="41"/>
      <c r="D57" s="41"/>
      <c r="E57" s="41"/>
      <c r="F57" s="41"/>
      <c r="G57" s="41"/>
    </row>
    <row r="58" spans="1:8" x14ac:dyDescent="0.2">
      <c r="B58" s="41"/>
      <c r="C58" s="41"/>
      <c r="D58" s="41"/>
      <c r="E58" s="41"/>
      <c r="F58" s="41"/>
      <c r="G58" s="41"/>
    </row>
    <row r="59" spans="1:8" x14ac:dyDescent="0.2">
      <c r="B59" s="41"/>
      <c r="C59" s="41"/>
      <c r="D59" s="41"/>
      <c r="E59" s="41"/>
      <c r="F59" s="41"/>
      <c r="G59" s="41"/>
    </row>
    <row r="60" spans="1:8" x14ac:dyDescent="0.2">
      <c r="B60" s="41"/>
      <c r="C60" s="41"/>
      <c r="D60" s="41"/>
      <c r="E60" s="41"/>
      <c r="F60" s="41"/>
      <c r="G60" s="41"/>
    </row>
    <row r="62" spans="1:8" x14ac:dyDescent="0.2">
      <c r="A62" s="9" t="s">
        <v>53</v>
      </c>
      <c r="B62" s="39" t="s">
        <v>73</v>
      </c>
      <c r="C62" s="39"/>
      <c r="D62" s="39"/>
      <c r="E62" s="39"/>
      <c r="F62" s="39"/>
      <c r="G62" s="39"/>
    </row>
    <row r="63" spans="1:8" x14ac:dyDescent="0.2">
      <c r="A63" s="9">
        <v>5</v>
      </c>
      <c r="B63" s="39"/>
      <c r="C63" s="39"/>
      <c r="D63" s="39"/>
      <c r="E63" s="39"/>
      <c r="F63" s="39"/>
      <c r="G63" s="39"/>
    </row>
    <row r="64" spans="1:8" x14ac:dyDescent="0.2">
      <c r="A64" s="10" t="s">
        <v>54</v>
      </c>
      <c r="B64" s="39"/>
      <c r="C64" s="39"/>
      <c r="D64" s="39"/>
      <c r="E64" s="39"/>
      <c r="F64" s="39"/>
      <c r="G64" s="39"/>
    </row>
    <row r="66" spans="1:7" x14ac:dyDescent="0.2">
      <c r="B66" s="41" t="s">
        <v>102</v>
      </c>
      <c r="C66" s="41"/>
      <c r="D66" s="41"/>
      <c r="E66" s="41"/>
      <c r="F66" s="41"/>
      <c r="G66" s="41"/>
    </row>
    <row r="67" spans="1:7" x14ac:dyDescent="0.2">
      <c r="B67" s="41"/>
      <c r="C67" s="41"/>
      <c r="D67" s="41"/>
      <c r="E67" s="41"/>
      <c r="F67" s="41"/>
      <c r="G67" s="41"/>
    </row>
    <row r="68" spans="1:7" x14ac:dyDescent="0.2">
      <c r="B68" s="41"/>
      <c r="C68" s="41"/>
      <c r="D68" s="41"/>
      <c r="E68" s="41"/>
      <c r="F68" s="41"/>
      <c r="G68" s="41"/>
    </row>
    <row r="69" spans="1:7" x14ac:dyDescent="0.2">
      <c r="B69" s="41"/>
      <c r="C69" s="41"/>
      <c r="D69" s="41"/>
      <c r="E69" s="41"/>
      <c r="F69" s="41"/>
      <c r="G69" s="41"/>
    </row>
    <row r="70" spans="1:7" x14ac:dyDescent="0.2">
      <c r="B70" s="41"/>
      <c r="C70" s="41"/>
      <c r="D70" s="41"/>
      <c r="E70" s="41"/>
      <c r="F70" s="41"/>
      <c r="G70" s="41"/>
    </row>
    <row r="72" spans="1:7" x14ac:dyDescent="0.2">
      <c r="A72" s="9" t="s">
        <v>53</v>
      </c>
      <c r="B72" s="39" t="s">
        <v>74</v>
      </c>
      <c r="C72" s="39"/>
      <c r="D72" s="39"/>
      <c r="E72" s="39"/>
      <c r="F72" s="39"/>
      <c r="G72" s="39"/>
    </row>
    <row r="73" spans="1:7" x14ac:dyDescent="0.2">
      <c r="A73" s="9">
        <v>5</v>
      </c>
      <c r="B73" s="39"/>
      <c r="C73" s="39"/>
      <c r="D73" s="39"/>
      <c r="E73" s="39"/>
      <c r="F73" s="39"/>
      <c r="G73" s="39"/>
    </row>
    <row r="74" spans="1:7" x14ac:dyDescent="0.2">
      <c r="A74" s="10" t="s">
        <v>54</v>
      </c>
      <c r="B74" s="39"/>
      <c r="C74" s="39"/>
      <c r="D74" s="39"/>
      <c r="E74" s="39"/>
      <c r="F74" s="39"/>
      <c r="G74" s="39"/>
    </row>
    <row r="76" spans="1:7" x14ac:dyDescent="0.2">
      <c r="B76" s="41" t="s">
        <v>105</v>
      </c>
      <c r="C76" s="41"/>
      <c r="D76" s="41"/>
      <c r="E76" s="41"/>
      <c r="F76" s="41"/>
      <c r="G76" s="41"/>
    </row>
    <row r="77" spans="1:7" x14ac:dyDescent="0.2">
      <c r="B77" s="41"/>
      <c r="C77" s="41"/>
      <c r="D77" s="41"/>
      <c r="E77" s="41"/>
      <c r="F77" s="41"/>
      <c r="G77" s="41"/>
    </row>
    <row r="78" spans="1:7" x14ac:dyDescent="0.2">
      <c r="B78" s="41"/>
      <c r="C78" s="41"/>
      <c r="D78" s="41"/>
      <c r="E78" s="41"/>
      <c r="F78" s="41"/>
      <c r="G78" s="41"/>
    </row>
    <row r="79" spans="1:7" x14ac:dyDescent="0.2">
      <c r="B79" s="41"/>
      <c r="C79" s="41"/>
      <c r="D79" s="41"/>
      <c r="E79" s="41"/>
      <c r="F79" s="41"/>
      <c r="G79" s="41"/>
    </row>
    <row r="80" spans="1:7" x14ac:dyDescent="0.2">
      <c r="B80" s="41"/>
      <c r="C80" s="41"/>
      <c r="D80" s="41"/>
      <c r="E80" s="41"/>
      <c r="F80" s="41"/>
      <c r="G80" s="41"/>
    </row>
    <row r="82" spans="1:7" x14ac:dyDescent="0.2">
      <c r="A82" s="9" t="s">
        <v>53</v>
      </c>
      <c r="B82" s="39" t="s">
        <v>75</v>
      </c>
      <c r="C82" s="39"/>
      <c r="D82" s="39"/>
      <c r="E82" s="39"/>
      <c r="F82" s="39"/>
      <c r="G82" s="39"/>
    </row>
    <row r="83" spans="1:7" x14ac:dyDescent="0.2">
      <c r="A83" s="9">
        <v>5</v>
      </c>
      <c r="B83" s="39"/>
      <c r="C83" s="39"/>
      <c r="D83" s="39"/>
      <c r="E83" s="39"/>
      <c r="F83" s="39"/>
      <c r="G83" s="39"/>
    </row>
    <row r="84" spans="1:7" x14ac:dyDescent="0.2">
      <c r="A84" s="10" t="s">
        <v>54</v>
      </c>
      <c r="B84" s="39"/>
      <c r="C84" s="39"/>
      <c r="D84" s="39"/>
      <c r="E84" s="39"/>
      <c r="F84" s="39"/>
      <c r="G84" s="39"/>
    </row>
    <row r="86" spans="1:7" x14ac:dyDescent="0.2">
      <c r="B86" s="41" t="s">
        <v>103</v>
      </c>
      <c r="C86" s="41"/>
      <c r="D86" s="41"/>
      <c r="E86" s="41"/>
      <c r="F86" s="41"/>
      <c r="G86" s="41"/>
    </row>
    <row r="87" spans="1:7" x14ac:dyDescent="0.2">
      <c r="B87" s="41"/>
      <c r="C87" s="41"/>
      <c r="D87" s="41"/>
      <c r="E87" s="41"/>
      <c r="F87" s="41"/>
      <c r="G87" s="41"/>
    </row>
    <row r="88" spans="1:7" x14ac:dyDescent="0.2">
      <c r="B88" s="41"/>
      <c r="C88" s="41"/>
      <c r="D88" s="41"/>
      <c r="E88" s="41"/>
      <c r="F88" s="41"/>
      <c r="G88" s="41"/>
    </row>
    <row r="89" spans="1:7" x14ac:dyDescent="0.2">
      <c r="B89" s="41"/>
      <c r="C89" s="41"/>
      <c r="D89" s="41"/>
      <c r="E89" s="41"/>
      <c r="F89" s="41"/>
      <c r="G89" s="41"/>
    </row>
    <row r="90" spans="1:7" x14ac:dyDescent="0.2">
      <c r="B90" s="41"/>
      <c r="C90" s="41"/>
      <c r="D90" s="41"/>
      <c r="E90" s="41"/>
      <c r="F90" s="41"/>
      <c r="G90" s="41"/>
    </row>
    <row r="92" spans="1:7" x14ac:dyDescent="0.2">
      <c r="A92" s="9" t="s">
        <v>53</v>
      </c>
      <c r="B92" s="39" t="s">
        <v>76</v>
      </c>
      <c r="C92" s="39"/>
      <c r="D92" s="39"/>
      <c r="E92" s="39"/>
      <c r="F92" s="39"/>
      <c r="G92" s="39"/>
    </row>
    <row r="93" spans="1:7" x14ac:dyDescent="0.2">
      <c r="A93" s="9">
        <v>10</v>
      </c>
      <c r="B93" s="39"/>
      <c r="C93" s="39"/>
      <c r="D93" s="39"/>
      <c r="E93" s="39"/>
      <c r="F93" s="39"/>
      <c r="G93" s="39"/>
    </row>
    <row r="94" spans="1:7" x14ac:dyDescent="0.2">
      <c r="A94" s="10" t="s">
        <v>54</v>
      </c>
      <c r="B94" s="39"/>
      <c r="C94" s="39"/>
      <c r="D94" s="39"/>
      <c r="E94" s="39"/>
      <c r="F94" s="39"/>
      <c r="G94" s="39"/>
    </row>
    <row r="96" spans="1:7" x14ac:dyDescent="0.2">
      <c r="B96" s="41" t="s">
        <v>104</v>
      </c>
      <c r="C96" s="41"/>
      <c r="D96" s="41"/>
      <c r="E96" s="41"/>
      <c r="F96" s="41"/>
      <c r="G96" s="41"/>
    </row>
    <row r="97" spans="2:7" x14ac:dyDescent="0.2">
      <c r="B97" s="41"/>
      <c r="C97" s="41"/>
      <c r="D97" s="41"/>
      <c r="E97" s="41"/>
      <c r="F97" s="41"/>
      <c r="G97" s="41"/>
    </row>
    <row r="98" spans="2:7" x14ac:dyDescent="0.2">
      <c r="B98" s="41"/>
      <c r="C98" s="41"/>
      <c r="D98" s="41"/>
      <c r="E98" s="41"/>
      <c r="F98" s="41"/>
      <c r="G98" s="41"/>
    </row>
    <row r="99" spans="2:7" x14ac:dyDescent="0.2">
      <c r="B99" s="41"/>
      <c r="C99" s="41"/>
      <c r="D99" s="41"/>
      <c r="E99" s="41"/>
      <c r="F99" s="41"/>
      <c r="G99" s="41"/>
    </row>
    <row r="100" spans="2:7" x14ac:dyDescent="0.2">
      <c r="B100" s="41"/>
      <c r="C100" s="41"/>
      <c r="D100" s="41"/>
      <c r="E100" s="41"/>
      <c r="F100" s="41"/>
      <c r="G100" s="41"/>
    </row>
  </sheetData>
  <mergeCells count="15">
    <mergeCell ref="B4:D26"/>
    <mergeCell ref="B29:G29"/>
    <mergeCell ref="B46:G48"/>
    <mergeCell ref="B52:G54"/>
    <mergeCell ref="B56:G60"/>
    <mergeCell ref="B49:H49"/>
    <mergeCell ref="B50:H50"/>
    <mergeCell ref="B92:G94"/>
    <mergeCell ref="B96:G100"/>
    <mergeCell ref="B62:G64"/>
    <mergeCell ref="B66:G70"/>
    <mergeCell ref="B72:G74"/>
    <mergeCell ref="B76:G80"/>
    <mergeCell ref="B82:G84"/>
    <mergeCell ref="B86:G90"/>
  </mergeCells>
  <hyperlinks>
    <hyperlink ref="B50:H50" r:id="rId1" display="Click here for the Microsoft Support page on how to use Chart Elements. " xr:uid="{8B632E6E-0946-43F1-B1B3-E6A90743CE6B}"/>
    <hyperlink ref="B49:H49" r:id="rId2" display="Click here for the Microsoft Support page on how to use Chart Design. " xr:uid="{85938B62-417C-4FAC-B9EB-996E33FC47EC}"/>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9389-0453-43DF-AFA7-F598B7B31F0B}">
  <dimension ref="A1:L48"/>
  <sheetViews>
    <sheetView topLeftCell="A35" zoomScale="70" zoomScaleNormal="70" workbookViewId="0">
      <selection activeCell="B44" sqref="B44:G48"/>
    </sheetView>
  </sheetViews>
  <sheetFormatPr defaultRowHeight="15" x14ac:dyDescent="0.2"/>
  <cols>
    <col min="1" max="1" width="16.8125" customWidth="1"/>
    <col min="2" max="4" width="15.19921875" customWidth="1"/>
    <col min="5" max="5" width="17.21875" bestFit="1" customWidth="1"/>
    <col min="6" max="6" width="15.19921875" customWidth="1"/>
    <col min="7" max="7" width="12.5078125" customWidth="1"/>
  </cols>
  <sheetData>
    <row r="1" spans="1:12" ht="15.75" thickBot="1" x14ac:dyDescent="0.25">
      <c r="B1" s="1" t="s">
        <v>14</v>
      </c>
    </row>
    <row r="2" spans="1:12" x14ac:dyDescent="0.2">
      <c r="B2" t="s">
        <v>78</v>
      </c>
      <c r="I2" s="3" t="s">
        <v>47</v>
      </c>
      <c r="J2" s="4"/>
      <c r="K2" s="4"/>
      <c r="L2" s="5">
        <f>A14+A23+A32+A41</f>
        <v>15</v>
      </c>
    </row>
    <row r="3" spans="1:12" ht="15.75" thickBot="1" x14ac:dyDescent="0.25">
      <c r="B3" s="18"/>
      <c r="F3" s="1"/>
      <c r="I3" s="6" t="s">
        <v>48</v>
      </c>
      <c r="J3" s="7"/>
      <c r="K3" s="7"/>
      <c r="L3" s="17">
        <f>A16+A25+A34+A43</f>
        <v>0</v>
      </c>
    </row>
    <row r="4" spans="1:12" x14ac:dyDescent="0.2">
      <c r="B4" s="56" t="s">
        <v>86</v>
      </c>
      <c r="C4" s="56"/>
      <c r="D4" s="56"/>
      <c r="E4" s="56"/>
      <c r="F4" s="56"/>
    </row>
    <row r="5" spans="1:12" ht="27.75" x14ac:dyDescent="0.2">
      <c r="B5" s="21" t="s">
        <v>85</v>
      </c>
      <c r="C5" s="21" t="s">
        <v>79</v>
      </c>
      <c r="D5" s="21" t="s">
        <v>83</v>
      </c>
      <c r="E5" s="21" t="s">
        <v>82</v>
      </c>
      <c r="F5" s="21" t="s">
        <v>84</v>
      </c>
    </row>
    <row r="6" spans="1:12" x14ac:dyDescent="0.2">
      <c r="B6" s="22" t="s">
        <v>80</v>
      </c>
      <c r="C6" s="23">
        <v>8443</v>
      </c>
      <c r="D6" s="23">
        <v>34339</v>
      </c>
      <c r="E6" s="23">
        <v>34735</v>
      </c>
      <c r="F6" s="23">
        <v>61947</v>
      </c>
      <c r="H6" s="20"/>
      <c r="I6" s="20"/>
      <c r="J6" s="20"/>
      <c r="K6" s="20"/>
    </row>
    <row r="7" spans="1:12" x14ac:dyDescent="0.2">
      <c r="B7" s="24" t="s">
        <v>81</v>
      </c>
      <c r="C7" s="25">
        <v>442</v>
      </c>
      <c r="D7" s="23">
        <v>1266</v>
      </c>
      <c r="E7" s="23">
        <v>1054</v>
      </c>
      <c r="F7" s="23">
        <v>1203</v>
      </c>
      <c r="H7" s="18"/>
      <c r="I7" s="18"/>
      <c r="J7" s="18"/>
    </row>
    <row r="8" spans="1:12" x14ac:dyDescent="0.2">
      <c r="B8" s="20"/>
    </row>
    <row r="9" spans="1:12" ht="15" customHeight="1" x14ac:dyDescent="0.2">
      <c r="B9" s="39" t="s">
        <v>87</v>
      </c>
      <c r="C9" s="39"/>
      <c r="D9" s="39"/>
      <c r="E9" s="39"/>
      <c r="F9" s="39"/>
    </row>
    <row r="10" spans="1:12" x14ac:dyDescent="0.2">
      <c r="B10" s="39"/>
      <c r="C10" s="39"/>
      <c r="D10" s="39"/>
      <c r="E10" s="39"/>
      <c r="F10" s="39"/>
    </row>
    <row r="11" spans="1:12" x14ac:dyDescent="0.2">
      <c r="B11" s="39"/>
      <c r="C11" s="39"/>
      <c r="D11" s="39"/>
      <c r="E11" s="39"/>
      <c r="F11" s="39"/>
      <c r="G11" s="13"/>
      <c r="H11" s="13"/>
      <c r="I11" s="13"/>
      <c r="J11" s="13"/>
    </row>
    <row r="12" spans="1:12" x14ac:dyDescent="0.2">
      <c r="B12" s="26"/>
      <c r="C12" s="26"/>
      <c r="D12" s="26"/>
      <c r="E12" s="26"/>
      <c r="F12" s="26"/>
      <c r="G12" s="13"/>
      <c r="H12" s="13"/>
      <c r="I12" s="13"/>
      <c r="J12" s="13"/>
    </row>
    <row r="13" spans="1:12" x14ac:dyDescent="0.2">
      <c r="A13" s="9" t="s">
        <v>53</v>
      </c>
      <c r="B13" s="39" t="s">
        <v>88</v>
      </c>
      <c r="C13" s="39"/>
      <c r="D13" s="39"/>
      <c r="E13" s="39"/>
      <c r="F13" s="39"/>
      <c r="G13" s="39"/>
      <c r="H13" s="19"/>
      <c r="I13" s="19"/>
      <c r="J13" s="19"/>
    </row>
    <row r="14" spans="1:12" x14ac:dyDescent="0.2">
      <c r="A14" s="9">
        <v>2</v>
      </c>
      <c r="B14" s="39"/>
      <c r="C14" s="39"/>
      <c r="D14" s="39"/>
      <c r="E14" s="39"/>
      <c r="F14" s="39"/>
      <c r="G14" s="39"/>
      <c r="H14" s="19"/>
      <c r="I14" s="19"/>
      <c r="J14" s="19"/>
    </row>
    <row r="15" spans="1:12" x14ac:dyDescent="0.2">
      <c r="A15" s="10" t="s">
        <v>54</v>
      </c>
      <c r="B15" s="39"/>
      <c r="C15" s="39"/>
      <c r="D15" s="39"/>
      <c r="E15" s="39"/>
      <c r="F15" s="39"/>
      <c r="G15" s="39"/>
      <c r="H15" s="13"/>
      <c r="I15" s="13"/>
      <c r="J15" s="13"/>
    </row>
    <row r="16" spans="1:12" x14ac:dyDescent="0.2">
      <c r="H16" s="19"/>
      <c r="I16" s="19"/>
      <c r="J16" s="19"/>
    </row>
    <row r="17" spans="1:7" ht="27.75" x14ac:dyDescent="0.2">
      <c r="B17" s="21" t="s">
        <v>85</v>
      </c>
      <c r="C17" s="21" t="s">
        <v>79</v>
      </c>
      <c r="D17" s="21" t="s">
        <v>83</v>
      </c>
      <c r="E17" s="21" t="s">
        <v>82</v>
      </c>
      <c r="F17" s="21" t="s">
        <v>84</v>
      </c>
    </row>
    <row r="18" spans="1:7" x14ac:dyDescent="0.2">
      <c r="B18" s="22" t="s">
        <v>80</v>
      </c>
      <c r="C18" s="23">
        <v>8443</v>
      </c>
      <c r="D18" s="23">
        <v>34339</v>
      </c>
      <c r="E18" s="23">
        <v>34735</v>
      </c>
      <c r="F18" s="29">
        <v>61947</v>
      </c>
      <c r="G18" s="37">
        <f>SUM(C18:F18)</f>
        <v>139464</v>
      </c>
    </row>
    <row r="19" spans="1:7" x14ac:dyDescent="0.2">
      <c r="B19" s="30" t="s">
        <v>81</v>
      </c>
      <c r="C19" s="31">
        <v>442</v>
      </c>
      <c r="D19" s="32">
        <v>1266</v>
      </c>
      <c r="E19" s="32">
        <v>1054</v>
      </c>
      <c r="F19" s="33">
        <v>1203</v>
      </c>
      <c r="G19" s="11">
        <f>SUM(C19:F19)</f>
        <v>3965</v>
      </c>
    </row>
    <row r="20" spans="1:7" x14ac:dyDescent="0.2">
      <c r="C20" s="36">
        <f>SUM(C18:C19)</f>
        <v>8885</v>
      </c>
      <c r="D20" s="37">
        <f>SUM(D18:D19)</f>
        <v>35605</v>
      </c>
      <c r="E20" s="37">
        <f>SUM(E18:E19)</f>
        <v>35789</v>
      </c>
      <c r="F20" s="37">
        <f>SUM(F18:F19)</f>
        <v>63150</v>
      </c>
      <c r="G20" s="37">
        <f>SUM(G18:G19)</f>
        <v>143429</v>
      </c>
    </row>
    <row r="22" spans="1:7" x14ac:dyDescent="0.2">
      <c r="A22" s="9" t="s">
        <v>53</v>
      </c>
      <c r="B22" s="39" t="s">
        <v>89</v>
      </c>
      <c r="C22" s="39"/>
      <c r="D22" s="39"/>
      <c r="E22" s="39"/>
      <c r="F22" s="39"/>
      <c r="G22" s="39"/>
    </row>
    <row r="23" spans="1:7" x14ac:dyDescent="0.2">
      <c r="A23" s="9">
        <v>3</v>
      </c>
      <c r="B23" s="39"/>
      <c r="C23" s="39"/>
      <c r="D23" s="39"/>
      <c r="E23" s="39"/>
      <c r="F23" s="39"/>
      <c r="G23" s="39"/>
    </row>
    <row r="24" spans="1:7" x14ac:dyDescent="0.2">
      <c r="A24" s="10" t="s">
        <v>54</v>
      </c>
      <c r="B24" s="39"/>
      <c r="C24" s="39"/>
      <c r="D24" s="39"/>
      <c r="E24" s="39"/>
      <c r="F24" s="39"/>
      <c r="G24" s="39"/>
    </row>
    <row r="26" spans="1:7" ht="27.75" x14ac:dyDescent="0.2">
      <c r="B26" s="21" t="s">
        <v>85</v>
      </c>
      <c r="C26" s="21" t="s">
        <v>79</v>
      </c>
      <c r="D26" s="21" t="s">
        <v>83</v>
      </c>
      <c r="E26" s="21" t="s">
        <v>82</v>
      </c>
      <c r="F26" s="21" t="s">
        <v>84</v>
      </c>
    </row>
    <row r="27" spans="1:7" x14ac:dyDescent="0.2">
      <c r="B27" s="22" t="s">
        <v>80</v>
      </c>
      <c r="C27" s="23">
        <v>8443</v>
      </c>
      <c r="D27" s="23">
        <v>34339</v>
      </c>
      <c r="E27" s="23">
        <v>34735</v>
      </c>
      <c r="F27" s="23">
        <v>61947</v>
      </c>
      <c r="G27" s="11">
        <f>G18/G20</f>
        <v>0.97235566029185172</v>
      </c>
    </row>
    <row r="28" spans="1:7" x14ac:dyDescent="0.2">
      <c r="B28" s="24" t="s">
        <v>81</v>
      </c>
      <c r="C28" s="25">
        <v>442</v>
      </c>
      <c r="D28" s="23">
        <v>1266</v>
      </c>
      <c r="E28" s="23">
        <v>1054</v>
      </c>
      <c r="F28" s="23">
        <v>1203</v>
      </c>
      <c r="G28" s="11">
        <f>G19/G20</f>
        <v>2.7644339708148283E-2</v>
      </c>
    </row>
    <row r="29" spans="1:7" x14ac:dyDescent="0.2">
      <c r="C29" s="11">
        <f>C20/G20</f>
        <v>6.1947026054703022E-2</v>
      </c>
      <c r="D29" s="37">
        <f>D20/G20</f>
        <v>0.24824129011566698</v>
      </c>
      <c r="E29" s="11">
        <f>E20/G20</f>
        <v>0.24952415480830237</v>
      </c>
      <c r="F29" s="11">
        <f>F20/G20</f>
        <v>0.44028752902132762</v>
      </c>
      <c r="G29" s="11">
        <f>SUM(G27:G28)</f>
        <v>1</v>
      </c>
    </row>
    <row r="31" spans="1:7" ht="15" customHeight="1" x14ac:dyDescent="0.2">
      <c r="A31" s="9" t="s">
        <v>53</v>
      </c>
      <c r="B31" s="39" t="s">
        <v>90</v>
      </c>
      <c r="C31" s="39"/>
      <c r="D31" s="39"/>
      <c r="E31" s="39"/>
      <c r="F31" s="39"/>
      <c r="G31" s="39"/>
    </row>
    <row r="32" spans="1:7" x14ac:dyDescent="0.2">
      <c r="A32" s="9">
        <v>5</v>
      </c>
      <c r="B32" s="39"/>
      <c r="C32" s="39"/>
      <c r="D32" s="39"/>
      <c r="E32" s="39"/>
      <c r="F32" s="39"/>
      <c r="G32" s="39"/>
    </row>
    <row r="33" spans="1:7" x14ac:dyDescent="0.2">
      <c r="A33" s="10" t="s">
        <v>54</v>
      </c>
      <c r="B33" s="39"/>
      <c r="C33" s="39"/>
      <c r="D33" s="39"/>
      <c r="E33" s="39"/>
      <c r="F33" s="39"/>
      <c r="G33" s="39"/>
    </row>
    <row r="35" spans="1:7" ht="27.75" x14ac:dyDescent="0.2">
      <c r="B35" s="21" t="s">
        <v>85</v>
      </c>
      <c r="C35" s="21" t="s">
        <v>79</v>
      </c>
      <c r="D35" s="21" t="s">
        <v>83</v>
      </c>
      <c r="E35" s="21" t="s">
        <v>82</v>
      </c>
      <c r="F35" s="21" t="s">
        <v>84</v>
      </c>
    </row>
    <row r="36" spans="1:7" x14ac:dyDescent="0.2">
      <c r="B36" s="22" t="s">
        <v>80</v>
      </c>
      <c r="C36" s="34">
        <f>C18/C20</f>
        <v>0.95025323579065846</v>
      </c>
      <c r="D36" s="34">
        <f>D18/D20</f>
        <v>0.96444319618031171</v>
      </c>
      <c r="E36" s="34">
        <f>E18/E20</f>
        <v>0.97054961021542929</v>
      </c>
      <c r="F36" s="34">
        <f>F18/F20</f>
        <v>0.98095011876484561</v>
      </c>
      <c r="G36" s="37">
        <f>SUM(C36:F36)</f>
        <v>3.8661961609512452</v>
      </c>
    </row>
    <row r="37" spans="1:7" x14ac:dyDescent="0.2">
      <c r="B37" s="24" t="s">
        <v>81</v>
      </c>
      <c r="C37" s="35">
        <f>C19/C20</f>
        <v>4.9746764209341585E-2</v>
      </c>
      <c r="D37" s="34">
        <f>D19/D20</f>
        <v>3.5556803819688246E-2</v>
      </c>
      <c r="E37" s="34">
        <f>E19/E20</f>
        <v>2.945038978457068E-2</v>
      </c>
      <c r="F37" s="34">
        <f>F19/F20</f>
        <v>1.9049881235154394E-2</v>
      </c>
      <c r="G37" s="11">
        <f>SUM(C37:F37)</f>
        <v>0.1338038390487549</v>
      </c>
    </row>
    <row r="38" spans="1:7" x14ac:dyDescent="0.2">
      <c r="C38" s="37">
        <f>SUM(C36:C37)</f>
        <v>1</v>
      </c>
      <c r="D38" s="37">
        <f>SUM(D36:D37)</f>
        <v>1</v>
      </c>
      <c r="E38" s="37">
        <f>SUM(E36:E37)</f>
        <v>1</v>
      </c>
      <c r="F38" s="37">
        <f>SUM(F36:F37)</f>
        <v>1</v>
      </c>
      <c r="G38" s="37">
        <f>SUM(C38:F38)</f>
        <v>4</v>
      </c>
    </row>
    <row r="40" spans="1:7" x14ac:dyDescent="0.2">
      <c r="A40" s="9" t="s">
        <v>53</v>
      </c>
      <c r="B40" s="46" t="s">
        <v>91</v>
      </c>
      <c r="C40" s="46"/>
      <c r="D40" s="46"/>
      <c r="E40" s="46"/>
      <c r="F40" s="46"/>
      <c r="G40" s="46"/>
    </row>
    <row r="41" spans="1:7" x14ac:dyDescent="0.2">
      <c r="A41" s="9">
        <v>5</v>
      </c>
      <c r="B41" s="46"/>
      <c r="C41" s="46"/>
      <c r="D41" s="46"/>
      <c r="E41" s="46"/>
      <c r="F41" s="46"/>
      <c r="G41" s="46"/>
    </row>
    <row r="42" spans="1:7" x14ac:dyDescent="0.2">
      <c r="A42" s="27" t="s">
        <v>54</v>
      </c>
      <c r="B42" s="46"/>
      <c r="C42" s="46"/>
      <c r="D42" s="46"/>
      <c r="E42" s="46"/>
      <c r="F42" s="46"/>
      <c r="G42" s="46"/>
    </row>
    <row r="43" spans="1:7" x14ac:dyDescent="0.2">
      <c r="A43" s="28"/>
      <c r="B43" s="28"/>
      <c r="C43" s="28"/>
      <c r="D43" s="28"/>
      <c r="E43" s="28"/>
      <c r="F43" s="28"/>
      <c r="G43" s="28"/>
    </row>
    <row r="44" spans="1:7" x14ac:dyDescent="0.2">
      <c r="A44" s="28"/>
      <c r="B44" s="47" t="s">
        <v>101</v>
      </c>
      <c r="C44" s="48"/>
      <c r="D44" s="48"/>
      <c r="E44" s="48"/>
      <c r="F44" s="48"/>
      <c r="G44" s="49"/>
    </row>
    <row r="45" spans="1:7" x14ac:dyDescent="0.2">
      <c r="A45" s="28"/>
      <c r="B45" s="50"/>
      <c r="C45" s="51"/>
      <c r="D45" s="51"/>
      <c r="E45" s="51"/>
      <c r="F45" s="51"/>
      <c r="G45" s="52"/>
    </row>
    <row r="46" spans="1:7" x14ac:dyDescent="0.2">
      <c r="A46" s="28"/>
      <c r="B46" s="50"/>
      <c r="C46" s="51"/>
      <c r="D46" s="51"/>
      <c r="E46" s="51"/>
      <c r="F46" s="51"/>
      <c r="G46" s="52"/>
    </row>
    <row r="47" spans="1:7" x14ac:dyDescent="0.2">
      <c r="A47" s="28"/>
      <c r="B47" s="50"/>
      <c r="C47" s="51"/>
      <c r="D47" s="51"/>
      <c r="E47" s="51"/>
      <c r="F47" s="51"/>
      <c r="G47" s="52"/>
    </row>
    <row r="48" spans="1:7" x14ac:dyDescent="0.2">
      <c r="A48" s="28"/>
      <c r="B48" s="53"/>
      <c r="C48" s="54"/>
      <c r="D48" s="54"/>
      <c r="E48" s="54"/>
      <c r="F48" s="54"/>
      <c r="G48" s="55"/>
    </row>
  </sheetData>
  <mergeCells count="7">
    <mergeCell ref="B22:G24"/>
    <mergeCell ref="B31:G33"/>
    <mergeCell ref="B40:G42"/>
    <mergeCell ref="B44:G48"/>
    <mergeCell ref="B4:F4"/>
    <mergeCell ref="B9:F11"/>
    <mergeCell ref="B13:G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4</vt:i4>
      </vt:variant>
    </vt:vector>
  </HeadingPairs>
  <TitlesOfParts>
    <vt:vector size="4" baseType="lpstr">
      <vt:lpstr>Directions</vt:lpstr>
      <vt:lpstr>Page 1</vt:lpstr>
      <vt:lpstr>Page 2</vt:lpstr>
      <vt:lpstr>Page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Weston</dc:creator>
  <cp:lastModifiedBy>Robert Weston</cp:lastModifiedBy>
  <dcterms:created xsi:type="dcterms:W3CDTF">2023-01-06T06:25:38Z</dcterms:created>
  <dcterms:modified xsi:type="dcterms:W3CDTF">2023-01-20T06:29:47Z</dcterms:modified>
</cp:coreProperties>
</file>