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tools/"/>
    </mc:Choice>
  </mc:AlternateContent>
  <xr:revisionPtr revIDLastSave="0" documentId="13_ncr:1_{50330659-E4E0-344F-BDC8-5D2C7F4D8E61}" xr6:coauthVersionLast="47" xr6:coauthVersionMax="47" xr10:uidLastSave="{00000000-0000-0000-0000-000000000000}"/>
  <bookViews>
    <workbookView xWindow="2420" yWindow="980" windowWidth="26380" windowHeight="15840" xr2:uid="{66DC1B81-2068-E848-9C77-E46697827C4A}"/>
  </bookViews>
  <sheets>
    <sheet name="全行业截面" sheetId="1" r:id="rId1"/>
    <sheet name="Sheet1" sheetId="9" r:id="rId2"/>
    <sheet name="单季_营收同比" sheetId="2" r:id="rId3"/>
    <sheet name="单季_归母净利润同比" sheetId="3" r:id="rId4"/>
    <sheet name="单季_ROE" sheetId="4" r:id="rId5"/>
    <sheet name="单季_ROA" sheetId="5" r:id="rId6"/>
    <sheet name="单季_销售毛利率" sheetId="6" r:id="rId7"/>
    <sheet name="单季_销售费用率" sheetId="8" r:id="rId8"/>
    <sheet name="单季_销售净利率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8"/>
  <c r="B1" i="7"/>
  <c r="B1" i="6"/>
  <c r="B1" i="5"/>
  <c r="B1" i="4"/>
  <c r="B1" i="3"/>
  <c r="C1" i="2"/>
  <c r="C1" i="6"/>
  <c r="T6" i="8"/>
  <c r="S19" i="2"/>
  <c r="L28" i="4"/>
  <c r="W8" i="6"/>
  <c r="N27" i="8"/>
  <c r="Y14" i="6"/>
  <c r="V15" i="7"/>
  <c r="F12" i="6"/>
  <c r="R2" i="5"/>
  <c r="E16" i="7"/>
  <c r="E17" i="3"/>
  <c r="R14" i="7"/>
  <c r="P29" i="8"/>
  <c r="I23" i="6"/>
  <c r="S29" i="7"/>
  <c r="C1" i="4"/>
  <c r="Y2" i="7"/>
  <c r="M5" i="8"/>
  <c r="D20" i="7"/>
  <c r="Y12" i="7"/>
  <c r="Y28" i="5"/>
  <c r="U4" i="8"/>
  <c r="U5" i="7"/>
  <c r="U28" i="8"/>
  <c r="V12" i="7"/>
  <c r="N5" i="8"/>
  <c r="V22" i="2"/>
  <c r="L4" i="7"/>
  <c r="X14" i="5"/>
  <c r="Y15" i="8"/>
  <c r="W25" i="8"/>
  <c r="D26" i="8"/>
  <c r="P18" i="8"/>
  <c r="D23" i="7"/>
  <c r="L25" i="8"/>
  <c r="J25" i="8"/>
  <c r="V27" i="4"/>
  <c r="F15" i="8"/>
  <c r="Q3" i="7"/>
  <c r="K9" i="8"/>
  <c r="T30" i="8"/>
  <c r="H6" i="8"/>
  <c r="Q26" i="6"/>
  <c r="E13" i="7"/>
  <c r="G11" i="5"/>
  <c r="P9" i="7"/>
  <c r="U12" i="3"/>
  <c r="P17" i="7"/>
  <c r="W30" i="2"/>
  <c r="X15" i="5"/>
  <c r="I15" i="7"/>
  <c r="S25" i="6"/>
  <c r="K3" i="7"/>
  <c r="G14" i="7"/>
  <c r="D12" i="7"/>
  <c r="T20" i="8"/>
  <c r="X5" i="8"/>
  <c r="Q14" i="7"/>
  <c r="F31" i="8"/>
  <c r="X17" i="8"/>
  <c r="W26" i="7"/>
  <c r="G26" i="5"/>
  <c r="R3" i="5"/>
  <c r="T26" i="3"/>
  <c r="Y7" i="4"/>
  <c r="V29" i="8"/>
  <c r="H3" i="7"/>
  <c r="S7" i="5"/>
  <c r="I11" i="5"/>
  <c r="W24" i="8"/>
  <c r="Q8" i="5"/>
  <c r="V31" i="8"/>
  <c r="P25" i="8"/>
  <c r="I18" i="7"/>
  <c r="E16" i="2"/>
  <c r="Y23" i="5"/>
  <c r="K25" i="5"/>
  <c r="K25" i="4"/>
  <c r="O21" i="3"/>
  <c r="T3" i="7"/>
  <c r="G2" i="8"/>
  <c r="S21" i="4"/>
  <c r="U21" i="8"/>
  <c r="V23" i="8"/>
  <c r="M23" i="7"/>
  <c r="I23" i="8"/>
  <c r="D4" i="8"/>
  <c r="W6" i="8"/>
  <c r="H16" i="2"/>
  <c r="V7" i="8"/>
  <c r="J7" i="7"/>
  <c r="U20" i="7"/>
  <c r="X15" i="6"/>
  <c r="V3" i="6"/>
  <c r="T5" i="8"/>
  <c r="M5" i="4"/>
  <c r="J14" i="8"/>
  <c r="X20" i="8"/>
  <c r="K2" i="4"/>
  <c r="R9" i="8"/>
  <c r="P11" i="8"/>
  <c r="O22" i="6"/>
  <c r="S14" i="8"/>
  <c r="D8" i="2"/>
  <c r="G30" i="8"/>
  <c r="O14" i="7"/>
  <c r="P16" i="5"/>
  <c r="S30" i="7"/>
  <c r="I25" i="4"/>
  <c r="F25" i="8"/>
  <c r="H26" i="3"/>
  <c r="D31" i="4"/>
  <c r="G28" i="8"/>
  <c r="W13" i="8"/>
  <c r="H8" i="6"/>
  <c r="D27" i="7"/>
  <c r="W18" i="5"/>
  <c r="I12" i="7"/>
  <c r="J13" i="7"/>
  <c r="Q25" i="8"/>
  <c r="J23" i="8"/>
  <c r="M27" i="8"/>
  <c r="I2" i="8"/>
  <c r="V30" i="6"/>
  <c r="I27" i="6"/>
  <c r="F26" i="3"/>
  <c r="T13" i="7"/>
  <c r="Q11" i="7"/>
  <c r="X28" i="3"/>
  <c r="S24" i="8"/>
  <c r="R9" i="2"/>
  <c r="U30" i="8"/>
  <c r="K10" i="8"/>
  <c r="R9" i="5"/>
  <c r="O20" i="8"/>
  <c r="W7" i="4"/>
  <c r="P20" i="7"/>
  <c r="O9" i="7"/>
  <c r="O17" i="5"/>
  <c r="H7" i="8"/>
  <c r="T22" i="8"/>
  <c r="G15" i="8"/>
  <c r="V30" i="8"/>
  <c r="Y20" i="7"/>
  <c r="F22" i="7"/>
  <c r="I7" i="7"/>
  <c r="X27" i="7"/>
  <c r="R10" i="8"/>
  <c r="N15" i="8"/>
  <c r="O18" i="8"/>
  <c r="X4" i="8"/>
  <c r="P6" i="5"/>
  <c r="W29" i="7"/>
  <c r="V14" i="8"/>
  <c r="Y13" i="7"/>
  <c r="X12" i="6"/>
  <c r="D9" i="8"/>
  <c r="E24" i="7"/>
  <c r="P10" i="8"/>
  <c r="N25" i="6"/>
  <c r="J6" i="5"/>
  <c r="T16" i="8"/>
  <c r="G2" i="5"/>
  <c r="H28" i="8"/>
  <c r="W20" i="7"/>
  <c r="F5" i="5"/>
  <c r="O16" i="8"/>
  <c r="L29" i="7"/>
  <c r="X5" i="7"/>
  <c r="U6" i="2"/>
  <c r="O8" i="7"/>
  <c r="O31" i="7"/>
  <c r="C1" i="5"/>
  <c r="O17" i="4"/>
  <c r="F16" i="6"/>
  <c r="N28" i="6"/>
  <c r="G21" i="5"/>
  <c r="V15" i="8"/>
  <c r="P4" i="8"/>
  <c r="G3" i="4"/>
  <c r="X22" i="5"/>
  <c r="V6" i="7"/>
  <c r="H12" i="5"/>
  <c r="U15" i="4"/>
  <c r="R20" i="7"/>
  <c r="Y18" i="8"/>
  <c r="Q13" i="2"/>
  <c r="P16" i="8"/>
  <c r="F16" i="8"/>
  <c r="V21" i="4"/>
  <c r="X18" i="8"/>
  <c r="X22" i="7"/>
  <c r="L12" i="8"/>
  <c r="N25" i="7"/>
  <c r="I12" i="5"/>
  <c r="V12" i="5"/>
  <c r="W12" i="7"/>
  <c r="R21" i="8"/>
  <c r="M15" i="8"/>
  <c r="V10" i="7"/>
  <c r="H25" i="8"/>
  <c r="N13" i="6"/>
  <c r="S28" i="8"/>
  <c r="F10" i="8"/>
  <c r="R8" i="5"/>
  <c r="E14" i="8"/>
  <c r="P11" i="7"/>
  <c r="P14" i="5"/>
  <c r="X3" i="5"/>
  <c r="N7" i="7"/>
  <c r="X10" i="8"/>
  <c r="M24" i="8"/>
  <c r="H11" i="8"/>
  <c r="T15" i="7"/>
  <c r="Y2" i="3"/>
  <c r="F24" i="8"/>
  <c r="D10" i="5"/>
  <c r="V4" i="5"/>
  <c r="Y17" i="4"/>
  <c r="I26" i="8"/>
  <c r="E22" i="8"/>
  <c r="T24" i="7"/>
  <c r="I10" i="8"/>
  <c r="L9" i="7"/>
  <c r="I11" i="3"/>
  <c r="R12" i="7"/>
  <c r="W27" i="5"/>
  <c r="O22" i="7"/>
  <c r="S10" i="7"/>
  <c r="E11" i="7"/>
  <c r="F2" i="3"/>
  <c r="S29" i="2"/>
  <c r="M14" i="6"/>
  <c r="X9" i="5"/>
  <c r="R23" i="6"/>
  <c r="G28" i="7"/>
  <c r="I29" i="5"/>
  <c r="F2" i="8"/>
  <c r="U20" i="4"/>
  <c r="D4" i="7"/>
  <c r="Y25" i="7"/>
  <c r="P22" i="5"/>
  <c r="G16" i="6"/>
  <c r="U30" i="5"/>
  <c r="Y19" i="8"/>
  <c r="Q27" i="3"/>
  <c r="L8" i="8"/>
  <c r="Y10" i="6"/>
  <c r="M18" i="8"/>
  <c r="S20" i="7"/>
  <c r="V2" i="3"/>
  <c r="Y15" i="5"/>
  <c r="P5" i="7"/>
  <c r="M28" i="8"/>
  <c r="U3" i="8"/>
  <c r="D18" i="8"/>
  <c r="R26" i="2"/>
  <c r="X25" i="5"/>
  <c r="Q16" i="5"/>
  <c r="U28" i="4"/>
  <c r="Q19" i="2"/>
  <c r="M3" i="7"/>
  <c r="E22" i="7"/>
  <c r="P9" i="8"/>
  <c r="P27" i="7"/>
  <c r="V5" i="5"/>
  <c r="K9" i="7"/>
  <c r="R4" i="6"/>
  <c r="T11" i="6"/>
  <c r="Q17" i="7"/>
  <c r="G2" i="6"/>
  <c r="P19" i="7"/>
  <c r="Y14" i="7"/>
  <c r="V5" i="8"/>
  <c r="T8" i="7"/>
  <c r="M25" i="8"/>
  <c r="S13" i="6"/>
  <c r="X3" i="8"/>
  <c r="H10" i="7"/>
  <c r="H19" i="7"/>
  <c r="Q15" i="5"/>
  <c r="S31" i="5"/>
  <c r="I9" i="8"/>
  <c r="E7" i="6"/>
  <c r="W31" i="7"/>
  <c r="P8" i="7"/>
  <c r="G20" i="8"/>
  <c r="Y20" i="8"/>
  <c r="O9" i="6"/>
  <c r="O5" i="8"/>
  <c r="I19" i="6"/>
  <c r="D9" i="7"/>
  <c r="L18" i="6"/>
  <c r="G22" i="8"/>
  <c r="H2" i="8"/>
  <c r="G12" i="8"/>
  <c r="I16" i="7"/>
  <c r="J4" i="6"/>
  <c r="T29" i="3"/>
  <c r="M9" i="7"/>
  <c r="K2" i="6"/>
  <c r="W14" i="7"/>
  <c r="K3" i="8"/>
  <c r="U31" i="8"/>
  <c r="X2" i="8"/>
  <c r="T11" i="7"/>
  <c r="G13" i="7"/>
  <c r="G27" i="8"/>
  <c r="Q11" i="6"/>
  <c r="Y9" i="5"/>
  <c r="G27" i="7"/>
  <c r="X14" i="6"/>
  <c r="T26" i="8"/>
  <c r="L9" i="8"/>
  <c r="T7" i="6"/>
  <c r="M11" i="7"/>
  <c r="Y27" i="6"/>
  <c r="U29" i="8"/>
  <c r="D20" i="2"/>
  <c r="X15" i="7"/>
  <c r="O7" i="8"/>
  <c r="D20" i="8"/>
  <c r="X13" i="8"/>
  <c r="E16" i="6"/>
  <c r="E7" i="3"/>
  <c r="L13" i="6"/>
  <c r="D31" i="6"/>
  <c r="X28" i="7"/>
  <c r="J22" i="6"/>
  <c r="T4" i="8"/>
  <c r="F26" i="5"/>
  <c r="Q15" i="7"/>
  <c r="O19" i="2"/>
  <c r="E20" i="7"/>
  <c r="T21" i="8"/>
  <c r="I6" i="4"/>
  <c r="X6" i="7"/>
  <c r="V24" i="7"/>
  <c r="D31" i="8"/>
  <c r="U10" i="6"/>
  <c r="I12" i="6"/>
  <c r="D15" i="7"/>
  <c r="M30" i="8"/>
  <c r="N2" i="8"/>
  <c r="R20" i="8"/>
  <c r="I6" i="3"/>
  <c r="Q5" i="8"/>
  <c r="M15" i="6"/>
  <c r="S10" i="8"/>
  <c r="Y22" i="5"/>
  <c r="N19" i="8"/>
  <c r="H19" i="6"/>
  <c r="X9" i="6"/>
  <c r="S15" i="8"/>
  <c r="T28" i="7"/>
  <c r="S29" i="8"/>
  <c r="E29" i="2"/>
  <c r="I12" i="4"/>
  <c r="L17" i="7"/>
  <c r="D14" i="7"/>
  <c r="X8" i="2"/>
  <c r="R2" i="2"/>
  <c r="V10" i="6"/>
  <c r="W12" i="8"/>
  <c r="U21" i="4"/>
  <c r="J13" i="8"/>
  <c r="G3" i="7"/>
  <c r="I28" i="7"/>
  <c r="M6" i="8"/>
  <c r="D26" i="5"/>
  <c r="W5" i="5"/>
  <c r="S12" i="8"/>
  <c r="Q11" i="8"/>
  <c r="W21" i="8"/>
  <c r="Y3" i="6"/>
  <c r="H21" i="8"/>
  <c r="U26" i="8"/>
  <c r="V4" i="6"/>
  <c r="K7" i="7"/>
  <c r="E21" i="7"/>
  <c r="F19" i="4"/>
  <c r="T7" i="7"/>
  <c r="S9" i="3"/>
  <c r="L20" i="6"/>
  <c r="S28" i="7"/>
  <c r="M27" i="7"/>
  <c r="Q31" i="6"/>
  <c r="R2" i="8"/>
  <c r="M3" i="6"/>
  <c r="Q8" i="8"/>
  <c r="U27" i="8"/>
  <c r="R3" i="7"/>
  <c r="O5" i="7"/>
  <c r="E18" i="6"/>
  <c r="L6" i="7"/>
  <c r="G19" i="8"/>
  <c r="I29" i="8"/>
  <c r="T29" i="7"/>
  <c r="X11" i="5"/>
  <c r="G16" i="5"/>
  <c r="E4" i="7"/>
  <c r="Q12" i="5"/>
  <c r="T30" i="6"/>
  <c r="F8" i="8"/>
  <c r="K28" i="7"/>
  <c r="F17" i="7"/>
  <c r="I27" i="7"/>
  <c r="Q16" i="7"/>
  <c r="U9" i="7"/>
  <c r="W27" i="7"/>
  <c r="D25" i="7"/>
  <c r="C1" i="7"/>
  <c r="Y7" i="7"/>
  <c r="I29" i="7"/>
  <c r="P15" i="8"/>
  <c r="G24" i="8"/>
  <c r="O3" i="7"/>
  <c r="V14" i="4"/>
  <c r="X31" i="8"/>
  <c r="T11" i="5"/>
  <c r="N12" i="5"/>
  <c r="F19" i="8"/>
  <c r="I6" i="7"/>
  <c r="S9" i="5"/>
  <c r="M19" i="8"/>
  <c r="L3" i="8"/>
  <c r="N8" i="7"/>
  <c r="Q10" i="6"/>
  <c r="R30" i="8"/>
  <c r="H28" i="3"/>
  <c r="T14" i="8"/>
  <c r="X2" i="7"/>
  <c r="E3" i="6"/>
  <c r="T2" i="5"/>
  <c r="S5" i="8"/>
  <c r="G24" i="5"/>
  <c r="G26" i="6"/>
  <c r="S31" i="8"/>
  <c r="M9" i="8"/>
  <c r="G5" i="5"/>
  <c r="R4" i="5"/>
  <c r="O24" i="4"/>
  <c r="J14" i="6"/>
  <c r="S27" i="5"/>
  <c r="V8" i="5"/>
  <c r="K5" i="8"/>
  <c r="V3" i="3"/>
  <c r="W18" i="8"/>
  <c r="K30" i="8"/>
  <c r="T18" i="5"/>
  <c r="F23" i="8"/>
  <c r="Q13" i="8"/>
  <c r="S25" i="7"/>
  <c r="I11" i="8"/>
  <c r="S24" i="7"/>
  <c r="R5" i="8"/>
  <c r="F2" i="7"/>
  <c r="P30" i="7"/>
  <c r="T31" i="5"/>
  <c r="L4" i="5"/>
  <c r="L11" i="6"/>
  <c r="Q3" i="5"/>
  <c r="X10" i="6"/>
  <c r="Q12" i="4"/>
  <c r="Y11" i="6"/>
  <c r="K16" i="8"/>
  <c r="E10" i="8"/>
  <c r="J2" i="4"/>
  <c r="L8" i="7"/>
  <c r="J15" i="7"/>
  <c r="E26" i="7"/>
  <c r="K16" i="4"/>
  <c r="L27" i="4"/>
  <c r="G24" i="2"/>
  <c r="V27" i="5"/>
  <c r="S25" i="4"/>
  <c r="R5" i="7"/>
  <c r="W6" i="6"/>
  <c r="K7" i="3"/>
  <c r="G21" i="4"/>
  <c r="N16" i="6"/>
  <c r="H31" i="6"/>
  <c r="D24" i="3"/>
  <c r="W29" i="4"/>
  <c r="F5" i="8"/>
  <c r="F25" i="7"/>
  <c r="N11" i="7"/>
  <c r="U16" i="7"/>
  <c r="D5" i="7"/>
  <c r="E23" i="6"/>
  <c r="W22" i="4"/>
  <c r="L27" i="8"/>
  <c r="Q8" i="7"/>
  <c r="E6" i="8"/>
  <c r="W2" i="7"/>
  <c r="T3" i="6"/>
  <c r="J15" i="6"/>
  <c r="S15" i="7"/>
  <c r="S2" i="8"/>
  <c r="L28" i="8"/>
  <c r="O16" i="7"/>
  <c r="O5" i="6"/>
  <c r="T27" i="2"/>
  <c r="E17" i="4"/>
  <c r="Q22" i="8"/>
  <c r="L31" i="5"/>
  <c r="T12" i="6"/>
  <c r="G21" i="3"/>
  <c r="L31" i="2"/>
  <c r="R28" i="7"/>
  <c r="Y12" i="2"/>
  <c r="N12" i="4"/>
  <c r="K13" i="8"/>
  <c r="P28" i="5"/>
  <c r="R26" i="3"/>
  <c r="Q19" i="6"/>
  <c r="W13" i="5"/>
  <c r="M24" i="6"/>
  <c r="X8" i="7"/>
  <c r="J9" i="8"/>
  <c r="H28" i="5"/>
  <c r="J28" i="6"/>
  <c r="N14" i="8"/>
  <c r="V11" i="8"/>
  <c r="N25" i="8"/>
  <c r="I10" i="4"/>
  <c r="W21" i="7"/>
  <c r="U9" i="4"/>
  <c r="H4" i="6"/>
  <c r="G26" i="7"/>
  <c r="M10" i="7"/>
  <c r="K12" i="5"/>
  <c r="T20" i="7"/>
  <c r="M17" i="7"/>
  <c r="H13" i="8"/>
  <c r="O18" i="2"/>
  <c r="K10" i="6"/>
  <c r="I19" i="7"/>
  <c r="H15" i="6"/>
  <c r="X17" i="7"/>
  <c r="U7" i="8"/>
  <c r="X18" i="6"/>
  <c r="V5" i="7"/>
  <c r="Q29" i="6"/>
  <c r="Q24" i="6"/>
  <c r="S24" i="4"/>
  <c r="M11" i="5"/>
  <c r="K3" i="6"/>
  <c r="V26" i="7"/>
  <c r="T21" i="7"/>
  <c r="U28" i="7"/>
  <c r="R20" i="6"/>
  <c r="R30" i="4"/>
  <c r="E18" i="3"/>
  <c r="W7" i="7"/>
  <c r="D8" i="8"/>
  <c r="U15" i="7"/>
  <c r="F8" i="6"/>
  <c r="N18" i="7"/>
  <c r="V21" i="2"/>
  <c r="N29" i="7"/>
  <c r="W17" i="8"/>
  <c r="W7" i="6"/>
  <c r="S22" i="8"/>
  <c r="L22" i="8"/>
  <c r="R17" i="4"/>
  <c r="V19" i="4"/>
  <c r="Y12" i="8"/>
  <c r="D15" i="5"/>
  <c r="N28" i="7"/>
  <c r="P13" i="8"/>
  <c r="G4" i="6"/>
  <c r="N22" i="6"/>
  <c r="K27" i="4"/>
  <c r="G29" i="6"/>
  <c r="P12" i="7"/>
  <c r="O26" i="7"/>
  <c r="G31" i="2"/>
  <c r="X19" i="7"/>
  <c r="E31" i="7"/>
  <c r="H30" i="2"/>
  <c r="U18" i="4"/>
  <c r="T20" i="2"/>
  <c r="P19" i="5"/>
  <c r="H12" i="8"/>
  <c r="H16" i="7"/>
  <c r="J8" i="4"/>
  <c r="D7" i="4"/>
  <c r="I5" i="8"/>
  <c r="K20" i="8"/>
  <c r="R28" i="8"/>
  <c r="N16" i="8"/>
  <c r="D13" i="8"/>
  <c r="Q14" i="8"/>
  <c r="W27" i="8"/>
  <c r="O8" i="6"/>
  <c r="H8" i="5"/>
  <c r="J15" i="8"/>
  <c r="V7" i="7"/>
  <c r="E13" i="5"/>
  <c r="R28" i="4"/>
  <c r="T22" i="6"/>
  <c r="P9" i="3"/>
  <c r="E15" i="3"/>
  <c r="Q13" i="7"/>
  <c r="F29" i="7"/>
  <c r="I21" i="8"/>
  <c r="E25" i="8"/>
  <c r="O30" i="8"/>
  <c r="D7" i="8"/>
  <c r="S11" i="7"/>
  <c r="X8" i="8"/>
  <c r="Y18" i="7"/>
  <c r="W18" i="7"/>
  <c r="R21" i="7"/>
  <c r="N16" i="7"/>
  <c r="U6" i="7"/>
  <c r="D24" i="8"/>
  <c r="F11" i="8"/>
  <c r="U22" i="7"/>
  <c r="N17" i="8"/>
  <c r="X9" i="8"/>
  <c r="H5" i="7"/>
  <c r="S20" i="8"/>
  <c r="L10" i="7"/>
  <c r="O25" i="8"/>
  <c r="Y8" i="4"/>
  <c r="U29" i="3"/>
  <c r="D2" i="3"/>
  <c r="H12" i="7"/>
  <c r="N7" i="5"/>
  <c r="V17" i="8"/>
  <c r="J7" i="8"/>
  <c r="L2" i="3"/>
  <c r="G17" i="6"/>
  <c r="F17" i="8"/>
  <c r="Y24" i="5"/>
  <c r="M29" i="5"/>
  <c r="E12" i="4"/>
  <c r="F7" i="6"/>
  <c r="K27" i="8"/>
  <c r="J13" i="3"/>
  <c r="R12" i="5"/>
  <c r="O6" i="8"/>
  <c r="J5" i="7"/>
  <c r="L2" i="8"/>
  <c r="P30" i="8"/>
  <c r="X29" i="7"/>
  <c r="O9" i="8"/>
  <c r="Q7" i="5"/>
  <c r="O26" i="8"/>
  <c r="Q16" i="6"/>
  <c r="I13" i="6"/>
  <c r="L22" i="6"/>
  <c r="O2" i="6"/>
  <c r="R19" i="6"/>
  <c r="U13" i="6"/>
  <c r="S15" i="3"/>
  <c r="J14" i="3"/>
  <c r="E23" i="4"/>
  <c r="Y31" i="6"/>
  <c r="P16" i="7"/>
  <c r="G14" i="5"/>
  <c r="H5" i="4"/>
  <c r="D11" i="8"/>
  <c r="E5" i="6"/>
  <c r="D3" i="8"/>
  <c r="K27" i="6"/>
  <c r="W15" i="8"/>
  <c r="T7" i="8"/>
  <c r="O10" i="8"/>
  <c r="G5" i="7"/>
  <c r="X5" i="6"/>
  <c r="D17" i="7"/>
  <c r="W3" i="7"/>
  <c r="L19" i="8"/>
  <c r="J25" i="7"/>
  <c r="Y6" i="7"/>
  <c r="U3" i="5"/>
  <c r="W14" i="5"/>
  <c r="U2" i="5"/>
  <c r="L13" i="7"/>
  <c r="H31" i="7"/>
  <c r="T5" i="7"/>
  <c r="N30" i="8"/>
  <c r="O7" i="4"/>
  <c r="Q26" i="8"/>
  <c r="N9" i="7"/>
  <c r="E18" i="5"/>
  <c r="V30" i="4"/>
  <c r="U31" i="6"/>
  <c r="D22" i="8"/>
  <c r="V11" i="7"/>
  <c r="D16" i="8"/>
  <c r="P14" i="7"/>
  <c r="S21" i="8"/>
  <c r="I14" i="8"/>
  <c r="S13" i="8"/>
  <c r="C1" i="3"/>
  <c r="M9" i="5"/>
  <c r="E28" i="8"/>
  <c r="P23" i="8"/>
  <c r="T30" i="7"/>
  <c r="X24" i="7"/>
  <c r="Q2" i="8"/>
  <c r="H10" i="8"/>
  <c r="K19" i="8"/>
  <c r="K17" i="7"/>
  <c r="J23" i="6"/>
  <c r="U5" i="8"/>
  <c r="L25" i="6"/>
  <c r="Y19" i="6"/>
  <c r="W30" i="8"/>
  <c r="C1" i="8"/>
  <c r="L23" i="7"/>
  <c r="M16" i="7"/>
  <c r="U16" i="8"/>
  <c r="I5" i="7"/>
  <c r="T17" i="8"/>
  <c r="U6" i="8"/>
  <c r="U8" i="7"/>
  <c r="S22" i="7"/>
  <c r="U10" i="7"/>
  <c r="I14" i="7"/>
  <c r="R18" i="8"/>
  <c r="W31" i="8"/>
  <c r="F29" i="8"/>
  <c r="W8" i="8"/>
  <c r="Y5" i="7"/>
  <c r="N31" i="2"/>
  <c r="N7" i="8"/>
  <c r="J9" i="7"/>
  <c r="S20" i="5"/>
  <c r="E5" i="4"/>
  <c r="T27" i="8"/>
  <c r="M14" i="5"/>
  <c r="P20" i="3"/>
  <c r="R12" i="8"/>
  <c r="D20" i="4"/>
  <c r="F11" i="7"/>
  <c r="O21" i="5"/>
  <c r="D29" i="8"/>
  <c r="V24" i="8"/>
  <c r="M8" i="7"/>
  <c r="Q5" i="5"/>
  <c r="T10" i="7"/>
  <c r="D19" i="8"/>
  <c r="K27" i="3"/>
  <c r="K12" i="6"/>
  <c r="W19" i="8"/>
  <c r="R4" i="7"/>
  <c r="X17" i="6"/>
  <c r="N4" i="3"/>
  <c r="D23" i="8"/>
  <c r="M20" i="6"/>
  <c r="W14" i="4"/>
  <c r="P6" i="8"/>
  <c r="L27" i="3"/>
  <c r="S13" i="4"/>
  <c r="L11" i="8"/>
  <c r="F9" i="4"/>
  <c r="I20" i="8"/>
  <c r="W24" i="6"/>
  <c r="W11" i="4"/>
  <c r="D30" i="6"/>
  <c r="Q14" i="5"/>
  <c r="I10" i="3"/>
  <c r="S26" i="3"/>
  <c r="P7" i="4"/>
  <c r="G4" i="7"/>
  <c r="D26" i="2"/>
  <c r="E18" i="7"/>
  <c r="I30" i="3"/>
  <c r="J7" i="5"/>
  <c r="L3" i="4"/>
  <c r="M10" i="8"/>
  <c r="W4" i="8"/>
  <c r="I15" i="6"/>
  <c r="D17" i="8"/>
  <c r="F13" i="6"/>
  <c r="O28" i="7"/>
  <c r="V15" i="4"/>
  <c r="H9" i="7"/>
  <c r="E7" i="5"/>
  <c r="Q22" i="2"/>
  <c r="R31" i="4"/>
  <c r="D11" i="5"/>
  <c r="P20" i="4"/>
  <c r="N10" i="7"/>
  <c r="R8" i="6"/>
  <c r="G7" i="2"/>
  <c r="R29" i="8"/>
  <c r="R23" i="8"/>
  <c r="I7" i="8"/>
  <c r="K13" i="6"/>
  <c r="G23" i="8"/>
  <c r="S7" i="6"/>
  <c r="U27" i="6"/>
  <c r="I21" i="7"/>
  <c r="R16" i="6"/>
  <c r="V22" i="8"/>
  <c r="H14" i="8"/>
  <c r="J17" i="7"/>
  <c r="K24" i="7"/>
  <c r="K5" i="6"/>
  <c r="F20" i="5"/>
  <c r="W9" i="3"/>
  <c r="X25" i="8"/>
  <c r="Y17" i="8"/>
  <c r="X19" i="3"/>
  <c r="H15" i="4"/>
  <c r="D19" i="4"/>
  <c r="R3" i="8"/>
  <c r="M4" i="7"/>
  <c r="V23" i="3"/>
  <c r="Y22" i="4"/>
  <c r="T19" i="7"/>
  <c r="J3" i="6"/>
  <c r="J30" i="3"/>
  <c r="K8" i="7"/>
  <c r="F23" i="3"/>
  <c r="K11" i="4"/>
  <c r="J11" i="4"/>
  <c r="U27" i="5"/>
  <c r="T26" i="5"/>
  <c r="T9" i="8"/>
  <c r="I26" i="6"/>
  <c r="N30" i="2"/>
  <c r="D14" i="6"/>
  <c r="O17" i="8"/>
  <c r="R9" i="6"/>
  <c r="Q30" i="2"/>
  <c r="Y4" i="2"/>
  <c r="E6" i="3"/>
  <c r="E28" i="3"/>
  <c r="K18" i="2"/>
  <c r="R31" i="5"/>
  <c r="D12" i="6"/>
  <c r="O15" i="7"/>
  <c r="Y18" i="2"/>
  <c r="G20" i="3"/>
  <c r="E7" i="7"/>
  <c r="K4" i="4"/>
  <c r="S16" i="4"/>
  <c r="G17" i="8"/>
  <c r="Q12" i="7"/>
  <c r="Q28" i="8"/>
  <c r="U15" i="5"/>
  <c r="D6" i="2"/>
  <c r="F28" i="6"/>
  <c r="D5" i="6"/>
  <c r="S14" i="3"/>
  <c r="G24" i="6"/>
  <c r="M17" i="8"/>
  <c r="S27" i="2"/>
  <c r="G22" i="2"/>
  <c r="J29" i="5"/>
  <c r="K20" i="5"/>
  <c r="G15" i="2"/>
  <c r="O7" i="5"/>
  <c r="Q23" i="7"/>
  <c r="W2" i="8"/>
  <c r="F7" i="3"/>
  <c r="H17" i="6"/>
  <c r="W22" i="2"/>
  <c r="I14" i="4"/>
  <c r="W28" i="3"/>
  <c r="W14" i="2"/>
  <c r="D14" i="2"/>
  <c r="J9" i="3"/>
  <c r="Q29" i="8"/>
  <c r="O4" i="3"/>
  <c r="K5" i="2"/>
  <c r="M22" i="7"/>
  <c r="Y4" i="7"/>
  <c r="X12" i="7"/>
  <c r="T17" i="6"/>
  <c r="S18" i="5"/>
  <c r="G21" i="8"/>
  <c r="Y28" i="7"/>
  <c r="I21" i="5"/>
  <c r="J31" i="4"/>
  <c r="W4" i="2"/>
  <c r="J21" i="8"/>
  <c r="U14" i="6"/>
  <c r="E11" i="3"/>
  <c r="E21" i="4"/>
  <c r="X28" i="8"/>
  <c r="U21" i="3"/>
  <c r="L6" i="8"/>
  <c r="J3" i="5"/>
  <c r="R13" i="4"/>
  <c r="P22" i="4"/>
  <c r="P4" i="6"/>
  <c r="E30" i="4"/>
  <c r="K24" i="5"/>
  <c r="K22" i="6"/>
  <c r="U8" i="3"/>
  <c r="Q18" i="4"/>
  <c r="T19" i="8"/>
  <c r="Y8" i="7"/>
  <c r="J5" i="5"/>
  <c r="H24" i="8"/>
  <c r="M29" i="8"/>
  <c r="O18" i="6"/>
  <c r="F10" i="3"/>
  <c r="L30" i="7"/>
  <c r="L13" i="2"/>
  <c r="H14" i="7"/>
  <c r="L9" i="6"/>
  <c r="F4" i="2"/>
  <c r="H11" i="6"/>
  <c r="N20" i="8"/>
  <c r="P3" i="5"/>
  <c r="U17" i="8"/>
  <c r="D25" i="6"/>
  <c r="U21" i="7"/>
  <c r="J8" i="6"/>
  <c r="N16" i="4"/>
  <c r="G4" i="2"/>
  <c r="W21" i="5"/>
  <c r="M21" i="5"/>
  <c r="R18" i="5"/>
  <c r="L29" i="4"/>
  <c r="E19" i="4"/>
  <c r="S6" i="6"/>
  <c r="H19" i="2"/>
  <c r="T10" i="5"/>
  <c r="I20" i="7"/>
  <c r="T6" i="6"/>
  <c r="H23" i="8"/>
  <c r="O22" i="5"/>
  <c r="D20" i="3"/>
  <c r="U16" i="3"/>
  <c r="N3" i="5"/>
  <c r="I11" i="6"/>
  <c r="G25" i="4"/>
  <c r="G5" i="3"/>
  <c r="S9" i="4"/>
  <c r="V18" i="8"/>
  <c r="V17" i="4"/>
  <c r="X19" i="4"/>
  <c r="L22" i="5"/>
  <c r="O2" i="3"/>
  <c r="K20" i="3"/>
  <c r="W28" i="2"/>
  <c r="V3" i="4"/>
  <c r="K26" i="2"/>
  <c r="X11" i="7"/>
  <c r="F16" i="3"/>
  <c r="S6" i="4"/>
  <c r="X23" i="2"/>
  <c r="L28" i="3"/>
  <c r="V31" i="4"/>
  <c r="J28" i="5"/>
  <c r="V28" i="3"/>
  <c r="T14" i="3"/>
  <c r="S19" i="3"/>
  <c r="J14" i="2"/>
  <c r="P4" i="2"/>
  <c r="T9" i="3"/>
  <c r="Q26" i="3"/>
  <c r="F25" i="3"/>
  <c r="C14" i="2"/>
  <c r="C4" i="6"/>
  <c r="C2" i="7"/>
  <c r="C18" i="3"/>
  <c r="O28" i="8"/>
  <c r="N4" i="5"/>
  <c r="N20" i="7"/>
  <c r="K2" i="8"/>
  <c r="W28" i="5"/>
  <c r="N31" i="5"/>
  <c r="S9" i="6"/>
  <c r="H26" i="7"/>
  <c r="K6" i="2"/>
  <c r="R11" i="4"/>
  <c r="W6" i="4"/>
  <c r="H2" i="7"/>
  <c r="U23" i="8"/>
  <c r="T28" i="8"/>
  <c r="G2" i="3"/>
  <c r="S17" i="5"/>
  <c r="I12" i="8"/>
  <c r="Y26" i="5"/>
  <c r="K20" i="6"/>
  <c r="P24" i="5"/>
  <c r="R7" i="7"/>
  <c r="E8" i="8"/>
  <c r="J19" i="8"/>
  <c r="T15" i="8"/>
  <c r="P14" i="8"/>
  <c r="T9" i="2"/>
  <c r="J18" i="8"/>
  <c r="I10" i="5"/>
  <c r="E10" i="7"/>
  <c r="J19" i="6"/>
  <c r="U11" i="5"/>
  <c r="G5" i="6"/>
  <c r="I6" i="8"/>
  <c r="S9" i="8"/>
  <c r="H27" i="8"/>
  <c r="N12" i="8"/>
  <c r="U10" i="4"/>
  <c r="R10" i="4"/>
  <c r="I4" i="3"/>
  <c r="O20" i="7"/>
  <c r="J6" i="7"/>
  <c r="V12" i="6"/>
  <c r="G8" i="6"/>
  <c r="J14" i="7"/>
  <c r="T10" i="6"/>
  <c r="F17" i="2"/>
  <c r="I5" i="2"/>
  <c r="K26" i="4"/>
  <c r="O29" i="7"/>
  <c r="K14" i="7"/>
  <c r="J8" i="8"/>
  <c r="O18" i="3"/>
  <c r="Q6" i="7"/>
  <c r="U21" i="6"/>
  <c r="O17" i="2"/>
  <c r="I7" i="5"/>
  <c r="I8" i="7"/>
  <c r="W15" i="2"/>
  <c r="H4" i="8"/>
  <c r="V20" i="4"/>
  <c r="I26" i="2"/>
  <c r="G25" i="6"/>
  <c r="L9" i="4"/>
  <c r="Q13" i="3"/>
  <c r="U15" i="8"/>
  <c r="O10" i="6"/>
  <c r="D8" i="7"/>
  <c r="G14" i="8"/>
  <c r="O13" i="6"/>
  <c r="E19" i="8"/>
  <c r="E19" i="5"/>
  <c r="V13" i="5"/>
  <c r="V17" i="6"/>
  <c r="K23" i="5"/>
  <c r="I7" i="4"/>
  <c r="G9" i="5"/>
  <c r="H8" i="7"/>
  <c r="E23" i="8"/>
  <c r="L2" i="7"/>
  <c r="K21" i="5"/>
  <c r="D13" i="4"/>
  <c r="O25" i="6"/>
  <c r="E12" i="7"/>
  <c r="N21" i="8"/>
  <c r="L27" i="6"/>
  <c r="J16" i="5"/>
  <c r="K14" i="5"/>
  <c r="R21" i="6"/>
  <c r="O23" i="7"/>
  <c r="M19" i="5"/>
  <c r="X31" i="7"/>
  <c r="V30" i="2"/>
  <c r="T4" i="7"/>
  <c r="W23" i="7"/>
  <c r="R26" i="8"/>
  <c r="U19" i="8"/>
  <c r="K8" i="6"/>
  <c r="Y24" i="3"/>
  <c r="M11" i="3"/>
  <c r="E31" i="6"/>
  <c r="U11" i="7"/>
  <c r="D10" i="7"/>
  <c r="P23" i="6"/>
  <c r="R9" i="7"/>
  <c r="Y24" i="8"/>
  <c r="F21" i="4"/>
  <c r="Y12" i="6"/>
  <c r="Q3" i="2"/>
  <c r="I30" i="8"/>
  <c r="I27" i="8"/>
  <c r="N3" i="7"/>
  <c r="T24" i="3"/>
  <c r="W11" i="7"/>
  <c r="G16" i="8"/>
  <c r="U19" i="4"/>
  <c r="D17" i="5"/>
  <c r="G31" i="6"/>
  <c r="F30" i="5"/>
  <c r="G27" i="5"/>
  <c r="S9" i="7"/>
  <c r="R14" i="8"/>
  <c r="P18" i="6"/>
  <c r="S10" i="6"/>
  <c r="I20" i="6"/>
  <c r="I23" i="7"/>
  <c r="E11" i="8"/>
  <c r="X16" i="8"/>
  <c r="I19" i="8"/>
  <c r="H8" i="8"/>
  <c r="O3" i="3"/>
  <c r="W25" i="6"/>
  <c r="P20" i="5"/>
  <c r="L3" i="6"/>
  <c r="R7" i="8"/>
  <c r="H6" i="6"/>
  <c r="D9" i="5"/>
  <c r="S24" i="5"/>
  <c r="L18" i="7"/>
  <c r="X16" i="6"/>
  <c r="H5" i="5"/>
  <c r="K17" i="5"/>
  <c r="S26" i="6"/>
  <c r="G20" i="7"/>
  <c r="M5" i="6"/>
  <c r="S17" i="3"/>
  <c r="R21" i="4"/>
  <c r="S24" i="6"/>
  <c r="F30" i="4"/>
  <c r="G9" i="6"/>
  <c r="E7" i="8"/>
  <c r="S6" i="7"/>
  <c r="K29" i="8"/>
  <c r="R8" i="4"/>
  <c r="N26" i="8"/>
  <c r="R11" i="6"/>
  <c r="J26" i="6"/>
  <c r="D16" i="7"/>
  <c r="L22" i="4"/>
  <c r="O14" i="3"/>
  <c r="N20" i="6"/>
  <c r="E25" i="7"/>
  <c r="W22" i="8"/>
  <c r="E3" i="5"/>
  <c r="E2" i="7"/>
  <c r="L14" i="3"/>
  <c r="Y26" i="3"/>
  <c r="U19" i="5"/>
  <c r="E14" i="6"/>
  <c r="X14" i="7"/>
  <c r="H22" i="8"/>
  <c r="E13" i="2"/>
  <c r="M30" i="6"/>
  <c r="S3" i="8"/>
  <c r="O17" i="7"/>
  <c r="E15" i="6"/>
  <c r="O10" i="7"/>
  <c r="U25" i="5"/>
  <c r="U11" i="8"/>
  <c r="T8" i="3"/>
  <c r="L4" i="8"/>
  <c r="D27" i="8"/>
  <c r="S2" i="6"/>
  <c r="H20" i="5"/>
  <c r="U14" i="8"/>
  <c r="G25" i="8"/>
  <c r="I15" i="5"/>
  <c r="M11" i="8"/>
  <c r="M16" i="8"/>
  <c r="N13" i="8"/>
  <c r="M3" i="2"/>
  <c r="N23" i="6"/>
  <c r="I22" i="6"/>
  <c r="J10" i="7"/>
  <c r="S6" i="3"/>
  <c r="R17" i="8"/>
  <c r="F27" i="5"/>
  <c r="Q5" i="4"/>
  <c r="D24" i="6"/>
  <c r="W28" i="7"/>
  <c r="H31" i="8"/>
  <c r="X23" i="8"/>
  <c r="F13" i="8"/>
  <c r="P17" i="6"/>
  <c r="H9" i="5"/>
  <c r="Q9" i="2"/>
  <c r="I2" i="7"/>
  <c r="X24" i="5"/>
  <c r="E18" i="8"/>
  <c r="M13" i="2"/>
  <c r="E3" i="7"/>
  <c r="G5" i="8"/>
  <c r="M2" i="7"/>
  <c r="Q18" i="7"/>
  <c r="M7" i="8"/>
  <c r="R13" i="3"/>
  <c r="K17" i="6"/>
  <c r="R29" i="5"/>
  <c r="S11" i="8"/>
  <c r="D21" i="8"/>
  <c r="F12" i="7"/>
  <c r="G11" i="3"/>
  <c r="S11" i="4"/>
  <c r="W23" i="8"/>
  <c r="F23" i="2"/>
  <c r="G14" i="6"/>
  <c r="F16" i="7"/>
  <c r="M30" i="7"/>
  <c r="Q22" i="7"/>
  <c r="M22" i="8"/>
  <c r="O31" i="4"/>
  <c r="V19" i="7"/>
  <c r="D18" i="7"/>
  <c r="R10" i="7"/>
  <c r="P17" i="3"/>
  <c r="G10" i="6"/>
  <c r="M21" i="7"/>
  <c r="M4" i="6"/>
  <c r="M4" i="8"/>
  <c r="O15" i="8"/>
  <c r="Y28" i="8"/>
  <c r="L21" i="8"/>
  <c r="R15" i="7"/>
  <c r="V21" i="6"/>
  <c r="M30" i="2"/>
  <c r="F3" i="5"/>
  <c r="S3" i="7"/>
  <c r="L31" i="8"/>
  <c r="V13" i="8"/>
  <c r="H30" i="8"/>
  <c r="U13" i="2"/>
  <c r="F12" i="8"/>
  <c r="M26" i="8"/>
  <c r="T24" i="8"/>
  <c r="G25" i="2"/>
  <c r="E30" i="2"/>
  <c r="N6" i="3"/>
  <c r="W23" i="5"/>
  <c r="S3" i="4"/>
  <c r="U22" i="8"/>
  <c r="J24" i="5"/>
  <c r="S17" i="6"/>
  <c r="X10" i="7"/>
  <c r="F22" i="8"/>
  <c r="W28" i="8"/>
  <c r="Q20" i="7"/>
  <c r="R17" i="6"/>
  <c r="I16" i="4"/>
  <c r="P22" i="7"/>
  <c r="J2" i="5"/>
  <c r="S11" i="5"/>
  <c r="P22" i="2"/>
  <c r="P9" i="4"/>
  <c r="V3" i="7"/>
  <c r="P27" i="4"/>
  <c r="R12" i="6"/>
  <c r="L5" i="7"/>
  <c r="W13" i="6"/>
  <c r="L23" i="6"/>
  <c r="H27" i="7"/>
  <c r="J10" i="6"/>
  <c r="X26" i="6"/>
  <c r="N10" i="8"/>
  <c r="E3" i="8"/>
  <c r="Y4" i="6"/>
  <c r="H15" i="8"/>
  <c r="H30" i="6"/>
  <c r="W28" i="4"/>
  <c r="P12" i="3"/>
  <c r="K11" i="7"/>
  <c r="R6" i="3"/>
  <c r="F6" i="8"/>
  <c r="K15" i="8"/>
  <c r="W8" i="7"/>
  <c r="L20" i="2"/>
  <c r="O15" i="2"/>
  <c r="L15" i="8"/>
  <c r="O28" i="4"/>
  <c r="L4" i="4"/>
  <c r="V29" i="6"/>
  <c r="U21" i="5"/>
  <c r="X27" i="4"/>
  <c r="V18" i="3"/>
  <c r="P6" i="6"/>
  <c r="M16" i="6"/>
  <c r="I24" i="8"/>
  <c r="G29" i="7"/>
  <c r="W26" i="6"/>
  <c r="K21" i="6"/>
  <c r="U27" i="7"/>
  <c r="N29" i="8"/>
  <c r="M13" i="5"/>
  <c r="O13" i="7"/>
  <c r="S14" i="7"/>
  <c r="Y10" i="8"/>
  <c r="N23" i="8"/>
  <c r="O16" i="6"/>
  <c r="G11" i="6"/>
  <c r="L20" i="8"/>
  <c r="P3" i="6"/>
  <c r="F6" i="6"/>
  <c r="F28" i="8"/>
  <c r="G17" i="4"/>
  <c r="F11" i="5"/>
  <c r="V28" i="8"/>
  <c r="T22" i="7"/>
  <c r="D4" i="4"/>
  <c r="H4" i="7"/>
  <c r="S5" i="6"/>
  <c r="W3" i="4"/>
  <c r="J17" i="6"/>
  <c r="U31" i="3"/>
  <c r="S16" i="8"/>
  <c r="J4" i="8"/>
  <c r="T5" i="6"/>
  <c r="Y9" i="4"/>
  <c r="P12" i="8"/>
  <c r="I21" i="3"/>
  <c r="L6" i="4"/>
  <c r="P2" i="6"/>
  <c r="E2" i="8"/>
  <c r="T20" i="4"/>
  <c r="G6" i="6"/>
  <c r="Y8" i="8"/>
  <c r="K21" i="8"/>
  <c r="R31" i="8"/>
  <c r="J2" i="2"/>
  <c r="V25" i="8"/>
  <c r="P21" i="7"/>
  <c r="K27" i="7"/>
  <c r="Y15" i="6"/>
  <c r="E25" i="6"/>
  <c r="D13" i="7"/>
  <c r="W3" i="8"/>
  <c r="I3" i="2"/>
  <c r="Q7" i="8"/>
  <c r="U25" i="6"/>
  <c r="N26" i="4"/>
  <c r="N4" i="8"/>
  <c r="T27" i="4"/>
  <c r="J20" i="8"/>
  <c r="D13" i="5"/>
  <c r="J9" i="5"/>
  <c r="D3" i="5"/>
  <c r="F15" i="4"/>
  <c r="W30" i="3"/>
  <c r="K5" i="4"/>
  <c r="Q2" i="2"/>
  <c r="Q28" i="4"/>
  <c r="R7" i="2"/>
  <c r="D29" i="5"/>
  <c r="L8" i="6"/>
  <c r="N14" i="5"/>
  <c r="Q30" i="5"/>
  <c r="W18" i="6"/>
  <c r="J30" i="8"/>
  <c r="E9" i="8"/>
  <c r="O14" i="8"/>
  <c r="Y16" i="7"/>
  <c r="W6" i="3"/>
  <c r="X21" i="4"/>
  <c r="H29" i="5"/>
  <c r="F20" i="8"/>
  <c r="N14" i="6"/>
  <c r="L18" i="2"/>
  <c r="L15" i="3"/>
  <c r="L12" i="2"/>
  <c r="M18" i="7"/>
  <c r="H28" i="2"/>
  <c r="K29" i="5"/>
  <c r="U5" i="4"/>
  <c r="P18" i="5"/>
  <c r="G11" i="8"/>
  <c r="M10" i="2"/>
  <c r="X6" i="4"/>
  <c r="P19" i="2"/>
  <c r="F4" i="6"/>
  <c r="D5" i="5"/>
  <c r="R2" i="6"/>
  <c r="W29" i="6"/>
  <c r="J27" i="2"/>
  <c r="F29" i="4"/>
  <c r="F23" i="7"/>
  <c r="Q2" i="5"/>
  <c r="S7" i="4"/>
  <c r="T15" i="5"/>
  <c r="K15" i="3"/>
  <c r="Y8" i="6"/>
  <c r="J27" i="3"/>
  <c r="J12" i="8"/>
  <c r="K31" i="8"/>
  <c r="Y15" i="2"/>
  <c r="I17" i="3"/>
  <c r="V21" i="3"/>
  <c r="G20" i="5"/>
  <c r="J21" i="7"/>
  <c r="Y25" i="3"/>
  <c r="K28" i="2"/>
  <c r="D21" i="4"/>
  <c r="L5" i="2"/>
  <c r="U10" i="2"/>
  <c r="V8" i="8"/>
  <c r="G22" i="6"/>
  <c r="T20" i="3"/>
  <c r="U29" i="4"/>
  <c r="J2" i="7"/>
  <c r="R13" i="8"/>
  <c r="H6" i="5"/>
  <c r="E27" i="8"/>
  <c r="Y18" i="5"/>
  <c r="L13" i="4"/>
  <c r="U8" i="5"/>
  <c r="E24" i="8"/>
  <c r="U25" i="8"/>
  <c r="M21" i="2"/>
  <c r="M16" i="3"/>
  <c r="Y7" i="3"/>
  <c r="N25" i="2"/>
  <c r="E9" i="4"/>
  <c r="K23" i="7"/>
  <c r="U17" i="3"/>
  <c r="O30" i="5"/>
  <c r="N4" i="2"/>
  <c r="K18" i="4"/>
  <c r="H13" i="5"/>
  <c r="D26" i="4"/>
  <c r="X5" i="3"/>
  <c r="V21" i="5"/>
  <c r="F18" i="7"/>
  <c r="M22" i="6"/>
  <c r="Q20" i="8"/>
  <c r="G11" i="7"/>
  <c r="R15" i="5"/>
  <c r="Q17" i="8"/>
  <c r="J22" i="5"/>
  <c r="O13" i="5"/>
  <c r="U23" i="5"/>
  <c r="K6" i="3"/>
  <c r="G10" i="3"/>
  <c r="N17" i="3"/>
  <c r="U24" i="8"/>
  <c r="E19" i="3"/>
  <c r="X21" i="3"/>
  <c r="Y21" i="6"/>
  <c r="J22" i="2"/>
  <c r="V11" i="2"/>
  <c r="E17" i="6"/>
  <c r="U25" i="2"/>
  <c r="F25" i="4"/>
  <c r="R14" i="4"/>
  <c r="R16" i="2"/>
  <c r="Q2" i="7"/>
  <c r="V4" i="3"/>
  <c r="G5" i="2"/>
  <c r="N23" i="4"/>
  <c r="V20" i="6"/>
  <c r="E7" i="2"/>
  <c r="X29" i="4"/>
  <c r="D21" i="3"/>
  <c r="C29" i="2"/>
  <c r="C20" i="6"/>
  <c r="C16" i="5"/>
  <c r="Q4" i="2"/>
  <c r="L12" i="7"/>
  <c r="D22" i="7"/>
  <c r="X20" i="7"/>
  <c r="G31" i="4"/>
  <c r="Q17" i="2"/>
  <c r="L26" i="5"/>
  <c r="Q4" i="8"/>
  <c r="V18" i="4"/>
  <c r="S6" i="5"/>
  <c r="I7" i="6"/>
  <c r="G23" i="6"/>
  <c r="M3" i="3"/>
  <c r="H4" i="4"/>
  <c r="V9" i="3"/>
  <c r="N16" i="3"/>
  <c r="N21" i="6"/>
  <c r="O27" i="3"/>
  <c r="Q14" i="3"/>
  <c r="I24" i="5"/>
  <c r="Y6" i="3"/>
  <c r="M11" i="2"/>
  <c r="T2" i="4"/>
  <c r="G23" i="2"/>
  <c r="J15" i="2"/>
  <c r="P24" i="6"/>
  <c r="L5" i="3"/>
  <c r="D30" i="7"/>
  <c r="P28" i="7"/>
  <c r="G23" i="3"/>
  <c r="X17" i="3"/>
  <c r="F15" i="7"/>
  <c r="X27" i="2"/>
  <c r="D23" i="6"/>
  <c r="Y19" i="7"/>
  <c r="D6" i="7"/>
  <c r="X4" i="5"/>
  <c r="L8" i="5"/>
  <c r="J12" i="4"/>
  <c r="X17" i="5"/>
  <c r="O15" i="4"/>
  <c r="F25" i="5"/>
  <c r="V7" i="2"/>
  <c r="S3" i="3"/>
  <c r="T13" i="3"/>
  <c r="D19" i="5"/>
  <c r="W27" i="6"/>
  <c r="R25" i="5"/>
  <c r="I30" i="6"/>
  <c r="W12" i="6"/>
  <c r="O31" i="6"/>
  <c r="K31" i="5"/>
  <c r="K13" i="7"/>
  <c r="G2" i="2"/>
  <c r="J23" i="3"/>
  <c r="W5" i="3"/>
  <c r="Q25" i="4"/>
  <c r="V23" i="4"/>
  <c r="K9" i="3"/>
  <c r="V25" i="5"/>
  <c r="S4" i="3"/>
  <c r="H14" i="2"/>
  <c r="Q9" i="5"/>
  <c r="G15" i="7"/>
  <c r="S15" i="2"/>
  <c r="U9" i="6"/>
  <c r="Y10" i="7"/>
  <c r="G2" i="4"/>
  <c r="Q30" i="3"/>
  <c r="F8" i="7"/>
  <c r="D13" i="2"/>
  <c r="O12" i="5"/>
  <c r="U8" i="2"/>
  <c r="W8" i="5"/>
  <c r="S24" i="3"/>
  <c r="H21" i="7"/>
  <c r="F27" i="7"/>
  <c r="V28" i="2"/>
  <c r="O4" i="6"/>
  <c r="S12" i="5"/>
  <c r="Q30" i="7"/>
  <c r="I9" i="3"/>
  <c r="R7" i="6"/>
  <c r="L16" i="4"/>
  <c r="F8" i="4"/>
  <c r="J23" i="4"/>
  <c r="I11" i="2"/>
  <c r="V3" i="2"/>
  <c r="S19" i="7"/>
  <c r="P22" i="8"/>
  <c r="L28" i="6"/>
  <c r="K26" i="5"/>
  <c r="O29" i="4"/>
  <c r="J18" i="6"/>
  <c r="N11" i="4"/>
  <c r="W3" i="3"/>
  <c r="J24" i="7"/>
  <c r="N11" i="2"/>
  <c r="X25" i="6"/>
  <c r="P24" i="3"/>
  <c r="E4" i="2"/>
  <c r="V18" i="2"/>
  <c r="W30" i="5"/>
  <c r="D31" i="2"/>
  <c r="O23" i="6"/>
  <c r="G10" i="2"/>
  <c r="U9" i="2"/>
  <c r="Y21" i="4"/>
  <c r="K5" i="3"/>
  <c r="U24" i="3"/>
  <c r="T13" i="2"/>
  <c r="O2" i="4"/>
  <c r="R17" i="5"/>
  <c r="N13" i="3"/>
  <c r="C13" i="8"/>
  <c r="C4" i="7"/>
  <c r="C30" i="3"/>
  <c r="C10" i="2"/>
  <c r="C7" i="7"/>
  <c r="C22" i="4"/>
  <c r="R6" i="5"/>
  <c r="Y14" i="4"/>
  <c r="M18" i="6"/>
  <c r="V3" i="5"/>
  <c r="G8" i="2"/>
  <c r="I26" i="7"/>
  <c r="G30" i="7"/>
  <c r="D27" i="4"/>
  <c r="X14" i="8"/>
  <c r="E4" i="8"/>
  <c r="N18" i="8"/>
  <c r="U24" i="7"/>
  <c r="T18" i="4"/>
  <c r="R6" i="7"/>
  <c r="K25" i="7"/>
  <c r="R14" i="3"/>
  <c r="G3" i="3"/>
  <c r="U15" i="6"/>
  <c r="Q24" i="8"/>
  <c r="W5" i="2"/>
  <c r="G8" i="8"/>
  <c r="U2" i="8"/>
  <c r="L11" i="5"/>
  <c r="S17" i="8"/>
  <c r="N19" i="7"/>
  <c r="J27" i="7"/>
  <c r="H24" i="7"/>
  <c r="J31" i="8"/>
  <c r="J27" i="8"/>
  <c r="E4" i="5"/>
  <c r="U19" i="2"/>
  <c r="G30" i="4"/>
  <c r="Q22" i="6"/>
  <c r="I25" i="2"/>
  <c r="L5" i="6"/>
  <c r="D6" i="8"/>
  <c r="S26" i="7"/>
  <c r="G7" i="7"/>
  <c r="P7" i="7"/>
  <c r="U17" i="2"/>
  <c r="F6" i="2"/>
  <c r="X23" i="7"/>
  <c r="S7" i="8"/>
  <c r="L14" i="6"/>
  <c r="K6" i="7"/>
  <c r="K30" i="7"/>
  <c r="E15" i="7"/>
  <c r="R22" i="8"/>
  <c r="Q15" i="8"/>
  <c r="I17" i="2"/>
  <c r="T25" i="3"/>
  <c r="S26" i="8"/>
  <c r="K25" i="2"/>
  <c r="N28" i="8"/>
  <c r="Q29" i="5"/>
  <c r="W3" i="6"/>
  <c r="D28" i="8"/>
  <c r="X24" i="8"/>
  <c r="N21" i="7"/>
  <c r="K31" i="3"/>
  <c r="Y29" i="6"/>
  <c r="N23" i="7"/>
  <c r="T3" i="4"/>
  <c r="R29" i="6"/>
  <c r="G20" i="4"/>
  <c r="R30" i="7"/>
  <c r="U19" i="7"/>
  <c r="K4" i="7"/>
  <c r="L7" i="5"/>
  <c r="X11" i="4"/>
  <c r="E4" i="3"/>
  <c r="Y11" i="3"/>
  <c r="E11" i="5"/>
  <c r="O8" i="2"/>
  <c r="V22" i="6"/>
  <c r="N7" i="6"/>
  <c r="U11" i="3"/>
  <c r="G19" i="3"/>
  <c r="R26" i="5"/>
  <c r="L21" i="7"/>
  <c r="P8" i="4"/>
  <c r="T14" i="2"/>
  <c r="X26" i="4"/>
  <c r="D14" i="3"/>
  <c r="V12" i="8"/>
  <c r="L20" i="4"/>
  <c r="M3" i="5"/>
  <c r="X20" i="3"/>
  <c r="I14" i="3"/>
  <c r="P8" i="8"/>
  <c r="V8" i="3"/>
  <c r="D8" i="5"/>
  <c r="U30" i="2"/>
  <c r="R27" i="8"/>
  <c r="O11" i="4"/>
  <c r="J18" i="2"/>
  <c r="G24" i="4"/>
  <c r="M28" i="3"/>
  <c r="R23" i="5"/>
  <c r="R5" i="2"/>
  <c r="N16" i="5"/>
  <c r="P5" i="8"/>
  <c r="M13" i="8"/>
  <c r="T12" i="8"/>
  <c r="J27" i="5"/>
  <c r="X24" i="4"/>
  <c r="U9" i="8"/>
  <c r="D23" i="3"/>
  <c r="S15" i="5"/>
  <c r="V2" i="2"/>
  <c r="X19" i="5"/>
  <c r="L20" i="7"/>
  <c r="G13" i="8"/>
  <c r="Y11" i="5"/>
  <c r="E26" i="2"/>
  <c r="M27" i="4"/>
  <c r="M13" i="7"/>
  <c r="U31" i="4"/>
  <c r="V7" i="4"/>
  <c r="Y25" i="5"/>
  <c r="E21" i="5"/>
  <c r="H31" i="2"/>
  <c r="G18" i="4"/>
  <c r="G9" i="8"/>
  <c r="X12" i="2"/>
  <c r="L10" i="8"/>
  <c r="P6" i="2"/>
  <c r="N11" i="3"/>
  <c r="M22" i="2"/>
  <c r="R11" i="8"/>
  <c r="T6" i="7"/>
  <c r="H7" i="6"/>
  <c r="V7" i="3"/>
  <c r="E17" i="7"/>
  <c r="J10" i="8"/>
  <c r="J8" i="5"/>
  <c r="K15" i="7"/>
  <c r="H16" i="4"/>
  <c r="O2" i="8"/>
  <c r="H18" i="8"/>
  <c r="K7" i="8"/>
  <c r="I18" i="8"/>
  <c r="T3" i="5"/>
  <c r="P7" i="8"/>
  <c r="I3" i="8"/>
  <c r="U12" i="8"/>
  <c r="U12" i="5"/>
  <c r="J11" i="8"/>
  <c r="S7" i="7"/>
  <c r="U21" i="2"/>
  <c r="Q30" i="8"/>
  <c r="K2" i="7"/>
  <c r="Y29" i="5"/>
  <c r="X16" i="2"/>
  <c r="W17" i="7"/>
  <c r="O11" i="8"/>
  <c r="Y2" i="5"/>
  <c r="G29" i="8"/>
  <c r="S25" i="5"/>
  <c r="L29" i="5"/>
  <c r="T28" i="6"/>
  <c r="M14" i="8"/>
  <c r="J16" i="7"/>
  <c r="F3" i="4"/>
  <c r="O4" i="7"/>
  <c r="S2" i="4"/>
  <c r="M2" i="4"/>
  <c r="M7" i="6"/>
  <c r="W15" i="6"/>
  <c r="Y2" i="8"/>
  <c r="M19" i="7"/>
  <c r="S15" i="6"/>
  <c r="P9" i="6"/>
  <c r="F18" i="8"/>
  <c r="Q24" i="4"/>
  <c r="S27" i="4"/>
  <c r="G2" i="7"/>
  <c r="Q10" i="8"/>
  <c r="H7" i="5"/>
  <c r="D19" i="2"/>
  <c r="H24" i="4"/>
  <c r="N10" i="3"/>
  <c r="S8" i="4"/>
  <c r="H2" i="5"/>
  <c r="E20" i="8"/>
  <c r="Y25" i="2"/>
  <c r="L6" i="6"/>
  <c r="V21" i="7"/>
  <c r="D7" i="2"/>
  <c r="S18" i="6"/>
  <c r="P8" i="3"/>
  <c r="U25" i="7"/>
  <c r="D5" i="8"/>
  <c r="M5" i="2"/>
  <c r="P22" i="6"/>
  <c r="J13" i="6"/>
  <c r="G27" i="6"/>
  <c r="V27" i="7"/>
  <c r="H13" i="3"/>
  <c r="R17" i="7"/>
  <c r="V26" i="2"/>
  <c r="S12" i="2"/>
  <c r="K13" i="4"/>
  <c r="I23" i="4"/>
  <c r="E20" i="3"/>
  <c r="E19" i="6"/>
  <c r="T25" i="8"/>
  <c r="F27" i="8"/>
  <c r="G4" i="3"/>
  <c r="G4" i="4"/>
  <c r="O11" i="5"/>
  <c r="G13" i="5"/>
  <c r="L16" i="8"/>
  <c r="X14" i="2"/>
  <c r="N6" i="5"/>
  <c r="M10" i="6"/>
  <c r="I15" i="8"/>
  <c r="R19" i="7"/>
  <c r="S23" i="6"/>
  <c r="I4" i="7"/>
  <c r="V19" i="5"/>
  <c r="G19" i="2"/>
  <c r="U26" i="7"/>
  <c r="T12" i="4"/>
  <c r="P12" i="5"/>
  <c r="P5" i="4"/>
  <c r="I15" i="4"/>
  <c r="L14" i="2"/>
  <c r="D17" i="6"/>
  <c r="Q3" i="6"/>
  <c r="E17" i="5"/>
  <c r="N31" i="6"/>
  <c r="K11" i="8"/>
  <c r="G4" i="5"/>
  <c r="I29" i="6"/>
  <c r="F9" i="6"/>
  <c r="P18" i="3"/>
  <c r="Q20" i="5"/>
  <c r="Q25" i="6"/>
  <c r="P31" i="4"/>
  <c r="Y24" i="6"/>
  <c r="S27" i="6"/>
  <c r="O4" i="8"/>
  <c r="J7" i="4"/>
  <c r="I22" i="5"/>
  <c r="S18" i="8"/>
  <c r="R30" i="6"/>
  <c r="J13" i="2"/>
  <c r="P31" i="5"/>
  <c r="S5" i="4"/>
  <c r="I28" i="5"/>
  <c r="D10" i="8"/>
  <c r="J4" i="5"/>
  <c r="I5" i="6"/>
  <c r="P16" i="2"/>
  <c r="T16" i="7"/>
  <c r="Q9" i="4"/>
  <c r="Y31" i="8"/>
  <c r="O11" i="2"/>
  <c r="R19" i="2"/>
  <c r="K18" i="6"/>
  <c r="E9" i="6"/>
  <c r="W10" i="7"/>
  <c r="O13" i="8"/>
  <c r="F30" i="7"/>
  <c r="S23" i="7"/>
  <c r="Q9" i="7"/>
  <c r="N24" i="6"/>
  <c r="O19" i="8"/>
  <c r="F14" i="7"/>
  <c r="O21" i="8"/>
  <c r="K8" i="8"/>
  <c r="F15" i="2"/>
  <c r="S17" i="7"/>
  <c r="Q9" i="8"/>
  <c r="Y15" i="7"/>
  <c r="T8" i="8"/>
  <c r="I31" i="7"/>
  <c r="O11" i="7"/>
  <c r="J24" i="6"/>
  <c r="F31" i="7"/>
  <c r="R27" i="6"/>
  <c r="P10" i="7"/>
  <c r="Y9" i="7"/>
  <c r="E12" i="8"/>
  <c r="T9" i="5"/>
  <c r="Y5" i="5"/>
  <c r="R11" i="7"/>
  <c r="L2" i="5"/>
  <c r="G27" i="3"/>
  <c r="F30" i="8"/>
  <c r="N9" i="6"/>
  <c r="X7" i="8"/>
  <c r="M31" i="2"/>
  <c r="G7" i="6"/>
  <c r="S21" i="6"/>
  <c r="O26" i="6"/>
  <c r="H17" i="8"/>
  <c r="G22" i="7"/>
  <c r="E23" i="7"/>
  <c r="K5" i="5"/>
  <c r="L7" i="7"/>
  <c r="H20" i="3"/>
  <c r="X22" i="8"/>
  <c r="U3" i="4"/>
  <c r="K14" i="8"/>
  <c r="V17" i="7"/>
  <c r="E29" i="7"/>
  <c r="G10" i="7"/>
  <c r="P2" i="4"/>
  <c r="J10" i="4"/>
  <c r="I26" i="3"/>
  <c r="D11" i="2"/>
  <c r="Q21" i="8"/>
  <c r="U20" i="5"/>
  <c r="H28" i="7"/>
  <c r="R24" i="3"/>
  <c r="K5" i="7"/>
  <c r="M26" i="5"/>
  <c r="T7" i="5"/>
  <c r="E5" i="5"/>
  <c r="M24" i="4"/>
  <c r="H23" i="2"/>
  <c r="Y6" i="2"/>
  <c r="J14" i="5"/>
  <c r="R24" i="5"/>
  <c r="M5" i="7"/>
  <c r="W30" i="4"/>
  <c r="N20" i="4"/>
  <c r="F21" i="2"/>
  <c r="W16" i="6"/>
  <c r="J18" i="5"/>
  <c r="R21" i="2"/>
  <c r="U29" i="5"/>
  <c r="X2" i="2"/>
  <c r="T11" i="2"/>
  <c r="J21" i="4"/>
  <c r="D28" i="2"/>
  <c r="G24" i="3"/>
  <c r="T15" i="2"/>
  <c r="V13" i="6"/>
  <c r="M6" i="7"/>
  <c r="Y30" i="5"/>
  <c r="H20" i="8"/>
  <c r="D15" i="6"/>
  <c r="L10" i="6"/>
  <c r="I25" i="7"/>
  <c r="Y7" i="5"/>
  <c r="L15" i="2"/>
  <c r="W26" i="8"/>
  <c r="J16" i="6"/>
  <c r="V9" i="8"/>
  <c r="P25" i="7"/>
  <c r="I8" i="8"/>
  <c r="R19" i="5"/>
  <c r="P4" i="7"/>
  <c r="X18" i="7"/>
  <c r="M25" i="6"/>
  <c r="X19" i="6"/>
  <c r="G12" i="7"/>
  <c r="J16" i="8"/>
  <c r="V14" i="2"/>
  <c r="K23" i="3"/>
  <c r="E5" i="8"/>
  <c r="P6" i="4"/>
  <c r="L12" i="6"/>
  <c r="O12" i="8"/>
  <c r="V14" i="7"/>
  <c r="U20" i="8"/>
  <c r="O8" i="8"/>
  <c r="N3" i="8"/>
  <c r="N17" i="7"/>
  <c r="T8" i="5"/>
  <c r="J3" i="8"/>
  <c r="P2" i="8"/>
  <c r="E2" i="4"/>
  <c r="W14" i="8"/>
  <c r="P4" i="3"/>
  <c r="S18" i="4"/>
  <c r="V3" i="8"/>
  <c r="L17" i="6"/>
  <c r="I22" i="7"/>
  <c r="P19" i="8"/>
  <c r="D2" i="5"/>
  <c r="E15" i="5"/>
  <c r="D12" i="4"/>
  <c r="E21" i="8"/>
  <c r="S16" i="6"/>
  <c r="D28" i="3"/>
  <c r="V31" i="5"/>
  <c r="W8" i="2"/>
  <c r="E2" i="5"/>
  <c r="U13" i="8"/>
  <c r="K26" i="7"/>
  <c r="N8" i="5"/>
  <c r="I30" i="4"/>
  <c r="S4" i="8"/>
  <c r="T2" i="3"/>
  <c r="U14" i="4"/>
  <c r="L25" i="5"/>
  <c r="T3" i="3"/>
  <c r="Q27" i="6"/>
  <c r="N19" i="4"/>
  <c r="Y30" i="7"/>
  <c r="U23" i="2"/>
  <c r="W20" i="6"/>
  <c r="F15" i="6"/>
  <c r="H31" i="5"/>
  <c r="N28" i="3"/>
  <c r="N2" i="5"/>
  <c r="V12" i="4"/>
  <c r="D6" i="3"/>
  <c r="I8" i="2"/>
  <c r="H27" i="2"/>
  <c r="W10" i="4"/>
  <c r="R16" i="4"/>
  <c r="H19" i="8"/>
  <c r="M29" i="4"/>
  <c r="P27" i="8"/>
  <c r="R10" i="2"/>
  <c r="Q31" i="5"/>
  <c r="X8" i="4"/>
  <c r="Q31" i="8"/>
  <c r="R19" i="8"/>
  <c r="D18" i="5"/>
  <c r="T17" i="7"/>
  <c r="V4" i="8"/>
  <c r="N2" i="7"/>
  <c r="S9" i="2"/>
  <c r="X15" i="8"/>
  <c r="S27" i="8"/>
  <c r="E16" i="8"/>
  <c r="S4" i="4"/>
  <c r="K28" i="8"/>
  <c r="N13" i="4"/>
  <c r="N26" i="3"/>
  <c r="Q23" i="5"/>
  <c r="V20" i="7"/>
  <c r="V16" i="6"/>
  <c r="S31" i="4"/>
  <c r="S13" i="7"/>
  <c r="M15" i="7"/>
  <c r="W16" i="4"/>
  <c r="T23" i="8"/>
  <c r="W7" i="2"/>
  <c r="Q5" i="3"/>
  <c r="Q12" i="8"/>
  <c r="J5" i="8"/>
  <c r="X7" i="5"/>
  <c r="L23" i="8"/>
  <c r="P13" i="6"/>
  <c r="G18" i="5"/>
  <c r="V24" i="6"/>
  <c r="G6" i="7"/>
  <c r="L21" i="5"/>
  <c r="V15" i="2"/>
  <c r="S26" i="2"/>
  <c r="U12" i="7"/>
  <c r="K19" i="7"/>
  <c r="V2" i="8"/>
  <c r="N6" i="7"/>
  <c r="F3" i="7"/>
  <c r="F24" i="7"/>
  <c r="O17" i="6"/>
  <c r="M12" i="7"/>
  <c r="K16" i="2"/>
  <c r="Q6" i="8"/>
  <c r="L21" i="6"/>
  <c r="W16" i="5"/>
  <c r="F5" i="6"/>
  <c r="X21" i="5"/>
  <c r="K22" i="7"/>
  <c r="U4" i="4"/>
  <c r="D26" i="3"/>
  <c r="M27" i="6"/>
  <c r="I11" i="7"/>
  <c r="I3" i="5"/>
  <c r="N6" i="4"/>
  <c r="X9" i="4"/>
  <c r="V14" i="5"/>
  <c r="P25" i="6"/>
  <c r="U7" i="7"/>
  <c r="X29" i="3"/>
  <c r="X12" i="8"/>
  <c r="M26" i="3"/>
  <c r="L24" i="4"/>
  <c r="I24" i="2"/>
  <c r="K22" i="3"/>
  <c r="W17" i="2"/>
  <c r="R8" i="8"/>
  <c r="V7" i="6"/>
  <c r="G12" i="3"/>
  <c r="L14" i="5"/>
  <c r="W6" i="2"/>
  <c r="N22" i="3"/>
  <c r="W9" i="7"/>
  <c r="G31" i="8"/>
  <c r="V15" i="3"/>
  <c r="Q10" i="4"/>
  <c r="P21" i="8"/>
  <c r="N4" i="6"/>
  <c r="I3" i="7"/>
  <c r="R18" i="7"/>
  <c r="V9" i="5"/>
  <c r="I10" i="6"/>
  <c r="I17" i="8"/>
  <c r="K12" i="8"/>
  <c r="T14" i="7"/>
  <c r="H30" i="7"/>
  <c r="S27" i="7"/>
  <c r="E17" i="8"/>
  <c r="O31" i="8"/>
  <c r="L7" i="8"/>
  <c r="H7" i="4"/>
  <c r="U13" i="5"/>
  <c r="Y17" i="6"/>
  <c r="O14" i="5"/>
  <c r="L30" i="8"/>
  <c r="N9" i="8"/>
  <c r="N19" i="3"/>
  <c r="K4" i="8"/>
  <c r="G29" i="5"/>
  <c r="O22" i="4"/>
  <c r="U19" i="3"/>
  <c r="X7" i="7"/>
  <c r="H5" i="3"/>
  <c r="H11" i="7"/>
  <c r="Y13" i="3"/>
  <c r="O3" i="8"/>
  <c r="Y13" i="8"/>
  <c r="X7" i="3"/>
  <c r="V30" i="3"/>
  <c r="G31" i="3"/>
  <c r="W20" i="3"/>
  <c r="N20" i="5"/>
  <c r="P3" i="7"/>
  <c r="N18" i="6"/>
  <c r="O23" i="8"/>
  <c r="P26" i="8"/>
  <c r="R3" i="2"/>
  <c r="H5" i="8"/>
  <c r="M17" i="6"/>
  <c r="L17" i="4"/>
  <c r="U12" i="6"/>
  <c r="R15" i="8"/>
  <c r="Q19" i="8"/>
  <c r="F27" i="4"/>
  <c r="R24" i="7"/>
  <c r="I7" i="3"/>
  <c r="L22" i="7"/>
  <c r="F18" i="5"/>
  <c r="M31" i="8"/>
  <c r="M6" i="6"/>
  <c r="R27" i="7"/>
  <c r="D11" i="4"/>
  <c r="R21" i="3"/>
  <c r="I25" i="6"/>
  <c r="P11" i="5"/>
  <c r="V22" i="7"/>
  <c r="Q6" i="5"/>
  <c r="I4" i="4"/>
  <c r="W21" i="6"/>
  <c r="K7" i="5"/>
  <c r="L3" i="3"/>
  <c r="R30" i="3"/>
  <c r="N30" i="4"/>
  <c r="F18" i="4"/>
  <c r="S2" i="7"/>
  <c r="W11" i="5"/>
  <c r="T2" i="7"/>
  <c r="E14" i="7"/>
  <c r="S2" i="3"/>
  <c r="D3" i="6"/>
  <c r="W9" i="6"/>
  <c r="D8" i="3"/>
  <c r="S11" i="6"/>
  <c r="W9" i="5"/>
  <c r="K25" i="8"/>
  <c r="F22" i="5"/>
  <c r="J19" i="7"/>
  <c r="E20" i="4"/>
  <c r="S29" i="5"/>
  <c r="H4" i="3"/>
  <c r="I13" i="4"/>
  <c r="H18" i="7"/>
  <c r="L6" i="2"/>
  <c r="U19" i="6"/>
  <c r="J8" i="3"/>
  <c r="G18" i="8"/>
  <c r="R10" i="6"/>
  <c r="U25" i="4"/>
  <c r="P25" i="3"/>
  <c r="W31" i="3"/>
  <c r="D18" i="3"/>
  <c r="M31" i="6"/>
  <c r="I13" i="7"/>
  <c r="T18" i="6"/>
  <c r="O5" i="5"/>
  <c r="D18" i="2"/>
  <c r="M26" i="7"/>
  <c r="G3" i="8"/>
  <c r="N6" i="8"/>
  <c r="Y22" i="6"/>
  <c r="T7" i="4"/>
  <c r="V30" i="5"/>
  <c r="L24" i="7"/>
  <c r="D28" i="7"/>
  <c r="S26" i="4"/>
  <c r="E14" i="5"/>
  <c r="F31" i="4"/>
  <c r="E20" i="5"/>
  <c r="E24" i="6"/>
  <c r="F14" i="5"/>
  <c r="P10" i="5"/>
  <c r="T23" i="3"/>
  <c r="S10" i="2"/>
  <c r="J20" i="6"/>
  <c r="H14" i="5"/>
  <c r="J20" i="7"/>
  <c r="T21" i="5"/>
  <c r="Y4" i="3"/>
  <c r="W7" i="5"/>
  <c r="W19" i="7"/>
  <c r="G23" i="7"/>
  <c r="Y5" i="8"/>
  <c r="J22" i="3"/>
  <c r="V28" i="7"/>
  <c r="J25" i="3"/>
  <c r="L5" i="8"/>
  <c r="Y29" i="7"/>
  <c r="L18" i="8"/>
  <c r="U13" i="7"/>
  <c r="U14" i="3"/>
  <c r="G20" i="2"/>
  <c r="D13" i="3"/>
  <c r="M23" i="5"/>
  <c r="D21" i="7"/>
  <c r="G27" i="4"/>
  <c r="V19" i="6"/>
  <c r="X27" i="6"/>
  <c r="R3" i="6"/>
  <c r="H29" i="4"/>
  <c r="O7" i="2"/>
  <c r="R16" i="3"/>
  <c r="V20" i="8"/>
  <c r="J24" i="8"/>
  <c r="V23" i="7"/>
  <c r="J6" i="6"/>
  <c r="E21" i="2"/>
  <c r="K13" i="3"/>
  <c r="I17" i="6"/>
  <c r="J26" i="2"/>
  <c r="S20" i="4"/>
  <c r="Q5" i="2"/>
  <c r="J11" i="6"/>
  <c r="Y20" i="4"/>
  <c r="Q18" i="8"/>
  <c r="T23" i="7"/>
  <c r="K6" i="8"/>
  <c r="F26" i="2"/>
  <c r="V28" i="6"/>
  <c r="K2" i="5"/>
  <c r="S16" i="7"/>
  <c r="F24" i="6"/>
  <c r="E13" i="3"/>
  <c r="P17" i="5"/>
  <c r="S8" i="6"/>
  <c r="H23" i="5"/>
  <c r="P29" i="7"/>
  <c r="D6" i="6"/>
  <c r="P27" i="3"/>
  <c r="P16" i="4"/>
  <c r="Y23" i="4"/>
  <c r="I18" i="4"/>
  <c r="I31" i="6"/>
  <c r="R22" i="5"/>
  <c r="T2" i="8"/>
  <c r="I13" i="8"/>
  <c r="Y21" i="8"/>
  <c r="P15" i="7"/>
  <c r="I18" i="6"/>
  <c r="H8" i="4"/>
  <c r="J30" i="2"/>
  <c r="E22" i="2"/>
  <c r="J2" i="3"/>
  <c r="W8" i="3"/>
  <c r="K19" i="3"/>
  <c r="W24" i="3"/>
  <c r="K27" i="2"/>
  <c r="X30" i="5"/>
  <c r="K3" i="5"/>
  <c r="K10" i="4"/>
  <c r="N24" i="7"/>
  <c r="H30" i="4"/>
  <c r="O6" i="5"/>
  <c r="N12" i="2"/>
  <c r="S23" i="8"/>
  <c r="E12" i="6"/>
  <c r="U7" i="3"/>
  <c r="H18" i="2"/>
  <c r="F5" i="3"/>
  <c r="Y3" i="2"/>
  <c r="C20" i="8"/>
  <c r="C26" i="4"/>
  <c r="C16" i="3"/>
  <c r="R16" i="7"/>
  <c r="G30" i="2"/>
  <c r="O12" i="4"/>
  <c r="X28" i="5"/>
  <c r="X31" i="4"/>
  <c r="U15" i="2"/>
  <c r="Y13" i="2"/>
  <c r="G15" i="4"/>
  <c r="R24" i="4"/>
  <c r="U23" i="3"/>
  <c r="J18" i="3"/>
  <c r="I11" i="4"/>
  <c r="V13" i="4"/>
  <c r="G15" i="3"/>
  <c r="S21" i="3"/>
  <c r="S13" i="5"/>
  <c r="D21" i="5"/>
  <c r="L27" i="2"/>
  <c r="G11" i="4"/>
  <c r="J21" i="3"/>
  <c r="P11" i="3"/>
  <c r="X30" i="3"/>
  <c r="M24" i="3"/>
  <c r="T11" i="3"/>
  <c r="D14" i="5"/>
  <c r="D24" i="4"/>
  <c r="P23" i="7"/>
  <c r="O19" i="3"/>
  <c r="G8" i="4"/>
  <c r="P26" i="6"/>
  <c r="Q7" i="6"/>
  <c r="Q23" i="4"/>
  <c r="D17" i="4"/>
  <c r="E22" i="5"/>
  <c r="S11" i="2"/>
  <c r="T26" i="7"/>
  <c r="I27" i="5"/>
  <c r="T23" i="5"/>
  <c r="V17" i="3"/>
  <c r="D27" i="6"/>
  <c r="V5" i="2"/>
  <c r="K16" i="7"/>
  <c r="H9" i="8"/>
  <c r="D3" i="3"/>
  <c r="U17" i="5"/>
  <c r="Q16" i="2"/>
  <c r="Y26" i="6"/>
  <c r="L3" i="5"/>
  <c r="R20" i="5"/>
  <c r="V26" i="3"/>
  <c r="X18" i="3"/>
  <c r="J20" i="3"/>
  <c r="K7" i="6"/>
  <c r="W25" i="7"/>
  <c r="W21" i="3"/>
  <c r="I21" i="6"/>
  <c r="D19" i="7"/>
  <c r="L28" i="7"/>
  <c r="Q2" i="3"/>
  <c r="E26" i="4"/>
  <c r="S7" i="3"/>
  <c r="P26" i="7"/>
  <c r="X11" i="8"/>
  <c r="O30" i="2"/>
  <c r="G19" i="5"/>
  <c r="P3" i="2"/>
  <c r="T21" i="6"/>
  <c r="G24" i="7"/>
  <c r="M20" i="2"/>
  <c r="T4" i="5"/>
  <c r="D22" i="5"/>
  <c r="H16" i="6"/>
  <c r="N6" i="2"/>
  <c r="S18" i="3"/>
  <c r="K27" i="5"/>
  <c r="O10" i="2"/>
  <c r="H4" i="5"/>
  <c r="W8" i="4"/>
  <c r="P29" i="6"/>
  <c r="N17" i="6"/>
  <c r="H18" i="5"/>
  <c r="R22" i="4"/>
  <c r="D12" i="8"/>
  <c r="F20" i="7"/>
  <c r="K19" i="6"/>
  <c r="E8" i="7"/>
  <c r="I24" i="6"/>
  <c r="X5" i="2"/>
  <c r="M6" i="4"/>
  <c r="Y27" i="3"/>
  <c r="P2" i="2"/>
  <c r="N14" i="2"/>
  <c r="U5" i="3"/>
  <c r="S8" i="2"/>
  <c r="K15" i="2"/>
  <c r="N29" i="3"/>
  <c r="N13" i="2"/>
  <c r="X18" i="2"/>
  <c r="T20" i="6"/>
  <c r="C16" i="8"/>
  <c r="C19" i="7"/>
  <c r="T8" i="4"/>
  <c r="C3" i="8"/>
  <c r="C22" i="5"/>
  <c r="C17" i="3"/>
  <c r="M12" i="3"/>
  <c r="J12" i="7"/>
  <c r="F4" i="4"/>
  <c r="C11" i="2"/>
  <c r="L10" i="2"/>
  <c r="Y10" i="5"/>
  <c r="G21" i="7"/>
  <c r="T18" i="8"/>
  <c r="T13" i="4"/>
  <c r="G7" i="4"/>
  <c r="K26" i="8"/>
  <c r="K30" i="5"/>
  <c r="H9" i="4"/>
  <c r="X25" i="2"/>
  <c r="J12" i="5"/>
  <c r="W19" i="4"/>
  <c r="W2" i="6"/>
  <c r="F14" i="4"/>
  <c r="F20" i="4"/>
  <c r="J11" i="7"/>
  <c r="G17" i="7"/>
  <c r="P7" i="3"/>
  <c r="K3" i="2"/>
  <c r="W31" i="5"/>
  <c r="P24" i="2"/>
  <c r="D24" i="7"/>
  <c r="C2" i="5"/>
  <c r="F23" i="5"/>
  <c r="X31" i="3"/>
  <c r="J30" i="4"/>
  <c r="U22" i="4"/>
  <c r="C19" i="3"/>
  <c r="O30" i="4"/>
  <c r="S19" i="4"/>
  <c r="X16" i="7"/>
  <c r="X12" i="3"/>
  <c r="K15" i="6"/>
  <c r="G23" i="4"/>
  <c r="V2" i="5"/>
  <c r="V26" i="6"/>
  <c r="Y20" i="2"/>
  <c r="M28" i="6"/>
  <c r="T31" i="4"/>
  <c r="G12" i="2"/>
  <c r="J14" i="4"/>
  <c r="H25" i="2"/>
  <c r="S13" i="2"/>
  <c r="H9" i="2"/>
  <c r="N21" i="2"/>
  <c r="D23" i="5"/>
  <c r="D10" i="2"/>
  <c r="F31" i="6"/>
  <c r="I19" i="5"/>
  <c r="L2" i="4"/>
  <c r="C17" i="2"/>
  <c r="C18" i="4"/>
  <c r="N4" i="4"/>
  <c r="T21" i="4"/>
  <c r="T13" i="5"/>
  <c r="N2" i="4"/>
  <c r="C24" i="2"/>
  <c r="J25" i="5"/>
  <c r="T15" i="3"/>
  <c r="M4" i="2"/>
  <c r="N5" i="3"/>
  <c r="L19" i="7"/>
  <c r="D2" i="6"/>
  <c r="G7" i="3"/>
  <c r="M3" i="8"/>
  <c r="L7" i="6"/>
  <c r="H5" i="2"/>
  <c r="U2" i="7"/>
  <c r="P24" i="4"/>
  <c r="T9" i="4"/>
  <c r="L19" i="4"/>
  <c r="Q27" i="4"/>
  <c r="P5" i="2"/>
  <c r="L28" i="2"/>
  <c r="E29" i="6"/>
  <c r="E13" i="6"/>
  <c r="Y30" i="8"/>
  <c r="L11" i="3"/>
  <c r="Q11" i="3"/>
  <c r="M24" i="5"/>
  <c r="P10" i="6"/>
  <c r="J28" i="7"/>
  <c r="Y27" i="7"/>
  <c r="N2" i="3"/>
  <c r="H12" i="3"/>
  <c r="P7" i="6"/>
  <c r="P16" i="3"/>
  <c r="V26" i="8"/>
  <c r="R6" i="4"/>
  <c r="E30" i="6"/>
  <c r="F30" i="3"/>
  <c r="F20" i="2"/>
  <c r="U10" i="3"/>
  <c r="K29" i="6"/>
  <c r="T14" i="6"/>
  <c r="T29" i="8"/>
  <c r="G9" i="7"/>
  <c r="I23" i="5"/>
  <c r="U9" i="3"/>
  <c r="N21" i="4"/>
  <c r="D22" i="4"/>
  <c r="N24" i="4"/>
  <c r="T18" i="3"/>
  <c r="N15" i="6"/>
  <c r="K22" i="8"/>
  <c r="P28" i="3"/>
  <c r="R5" i="5"/>
  <c r="U4" i="2"/>
  <c r="K11" i="6"/>
  <c r="R27" i="4"/>
  <c r="S30" i="2"/>
  <c r="O30" i="6"/>
  <c r="I8" i="6"/>
  <c r="Q17" i="5"/>
  <c r="V6" i="8"/>
  <c r="V16" i="7"/>
  <c r="H29" i="3"/>
  <c r="S26" i="5"/>
  <c r="S31" i="6"/>
  <c r="U26" i="3"/>
  <c r="P28" i="2"/>
  <c r="Y20" i="5"/>
  <c r="R29" i="3"/>
  <c r="O23" i="2"/>
  <c r="W29" i="3"/>
  <c r="J5" i="2"/>
  <c r="L24" i="3"/>
  <c r="K10" i="5"/>
  <c r="L31" i="6"/>
  <c r="K30" i="2"/>
  <c r="W9" i="2"/>
  <c r="I5" i="5"/>
  <c r="R20" i="4"/>
  <c r="R28" i="3"/>
  <c r="U20" i="2"/>
  <c r="U4" i="3"/>
  <c r="J21" i="2"/>
  <c r="K28" i="4"/>
  <c r="I4" i="2"/>
  <c r="C6" i="8"/>
  <c r="C19" i="4"/>
  <c r="C10" i="3"/>
  <c r="U4" i="7"/>
  <c r="W15" i="4"/>
  <c r="X2" i="6"/>
  <c r="Y5" i="3"/>
  <c r="F14" i="2"/>
  <c r="J11" i="2"/>
  <c r="M21" i="3"/>
  <c r="H30" i="5"/>
  <c r="K24" i="3"/>
  <c r="J3" i="4"/>
  <c r="Y31" i="3"/>
  <c r="I2" i="2"/>
  <c r="R3" i="4"/>
  <c r="T25" i="7"/>
  <c r="H29" i="7"/>
  <c r="H13" i="2"/>
  <c r="O4" i="2"/>
  <c r="X29" i="6"/>
  <c r="O7" i="6"/>
  <c r="H23" i="3"/>
  <c r="G15" i="6"/>
  <c r="K17" i="8"/>
  <c r="P12" i="4"/>
  <c r="F7" i="4"/>
  <c r="M29" i="2"/>
  <c r="I20" i="2"/>
  <c r="M12" i="5"/>
  <c r="J4" i="7"/>
  <c r="V23" i="2"/>
  <c r="I17" i="4"/>
  <c r="S8" i="5"/>
  <c r="O8" i="4"/>
  <c r="T31" i="6"/>
  <c r="F22" i="6"/>
  <c r="E30" i="7"/>
  <c r="F31" i="5"/>
  <c r="G18" i="3"/>
  <c r="G17" i="3"/>
  <c r="F17" i="4"/>
  <c r="D23" i="2"/>
  <c r="P4" i="4"/>
  <c r="V10" i="2"/>
  <c r="D16" i="4"/>
  <c r="D10" i="4"/>
  <c r="V22" i="4"/>
  <c r="W23" i="2"/>
  <c r="T27" i="3"/>
  <c r="M9" i="2"/>
  <c r="O23" i="5"/>
  <c r="Q26" i="4"/>
  <c r="W4" i="4"/>
  <c r="Y30" i="2"/>
  <c r="F11" i="3"/>
  <c r="H11" i="2"/>
  <c r="E26" i="6"/>
  <c r="W4" i="5"/>
  <c r="X26" i="7"/>
  <c r="V8" i="2"/>
  <c r="O2" i="2"/>
  <c r="D31" i="7"/>
  <c r="F22" i="4"/>
  <c r="N11" i="8"/>
  <c r="Q24" i="7"/>
  <c r="W24" i="5"/>
  <c r="J9" i="6"/>
  <c r="M14" i="2"/>
  <c r="D11" i="3"/>
  <c r="R31" i="7"/>
  <c r="O16" i="5"/>
  <c r="P8" i="5"/>
  <c r="F20" i="6"/>
  <c r="F25" i="2"/>
  <c r="D26" i="6"/>
  <c r="Q18" i="5"/>
  <c r="R7" i="3"/>
  <c r="W2" i="5"/>
  <c r="W9" i="4"/>
  <c r="G13" i="4"/>
  <c r="U16" i="6"/>
  <c r="N24" i="5"/>
  <c r="Y3" i="5"/>
  <c r="P31" i="6"/>
  <c r="Y23" i="8"/>
  <c r="Q20" i="2"/>
  <c r="F13" i="4"/>
  <c r="N27" i="2"/>
  <c r="Q9" i="3"/>
  <c r="Y21" i="2"/>
  <c r="F28" i="5"/>
  <c r="T5" i="2"/>
  <c r="R17" i="3"/>
  <c r="W7" i="3"/>
  <c r="V18" i="5"/>
  <c r="H18" i="4"/>
  <c r="Q25" i="5"/>
  <c r="H26" i="2"/>
  <c r="T5" i="3"/>
  <c r="U17" i="4"/>
  <c r="S15" i="4"/>
  <c r="C4" i="8"/>
  <c r="C22" i="7"/>
  <c r="J16" i="4"/>
  <c r="C5" i="6"/>
  <c r="C31" i="5"/>
  <c r="L10" i="5"/>
  <c r="M2" i="6"/>
  <c r="J3" i="7"/>
  <c r="W21" i="4"/>
  <c r="C9" i="8"/>
  <c r="X18" i="5"/>
  <c r="T28" i="3"/>
  <c r="M14" i="3"/>
  <c r="J8" i="7"/>
  <c r="T31" i="8"/>
  <c r="K25" i="6"/>
  <c r="V2" i="7"/>
  <c r="X23" i="3"/>
  <c r="T5" i="4"/>
  <c r="R2" i="4"/>
  <c r="L13" i="5"/>
  <c r="W13" i="2"/>
  <c r="J26" i="7"/>
  <c r="Y17" i="3"/>
  <c r="S23" i="4"/>
  <c r="S8" i="7"/>
  <c r="H13" i="7"/>
  <c r="W26" i="3"/>
  <c r="K21" i="2"/>
  <c r="R2" i="7"/>
  <c r="E5" i="2"/>
  <c r="X3" i="6"/>
  <c r="E9" i="5"/>
  <c r="K9" i="6"/>
  <c r="G17" i="2"/>
  <c r="Q25" i="2"/>
  <c r="P11" i="4"/>
  <c r="I13" i="5"/>
  <c r="V9" i="7"/>
  <c r="G26" i="4"/>
  <c r="I9" i="6"/>
  <c r="N27" i="6"/>
  <c r="E27" i="7"/>
  <c r="R4" i="3"/>
  <c r="K23" i="6"/>
  <c r="W17" i="3"/>
  <c r="M23" i="3"/>
  <c r="V5" i="4"/>
  <c r="H24" i="3"/>
  <c r="W13" i="3"/>
  <c r="O18" i="5"/>
  <c r="X26" i="2"/>
  <c r="I17" i="7"/>
  <c r="P7" i="5"/>
  <c r="H25" i="5"/>
  <c r="H15" i="7"/>
  <c r="W7" i="8"/>
  <c r="N15" i="2"/>
  <c r="M22" i="3"/>
  <c r="H10" i="2"/>
  <c r="O10" i="4"/>
  <c r="P15" i="6"/>
  <c r="V13" i="7"/>
  <c r="H27" i="5"/>
  <c r="D21" i="6"/>
  <c r="W5" i="8"/>
  <c r="V9" i="6"/>
  <c r="Y30" i="4"/>
  <c r="M29" i="7"/>
  <c r="T17" i="3"/>
  <c r="R28" i="5"/>
  <c r="X11" i="3"/>
  <c r="U29" i="7"/>
  <c r="W30" i="7"/>
  <c r="O29" i="3"/>
  <c r="I25" i="3"/>
  <c r="T17" i="4"/>
  <c r="M2" i="5"/>
  <c r="L2" i="2"/>
  <c r="O16" i="3"/>
  <c r="T30" i="5"/>
  <c r="X17" i="2"/>
  <c r="N5" i="5"/>
  <c r="J18" i="4"/>
  <c r="X6" i="2"/>
  <c r="L18" i="4"/>
  <c r="P15" i="2"/>
  <c r="P26" i="5"/>
  <c r="X20" i="2"/>
  <c r="C29" i="8"/>
  <c r="C25" i="7"/>
  <c r="D12" i="2"/>
  <c r="R18" i="6"/>
  <c r="V14" i="6"/>
  <c r="N29" i="5"/>
  <c r="P8" i="2"/>
  <c r="W5" i="7"/>
  <c r="S8" i="8"/>
  <c r="U7" i="4"/>
  <c r="Y29" i="2"/>
  <c r="N15" i="5"/>
  <c r="V24" i="2"/>
  <c r="N8" i="3"/>
  <c r="S23" i="2"/>
  <c r="L23" i="5"/>
  <c r="Q29" i="7"/>
  <c r="G3" i="6"/>
  <c r="N10" i="4"/>
  <c r="Q4" i="6"/>
  <c r="D7" i="7"/>
  <c r="T14" i="4"/>
  <c r="P18" i="4"/>
  <c r="P27" i="2"/>
  <c r="E27" i="3"/>
  <c r="J6" i="8"/>
  <c r="E17" i="2"/>
  <c r="D15" i="8"/>
  <c r="F29" i="5"/>
  <c r="M12" i="8"/>
  <c r="Q26" i="5"/>
  <c r="Q20" i="6"/>
  <c r="T28" i="4"/>
  <c r="Y10" i="4"/>
  <c r="O18" i="7"/>
  <c r="O15" i="5"/>
  <c r="Y22" i="8"/>
  <c r="F28" i="7"/>
  <c r="I15" i="2"/>
  <c r="U2" i="2"/>
  <c r="N19" i="2"/>
  <c r="I14" i="6"/>
  <c r="N17" i="2"/>
  <c r="W25" i="3"/>
  <c r="R22" i="3"/>
  <c r="X31" i="5"/>
  <c r="P19" i="4"/>
  <c r="O20" i="3"/>
  <c r="N23" i="3"/>
  <c r="Q18" i="2"/>
  <c r="W10" i="5"/>
  <c r="Q19" i="4"/>
  <c r="U18" i="8"/>
  <c r="K29" i="7"/>
  <c r="W27" i="2"/>
  <c r="L7" i="4"/>
  <c r="F10" i="2"/>
  <c r="F28" i="3"/>
  <c r="K6" i="4"/>
  <c r="W9" i="8"/>
  <c r="N26" i="7"/>
  <c r="O8" i="5"/>
  <c r="N31" i="7"/>
  <c r="V6" i="5"/>
  <c r="X10" i="5"/>
  <c r="Q6" i="4"/>
  <c r="O24" i="6"/>
  <c r="D30" i="8"/>
  <c r="U23" i="7"/>
  <c r="R16" i="5"/>
  <c r="G13" i="6"/>
  <c r="Y4" i="5"/>
  <c r="I29" i="2"/>
  <c r="Q4" i="7"/>
  <c r="S12" i="4"/>
  <c r="Y24" i="2"/>
  <c r="W20" i="8"/>
  <c r="R26" i="7"/>
  <c r="Q4" i="4"/>
  <c r="J10" i="5"/>
  <c r="H22" i="6"/>
  <c r="Q17" i="4"/>
  <c r="K9" i="2"/>
  <c r="T10" i="2"/>
  <c r="P20" i="8"/>
  <c r="Y25" i="8"/>
  <c r="I4" i="6"/>
  <c r="I24" i="7"/>
  <c r="E27" i="4"/>
  <c r="M2" i="8"/>
  <c r="Q23" i="2"/>
  <c r="T4" i="4"/>
  <c r="T6" i="4"/>
  <c r="P30" i="5"/>
  <c r="F17" i="6"/>
  <c r="M19" i="6"/>
  <c r="T7" i="2"/>
  <c r="X27" i="8"/>
  <c r="E29" i="4"/>
  <c r="D25" i="3"/>
  <c r="M20" i="3"/>
  <c r="R14" i="2"/>
  <c r="F29" i="2"/>
  <c r="J17" i="2"/>
  <c r="J10" i="3"/>
  <c r="J10" i="2"/>
  <c r="Q3" i="8"/>
  <c r="R9" i="4"/>
  <c r="H24" i="5"/>
  <c r="S4" i="6"/>
  <c r="T24" i="6"/>
  <c r="T19" i="2"/>
  <c r="O24" i="7"/>
  <c r="T23" i="4"/>
  <c r="O7" i="7"/>
  <c r="P13" i="4"/>
  <c r="O13" i="4"/>
  <c r="F14" i="8"/>
  <c r="Q11" i="2"/>
  <c r="F7" i="8"/>
  <c r="M10" i="5"/>
  <c r="N4" i="7"/>
  <c r="E5" i="3"/>
  <c r="H22" i="5"/>
  <c r="N29" i="4"/>
  <c r="W19" i="3"/>
  <c r="F4" i="5"/>
  <c r="R25" i="4"/>
  <c r="N28" i="5"/>
  <c r="U12" i="4"/>
  <c r="X30" i="6"/>
  <c r="M15" i="5"/>
  <c r="K15" i="4"/>
  <c r="L27" i="7"/>
  <c r="K29" i="3"/>
  <c r="M26" i="6"/>
  <c r="G30" i="5"/>
  <c r="F27" i="6"/>
  <c r="U17" i="7"/>
  <c r="N8" i="8"/>
  <c r="M12" i="6"/>
  <c r="R28" i="6"/>
  <c r="D14" i="8"/>
  <c r="W11" i="3"/>
  <c r="P6" i="7"/>
  <c r="V4" i="2"/>
  <c r="O31" i="2"/>
  <c r="S25" i="2"/>
  <c r="N19" i="5"/>
  <c r="P15" i="3"/>
  <c r="J28" i="8"/>
  <c r="L14" i="7"/>
  <c r="S10" i="3"/>
  <c r="K20" i="7"/>
  <c r="X23" i="6"/>
  <c r="N12" i="6"/>
  <c r="W18" i="3"/>
  <c r="K30" i="4"/>
  <c r="I22" i="8"/>
  <c r="E23" i="5"/>
  <c r="H6" i="7"/>
  <c r="R14" i="6"/>
  <c r="F21" i="3"/>
  <c r="O30" i="3"/>
  <c r="O2" i="7"/>
  <c r="R6" i="8"/>
  <c r="Q28" i="7"/>
  <c r="Y11" i="7"/>
  <c r="I6" i="6"/>
  <c r="K7" i="4"/>
  <c r="X4" i="6"/>
  <c r="K19" i="5"/>
  <c r="O21" i="7"/>
  <c r="O14" i="6"/>
  <c r="Q8" i="6"/>
  <c r="Y15" i="4"/>
  <c r="G10" i="4"/>
  <c r="W10" i="3"/>
  <c r="W26" i="2"/>
  <c r="X5" i="5"/>
  <c r="P14" i="2"/>
  <c r="Y29" i="8"/>
  <c r="U3" i="6"/>
  <c r="X12" i="5"/>
  <c r="L4" i="2"/>
  <c r="C4" i="2"/>
  <c r="C23" i="4"/>
  <c r="C5" i="3"/>
  <c r="M24" i="7"/>
  <c r="M31" i="7"/>
  <c r="P8" i="6"/>
  <c r="E28" i="7"/>
  <c r="L5" i="5"/>
  <c r="W22" i="6"/>
  <c r="F9" i="5"/>
  <c r="U6" i="4"/>
  <c r="N3" i="6"/>
  <c r="R6" i="2"/>
  <c r="W27" i="4"/>
  <c r="R26" i="4"/>
  <c r="M25" i="7"/>
  <c r="W19" i="2"/>
  <c r="K18" i="3"/>
  <c r="Q3" i="4"/>
  <c r="T17" i="5"/>
  <c r="L18" i="5"/>
  <c r="R18" i="4"/>
  <c r="L11" i="2"/>
  <c r="Q7" i="3"/>
  <c r="N2" i="2"/>
  <c r="S7" i="2"/>
  <c r="L10" i="4"/>
  <c r="P23" i="4"/>
  <c r="I31" i="2"/>
  <c r="M25" i="5"/>
  <c r="O19" i="7"/>
  <c r="J11" i="5"/>
  <c r="Q16" i="8"/>
  <c r="H3" i="6"/>
  <c r="F30" i="6"/>
  <c r="N13" i="5"/>
  <c r="U22" i="6"/>
  <c r="T18" i="2"/>
  <c r="X14" i="4"/>
  <c r="G28" i="3"/>
  <c r="T29" i="6"/>
  <c r="G30" i="3"/>
  <c r="K2" i="2"/>
  <c r="N12" i="7"/>
  <c r="J16" i="2"/>
  <c r="P12" i="2"/>
  <c r="E31" i="8"/>
  <c r="T23" i="6"/>
  <c r="O12" i="2"/>
  <c r="H13" i="4"/>
  <c r="D13" i="6"/>
  <c r="Y16" i="2"/>
  <c r="D12" i="5"/>
  <c r="D28" i="6"/>
  <c r="U11" i="6"/>
  <c r="V17" i="2"/>
  <c r="U29" i="6"/>
  <c r="M13" i="6"/>
  <c r="D25" i="4"/>
  <c r="K28" i="6"/>
  <c r="F21" i="6"/>
  <c r="Q22" i="5"/>
  <c r="S29" i="6"/>
  <c r="M29" i="3"/>
  <c r="F15" i="5"/>
  <c r="N5" i="7"/>
  <c r="I15" i="3"/>
  <c r="K24" i="4"/>
  <c r="J30" i="7"/>
  <c r="X13" i="3"/>
  <c r="X24" i="2"/>
  <c r="G30" i="6"/>
  <c r="T4" i="6"/>
  <c r="P21" i="6"/>
  <c r="Q29" i="4"/>
  <c r="M6" i="2"/>
  <c r="U14" i="2"/>
  <c r="S30" i="8"/>
  <c r="G8" i="7"/>
  <c r="M18" i="2"/>
  <c r="N23" i="2"/>
  <c r="E11" i="4"/>
  <c r="J19" i="2"/>
  <c r="R9" i="3"/>
  <c r="C24" i="6"/>
  <c r="W2" i="3"/>
  <c r="K9" i="5"/>
  <c r="D11" i="6"/>
  <c r="J20" i="4"/>
  <c r="R30" i="2"/>
  <c r="Q7" i="2"/>
  <c r="R14" i="5"/>
  <c r="F18" i="2"/>
  <c r="K18" i="7"/>
  <c r="T8" i="6"/>
  <c r="N10" i="6"/>
  <c r="Q4" i="3"/>
  <c r="T29" i="4"/>
  <c r="I31" i="5"/>
  <c r="U26" i="6"/>
  <c r="U25" i="3"/>
  <c r="O9" i="3"/>
  <c r="I3" i="6"/>
  <c r="M19" i="4"/>
  <c r="P28" i="4"/>
  <c r="V29" i="7"/>
  <c r="K31" i="2"/>
  <c r="V27" i="8"/>
  <c r="V25" i="6"/>
  <c r="E8" i="2"/>
  <c r="S5" i="3"/>
  <c r="J15" i="5"/>
  <c r="L24" i="2"/>
  <c r="K17" i="3"/>
  <c r="N17" i="4"/>
  <c r="F5" i="4"/>
  <c r="F28" i="2"/>
  <c r="J30" i="6"/>
  <c r="E10" i="5"/>
  <c r="L9" i="2"/>
  <c r="F19" i="5"/>
  <c r="Y6" i="6"/>
  <c r="F26" i="6"/>
  <c r="H25" i="6"/>
  <c r="G18" i="2"/>
  <c r="T10" i="3"/>
  <c r="N9" i="5"/>
  <c r="Y23" i="6"/>
  <c r="I21" i="2"/>
  <c r="V2" i="6"/>
  <c r="P29" i="4"/>
  <c r="M18" i="5"/>
  <c r="P5" i="3"/>
  <c r="F24" i="2"/>
  <c r="J31" i="7"/>
  <c r="W10" i="6"/>
  <c r="F12" i="5"/>
  <c r="I24" i="4"/>
  <c r="D10" i="6"/>
  <c r="K12" i="4"/>
  <c r="V21" i="8"/>
  <c r="K3" i="3"/>
  <c r="N5" i="4"/>
  <c r="V6" i="2"/>
  <c r="X22" i="2"/>
  <c r="Q27" i="7"/>
  <c r="P25" i="2"/>
  <c r="C29" i="4"/>
  <c r="C29" i="3"/>
  <c r="C12" i="6"/>
  <c r="C10" i="7"/>
  <c r="V4" i="7"/>
  <c r="J7" i="6"/>
  <c r="L24" i="5"/>
  <c r="J23" i="2"/>
  <c r="G19" i="6"/>
  <c r="P22" i="3"/>
  <c r="Y4" i="4"/>
  <c r="F10" i="7"/>
  <c r="Y27" i="8"/>
  <c r="N18" i="3"/>
  <c r="R18" i="2"/>
  <c r="J22" i="4"/>
  <c r="T30" i="3"/>
  <c r="F22" i="3"/>
  <c r="E15" i="8"/>
  <c r="X3" i="3"/>
  <c r="O26" i="3"/>
  <c r="U10" i="8"/>
  <c r="V24" i="3"/>
  <c r="L21" i="2"/>
  <c r="H26" i="8"/>
  <c r="T16" i="2"/>
  <c r="L25" i="4"/>
  <c r="H15" i="3"/>
  <c r="M15" i="4"/>
  <c r="U8" i="6"/>
  <c r="C13" i="4"/>
  <c r="R13" i="2"/>
  <c r="D3" i="4"/>
  <c r="F6" i="5"/>
  <c r="P16" i="6"/>
  <c r="X21" i="7"/>
  <c r="X28" i="2"/>
  <c r="O27" i="7"/>
  <c r="S10" i="4"/>
  <c r="L22" i="2"/>
  <c r="Y2" i="6"/>
  <c r="G22" i="4"/>
  <c r="P30" i="6"/>
  <c r="P30" i="3"/>
  <c r="Q31" i="2"/>
  <c r="V31" i="6"/>
  <c r="V10" i="8"/>
  <c r="G6" i="4"/>
  <c r="X11" i="6"/>
  <c r="G26" i="3"/>
  <c r="L16" i="2"/>
  <c r="C11" i="6"/>
  <c r="L26" i="8"/>
  <c r="Q30" i="6"/>
  <c r="F4" i="3"/>
  <c r="O29" i="5"/>
  <c r="C17" i="5"/>
  <c r="H16" i="8"/>
  <c r="E26" i="5"/>
  <c r="R18" i="3"/>
  <c r="D16" i="6"/>
  <c r="M21" i="6"/>
  <c r="W20" i="5"/>
  <c r="X19" i="8"/>
  <c r="T16" i="6"/>
  <c r="X10" i="4"/>
  <c r="F17" i="3"/>
  <c r="X20" i="4"/>
  <c r="L7" i="2"/>
  <c r="T12" i="7"/>
  <c r="D16" i="5"/>
  <c r="X29" i="5"/>
  <c r="E8" i="6"/>
  <c r="G25" i="3"/>
  <c r="I5" i="4"/>
  <c r="L14" i="4"/>
  <c r="X15" i="2"/>
  <c r="Q2" i="6"/>
  <c r="L9" i="5"/>
  <c r="C13" i="6"/>
  <c r="C26" i="7"/>
  <c r="T11" i="8"/>
  <c r="L13" i="8"/>
  <c r="Q27" i="8"/>
  <c r="L24" i="6"/>
  <c r="Y27" i="4"/>
  <c r="L15" i="4"/>
  <c r="C31" i="6"/>
  <c r="J25" i="2"/>
  <c r="K25" i="3"/>
  <c r="X29" i="2"/>
  <c r="V27" i="6"/>
  <c r="U30" i="7"/>
  <c r="E2" i="3"/>
  <c r="Y6" i="4"/>
  <c r="M9" i="4"/>
  <c r="J27" i="4"/>
  <c r="C5" i="7"/>
  <c r="L13" i="3"/>
  <c r="W27" i="3"/>
  <c r="K4" i="6"/>
  <c r="C5" i="4"/>
  <c r="U31" i="7"/>
  <c r="Y4" i="8"/>
  <c r="C26" i="8"/>
  <c r="U12" i="2"/>
  <c r="D29" i="7"/>
  <c r="S16" i="2"/>
  <c r="P31" i="8"/>
  <c r="O22" i="2"/>
  <c r="C10" i="4"/>
  <c r="W24" i="7"/>
  <c r="U14" i="5"/>
  <c r="G28" i="4"/>
  <c r="C16" i="7"/>
  <c r="N7" i="3"/>
  <c r="L26" i="6"/>
  <c r="C12" i="4"/>
  <c r="O3" i="6"/>
  <c r="F19" i="3"/>
  <c r="W17" i="4"/>
  <c r="V12" i="3"/>
  <c r="M3" i="4"/>
  <c r="C26" i="3"/>
  <c r="Q14" i="6"/>
  <c r="E6" i="6"/>
  <c r="M16" i="2"/>
  <c r="V20" i="5"/>
  <c r="C27" i="5"/>
  <c r="F24" i="3"/>
  <c r="Y11" i="8"/>
  <c r="G29" i="4"/>
  <c r="P2" i="7"/>
  <c r="Y27" i="2"/>
  <c r="J28" i="4"/>
  <c r="C7" i="8"/>
  <c r="D4" i="5"/>
  <c r="O5" i="4"/>
  <c r="C24" i="7"/>
  <c r="Y18" i="3"/>
  <c r="L20" i="5"/>
  <c r="J6" i="4"/>
  <c r="H7" i="7"/>
  <c r="K4" i="3"/>
  <c r="N8" i="4"/>
  <c r="Y9" i="3"/>
  <c r="R23" i="4"/>
  <c r="C2" i="3"/>
  <c r="M18" i="4"/>
  <c r="J9" i="2"/>
  <c r="L25" i="2"/>
  <c r="H3" i="2"/>
  <c r="U11" i="2"/>
  <c r="L4" i="3"/>
  <c r="C31" i="7"/>
  <c r="U22" i="5"/>
  <c r="V25" i="3"/>
  <c r="X4" i="4"/>
  <c r="Y13" i="4"/>
  <c r="U5" i="6"/>
  <c r="M10" i="4"/>
  <c r="J15" i="3"/>
  <c r="V18" i="6"/>
  <c r="O4" i="5"/>
  <c r="E2" i="6"/>
  <c r="I25" i="5"/>
  <c r="K28" i="3"/>
  <c r="W15" i="3"/>
  <c r="V31" i="3"/>
  <c r="F3" i="6"/>
  <c r="Q17" i="6"/>
  <c r="X24" i="3"/>
  <c r="G21" i="2"/>
  <c r="C31" i="8"/>
  <c r="T10" i="4"/>
  <c r="I28" i="2"/>
  <c r="T17" i="2"/>
  <c r="P17" i="4"/>
  <c r="C2" i="6"/>
  <c r="C13" i="2"/>
  <c r="Q21" i="5"/>
  <c r="X20" i="5"/>
  <c r="K3" i="4"/>
  <c r="X27" i="5"/>
  <c r="D16" i="3"/>
  <c r="Y9" i="8"/>
  <c r="F14" i="6"/>
  <c r="S30" i="4"/>
  <c r="O6" i="3"/>
  <c r="F27" i="3"/>
  <c r="C20" i="4"/>
  <c r="R10" i="5"/>
  <c r="L25" i="3"/>
  <c r="H23" i="6"/>
  <c r="S11" i="3"/>
  <c r="X30" i="4"/>
  <c r="X31" i="2"/>
  <c r="V15" i="5"/>
  <c r="M4" i="3"/>
  <c r="K9" i="4"/>
  <c r="T7" i="3"/>
  <c r="C3" i="5"/>
  <c r="X25" i="7"/>
  <c r="K31" i="4"/>
  <c r="C11" i="7"/>
  <c r="T25" i="2"/>
  <c r="D15" i="4"/>
  <c r="R23" i="7"/>
  <c r="C27" i="3"/>
  <c r="Q24" i="3"/>
  <c r="U24" i="4"/>
  <c r="I5" i="3"/>
  <c r="U31" i="5"/>
  <c r="C28" i="5"/>
  <c r="H25" i="3"/>
  <c r="O24" i="2"/>
  <c r="O3" i="2"/>
  <c r="T4" i="3"/>
  <c r="Y17" i="7"/>
  <c r="C29" i="6"/>
  <c r="H23" i="7"/>
  <c r="W10" i="8"/>
  <c r="J5" i="3"/>
  <c r="T15" i="6"/>
  <c r="C4" i="5"/>
  <c r="I6" i="2"/>
  <c r="I14" i="5"/>
  <c r="C25" i="2"/>
  <c r="N19" i="6"/>
  <c r="X22" i="3"/>
  <c r="V16" i="4"/>
  <c r="G19" i="7"/>
  <c r="S12" i="7"/>
  <c r="Y3" i="8"/>
  <c r="Y28" i="6"/>
  <c r="W29" i="2"/>
  <c r="G25" i="7"/>
  <c r="N8" i="2"/>
  <c r="L11" i="4"/>
  <c r="V16" i="8"/>
  <c r="D29" i="6"/>
  <c r="F13" i="7"/>
  <c r="L23" i="4"/>
  <c r="G14" i="3"/>
  <c r="E21" i="6"/>
  <c r="J6" i="2"/>
  <c r="Q10" i="5"/>
  <c r="Y30" i="6"/>
  <c r="M15" i="3"/>
  <c r="Y13" i="5"/>
  <c r="S25" i="8"/>
  <c r="R15" i="2"/>
  <c r="O20" i="6"/>
  <c r="G18" i="6"/>
  <c r="J31" i="5"/>
  <c r="K14" i="4"/>
  <c r="V13" i="2"/>
  <c r="G28" i="6"/>
  <c r="T26" i="4"/>
  <c r="J2" i="6"/>
  <c r="P29" i="5"/>
  <c r="M16" i="4"/>
  <c r="X18" i="4"/>
  <c r="C31" i="4"/>
  <c r="S4" i="5"/>
  <c r="R16" i="8"/>
  <c r="E24" i="5"/>
  <c r="S6" i="8"/>
  <c r="W3" i="2"/>
  <c r="E24" i="2"/>
  <c r="U24" i="2"/>
  <c r="M10" i="3"/>
  <c r="P12" i="6"/>
  <c r="W22" i="5"/>
  <c r="T14" i="5"/>
  <c r="V24" i="4"/>
  <c r="T10" i="8"/>
  <c r="X30" i="2"/>
  <c r="M27" i="3"/>
  <c r="N8" i="6"/>
  <c r="H23" i="4"/>
  <c r="Y21" i="3"/>
  <c r="V6" i="3"/>
  <c r="W22" i="3"/>
  <c r="U13" i="4"/>
  <c r="O19" i="6"/>
  <c r="X25" i="4"/>
  <c r="I30" i="7"/>
  <c r="T27" i="6"/>
  <c r="O5" i="2"/>
  <c r="E11" i="6"/>
  <c r="R17" i="2"/>
  <c r="O2" i="5"/>
  <c r="J2" i="8"/>
  <c r="N28" i="2"/>
  <c r="D10" i="3"/>
  <c r="D2" i="8"/>
  <c r="W12" i="4"/>
  <c r="V9" i="2"/>
  <c r="F20" i="3"/>
  <c r="V22" i="5"/>
  <c r="W31" i="2"/>
  <c r="Y28" i="4"/>
  <c r="U10" i="5"/>
  <c r="S14" i="4"/>
  <c r="S28" i="5"/>
  <c r="M14" i="7"/>
  <c r="H26" i="4"/>
  <c r="K14" i="3"/>
  <c r="G19" i="4"/>
  <c r="S6" i="2"/>
  <c r="V8" i="4"/>
  <c r="Y3" i="3"/>
  <c r="X8" i="6"/>
  <c r="H31" i="4"/>
  <c r="P29" i="3"/>
  <c r="Q10" i="3"/>
  <c r="L31" i="3"/>
  <c r="M8" i="5"/>
  <c r="D26" i="7"/>
  <c r="L6" i="5"/>
  <c r="F7" i="2"/>
  <c r="J19" i="4"/>
  <c r="H2" i="2"/>
  <c r="X21" i="2"/>
  <c r="W12" i="5"/>
  <c r="C14" i="4"/>
  <c r="L28" i="5"/>
  <c r="C24" i="4"/>
  <c r="C9" i="7"/>
  <c r="R25" i="3"/>
  <c r="D6" i="5"/>
  <c r="S21" i="5"/>
  <c r="L10" i="3"/>
  <c r="U28" i="5"/>
  <c r="E27" i="2"/>
  <c r="P3" i="8"/>
  <c r="E20" i="6"/>
  <c r="H29" i="6"/>
  <c r="D3" i="7"/>
  <c r="X11" i="2"/>
  <c r="N9" i="2"/>
  <c r="M6" i="5"/>
  <c r="J31" i="2"/>
  <c r="X20" i="6"/>
  <c r="E3" i="4"/>
  <c r="X9" i="2"/>
  <c r="I19" i="4"/>
  <c r="L29" i="3"/>
  <c r="N27" i="3"/>
  <c r="W13" i="4"/>
  <c r="K10" i="7"/>
  <c r="H26" i="6"/>
  <c r="J27" i="6"/>
  <c r="Y30" i="3"/>
  <c r="W4" i="3"/>
  <c r="C14" i="5"/>
  <c r="S23" i="3"/>
  <c r="V16" i="3"/>
  <c r="E3" i="2"/>
  <c r="R12" i="4"/>
  <c r="W15" i="7"/>
  <c r="R25" i="6"/>
  <c r="L3" i="7"/>
  <c r="F12" i="3"/>
  <c r="U16" i="4"/>
  <c r="N10" i="5"/>
  <c r="D19" i="6"/>
  <c r="M28" i="5"/>
  <c r="H25" i="7"/>
  <c r="T5" i="5"/>
  <c r="R11" i="2"/>
  <c r="H9" i="6"/>
  <c r="X12" i="4"/>
  <c r="U5" i="2"/>
  <c r="O27" i="5"/>
  <c r="C5" i="2"/>
  <c r="C10" i="6"/>
  <c r="J17" i="4"/>
  <c r="P21" i="5"/>
  <c r="J23" i="7"/>
  <c r="F26" i="8"/>
  <c r="C8" i="3"/>
  <c r="L19" i="5"/>
  <c r="G7" i="5"/>
  <c r="Y31" i="5"/>
  <c r="O26" i="5"/>
  <c r="J5" i="6"/>
  <c r="Y16" i="6"/>
  <c r="P13" i="7"/>
  <c r="E25" i="5"/>
  <c r="X4" i="2"/>
  <c r="H18" i="3"/>
  <c r="N30" i="3"/>
  <c r="L26" i="2"/>
  <c r="I2" i="6"/>
  <c r="F29" i="6"/>
  <c r="O23" i="3"/>
  <c r="H11" i="3"/>
  <c r="M31" i="3"/>
  <c r="T12" i="2"/>
  <c r="E16" i="3"/>
  <c r="U18" i="6"/>
  <c r="V2" i="4"/>
  <c r="C16" i="2"/>
  <c r="C14" i="6"/>
  <c r="C11" i="5"/>
  <c r="T9" i="6"/>
  <c r="W6" i="7"/>
  <c r="T6" i="2"/>
  <c r="K22" i="4"/>
  <c r="K8" i="5"/>
  <c r="N22" i="7"/>
  <c r="C2" i="4"/>
  <c r="W11" i="2"/>
  <c r="S3" i="6"/>
  <c r="O19" i="4"/>
  <c r="O29" i="8"/>
  <c r="E24" i="4"/>
  <c r="H2" i="3"/>
  <c r="C19" i="5"/>
  <c r="X2" i="4"/>
  <c r="C23" i="5"/>
  <c r="X9" i="3"/>
  <c r="F5" i="2"/>
  <c r="U3" i="3"/>
  <c r="H6" i="2"/>
  <c r="E24" i="3"/>
  <c r="T19" i="5"/>
  <c r="F17" i="5"/>
  <c r="Y14" i="8"/>
  <c r="Y29" i="4"/>
  <c r="W18" i="2"/>
  <c r="R22" i="2"/>
  <c r="R11" i="3"/>
  <c r="Q31" i="3"/>
  <c r="V26" i="5"/>
  <c r="N25" i="4"/>
  <c r="G31" i="5"/>
  <c r="Q30" i="4"/>
  <c r="X7" i="2"/>
  <c r="F22" i="2"/>
  <c r="H2" i="6"/>
  <c r="I26" i="5"/>
  <c r="E12" i="2"/>
  <c r="E10" i="3"/>
  <c r="N15" i="7"/>
  <c r="C20" i="2"/>
  <c r="O9" i="2"/>
  <c r="E26" i="3"/>
  <c r="L16" i="6"/>
  <c r="T25" i="4"/>
  <c r="D22" i="6"/>
  <c r="Q19" i="5"/>
  <c r="T27" i="5"/>
  <c r="W24" i="4"/>
  <c r="M4" i="5"/>
  <c r="S23" i="5"/>
  <c r="C17" i="4"/>
  <c r="G13" i="2"/>
  <c r="J22" i="7"/>
  <c r="K26" i="6"/>
  <c r="Y6" i="8"/>
  <c r="L15" i="6"/>
  <c r="K16" i="6"/>
  <c r="L7" i="3"/>
  <c r="T26" i="2"/>
  <c r="W13" i="7"/>
  <c r="G6" i="2"/>
  <c r="J21" i="5"/>
  <c r="M25" i="3"/>
  <c r="Y10" i="2"/>
  <c r="L24" i="8"/>
  <c r="U15" i="3"/>
  <c r="U8" i="4"/>
  <c r="O31" i="5"/>
  <c r="F16" i="5"/>
  <c r="D2" i="4"/>
  <c r="Q16" i="3"/>
  <c r="E31" i="3"/>
  <c r="Q23" i="6"/>
  <c r="S28" i="4"/>
  <c r="M13" i="4"/>
  <c r="H17" i="7"/>
  <c r="V16" i="5"/>
  <c r="K11" i="2"/>
  <c r="N27" i="7"/>
  <c r="M8" i="6"/>
  <c r="M23" i="6"/>
  <c r="W23" i="6"/>
  <c r="Q23" i="8"/>
  <c r="J25" i="6"/>
  <c r="L8" i="4"/>
  <c r="X21" i="8"/>
  <c r="H18" i="6"/>
  <c r="M17" i="3"/>
  <c r="O6" i="7"/>
  <c r="U4" i="5"/>
  <c r="G18" i="7"/>
  <c r="Q7" i="4"/>
  <c r="M23" i="8"/>
  <c r="O24" i="5"/>
  <c r="H3" i="8"/>
  <c r="J31" i="6"/>
  <c r="V20" i="3"/>
  <c r="P24" i="8"/>
  <c r="V28" i="4"/>
  <c r="S2" i="2"/>
  <c r="S31" i="3"/>
  <c r="U30" i="3"/>
  <c r="D27" i="2"/>
  <c r="P28" i="6"/>
  <c r="Q29" i="3"/>
  <c r="T22" i="2"/>
  <c r="W14" i="6"/>
  <c r="G20" i="6"/>
  <c r="N31" i="8"/>
  <c r="G23" i="5"/>
  <c r="C17" i="7"/>
  <c r="X30" i="7"/>
  <c r="L27" i="5"/>
  <c r="Y20" i="6"/>
  <c r="Y24" i="4"/>
  <c r="Q25" i="3"/>
  <c r="J26" i="8"/>
  <c r="L20" i="3"/>
  <c r="F29" i="3"/>
  <c r="O15" i="6"/>
  <c r="M24" i="2"/>
  <c r="K12" i="2"/>
  <c r="Y23" i="7"/>
  <c r="W25" i="4"/>
  <c r="R13" i="7"/>
  <c r="F8" i="3"/>
  <c r="N2" i="6"/>
  <c r="V19" i="8"/>
  <c r="O28" i="6"/>
  <c r="F14" i="3"/>
  <c r="N25" i="3"/>
  <c r="N9" i="4"/>
  <c r="P9" i="2"/>
  <c r="I17" i="5"/>
  <c r="E31" i="4"/>
  <c r="Q5" i="6"/>
  <c r="F11" i="2"/>
  <c r="P19" i="3"/>
  <c r="R8" i="2"/>
  <c r="M12" i="4"/>
  <c r="G28" i="5"/>
  <c r="J29" i="6"/>
  <c r="S19" i="6"/>
  <c r="F27" i="2"/>
  <c r="M28" i="2"/>
  <c r="R15" i="6"/>
  <c r="R22" i="7"/>
  <c r="S18" i="2"/>
  <c r="L15" i="5"/>
  <c r="W26" i="4"/>
  <c r="P5" i="6"/>
  <c r="N14" i="7"/>
  <c r="G16" i="3"/>
  <c r="K29" i="2"/>
  <c r="D24" i="5"/>
  <c r="G9" i="4"/>
  <c r="J7" i="3"/>
  <c r="H3" i="3"/>
  <c r="Q22" i="3"/>
  <c r="V23" i="5"/>
  <c r="P31" i="7"/>
  <c r="I16" i="6"/>
  <c r="R24" i="8"/>
  <c r="S4" i="2"/>
  <c r="R8" i="3"/>
  <c r="T16" i="3"/>
  <c r="M13" i="3"/>
  <c r="K24" i="8"/>
  <c r="Y29" i="3"/>
  <c r="J28" i="2"/>
  <c r="P10" i="4"/>
  <c r="R29" i="4"/>
  <c r="C11" i="4"/>
  <c r="C3" i="4"/>
  <c r="C10" i="5"/>
  <c r="F13" i="2"/>
  <c r="F7" i="5"/>
  <c r="N29" i="6"/>
  <c r="N13" i="7"/>
  <c r="L26" i="7"/>
  <c r="T25" i="6"/>
  <c r="J21" i="6"/>
  <c r="N11" i="5"/>
  <c r="K6" i="6"/>
  <c r="M9" i="3"/>
  <c r="Y3" i="7"/>
  <c r="Y12" i="5"/>
  <c r="U13" i="3"/>
  <c r="P25" i="4"/>
  <c r="C8" i="2"/>
  <c r="R4" i="2"/>
  <c r="I3" i="4"/>
  <c r="V5" i="6"/>
  <c r="L17" i="2"/>
  <c r="Y12" i="4"/>
  <c r="I16" i="3"/>
  <c r="O4" i="4"/>
  <c r="Q28" i="3"/>
  <c r="W6" i="5"/>
  <c r="T25" i="5"/>
  <c r="O5" i="3"/>
  <c r="U18" i="2"/>
  <c r="C6" i="2"/>
  <c r="H17" i="3"/>
  <c r="P10" i="3"/>
  <c r="D28" i="5"/>
  <c r="K26" i="3"/>
  <c r="R24" i="2"/>
  <c r="J19" i="3"/>
  <c r="H16" i="3"/>
  <c r="H7" i="3"/>
  <c r="N9" i="3"/>
  <c r="T12" i="3"/>
  <c r="H9" i="3"/>
  <c r="O27" i="6"/>
  <c r="Y16" i="4"/>
  <c r="C25" i="6"/>
  <c r="T26" i="6"/>
  <c r="S30" i="6"/>
  <c r="K21" i="4"/>
  <c r="H11" i="5"/>
  <c r="C18" i="7"/>
  <c r="O27" i="8"/>
  <c r="C21" i="4"/>
  <c r="Q29" i="2"/>
  <c r="X27" i="3"/>
  <c r="R27" i="2"/>
  <c r="K15" i="5"/>
  <c r="F21" i="8"/>
  <c r="Q10" i="7"/>
  <c r="M2" i="2"/>
  <c r="D7" i="6"/>
  <c r="M26" i="4"/>
  <c r="M23" i="4"/>
  <c r="I25" i="8"/>
  <c r="M7" i="7"/>
  <c r="R5" i="3"/>
  <c r="M28" i="4"/>
  <c r="P17" i="8"/>
  <c r="T19" i="4"/>
  <c r="G10" i="8"/>
  <c r="O22" i="8"/>
  <c r="S30" i="3"/>
  <c r="R3" i="3"/>
  <c r="F21" i="5"/>
  <c r="F2" i="5"/>
  <c r="T3" i="8"/>
  <c r="M2" i="3"/>
  <c r="V23" i="6"/>
  <c r="U16" i="5"/>
  <c r="I8" i="4"/>
  <c r="V6" i="4"/>
  <c r="O13" i="3"/>
  <c r="Q13" i="4"/>
  <c r="T24" i="5"/>
  <c r="F31" i="3"/>
  <c r="V17" i="5"/>
  <c r="P31" i="3"/>
  <c r="V9" i="4"/>
  <c r="C13" i="5"/>
  <c r="M21" i="4"/>
  <c r="Q9" i="6"/>
  <c r="U24" i="6"/>
  <c r="H10" i="4"/>
  <c r="X25" i="3"/>
  <c r="S19" i="5"/>
  <c r="D15" i="2"/>
  <c r="S22" i="5"/>
  <c r="Y17" i="2"/>
  <c r="F9" i="7"/>
  <c r="I16" i="2"/>
  <c r="W29" i="8"/>
  <c r="J3" i="2"/>
  <c r="U7" i="6"/>
  <c r="U28" i="6"/>
  <c r="Y5" i="6"/>
  <c r="U29" i="2"/>
  <c r="D19" i="3"/>
  <c r="H19" i="3"/>
  <c r="P27" i="5"/>
  <c r="N3" i="2"/>
  <c r="I27" i="3"/>
  <c r="V11" i="3"/>
  <c r="R2" i="3"/>
  <c r="L29" i="6"/>
  <c r="T31" i="3"/>
  <c r="I13" i="2"/>
  <c r="T27" i="7"/>
  <c r="L29" i="8"/>
  <c r="U20" i="6"/>
  <c r="S30" i="5"/>
  <c r="N24" i="3"/>
  <c r="M4" i="4"/>
  <c r="M14" i="4"/>
  <c r="R4" i="4"/>
  <c r="G12" i="5"/>
  <c r="Y22" i="2"/>
  <c r="E25" i="2"/>
  <c r="N12" i="3"/>
  <c r="K30" i="6"/>
  <c r="I28" i="8"/>
  <c r="Q21" i="3"/>
  <c r="T2" i="2"/>
  <c r="F7" i="7"/>
  <c r="F19" i="6"/>
  <c r="G12" i="4"/>
  <c r="W12" i="3"/>
  <c r="F2" i="6"/>
  <c r="N14" i="4"/>
  <c r="I2" i="5"/>
  <c r="F6" i="7"/>
  <c r="K20" i="2"/>
  <c r="D9" i="3"/>
  <c r="E6" i="7"/>
  <c r="J3" i="3"/>
  <c r="M30" i="4"/>
  <c r="M17" i="4"/>
  <c r="H22" i="4"/>
  <c r="P26" i="4"/>
  <c r="M20" i="5"/>
  <c r="T2" i="6"/>
  <c r="L4" i="6"/>
  <c r="F5" i="7"/>
  <c r="E16" i="4"/>
  <c r="G7" i="8"/>
  <c r="G6" i="8"/>
  <c r="E18" i="4"/>
  <c r="V26" i="4"/>
  <c r="S21" i="7"/>
  <c r="G10" i="5"/>
  <c r="K10" i="3"/>
  <c r="E12" i="3"/>
  <c r="I22" i="4"/>
  <c r="G3" i="5"/>
  <c r="P23" i="3"/>
  <c r="W12" i="2"/>
  <c r="G31" i="7"/>
  <c r="T16" i="5"/>
  <c r="S4" i="7"/>
  <c r="S29" i="3"/>
  <c r="D27" i="5"/>
  <c r="Q15" i="6"/>
  <c r="P10" i="2"/>
  <c r="M11" i="4"/>
  <c r="D20" i="6"/>
  <c r="C7" i="5"/>
  <c r="L19" i="3"/>
  <c r="T29" i="5"/>
  <c r="S17" i="2"/>
  <c r="J20" i="2"/>
  <c r="U30" i="4"/>
  <c r="V31" i="7"/>
  <c r="X23" i="5"/>
  <c r="F23" i="6"/>
  <c r="W17" i="5"/>
  <c r="D29" i="4"/>
  <c r="J4" i="3"/>
  <c r="M26" i="2"/>
  <c r="V29" i="4"/>
  <c r="Q20" i="3"/>
  <c r="Q31" i="7"/>
  <c r="T24" i="4"/>
  <c r="W20" i="4"/>
  <c r="O22" i="3"/>
  <c r="G29" i="2"/>
  <c r="J26" i="5"/>
  <c r="X19" i="2"/>
  <c r="H11" i="4"/>
  <c r="H28" i="6"/>
  <c r="T3" i="2"/>
  <c r="O7" i="3"/>
  <c r="I14" i="2"/>
  <c r="P13" i="2"/>
  <c r="K19" i="4"/>
  <c r="H27" i="6"/>
  <c r="L30" i="6"/>
  <c r="J30" i="5"/>
  <c r="E22" i="4"/>
  <c r="T19" i="6"/>
  <c r="W2" i="2"/>
  <c r="U3" i="7"/>
  <c r="T31" i="2"/>
  <c r="Y31" i="4"/>
  <c r="I6" i="5"/>
  <c r="X31" i="6"/>
  <c r="U2" i="6"/>
  <c r="M31" i="5"/>
  <c r="D31" i="5"/>
  <c r="Q24" i="2"/>
  <c r="I2" i="4"/>
  <c r="E11" i="2"/>
  <c r="Y27" i="5"/>
  <c r="T24" i="2"/>
  <c r="E15" i="4"/>
  <c r="E27" i="6"/>
  <c r="E25" i="3"/>
  <c r="P14" i="3"/>
  <c r="O19" i="5"/>
  <c r="F3" i="2"/>
  <c r="Y5" i="2"/>
  <c r="D5" i="2"/>
  <c r="W28" i="6"/>
  <c r="J29" i="2"/>
  <c r="Y16" i="3"/>
  <c r="F31" i="2"/>
  <c r="U24" i="5"/>
  <c r="Q6" i="6"/>
  <c r="P2" i="3"/>
  <c r="Q23" i="3"/>
  <c r="R24" i="6"/>
  <c r="S17" i="4"/>
  <c r="Q19" i="7"/>
  <c r="K21" i="7"/>
  <c r="X6" i="5"/>
  <c r="Y5" i="4"/>
  <c r="G22" i="3"/>
  <c r="R23" i="2"/>
  <c r="K28" i="5"/>
  <c r="U2" i="3"/>
  <c r="M25" i="2"/>
  <c r="O17" i="3"/>
  <c r="Y26" i="2"/>
  <c r="O13" i="2"/>
  <c r="X13" i="7"/>
  <c r="Y19" i="4"/>
  <c r="D15" i="3"/>
  <c r="L5" i="4"/>
  <c r="P11" i="2"/>
  <c r="U27" i="4"/>
  <c r="Y16" i="5"/>
  <c r="J12" i="2"/>
  <c r="M7" i="2"/>
  <c r="Q21" i="4"/>
  <c r="R15" i="3"/>
  <c r="G21" i="6"/>
  <c r="E16" i="5"/>
  <c r="C26" i="5"/>
  <c r="E4" i="4"/>
  <c r="O14" i="4"/>
  <c r="D4" i="2"/>
  <c r="Y25" i="4"/>
  <c r="W18" i="4"/>
  <c r="S14" i="6"/>
  <c r="V16" i="2"/>
  <c r="X10" i="3"/>
  <c r="Q24" i="5"/>
  <c r="J29" i="4"/>
  <c r="O6" i="6"/>
  <c r="G27" i="2"/>
  <c r="L17" i="3"/>
  <c r="X8" i="5"/>
  <c r="F19" i="7"/>
  <c r="T18" i="7"/>
  <c r="K19" i="2"/>
  <c r="D3" i="2"/>
  <c r="Q22" i="4"/>
  <c r="I30" i="2"/>
  <c r="H15" i="5"/>
  <c r="L30" i="5"/>
  <c r="R29" i="7"/>
  <c r="Q28" i="2"/>
  <c r="D6" i="4"/>
  <c r="M23" i="2"/>
  <c r="T19" i="3"/>
  <c r="I23" i="2"/>
  <c r="J22" i="8"/>
  <c r="O11" i="3"/>
  <c r="O3" i="4"/>
  <c r="U8" i="8"/>
  <c r="H12" i="6"/>
  <c r="F21" i="7"/>
  <c r="U3" i="2"/>
  <c r="E5" i="7"/>
  <c r="J29" i="3"/>
  <c r="Y9" i="6"/>
  <c r="U7" i="2"/>
  <c r="W16" i="8"/>
  <c r="H21" i="4"/>
  <c r="Y11" i="2"/>
  <c r="D5" i="3"/>
  <c r="O25" i="2"/>
  <c r="N26" i="2"/>
  <c r="R6" i="6"/>
  <c r="P21" i="4"/>
  <c r="R20" i="2"/>
  <c r="T30" i="2"/>
  <c r="H13" i="6"/>
  <c r="M21" i="8"/>
  <c r="W3" i="5"/>
  <c r="S12" i="6"/>
  <c r="X16" i="3"/>
  <c r="R31" i="3"/>
  <c r="X30" i="8"/>
  <c r="I28" i="4"/>
  <c r="K31" i="6"/>
  <c r="I8" i="3"/>
  <c r="T9" i="7"/>
  <c r="H30" i="3"/>
  <c r="H3" i="4"/>
  <c r="E23" i="3"/>
  <c r="I23" i="3"/>
  <c r="O29" i="6"/>
  <c r="O16" i="4"/>
  <c r="F3" i="8"/>
  <c r="L11" i="7"/>
  <c r="L6" i="3"/>
  <c r="O12" i="7"/>
  <c r="M7" i="5"/>
  <c r="G12" i="6"/>
  <c r="Y7" i="6"/>
  <c r="T28" i="2"/>
  <c r="X24" i="6"/>
  <c r="X5" i="4"/>
  <c r="R31" i="6"/>
  <c r="M25" i="4"/>
  <c r="K20" i="4"/>
  <c r="W20" i="2"/>
  <c r="R7" i="4"/>
  <c r="S18" i="7"/>
  <c r="S3" i="5"/>
  <c r="N22" i="8"/>
  <c r="Q6" i="2"/>
  <c r="G14" i="4"/>
  <c r="K24" i="6"/>
  <c r="N24" i="8"/>
  <c r="G22" i="5"/>
  <c r="H16" i="5"/>
  <c r="N15" i="4"/>
  <c r="N10" i="2"/>
  <c r="M20" i="8"/>
  <c r="P30" i="4"/>
  <c r="E28" i="6"/>
  <c r="H7" i="2"/>
  <c r="X7" i="6"/>
  <c r="E2" i="2"/>
  <c r="I19" i="2"/>
  <c r="F18" i="3"/>
  <c r="P20" i="2"/>
  <c r="H6" i="3"/>
  <c r="H2" i="4"/>
  <c r="R19" i="4"/>
  <c r="L26" i="4"/>
  <c r="C7" i="6"/>
  <c r="P18" i="7"/>
  <c r="D22" i="3"/>
  <c r="K29" i="4"/>
  <c r="P5" i="5"/>
  <c r="K12" i="7"/>
  <c r="I20" i="3"/>
  <c r="M27" i="5"/>
  <c r="E19" i="2"/>
  <c r="R8" i="7"/>
  <c r="K21" i="3"/>
  <c r="H31" i="3"/>
  <c r="N22" i="2"/>
  <c r="V14" i="3"/>
  <c r="Y31" i="2"/>
  <c r="E22" i="6"/>
  <c r="J8" i="2"/>
  <c r="V5" i="3"/>
  <c r="Y25" i="6"/>
  <c r="I3" i="3"/>
  <c r="O30" i="7"/>
  <c r="F2" i="4"/>
  <c r="H24" i="2"/>
  <c r="Y11" i="4"/>
  <c r="K14" i="2"/>
  <c r="Q21" i="2"/>
  <c r="V29" i="2"/>
  <c r="L16" i="3"/>
  <c r="W19" i="5"/>
  <c r="Y31" i="7"/>
  <c r="L2" i="6"/>
  <c r="H14" i="4"/>
  <c r="P24" i="7"/>
  <c r="R25" i="7"/>
  <c r="J18" i="7"/>
  <c r="J23" i="5"/>
  <c r="S24" i="2"/>
  <c r="K13" i="5"/>
  <c r="F4" i="8"/>
  <c r="M12" i="2"/>
  <c r="I18" i="3"/>
  <c r="S31" i="2"/>
  <c r="O25" i="7"/>
  <c r="I27" i="2"/>
  <c r="H17" i="5"/>
  <c r="N27" i="5"/>
  <c r="K8" i="4"/>
  <c r="R27" i="5"/>
  <c r="N24" i="2"/>
  <c r="F25" i="6"/>
  <c r="T29" i="2"/>
  <c r="D25" i="8"/>
  <c r="Q2" i="4"/>
  <c r="S29" i="4"/>
  <c r="W16" i="2"/>
  <c r="I29" i="4"/>
  <c r="V12" i="2"/>
  <c r="D25" i="5"/>
  <c r="Q13" i="6"/>
  <c r="K22" i="5"/>
  <c r="Y16" i="8"/>
  <c r="F13" i="3"/>
  <c r="D25" i="2"/>
  <c r="C17" i="6"/>
  <c r="C7" i="3"/>
  <c r="C21" i="6"/>
  <c r="C13" i="3"/>
  <c r="F26" i="7"/>
  <c r="L12" i="4"/>
  <c r="P6" i="3"/>
  <c r="D4" i="6"/>
  <c r="O6" i="4"/>
  <c r="G15" i="5"/>
  <c r="W31" i="4"/>
  <c r="M17" i="5"/>
  <c r="O3" i="5"/>
  <c r="X22" i="6"/>
  <c r="S22" i="4"/>
  <c r="X29" i="8"/>
  <c r="V29" i="3"/>
  <c r="L3" i="2"/>
  <c r="N26" i="5"/>
  <c r="P13" i="3"/>
  <c r="N7" i="2"/>
  <c r="S20" i="2"/>
  <c r="P18" i="2"/>
  <c r="K14" i="6"/>
  <c r="J12" i="3"/>
  <c r="U6" i="6"/>
  <c r="C24" i="3"/>
  <c r="H14" i="6"/>
  <c r="X4" i="3"/>
  <c r="N3" i="3"/>
  <c r="C18" i="6"/>
  <c r="O21" i="2"/>
  <c r="Y2" i="4"/>
  <c r="R27" i="3"/>
  <c r="H5" i="6"/>
  <c r="D21" i="2"/>
  <c r="Y19" i="3"/>
  <c r="T11" i="4"/>
  <c r="U26" i="4"/>
  <c r="K30" i="3"/>
  <c r="F3" i="3"/>
  <c r="F24" i="4"/>
  <c r="L31" i="7"/>
  <c r="F15" i="3"/>
  <c r="R11" i="5"/>
  <c r="X3" i="4"/>
  <c r="J24" i="4"/>
  <c r="Y14" i="5"/>
  <c r="H21" i="5"/>
  <c r="E28" i="2"/>
  <c r="T21" i="2"/>
  <c r="C22" i="6"/>
  <c r="G3" i="2"/>
  <c r="P3" i="4"/>
  <c r="H21" i="3"/>
  <c r="E29" i="5"/>
  <c r="C15" i="7"/>
  <c r="T22" i="3"/>
  <c r="U5" i="5"/>
  <c r="X2" i="5"/>
  <c r="N3" i="4"/>
  <c r="X9" i="7"/>
  <c r="O26" i="4"/>
  <c r="X15" i="4"/>
  <c r="J31" i="3"/>
  <c r="Y6" i="5"/>
  <c r="H27" i="4"/>
  <c r="L17" i="8"/>
  <c r="D8" i="4"/>
  <c r="J17" i="5"/>
  <c r="J19" i="5"/>
  <c r="R28" i="2"/>
  <c r="P25" i="5"/>
  <c r="I7" i="2"/>
  <c r="Y2" i="2"/>
  <c r="P15" i="5"/>
  <c r="J26" i="3"/>
  <c r="O9" i="4"/>
  <c r="L29" i="2"/>
  <c r="C15" i="6"/>
  <c r="C20" i="7"/>
  <c r="X4" i="7"/>
  <c r="R15" i="4"/>
  <c r="H10" i="5"/>
  <c r="I16" i="5"/>
  <c r="G9" i="2"/>
  <c r="L14" i="8"/>
  <c r="C30" i="8"/>
  <c r="V10" i="3"/>
  <c r="R29" i="2"/>
  <c r="D17" i="3"/>
  <c r="V25" i="7"/>
  <c r="W22" i="7"/>
  <c r="H12" i="2"/>
  <c r="P9" i="5"/>
  <c r="M30" i="3"/>
  <c r="I2" i="3"/>
  <c r="V11" i="5"/>
  <c r="S21" i="2"/>
  <c r="L23" i="2"/>
  <c r="Q21" i="7"/>
  <c r="C22" i="2"/>
  <c r="L12" i="3"/>
  <c r="C21" i="5"/>
  <c r="E13" i="8"/>
  <c r="U9" i="5"/>
  <c r="L16" i="7"/>
  <c r="M5" i="5"/>
  <c r="Q18" i="3"/>
  <c r="Y15" i="3"/>
  <c r="W21" i="2"/>
  <c r="E10" i="2"/>
  <c r="D4" i="3"/>
  <c r="L19" i="6"/>
  <c r="R30" i="5"/>
  <c r="L30" i="2"/>
  <c r="Q25" i="7"/>
  <c r="E28" i="4"/>
  <c r="J16" i="3"/>
  <c r="D28" i="4"/>
  <c r="X14" i="3"/>
  <c r="W24" i="2"/>
  <c r="N29" i="2"/>
  <c r="K11" i="5"/>
  <c r="C23" i="8"/>
  <c r="V11" i="6"/>
  <c r="Q19" i="3"/>
  <c r="J13" i="5"/>
  <c r="V30" i="7"/>
  <c r="P20" i="6"/>
  <c r="X3" i="7"/>
  <c r="E8" i="4"/>
  <c r="O28" i="5"/>
  <c r="T12" i="5"/>
  <c r="U27" i="3"/>
  <c r="F23" i="4"/>
  <c r="U27" i="2"/>
  <c r="F10" i="4"/>
  <c r="C11" i="8"/>
  <c r="C14" i="3"/>
  <c r="Q18" i="6"/>
  <c r="F19" i="2"/>
  <c r="H27" i="3"/>
  <c r="S27" i="3"/>
  <c r="S14" i="5"/>
  <c r="Y28" i="3"/>
  <c r="N27" i="4"/>
  <c r="X21" i="6"/>
  <c r="C16" i="6"/>
  <c r="D2" i="2"/>
  <c r="P29" i="2"/>
  <c r="O24" i="3"/>
  <c r="K2" i="3"/>
  <c r="X26" i="8"/>
  <c r="W19" i="6"/>
  <c r="Y14" i="2"/>
  <c r="C12" i="8"/>
  <c r="R26" i="6"/>
  <c r="S5" i="2"/>
  <c r="V19" i="2"/>
  <c r="W30" i="6"/>
  <c r="F9" i="3"/>
  <c r="O12" i="3"/>
  <c r="G26" i="2"/>
  <c r="C17" i="8"/>
  <c r="N30" i="6"/>
  <c r="K17" i="4"/>
  <c r="T21" i="3"/>
  <c r="J17" i="3"/>
  <c r="F24" i="5"/>
  <c r="L25" i="7"/>
  <c r="G29" i="3"/>
  <c r="C15" i="4"/>
  <c r="Y13" i="6"/>
  <c r="J13" i="4"/>
  <c r="M7" i="4"/>
  <c r="I27" i="4"/>
  <c r="Q8" i="2"/>
  <c r="G13" i="3"/>
  <c r="M5" i="3"/>
  <c r="G16" i="2"/>
  <c r="O8" i="3"/>
  <c r="F30" i="2"/>
  <c r="T16" i="4"/>
  <c r="I4" i="5"/>
  <c r="L21" i="3"/>
  <c r="I29" i="3"/>
  <c r="Q10" i="2"/>
  <c r="C28" i="4"/>
  <c r="O16" i="2"/>
  <c r="E9" i="2"/>
  <c r="C6" i="5"/>
  <c r="R4" i="8"/>
  <c r="E31" i="5"/>
  <c r="X13" i="2"/>
  <c r="X7" i="4"/>
  <c r="L12" i="5"/>
  <c r="G25" i="5"/>
  <c r="T28" i="5"/>
  <c r="C6" i="4"/>
  <c r="E9" i="7"/>
  <c r="Q4" i="5"/>
  <c r="C29" i="5"/>
  <c r="C23" i="2"/>
  <c r="W16" i="3"/>
  <c r="H14" i="3"/>
  <c r="H21" i="2"/>
  <c r="C7" i="4"/>
  <c r="U26" i="5"/>
  <c r="Y14" i="3"/>
  <c r="P14" i="4"/>
  <c r="T31" i="7"/>
  <c r="T6" i="3"/>
  <c r="U22" i="2"/>
  <c r="C25" i="5"/>
  <c r="J12" i="6"/>
  <c r="N22" i="4"/>
  <c r="C14" i="7"/>
  <c r="S19" i="8"/>
  <c r="Q27" i="5"/>
  <c r="S20" i="6"/>
  <c r="C18" i="5"/>
  <c r="V8" i="7"/>
  <c r="H10" i="3"/>
  <c r="N11" i="6"/>
  <c r="C8" i="4"/>
  <c r="Q8" i="4"/>
  <c r="U4" i="6"/>
  <c r="U16" i="2"/>
  <c r="I21" i="4"/>
  <c r="R19" i="3"/>
  <c r="P26" i="2"/>
  <c r="K16" i="5"/>
  <c r="C4" i="3"/>
  <c r="X23" i="4"/>
  <c r="R22" i="6"/>
  <c r="I12" i="2"/>
  <c r="H19" i="4"/>
  <c r="D30" i="3"/>
  <c r="C31" i="3"/>
  <c r="E10" i="6"/>
  <c r="K23" i="2"/>
  <c r="V20" i="2"/>
  <c r="E3" i="3"/>
  <c r="V25" i="2"/>
  <c r="O25" i="4"/>
  <c r="J17" i="8"/>
  <c r="H22" i="2"/>
  <c r="C3" i="2"/>
  <c r="E4" i="6"/>
  <c r="P21" i="2"/>
  <c r="Y17" i="5"/>
  <c r="K16" i="3"/>
  <c r="S22" i="2"/>
  <c r="E28" i="5"/>
  <c r="X16" i="4"/>
  <c r="C14" i="8"/>
  <c r="D17" i="2"/>
  <c r="I9" i="4"/>
  <c r="J28" i="3"/>
  <c r="K13" i="2"/>
  <c r="I10" i="2"/>
  <c r="M8" i="8"/>
  <c r="E27" i="5"/>
  <c r="T15" i="4"/>
  <c r="Q26" i="7"/>
  <c r="O20" i="2"/>
  <c r="X26" i="5"/>
  <c r="D30" i="5"/>
  <c r="E12" i="5"/>
  <c r="F10" i="6"/>
  <c r="G8" i="5"/>
  <c r="K4" i="2"/>
  <c r="D9" i="6"/>
  <c r="L26" i="3"/>
  <c r="I18" i="2"/>
  <c r="D31" i="3"/>
  <c r="C19" i="2"/>
  <c r="G17" i="5"/>
  <c r="X8" i="3"/>
  <c r="I28" i="3"/>
  <c r="D8" i="6"/>
  <c r="M8" i="2"/>
  <c r="E8" i="3"/>
  <c r="L9" i="3"/>
  <c r="H28" i="4"/>
  <c r="E30" i="8"/>
  <c r="W29" i="5"/>
  <c r="C28" i="2"/>
  <c r="C22" i="8"/>
  <c r="O23" i="4"/>
  <c r="C9" i="3"/>
  <c r="F2" i="2"/>
  <c r="O28" i="2"/>
  <c r="H29" i="8"/>
  <c r="Q8" i="3"/>
  <c r="T13" i="6"/>
  <c r="X13" i="6"/>
  <c r="J20" i="5"/>
  <c r="V31" i="2"/>
  <c r="L22" i="3"/>
  <c r="U18" i="7"/>
  <c r="R25" i="8"/>
  <c r="S22" i="6"/>
  <c r="F4" i="7"/>
  <c r="H24" i="6"/>
  <c r="F12" i="2"/>
  <c r="L8" i="2"/>
  <c r="R10" i="3"/>
  <c r="V25" i="4"/>
  <c r="Y3" i="4"/>
  <c r="H12" i="4"/>
  <c r="C25" i="8"/>
  <c r="X6" i="3"/>
  <c r="P4" i="5"/>
  <c r="M19" i="3"/>
  <c r="T20" i="5"/>
  <c r="Y26" i="8"/>
  <c r="M30" i="5"/>
  <c r="O9" i="5"/>
  <c r="N28" i="4"/>
  <c r="V6" i="6"/>
  <c r="M27" i="2"/>
  <c r="T8" i="2"/>
  <c r="H4" i="2"/>
  <c r="X17" i="4"/>
  <c r="C15" i="8"/>
  <c r="C15" i="3"/>
  <c r="Y19" i="2"/>
  <c r="D18" i="6"/>
  <c r="X15" i="3"/>
  <c r="I30" i="5"/>
  <c r="E21" i="3"/>
  <c r="X3" i="2"/>
  <c r="H17" i="2"/>
  <c r="D14" i="4"/>
  <c r="C25" i="4"/>
  <c r="V27" i="3"/>
  <c r="S8" i="3"/>
  <c r="X10" i="2"/>
  <c r="W23" i="3"/>
  <c r="D24" i="2"/>
  <c r="U31" i="2"/>
  <c r="O14" i="2"/>
  <c r="C8" i="6"/>
  <c r="Q14" i="4"/>
  <c r="K11" i="3"/>
  <c r="P19" i="6"/>
  <c r="X16" i="5"/>
  <c r="L21" i="4"/>
  <c r="F10" i="5"/>
  <c r="N30" i="7"/>
  <c r="C19" i="6"/>
  <c r="Y8" i="5"/>
  <c r="P30" i="2"/>
  <c r="N20" i="3"/>
  <c r="R25" i="2"/>
  <c r="W11" i="8"/>
  <c r="Q31" i="4"/>
  <c r="K23" i="4"/>
  <c r="C29" i="7"/>
  <c r="V19" i="3"/>
  <c r="W5" i="6"/>
  <c r="K8" i="2"/>
  <c r="L19" i="2"/>
  <c r="P23" i="2"/>
  <c r="C30" i="6"/>
  <c r="D22" i="2"/>
  <c r="H20" i="7"/>
  <c r="V15" i="6"/>
  <c r="V24" i="5"/>
  <c r="V8" i="6"/>
  <c r="Y23" i="3"/>
  <c r="I31" i="3"/>
  <c r="T23" i="2"/>
  <c r="K18" i="5"/>
  <c r="I13" i="3"/>
  <c r="E30" i="3"/>
  <c r="P26" i="3"/>
  <c r="Q15" i="2"/>
  <c r="C3" i="7"/>
  <c r="N6" i="6"/>
  <c r="E6" i="4"/>
  <c r="W25" i="5"/>
  <c r="F6" i="3"/>
  <c r="S28" i="6"/>
  <c r="Y26" i="4"/>
  <c r="R20" i="3"/>
  <c r="V27" i="2"/>
  <c r="E9" i="3"/>
  <c r="C20" i="3"/>
  <c r="D18" i="4"/>
  <c r="W14" i="3"/>
  <c r="C26" i="6"/>
  <c r="M22" i="5"/>
  <c r="W26" i="5"/>
  <c r="O10" i="3"/>
  <c r="C27" i="8"/>
  <c r="J11" i="3"/>
  <c r="K17" i="2"/>
  <c r="M11" i="6"/>
  <c r="E8" i="5"/>
  <c r="C28" i="7"/>
  <c r="F11" i="6"/>
  <c r="O11" i="6"/>
  <c r="Q11" i="4"/>
  <c r="V22" i="3"/>
  <c r="J24" i="2"/>
  <c r="D29" i="3"/>
  <c r="H6" i="4"/>
  <c r="G9" i="3"/>
  <c r="I9" i="5"/>
  <c r="I28" i="6"/>
  <c r="C12" i="3"/>
  <c r="P2" i="5"/>
  <c r="Y8" i="2"/>
  <c r="C18" i="8"/>
  <c r="C30" i="7"/>
  <c r="W15" i="5"/>
  <c r="S13" i="3"/>
  <c r="R23" i="3"/>
  <c r="Q16" i="4"/>
  <c r="N18" i="5"/>
  <c r="W5" i="4"/>
  <c r="M8" i="4"/>
  <c r="D9" i="2"/>
  <c r="X28" i="4"/>
  <c r="T6" i="5"/>
  <c r="M28" i="7"/>
  <c r="U17" i="6"/>
  <c r="N7" i="4"/>
  <c r="E10" i="4"/>
  <c r="N18" i="4"/>
  <c r="L17" i="5"/>
  <c r="W4" i="6"/>
  <c r="N21" i="5"/>
  <c r="D7" i="3"/>
  <c r="C27" i="4"/>
  <c r="H20" i="6"/>
  <c r="Q12" i="2"/>
  <c r="O28" i="3"/>
  <c r="C8" i="7"/>
  <c r="W25" i="2"/>
  <c r="Y7" i="2"/>
  <c r="Q21" i="6"/>
  <c r="X13" i="4"/>
  <c r="J7" i="2"/>
  <c r="X26" i="3"/>
  <c r="R12" i="2"/>
  <c r="Y10" i="3"/>
  <c r="I18" i="5"/>
  <c r="E30" i="5"/>
  <c r="S22" i="3"/>
  <c r="C27" i="6"/>
  <c r="F18" i="6"/>
  <c r="Q27" i="2"/>
  <c r="C21" i="7"/>
  <c r="D2" i="7"/>
  <c r="F8" i="5"/>
  <c r="C22" i="3"/>
  <c r="C13" i="7"/>
  <c r="C26" i="2"/>
  <c r="Y8" i="3"/>
  <c r="K24" i="2"/>
  <c r="C15" i="2"/>
  <c r="N17" i="5"/>
  <c r="J5" i="4"/>
  <c r="L30" i="3"/>
  <c r="O20" i="5"/>
  <c r="D30" i="4"/>
  <c r="H21" i="6"/>
  <c r="E6" i="5"/>
  <c r="I22" i="3"/>
  <c r="U23" i="4"/>
  <c r="P7" i="2"/>
  <c r="N5" i="6"/>
  <c r="C9" i="5"/>
  <c r="W10" i="2"/>
  <c r="C8" i="8"/>
  <c r="O15" i="3"/>
  <c r="C5" i="8"/>
  <c r="M9" i="6"/>
  <c r="O27" i="2"/>
  <c r="F13" i="5"/>
  <c r="Q3" i="3"/>
  <c r="Q6" i="3"/>
  <c r="W2" i="4"/>
  <c r="D23" i="4"/>
  <c r="U26" i="2"/>
  <c r="Q15" i="3"/>
  <c r="Y28" i="2"/>
  <c r="G26" i="8"/>
  <c r="C12" i="7"/>
  <c r="U23" i="6"/>
  <c r="N21" i="3"/>
  <c r="Q12" i="6"/>
  <c r="C24" i="8"/>
  <c r="J4" i="4"/>
  <c r="X28" i="6"/>
  <c r="E14" i="3"/>
  <c r="D29" i="2"/>
  <c r="D5" i="4"/>
  <c r="N22" i="5"/>
  <c r="U11" i="4"/>
  <c r="V10" i="4"/>
  <c r="I16" i="8"/>
  <c r="S28" i="2"/>
  <c r="C30" i="4"/>
  <c r="C8" i="5"/>
  <c r="H15" i="2"/>
  <c r="N25" i="5"/>
  <c r="U7" i="5"/>
  <c r="M18" i="3"/>
  <c r="H22" i="7"/>
  <c r="I19" i="3"/>
  <c r="D20" i="5"/>
  <c r="U20" i="3"/>
  <c r="J29" i="7"/>
  <c r="R21" i="5"/>
  <c r="G8" i="3"/>
  <c r="U6" i="3"/>
  <c r="S16" i="5"/>
  <c r="F26" i="4"/>
  <c r="E31" i="2"/>
  <c r="F9" i="8"/>
  <c r="Q26" i="2"/>
  <c r="H20" i="2"/>
  <c r="E29" i="3"/>
  <c r="V4" i="4"/>
  <c r="Y19" i="5"/>
  <c r="P23" i="5"/>
  <c r="S16" i="3"/>
  <c r="M16" i="5"/>
  <c r="C24" i="5"/>
  <c r="H17" i="4"/>
  <c r="C11" i="3"/>
  <c r="Q12" i="3"/>
  <c r="X2" i="3"/>
  <c r="W17" i="6"/>
  <c r="Y22" i="3"/>
  <c r="C15" i="5"/>
  <c r="S2" i="5"/>
  <c r="F16" i="2"/>
  <c r="S14" i="2"/>
  <c r="C27" i="2"/>
  <c r="Q28" i="5"/>
  <c r="Y7" i="8"/>
  <c r="G5" i="4"/>
  <c r="I24" i="3"/>
  <c r="F16" i="4"/>
  <c r="I9" i="2"/>
  <c r="Q5" i="7"/>
  <c r="I26" i="4"/>
  <c r="L23" i="3"/>
  <c r="E22" i="3"/>
  <c r="C28" i="3"/>
  <c r="G6" i="3"/>
  <c r="Y22" i="7"/>
  <c r="C23" i="3"/>
  <c r="D16" i="2"/>
  <c r="Q14" i="2"/>
  <c r="E26" i="8"/>
  <c r="E6" i="2"/>
  <c r="C12" i="5"/>
  <c r="J6" i="3"/>
  <c r="S5" i="5"/>
  <c r="Y18" i="6"/>
  <c r="O27" i="4"/>
  <c r="O6" i="2"/>
  <c r="C3" i="3"/>
  <c r="J24" i="3"/>
  <c r="R7" i="5"/>
  <c r="E14" i="2"/>
  <c r="Y18" i="4"/>
  <c r="X22" i="4"/>
  <c r="L31" i="4"/>
  <c r="P15" i="4"/>
  <c r="Y12" i="3"/>
  <c r="C5" i="5"/>
  <c r="U2" i="4"/>
  <c r="Q17" i="3"/>
  <c r="Y21" i="5"/>
  <c r="M6" i="3"/>
  <c r="P21" i="3"/>
  <c r="U6" i="5"/>
  <c r="C30" i="5"/>
  <c r="T22" i="4"/>
  <c r="J15" i="4"/>
  <c r="T4" i="2"/>
  <c r="V18" i="7"/>
  <c r="E19" i="7"/>
  <c r="C30" i="2"/>
  <c r="X6" i="6"/>
  <c r="N26" i="6"/>
  <c r="D30" i="2"/>
  <c r="J9" i="4"/>
  <c r="L8" i="3"/>
  <c r="X13" i="5"/>
  <c r="U18" i="3"/>
  <c r="K22" i="2"/>
  <c r="N5" i="2"/>
  <c r="E13" i="4"/>
  <c r="S20" i="3"/>
  <c r="C9" i="4"/>
  <c r="F11" i="4"/>
  <c r="O18" i="4"/>
  <c r="Y20" i="3"/>
  <c r="P17" i="2"/>
  <c r="O21" i="6"/>
  <c r="O26" i="2"/>
  <c r="E20" i="2"/>
  <c r="N15" i="3"/>
  <c r="P31" i="2"/>
  <c r="F8" i="2"/>
  <c r="C9" i="6"/>
  <c r="C23" i="7"/>
  <c r="M15" i="2"/>
  <c r="P27" i="6"/>
  <c r="L15" i="7"/>
  <c r="I4" i="8"/>
  <c r="P3" i="3"/>
  <c r="H8" i="3"/>
  <c r="F12" i="4"/>
  <c r="H22" i="3"/>
  <c r="I12" i="3"/>
  <c r="C4" i="4"/>
  <c r="E23" i="2"/>
  <c r="K6" i="5"/>
  <c r="O31" i="3"/>
  <c r="Y24" i="7"/>
  <c r="I8" i="5"/>
  <c r="O29" i="2"/>
  <c r="H10" i="6"/>
  <c r="C6" i="7"/>
  <c r="M20" i="4"/>
  <c r="P13" i="5"/>
  <c r="W31" i="6"/>
  <c r="G16" i="7"/>
  <c r="K18" i="8"/>
  <c r="W16" i="7"/>
  <c r="M31" i="4"/>
  <c r="D12" i="3"/>
  <c r="R13" i="6"/>
  <c r="Q15" i="4"/>
  <c r="M17" i="2"/>
  <c r="C2" i="2"/>
  <c r="N18" i="2"/>
  <c r="C27" i="7"/>
  <c r="K10" i="2"/>
  <c r="F9" i="2"/>
  <c r="K8" i="3"/>
  <c r="F6" i="4"/>
  <c r="K23" i="8"/>
  <c r="T30" i="4"/>
  <c r="N14" i="3"/>
  <c r="U28" i="2"/>
  <c r="M22" i="4"/>
  <c r="U22" i="3"/>
  <c r="V13" i="3"/>
  <c r="O20" i="4"/>
  <c r="R13" i="5"/>
  <c r="V7" i="5"/>
  <c r="S28" i="3"/>
  <c r="H19" i="5"/>
  <c r="S5" i="7"/>
  <c r="Y9" i="2"/>
  <c r="R31" i="2"/>
  <c r="S3" i="2"/>
  <c r="C21" i="8"/>
  <c r="N23" i="5"/>
  <c r="U18" i="5"/>
  <c r="W11" i="6"/>
  <c r="Y23" i="2"/>
  <c r="K31" i="7"/>
  <c r="P28" i="8"/>
  <c r="U28" i="3"/>
  <c r="L18" i="3"/>
  <c r="N31" i="4"/>
  <c r="I10" i="7"/>
  <c r="H26" i="5"/>
  <c r="O25" i="5"/>
  <c r="I31" i="4"/>
  <c r="C28" i="8"/>
  <c r="C25" i="3"/>
  <c r="J26" i="4"/>
  <c r="Q28" i="6"/>
  <c r="R12" i="3"/>
  <c r="I22" i="2"/>
  <c r="V10" i="5"/>
  <c r="H29" i="2"/>
  <c r="J25" i="4"/>
  <c r="G11" i="2"/>
  <c r="C28" i="6"/>
  <c r="K12" i="3"/>
  <c r="T22" i="5"/>
  <c r="P14" i="6"/>
  <c r="T13" i="8"/>
  <c r="O24" i="8"/>
  <c r="H3" i="5"/>
  <c r="O21" i="4"/>
  <c r="C18" i="2"/>
  <c r="G28" i="2"/>
  <c r="V29" i="5"/>
  <c r="J4" i="2"/>
  <c r="Y21" i="7"/>
  <c r="P11" i="6"/>
  <c r="S12" i="3"/>
  <c r="H20" i="4"/>
  <c r="C21" i="2"/>
  <c r="I20" i="5"/>
  <c r="E18" i="2"/>
  <c r="N31" i="3"/>
  <c r="R5" i="6"/>
  <c r="Y26" i="7"/>
  <c r="M7" i="3"/>
  <c r="M29" i="6"/>
  <c r="C7" i="2"/>
  <c r="W4" i="7"/>
  <c r="D11" i="7"/>
  <c r="E29" i="8"/>
  <c r="C23" i="6"/>
  <c r="F28" i="4"/>
  <c r="O10" i="5"/>
  <c r="C19" i="8"/>
  <c r="S10" i="5"/>
  <c r="O12" i="6"/>
  <c r="E7" i="4"/>
  <c r="G6" i="5"/>
  <c r="S31" i="7"/>
  <c r="C16" i="4"/>
  <c r="N16" i="2"/>
  <c r="C10" i="8"/>
  <c r="H25" i="4"/>
  <c r="C6" i="6"/>
  <c r="K7" i="2"/>
  <c r="M19" i="2"/>
  <c r="D7" i="5"/>
  <c r="E15" i="2"/>
  <c r="C21" i="3"/>
  <c r="G14" i="2"/>
  <c r="E14" i="4"/>
  <c r="C2" i="8"/>
  <c r="Q20" i="4"/>
  <c r="U30" i="6"/>
  <c r="S25" i="3"/>
  <c r="G16" i="4"/>
  <c r="G4" i="8"/>
  <c r="Q11" i="5"/>
  <c r="N30" i="5"/>
  <c r="Q7" i="7"/>
  <c r="C6" i="3"/>
  <c r="I31" i="8"/>
  <c r="C3" i="6"/>
  <c r="E25" i="4"/>
  <c r="K4" i="5"/>
  <c r="X6" i="8"/>
  <c r="C12" i="2"/>
  <c r="R5" i="4"/>
  <c r="Q13" i="5"/>
  <c r="H8" i="2"/>
  <c r="L30" i="4"/>
  <c r="L16" i="5"/>
  <c r="N20" i="2"/>
  <c r="V11" i="4"/>
  <c r="M20" i="7"/>
  <c r="J29" i="8"/>
  <c r="I9" i="7"/>
  <c r="W23" i="4"/>
  <c r="C31" i="2"/>
  <c r="D27" i="3"/>
  <c r="D9" i="4"/>
  <c r="M8" i="3"/>
  <c r="O25" i="3"/>
  <c r="C20" i="5"/>
  <c r="U14" i="7"/>
  <c r="I20" i="4"/>
  <c r="V28" i="5"/>
  <c r="C9" i="2"/>
  <c r="G26" i="1" l="1"/>
  <c r="G2" i="1"/>
  <c r="G18" i="1"/>
  <c r="G9" i="1"/>
  <c r="G17" i="1"/>
  <c r="G25" i="1"/>
  <c r="G31" i="1"/>
  <c r="G30" i="1"/>
  <c r="G29" i="1"/>
  <c r="G24" i="1"/>
  <c r="G23" i="1"/>
  <c r="G22" i="1"/>
  <c r="G21" i="1"/>
  <c r="G15" i="1"/>
  <c r="G13" i="1"/>
  <c r="G16" i="1"/>
  <c r="G14" i="1"/>
  <c r="G8" i="1"/>
  <c r="G7" i="1"/>
  <c r="G6" i="1"/>
  <c r="G5" i="1"/>
  <c r="G12" i="1"/>
  <c r="G27" i="1"/>
  <c r="G4" i="1"/>
  <c r="G20" i="1"/>
  <c r="G28" i="1"/>
  <c r="G11" i="1"/>
  <c r="G19" i="1"/>
  <c r="G3" i="1"/>
  <c r="G10" i="1"/>
  <c r="C12" i="1"/>
  <c r="C27" i="1"/>
  <c r="C11" i="1"/>
  <c r="C2" i="1"/>
  <c r="C19" i="1"/>
  <c r="C10" i="1"/>
  <c r="C26" i="1"/>
  <c r="C9" i="1"/>
  <c r="C18" i="1"/>
  <c r="C25" i="1"/>
  <c r="C17" i="1"/>
  <c r="C30" i="1"/>
  <c r="C24" i="1"/>
  <c r="C31" i="1"/>
  <c r="C21" i="1"/>
  <c r="C29" i="1"/>
  <c r="C22" i="1"/>
  <c r="C16" i="1"/>
  <c r="C23" i="1"/>
  <c r="C14" i="1"/>
  <c r="C8" i="1"/>
  <c r="C13" i="1"/>
  <c r="C15" i="1"/>
  <c r="C6" i="1"/>
  <c r="C5" i="1"/>
  <c r="C28" i="1"/>
  <c r="C7" i="1"/>
  <c r="C20" i="1"/>
  <c r="C4" i="1"/>
  <c r="C3" i="1"/>
  <c r="E11" i="1"/>
  <c r="E10" i="1"/>
  <c r="E9" i="1"/>
  <c r="E4" i="1"/>
  <c r="E3" i="1"/>
  <c r="E2" i="1"/>
  <c r="E24" i="1"/>
  <c r="E7" i="1"/>
  <c r="E16" i="1"/>
  <c r="E8" i="1"/>
  <c r="E23" i="1"/>
  <c r="E6" i="1"/>
  <c r="E15" i="1"/>
  <c r="E31" i="1"/>
  <c r="E30" i="1"/>
  <c r="E13" i="1"/>
  <c r="E22" i="1"/>
  <c r="E14" i="1"/>
  <c r="E29" i="1"/>
  <c r="E21" i="1"/>
  <c r="E28" i="1"/>
  <c r="E5" i="1"/>
  <c r="E27" i="1"/>
  <c r="E26" i="1"/>
  <c r="E25" i="1"/>
  <c r="E20" i="1"/>
  <c r="E19" i="1"/>
  <c r="E18" i="1"/>
  <c r="E17" i="1"/>
  <c r="E12" i="1"/>
  <c r="B29" i="1"/>
  <c r="B28" i="1"/>
  <c r="B27" i="1"/>
  <c r="B30" i="1"/>
  <c r="B21" i="1"/>
  <c r="B20" i="1"/>
  <c r="B19" i="1"/>
  <c r="B22" i="1"/>
  <c r="B13" i="1"/>
  <c r="B12" i="1"/>
  <c r="B11" i="1"/>
  <c r="B14" i="1"/>
  <c r="B5" i="1"/>
  <c r="B4" i="1"/>
  <c r="B3" i="1"/>
  <c r="B6" i="1"/>
  <c r="B2" i="1"/>
  <c r="B10" i="1"/>
  <c r="B26" i="1"/>
  <c r="B18" i="1"/>
  <c r="B17" i="1"/>
  <c r="B9" i="1"/>
  <c r="B7" i="1"/>
  <c r="B25" i="1"/>
  <c r="B16" i="1"/>
  <c r="B8" i="1"/>
  <c r="B24" i="1"/>
  <c r="B31" i="1"/>
  <c r="B23" i="1"/>
  <c r="B15" i="1"/>
  <c r="D25" i="1"/>
  <c r="D16" i="1"/>
  <c r="D15" i="1"/>
  <c r="D10" i="1"/>
  <c r="D17" i="1"/>
  <c r="D8" i="1"/>
  <c r="D7" i="1"/>
  <c r="D2" i="1"/>
  <c r="D9" i="1"/>
  <c r="D22" i="1"/>
  <c r="D14" i="1"/>
  <c r="D30" i="1"/>
  <c r="D6" i="1"/>
  <c r="D29" i="1"/>
  <c r="D5" i="1"/>
  <c r="D21" i="1"/>
  <c r="D28" i="1"/>
  <c r="D4" i="1"/>
  <c r="D13" i="1"/>
  <c r="D12" i="1"/>
  <c r="D20" i="1"/>
  <c r="D27" i="1"/>
  <c r="D3" i="1"/>
  <c r="D11" i="1"/>
  <c r="D24" i="1"/>
  <c r="D18" i="1"/>
  <c r="D19" i="1"/>
  <c r="D31" i="1"/>
  <c r="D26" i="1"/>
  <c r="D23" i="1"/>
  <c r="F13" i="1"/>
  <c r="F4" i="1"/>
  <c r="F25" i="1"/>
  <c r="F2" i="1"/>
  <c r="F5" i="1"/>
  <c r="F10" i="1"/>
  <c r="F23" i="1"/>
  <c r="F9" i="1"/>
  <c r="F18" i="1"/>
  <c r="F7" i="1"/>
  <c r="F8" i="1"/>
  <c r="F17" i="1"/>
  <c r="F30" i="1"/>
  <c r="F27" i="1"/>
  <c r="F16" i="1"/>
  <c r="F15" i="1"/>
  <c r="F31" i="1"/>
  <c r="F24" i="1"/>
  <c r="F22" i="1"/>
  <c r="F28" i="1"/>
  <c r="F19" i="1"/>
  <c r="F14" i="1"/>
  <c r="F12" i="1"/>
  <c r="F29" i="1"/>
  <c r="F20" i="1"/>
  <c r="F11" i="1"/>
  <c r="F6" i="1"/>
  <c r="F21" i="1"/>
  <c r="F3" i="1"/>
  <c r="F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2B1F4E79-E4AF-494E-AEED-D543ACCEAA56}">
      <text>
        <r>
          <rPr>
            <b/>
            <sz val="10"/>
            <color rgb="FF000000"/>
            <rFont val="Microsoft YaHei UI"/>
            <charset val="1"/>
          </rPr>
          <t>邱明玥：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下拉列表更改日期</t>
        </r>
        <r>
          <rPr>
            <b/>
            <sz val="10"/>
            <color rgb="FF000000"/>
            <rFont val="Microsoft YaHei UI"/>
            <charset val="1"/>
          </rPr>
          <t>(</t>
        </r>
        <r>
          <rPr>
            <b/>
            <sz val="10"/>
            <color rgb="FF000000"/>
            <rFont val="Microsoft YaHei UI"/>
            <charset val="1"/>
          </rPr>
          <t>季度末日历日</t>
        </r>
        <r>
          <rPr>
            <b/>
            <sz val="10"/>
            <color rgb="FF000000"/>
            <rFont val="Microsoft YaHei UI"/>
            <charset val="1"/>
          </rPr>
          <t>)</t>
        </r>
      </text>
    </comment>
    <comment ref="A32" authorId="0" shapeId="0" xr:uid="{04C72D60-C207-844A-B35A-2E37AFB3C993}">
      <text>
        <r>
          <rPr>
            <b/>
            <sz val="10"/>
            <color rgb="FF000000"/>
            <rFont val="Microsoft YaHei UI"/>
            <charset val="1"/>
          </rPr>
          <t>邱明玥：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下拉列表更改日期</t>
        </r>
        <r>
          <rPr>
            <b/>
            <sz val="10"/>
            <color rgb="FF000000"/>
            <rFont val="Microsoft YaHei UI"/>
            <charset val="1"/>
          </rPr>
          <t>(</t>
        </r>
        <r>
          <rPr>
            <b/>
            <sz val="10"/>
            <color rgb="FF000000"/>
            <rFont val="Microsoft YaHei UI"/>
            <charset val="1"/>
          </rPr>
          <t>季度末日历日</t>
        </r>
        <r>
          <rPr>
            <b/>
            <sz val="10"/>
            <color rgb="FF000000"/>
            <rFont val="Microsoft YaHei UI"/>
            <charset val="1"/>
          </rPr>
          <t>)</t>
        </r>
      </text>
    </comment>
  </commentList>
</comments>
</file>

<file path=xl/sharedStrings.xml><?xml version="1.0" encoding="utf-8"?>
<sst xmlns="http://schemas.openxmlformats.org/spreadsheetml/2006/main" count="499" uniqueCount="97">
  <si>
    <t>综合金融(中信)</t>
  </si>
  <si>
    <t>CI005030.WI</t>
  </si>
  <si>
    <t>综合(中信)</t>
  </si>
  <si>
    <t>CI005029.WI</t>
  </si>
  <si>
    <t>传媒(中信)</t>
  </si>
  <si>
    <t>CI005028.WI</t>
  </si>
  <si>
    <t>计算机(中信)</t>
  </si>
  <si>
    <t>CI005027.WI</t>
  </si>
  <si>
    <t>通信(中信)</t>
  </si>
  <si>
    <t>CI005026.WI</t>
  </si>
  <si>
    <t>电子(中信)</t>
  </si>
  <si>
    <t>CI005025.WI</t>
  </si>
  <si>
    <t>交通运输(中信)</t>
  </si>
  <si>
    <t>CI005024.WI</t>
  </si>
  <si>
    <t>房地产(中信)</t>
  </si>
  <si>
    <t>CI005023.WI</t>
  </si>
  <si>
    <t>非银行金融(中信)</t>
  </si>
  <si>
    <t>CI005022.WI</t>
  </si>
  <si>
    <t>银行(中信)</t>
  </si>
  <si>
    <t>CI005021.WI</t>
  </si>
  <si>
    <t>农林牧渔(中信)</t>
  </si>
  <si>
    <t>CI005020.WI</t>
  </si>
  <si>
    <t>食品饮料(中信)</t>
  </si>
  <si>
    <t>CI005019.WI</t>
  </si>
  <si>
    <t>医药(中信)</t>
  </si>
  <si>
    <t>CI005018.WI</t>
  </si>
  <si>
    <t>纺织服装(中信)</t>
  </si>
  <si>
    <t>CI005017.WI</t>
  </si>
  <si>
    <t>家电(中信)</t>
  </si>
  <si>
    <t>CI005016.WI</t>
  </si>
  <si>
    <t>消费者服务(中信)</t>
  </si>
  <si>
    <t>CI005015.WI</t>
  </si>
  <si>
    <t>商贸零售(中信)</t>
  </si>
  <si>
    <t>CI005014.WI</t>
  </si>
  <si>
    <t>汽车(中信)</t>
  </si>
  <si>
    <t>CI005013.WI</t>
  </si>
  <si>
    <t>国防军工(中信)</t>
  </si>
  <si>
    <t>CI005012.WI</t>
  </si>
  <si>
    <t>电力设备及新能源(中信)</t>
  </si>
  <si>
    <t>CI005011.WI</t>
  </si>
  <si>
    <t>机械(中信)</t>
  </si>
  <si>
    <t>CI005010.WI</t>
  </si>
  <si>
    <t>轻工制造(中信)</t>
  </si>
  <si>
    <t>CI005009.WI</t>
  </si>
  <si>
    <t>建材(中信)</t>
  </si>
  <si>
    <t>CI005008.WI</t>
  </si>
  <si>
    <t>建筑(中信)</t>
  </si>
  <si>
    <t>CI005007.WI</t>
  </si>
  <si>
    <t>基础化工(中信)</t>
  </si>
  <si>
    <t>CI005006.WI</t>
  </si>
  <si>
    <t>钢铁(中信)</t>
  </si>
  <si>
    <t>CI005005.WI</t>
  </si>
  <si>
    <t>电力及公用事业(中信)</t>
  </si>
  <si>
    <t>CI005004.WI</t>
  </si>
  <si>
    <t>有色金属(中信)</t>
  </si>
  <si>
    <t>CI005003.WI</t>
  </si>
  <si>
    <t>煤炭(中信)</t>
  </si>
  <si>
    <t>CI005002.WI</t>
  </si>
  <si>
    <t>石油石化(中信)</t>
  </si>
  <si>
    <t>CI005001.WI</t>
  </si>
  <si>
    <t>单季_归母净利润同比</t>
  </si>
  <si>
    <t>单季_ROE</t>
  </si>
  <si>
    <t>单季_ROA</t>
  </si>
  <si>
    <t>单季_销售毛利率</t>
  </si>
  <si>
    <t>单季_销售净利率</t>
  </si>
  <si>
    <t>单季_销售费用率</t>
  </si>
  <si>
    <t>单季_营收同比</t>
  </si>
  <si>
    <t>石油石化</t>
  </si>
  <si>
    <t>煤炭</t>
  </si>
  <si>
    <t>有色金属</t>
  </si>
  <si>
    <t>电力及公用事业</t>
  </si>
  <si>
    <t>钢铁</t>
  </si>
  <si>
    <t>基础化工</t>
  </si>
  <si>
    <t>建筑</t>
  </si>
  <si>
    <t>建材</t>
  </si>
  <si>
    <t>轻工制造</t>
  </si>
  <si>
    <t>机械</t>
  </si>
  <si>
    <t>电力设备及新能源</t>
  </si>
  <si>
    <t>国防军工</t>
  </si>
  <si>
    <t>汽车</t>
  </si>
  <si>
    <t>商贸零售</t>
  </si>
  <si>
    <t>消费者服务</t>
  </si>
  <si>
    <t>家电</t>
  </si>
  <si>
    <t>纺织服装</t>
  </si>
  <si>
    <t>医药</t>
  </si>
  <si>
    <t>食品饮料</t>
  </si>
  <si>
    <t>农林牧渔</t>
  </si>
  <si>
    <t>银行</t>
  </si>
  <si>
    <t>非银行金融</t>
  </si>
  <si>
    <t>房地产</t>
  </si>
  <si>
    <t>交通运输</t>
  </si>
  <si>
    <t>电子</t>
  </si>
  <si>
    <t>通信</t>
  </si>
  <si>
    <t>计算机</t>
  </si>
  <si>
    <t>传媒</t>
  </si>
  <si>
    <t>综合</t>
  </si>
  <si>
    <t>综合金融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</si>
</sst>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00"/>
    <numFmt numFmtId="177" formatCode="yyyy\-mm\-dd"/>
  </numFmts>
  <fonts count="6">
    <font>
      <sz val="12"/>
      <color theme="1"/>
      <name val="等线"/>
      <family val="2"/>
      <scheme val="minor"/>
    </font>
    <font>
      <sz val="12"/>
      <color rgb="FFFF0000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0"/>
      <color rgb="FF000000"/>
      <name val="Microsoft YaHei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76" fontId="0" fillId="0" borderId="0" xfId="0" applyNumberFormat="1"/>
    <xf numFmtId="49" fontId="0" fillId="0" borderId="0" xfId="0" applyNumberFormat="1"/>
    <xf numFmtId="177" fontId="0" fillId="0" borderId="0" xfId="0" applyNumberFormat="1"/>
    <xf numFmtId="177" fontId="1" fillId="0" borderId="0" xfId="0" applyNumberFormat="1" applyFont="1"/>
    <xf numFmtId="14" fontId="0" fillId="0" borderId="0" xfId="0" applyNumberFormat="1"/>
    <xf numFmtId="176" fontId="0" fillId="2" borderId="0" xfId="0" applyNumberFormat="1" applyFill="1"/>
    <xf numFmtId="0" fontId="2" fillId="2" borderId="0" xfId="1" applyFill="1"/>
    <xf numFmtId="49" fontId="4" fillId="0" borderId="1" xfId="0" applyNumberFormat="1" applyFont="1" applyBorder="1"/>
    <xf numFmtId="49" fontId="4" fillId="0" borderId="2" xfId="0" applyNumberFormat="1" applyFont="1" applyBorder="1"/>
    <xf numFmtId="14" fontId="4" fillId="2" borderId="3" xfId="0" applyNumberFormat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umingyue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_qfa_grossprofitmargin"/>
      <definedName name="s_qfa_netprofitmargin"/>
      <definedName name="s_qfa_operateexpensetogr"/>
      <definedName name="s_qfa_roa"/>
      <definedName name="s_qfa_roe"/>
      <definedName name="s_qfa_yoynetprofit"/>
      <definedName name="s_qfa_yoysales"/>
      <definedName name="TDay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B773-309A-654F-8641-908BF4A8B77D}">
  <sheetPr codeName="Sheet1">
    <tabColor theme="7"/>
  </sheetPr>
  <dimension ref="A1:G63"/>
  <sheetViews>
    <sheetView tabSelected="1" workbookViewId="0">
      <selection activeCell="J8" sqref="J8"/>
    </sheetView>
  </sheetViews>
  <sheetFormatPr baseColWidth="10" defaultRowHeight="16"/>
  <cols>
    <col min="1" max="1" width="21.83203125" bestFit="1" customWidth="1"/>
    <col min="2" max="2" width="15" bestFit="1" customWidth="1"/>
    <col min="3" max="3" width="21.83203125" bestFit="1" customWidth="1"/>
    <col min="6" max="7" width="17.33203125" bestFit="1" customWidth="1"/>
  </cols>
  <sheetData>
    <row r="1" spans="1:7" s="12" customFormat="1" ht="17" thickBot="1">
      <c r="A1" s="10">
        <v>44377</v>
      </c>
      <c r="B1" s="11" t="s">
        <v>66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65</v>
      </c>
    </row>
    <row r="2" spans="1:7">
      <c r="A2" s="8" t="s">
        <v>67</v>
      </c>
      <c r="B2">
        <f ca="1">HLOOKUP($A$1,单季_营收同比!1:31,2,FALSE)</f>
        <v>44.659399999999998</v>
      </c>
      <c r="C2">
        <f ca="1">HLOOKUP($A$1,单季_归母净利润同比!1:31,2,FALSE)</f>
        <v>1019.5486</v>
      </c>
      <c r="D2">
        <f ca="1">HLOOKUP($A$1,单季_ROE!1:31,2,FALSE)</f>
        <v>2.6476000000000002</v>
      </c>
      <c r="E2">
        <f ca="1">HLOOKUP($A$1,单季_ROA!1:31,2,FALSE)</f>
        <v>1.4595</v>
      </c>
      <c r="F2">
        <f ca="1">HLOOKUP($A$1,单季_销售毛利率!1:31,2,FALSE)</f>
        <v>18.013999999999999</v>
      </c>
      <c r="G2">
        <f ca="1">HLOOKUP($A$1,单季_销售费用率!1:31,2,FALSE)</f>
        <v>2.0022000000000002</v>
      </c>
    </row>
    <row r="3" spans="1:7">
      <c r="A3" s="8" t="s">
        <v>68</v>
      </c>
      <c r="B3">
        <f ca="1">HLOOKUP($A$1,单季_营收同比!1:31,3,FALSE)</f>
        <v>21.875800000000002</v>
      </c>
      <c r="C3">
        <f ca="1">HLOOKUP($A$1,单季_归母净利润同比!1:31,3,FALSE)</f>
        <v>71.512900000000002</v>
      </c>
      <c r="D3">
        <f ca="1">HLOOKUP($A$1,单季_ROE!1:31,3,FALSE)</f>
        <v>4.2763999999999998</v>
      </c>
      <c r="E3">
        <f ca="1">HLOOKUP($A$1,单季_ROA!1:31,3,FALSE)</f>
        <v>2.2113999999999998</v>
      </c>
      <c r="F3">
        <f ca="1">HLOOKUP($A$1,单季_销售毛利率!1:31,3,FALSE)</f>
        <v>27.7515</v>
      </c>
      <c r="G3">
        <f ca="1">HLOOKUP($A$1,单季_销售费用率!1:31,3,FALSE)</f>
        <v>1.1384000000000001</v>
      </c>
    </row>
    <row r="4" spans="1:7">
      <c r="A4" s="8" t="s">
        <v>69</v>
      </c>
      <c r="B4">
        <f ca="1">HLOOKUP($A$1,单季_营收同比!1:31,4,FALSE)</f>
        <v>36.171300000000002</v>
      </c>
      <c r="C4">
        <f ca="1">HLOOKUP($A$1,单季_归母净利润同比!1:31,4,FALSE)</f>
        <v>229.18860000000001</v>
      </c>
      <c r="D4">
        <f ca="1">HLOOKUP($A$1,单季_ROE!1:31,4,FALSE)</f>
        <v>3.7877000000000001</v>
      </c>
      <c r="E4">
        <f ca="1">HLOOKUP($A$1,单季_ROA!1:31,4,FALSE)</f>
        <v>1.7259</v>
      </c>
      <c r="F4">
        <f ca="1">HLOOKUP($A$1,单季_销售毛利率!1:31,4,FALSE)</f>
        <v>11.2538</v>
      </c>
      <c r="G4">
        <f ca="1">HLOOKUP($A$1,单季_销售费用率!1:31,4,FALSE)</f>
        <v>0.36940000000000001</v>
      </c>
    </row>
    <row r="5" spans="1:7">
      <c r="A5" s="8" t="s">
        <v>70</v>
      </c>
      <c r="B5">
        <f ca="1">HLOOKUP($A$1,单季_营收同比!1:31,5,FALSE)</f>
        <v>15.1159</v>
      </c>
      <c r="C5">
        <f ca="1">HLOOKUP($A$1,单季_归母净利润同比!1:31,5,FALSE)</f>
        <v>-20.452100000000002</v>
      </c>
      <c r="D5">
        <f ca="1">HLOOKUP($A$1,单季_ROE!1:31,5,FALSE)</f>
        <v>2.1272000000000002</v>
      </c>
      <c r="E5">
        <f ca="1">HLOOKUP($A$1,单季_ROA!1:31,5,FALSE)</f>
        <v>0.82450000000000001</v>
      </c>
      <c r="F5">
        <f ca="1">HLOOKUP($A$1,单季_销售毛利率!1:31,5,FALSE)</f>
        <v>19.726099999999999</v>
      </c>
      <c r="G5">
        <f ca="1">HLOOKUP($A$1,单季_销售费用率!1:31,5,FALSE)</f>
        <v>1.0158</v>
      </c>
    </row>
    <row r="6" spans="1:7">
      <c r="A6" s="8" t="s">
        <v>71</v>
      </c>
      <c r="B6">
        <f ca="1">HLOOKUP($A$1,单季_营收同比!1:31,6,FALSE)</f>
        <v>58.301499999999997</v>
      </c>
      <c r="C6">
        <f ca="1">HLOOKUP($A$1,单季_归母净利润同比!1:31,6,FALSE)</f>
        <v>231.2422</v>
      </c>
      <c r="D6">
        <f ca="1">HLOOKUP($A$1,单季_ROE!1:31,6,FALSE)</f>
        <v>5.9272999999999998</v>
      </c>
      <c r="E6">
        <f ca="1">HLOOKUP($A$1,单季_ROA!1:31,6,FALSE)</f>
        <v>2.5347</v>
      </c>
      <c r="F6">
        <f ca="1">HLOOKUP($A$1,单季_销售毛利率!1:31,6,FALSE)</f>
        <v>13.5962</v>
      </c>
      <c r="G6">
        <f ca="1">HLOOKUP($A$1,单季_销售费用率!1:31,6,FALSE)</f>
        <v>0.41499999999999998</v>
      </c>
    </row>
    <row r="7" spans="1:7">
      <c r="A7" s="8" t="s">
        <v>72</v>
      </c>
      <c r="B7">
        <f ca="1">HLOOKUP($A$1,单季_营收同比!1:31,7,FALSE)</f>
        <v>26.1828</v>
      </c>
      <c r="C7">
        <f ca="1">HLOOKUP($A$1,单季_归母净利润同比!1:31,7,FALSE)</f>
        <v>125.82040000000001</v>
      </c>
      <c r="D7">
        <f ca="1">HLOOKUP($A$1,单季_ROE!1:31,7,FALSE)</f>
        <v>4.8025000000000002</v>
      </c>
      <c r="E7">
        <f ca="1">HLOOKUP($A$1,单季_ROA!1:31,7,FALSE)</f>
        <v>2.6070000000000002</v>
      </c>
      <c r="F7">
        <f ca="1">HLOOKUP($A$1,单季_销售毛利率!1:31,7,FALSE)</f>
        <v>25.057400000000001</v>
      </c>
      <c r="G7">
        <f ca="1">HLOOKUP($A$1,单季_销售费用率!1:31,7,FALSE)</f>
        <v>2.9748000000000001</v>
      </c>
    </row>
    <row r="8" spans="1:7">
      <c r="A8" s="8" t="s">
        <v>73</v>
      </c>
      <c r="B8">
        <f ca="1">HLOOKUP($A$1,单季_营收同比!1:31,8,FALSE)</f>
        <v>17.369199999999999</v>
      </c>
      <c r="C8">
        <f ca="1">HLOOKUP($A$1,单季_归母净利润同比!1:31,8,FALSE)</f>
        <v>14.565899999999999</v>
      </c>
      <c r="D8">
        <f ca="1">HLOOKUP($A$1,单季_ROE!1:31,8,FALSE)</f>
        <v>2.7534000000000001</v>
      </c>
      <c r="E8">
        <f ca="1">HLOOKUP($A$1,单季_ROA!1:31,8,FALSE)</f>
        <v>0.67430000000000001</v>
      </c>
      <c r="F8">
        <f ca="1">HLOOKUP($A$1,单季_销售毛利率!1:31,8,FALSE)</f>
        <v>10.933999999999999</v>
      </c>
      <c r="G8">
        <f ca="1">HLOOKUP($A$1,单季_销售费用率!1:31,8,FALSE)</f>
        <v>0.43619999999999998</v>
      </c>
    </row>
    <row r="9" spans="1:7">
      <c r="A9" s="8" t="s">
        <v>74</v>
      </c>
      <c r="B9">
        <f ca="1">HLOOKUP($A$1,单季_营收同比!1:31,9,FALSE)</f>
        <v>9.0165000000000006</v>
      </c>
      <c r="C9">
        <f ca="1">HLOOKUP($A$1,单季_归母净利润同比!1:31,9,FALSE)</f>
        <v>11.2196</v>
      </c>
      <c r="D9">
        <f ca="1">HLOOKUP($A$1,单季_ROE!1:31,9,FALSE)</f>
        <v>5.5640999999999998</v>
      </c>
      <c r="E9">
        <f ca="1">HLOOKUP($A$1,单季_ROA!1:31,9,FALSE)</f>
        <v>3.4352</v>
      </c>
      <c r="F9">
        <f ca="1">HLOOKUP($A$1,单季_销售毛利率!1:31,9,FALSE)</f>
        <v>29.6675</v>
      </c>
      <c r="G9">
        <f ca="1">HLOOKUP($A$1,单季_销售费用率!1:31,9,FALSE)</f>
        <v>3.0163000000000002</v>
      </c>
    </row>
    <row r="10" spans="1:7">
      <c r="A10" s="8" t="s">
        <v>75</v>
      </c>
      <c r="B10">
        <f ca="1">HLOOKUP($A$1,单季_营收同比!1:31,10,FALSE)</f>
        <v>27.646799999999999</v>
      </c>
      <c r="C10">
        <f ca="1">HLOOKUP($A$1,单季_归母净利润同比!1:31,10,FALSE)</f>
        <v>38.983800000000002</v>
      </c>
      <c r="D10">
        <f ca="1">HLOOKUP($A$1,单季_ROE!1:31,10,FALSE)</f>
        <v>3.2376999999999998</v>
      </c>
      <c r="E10">
        <f ca="1">HLOOKUP($A$1,单季_ROA!1:31,10,FALSE)</f>
        <v>1.6505000000000001</v>
      </c>
      <c r="F10">
        <f ca="1">HLOOKUP($A$1,单季_销售毛利率!1:31,10,FALSE)</f>
        <v>24.165800000000001</v>
      </c>
      <c r="G10">
        <f ca="1">HLOOKUP($A$1,单季_销售费用率!1:31,10,FALSE)</f>
        <v>5.3369999999999997</v>
      </c>
    </row>
    <row r="11" spans="1:7">
      <c r="A11" s="8" t="s">
        <v>76</v>
      </c>
      <c r="B11">
        <f ca="1">HLOOKUP($A$1,单季_营收同比!1:31,11,FALSE)</f>
        <v>21.282699999999998</v>
      </c>
      <c r="C11">
        <f ca="1">HLOOKUP($A$1,单季_归母净利润同比!1:31,11,FALSE)</f>
        <v>7.3811999999999998</v>
      </c>
      <c r="D11">
        <f ca="1">HLOOKUP($A$1,单季_ROE!1:31,11,FALSE)</f>
        <v>3.0583999999999998</v>
      </c>
      <c r="E11">
        <f ca="1">HLOOKUP($A$1,单季_ROA!1:31,11,FALSE)</f>
        <v>1.3711</v>
      </c>
      <c r="F11">
        <f ca="1">HLOOKUP($A$1,单季_销售毛利率!1:31,11,FALSE)</f>
        <v>22.518599999999999</v>
      </c>
      <c r="G11">
        <f ca="1">HLOOKUP($A$1,单季_销售费用率!1:31,11,FALSE)</f>
        <v>3.8142</v>
      </c>
    </row>
    <row r="12" spans="1:7">
      <c r="A12" s="8" t="s">
        <v>77</v>
      </c>
      <c r="B12">
        <f ca="1">HLOOKUP($A$1,单季_营收同比!1:31,12,FALSE)</f>
        <v>23.152000000000001</v>
      </c>
      <c r="C12">
        <f ca="1">HLOOKUP($A$1,单季_归母净利润同比!1:31,12,FALSE)</f>
        <v>3.6236000000000002</v>
      </c>
      <c r="D12">
        <f ca="1">HLOOKUP($A$1,单季_ROE!1:31,12,FALSE)</f>
        <v>2.3448000000000002</v>
      </c>
      <c r="E12">
        <f ca="1">HLOOKUP($A$1,单季_ROA!1:31,12,FALSE)</f>
        <v>1.0326</v>
      </c>
      <c r="F12">
        <f ca="1">HLOOKUP($A$1,单季_销售毛利率!1:31,12,FALSE)</f>
        <v>21.889299999999999</v>
      </c>
      <c r="G12">
        <f ca="1">HLOOKUP($A$1,单季_销售费用率!1:31,12,FALSE)</f>
        <v>2.98</v>
      </c>
    </row>
    <row r="13" spans="1:7">
      <c r="A13" s="8" t="s">
        <v>78</v>
      </c>
      <c r="B13">
        <f ca="1">HLOOKUP($A$1,单季_营收同比!1:31,13,FALSE)</f>
        <v>12.2149</v>
      </c>
      <c r="C13">
        <f ca="1">HLOOKUP($A$1,单季_归母净利润同比!1:31,13,FALSE)</f>
        <v>23.855799999999999</v>
      </c>
      <c r="D13">
        <f ca="1">HLOOKUP($A$1,单季_ROE!1:31,13,FALSE)</f>
        <v>1.897</v>
      </c>
      <c r="E13">
        <f ca="1">HLOOKUP($A$1,单季_ROA!1:31,13,FALSE)</f>
        <v>0.96099999999999997</v>
      </c>
      <c r="F13">
        <f ca="1">HLOOKUP($A$1,单季_销售毛利率!1:31,13,FALSE)</f>
        <v>21.249600000000001</v>
      </c>
      <c r="G13">
        <f ca="1">HLOOKUP($A$1,单季_销售费用率!1:31,13,FALSE)</f>
        <v>1.444</v>
      </c>
    </row>
    <row r="14" spans="1:7">
      <c r="A14" s="8" t="s">
        <v>79</v>
      </c>
      <c r="B14">
        <f ca="1">HLOOKUP($A$1,单季_营收同比!1:31,14,FALSE)</f>
        <v>10.1038</v>
      </c>
      <c r="C14">
        <f ca="1">HLOOKUP($A$1,单季_归母净利润同比!1:31,14,FALSE)</f>
        <v>6.6085000000000003</v>
      </c>
      <c r="D14">
        <f ca="1">HLOOKUP($A$1,单季_ROE!1:31,14,FALSE)</f>
        <v>2.1798999999999999</v>
      </c>
      <c r="E14">
        <f ca="1">HLOOKUP($A$1,单季_ROA!1:31,14,FALSE)</f>
        <v>0.95420000000000005</v>
      </c>
      <c r="F14">
        <f ca="1">HLOOKUP($A$1,单季_销售毛利率!1:31,14,FALSE)</f>
        <v>13.510899999999999</v>
      </c>
      <c r="G14">
        <f ca="1">HLOOKUP($A$1,单季_销售费用率!1:31,14,FALSE)</f>
        <v>3.694</v>
      </c>
    </row>
    <row r="15" spans="1:7">
      <c r="A15" s="8" t="s">
        <v>80</v>
      </c>
      <c r="B15">
        <f ca="1">HLOOKUP($A$1,单季_营收同比!1:31,15,FALSE)</f>
        <v>26.732099999999999</v>
      </c>
      <c r="C15">
        <f ca="1">HLOOKUP($A$1,单季_归母净利润同比!1:31,15,FALSE)</f>
        <v>-35.670900000000003</v>
      </c>
      <c r="D15">
        <f ca="1">HLOOKUP($A$1,单季_ROE!1:31,15,FALSE)</f>
        <v>0.99860000000000004</v>
      </c>
      <c r="E15">
        <f ca="1">HLOOKUP($A$1,单季_ROA!1:31,15,FALSE)</f>
        <v>0.39329999999999998</v>
      </c>
      <c r="F15">
        <f ca="1">HLOOKUP($A$1,单季_销售毛利率!1:31,15,FALSE)</f>
        <v>10.366</v>
      </c>
      <c r="G15">
        <f ca="1">HLOOKUP($A$1,单季_销售费用率!1:31,15,FALSE)</f>
        <v>5.7328999999999999</v>
      </c>
    </row>
    <row r="16" spans="1:7">
      <c r="A16" s="8" t="s">
        <v>81</v>
      </c>
      <c r="B16">
        <f ca="1">HLOOKUP($A$1,单季_营收同比!1:31,16,FALSE)</f>
        <v>55.850499999999997</v>
      </c>
      <c r="C16">
        <f ca="1">HLOOKUP($A$1,单季_归母净利润同比!1:31,16,FALSE)</f>
        <v>1357.6692</v>
      </c>
      <c r="D16">
        <f ca="1">HLOOKUP($A$1,单季_ROE!1:31,16,FALSE)</f>
        <v>2.5545</v>
      </c>
      <c r="E16">
        <f ca="1">HLOOKUP($A$1,单季_ROA!1:31,16,FALSE)</f>
        <v>1.4026000000000001</v>
      </c>
      <c r="F16">
        <f ca="1">HLOOKUP($A$1,单季_销售毛利率!1:31,16,FALSE)</f>
        <v>33.182099999999998</v>
      </c>
      <c r="G16">
        <f ca="1">HLOOKUP($A$1,单季_销售费用率!1:31,16,FALSE)</f>
        <v>8.6737000000000002</v>
      </c>
    </row>
    <row r="17" spans="1:7">
      <c r="A17" s="8" t="s">
        <v>82</v>
      </c>
      <c r="B17">
        <f ca="1">HLOOKUP($A$1,单季_营收同比!1:31,17,FALSE)</f>
        <v>16.975300000000001</v>
      </c>
      <c r="C17">
        <f ca="1">HLOOKUP($A$1,单季_归母净利润同比!1:31,17,FALSE)</f>
        <v>5.4809000000000001</v>
      </c>
      <c r="D17">
        <f ca="1">HLOOKUP($A$1,单季_ROE!1:31,17,FALSE)</f>
        <v>4.8312999999999997</v>
      </c>
      <c r="E17">
        <f ca="1">HLOOKUP($A$1,单季_ROA!1:31,17,FALSE)</f>
        <v>1.8129</v>
      </c>
      <c r="F17">
        <f ca="1">HLOOKUP($A$1,单季_销售毛利率!1:31,17,FALSE)</f>
        <v>22.985499999999998</v>
      </c>
      <c r="G17">
        <f ca="1">HLOOKUP($A$1,单季_销售费用率!1:31,17,FALSE)</f>
        <v>9.3849</v>
      </c>
    </row>
    <row r="18" spans="1:7">
      <c r="A18" s="8" t="s">
        <v>83</v>
      </c>
      <c r="B18">
        <f ca="1">HLOOKUP($A$1,单季_营收同比!1:31,18,FALSE)</f>
        <v>22.6983</v>
      </c>
      <c r="C18">
        <f ca="1">HLOOKUP($A$1,单季_归母净利润同比!1:31,18,FALSE)</f>
        <v>9.7667000000000002</v>
      </c>
      <c r="D18">
        <f ca="1">HLOOKUP($A$1,单季_ROE!1:31,18,FALSE)</f>
        <v>2.1616</v>
      </c>
      <c r="E18">
        <f ca="1">HLOOKUP($A$1,单季_ROA!1:31,18,FALSE)</f>
        <v>1.0427999999999999</v>
      </c>
      <c r="F18">
        <f ca="1">HLOOKUP($A$1,单季_销售毛利率!1:31,18,FALSE)</f>
        <v>24.9909</v>
      </c>
      <c r="G18">
        <f ca="1">HLOOKUP($A$1,单季_销售费用率!1:31,18,FALSE)</f>
        <v>10.814299999999999</v>
      </c>
    </row>
    <row r="19" spans="1:7">
      <c r="A19" s="8" t="s">
        <v>84</v>
      </c>
      <c r="B19">
        <f ca="1">HLOOKUP($A$1,单季_营收同比!1:31,19,FALSE)</f>
        <v>16.981999999999999</v>
      </c>
      <c r="C19">
        <f ca="1">HLOOKUP($A$1,单季_归母净利润同比!1:31,19,FALSE)</f>
        <v>23.400400000000001</v>
      </c>
      <c r="D19">
        <f ca="1">HLOOKUP($A$1,单季_ROE!1:31,19,FALSE)</f>
        <v>4.1195000000000004</v>
      </c>
      <c r="E19">
        <f ca="1">HLOOKUP($A$1,单季_ROA!1:31,19,FALSE)</f>
        <v>2.3332999999999999</v>
      </c>
      <c r="F19">
        <f ca="1">HLOOKUP($A$1,单季_销售毛利率!1:31,19,FALSE)</f>
        <v>35.581099999999999</v>
      </c>
      <c r="G19">
        <f ca="1">HLOOKUP($A$1,单季_销售费用率!1:31,19,FALSE)</f>
        <v>13.8568</v>
      </c>
    </row>
    <row r="20" spans="1:7">
      <c r="A20" s="8" t="s">
        <v>85</v>
      </c>
      <c r="B20">
        <f ca="1">HLOOKUP($A$1,单季_营收同比!1:31,20,FALSE)</f>
        <v>7.3757999999999999</v>
      </c>
      <c r="C20">
        <f ca="1">HLOOKUP($A$1,单季_归母净利润同比!1:31,20,FALSE)</f>
        <v>3.5899000000000001</v>
      </c>
      <c r="D20">
        <f ca="1">HLOOKUP($A$1,单季_ROE!1:31,20,FALSE)</f>
        <v>4.6787999999999998</v>
      </c>
      <c r="E20">
        <f ca="1">HLOOKUP($A$1,单季_ROA!1:31,20,FALSE)</f>
        <v>3.1882999999999999</v>
      </c>
      <c r="F20">
        <f ca="1">HLOOKUP($A$1,单季_销售毛利率!1:31,20,FALSE)</f>
        <v>45.2971</v>
      </c>
      <c r="G20">
        <f ca="1">HLOOKUP($A$1,单季_销售费用率!1:31,20,FALSE)</f>
        <v>13.025</v>
      </c>
    </row>
    <row r="21" spans="1:7">
      <c r="A21" s="8" t="s">
        <v>86</v>
      </c>
      <c r="B21">
        <f ca="1">HLOOKUP($A$1,单季_营收同比!1:31,21,FALSE)</f>
        <v>25.61</v>
      </c>
      <c r="C21">
        <f ca="1">HLOOKUP($A$1,单季_归母净利润同比!1:31,21,FALSE)</f>
        <v>-121.87050000000001</v>
      </c>
      <c r="D21">
        <f ca="1">HLOOKUP($A$1,单季_ROE!1:31,21,FALSE)</f>
        <v>-0.51119999999999999</v>
      </c>
      <c r="E21">
        <f ca="1">HLOOKUP($A$1,单季_ROA!1:31,21,FALSE)</f>
        <v>-0.14760000000000001</v>
      </c>
      <c r="F21">
        <f ca="1">HLOOKUP($A$1,单季_销售毛利率!1:31,21,FALSE)</f>
        <v>8.8325999999999993</v>
      </c>
      <c r="G21">
        <f ca="1">HLOOKUP($A$1,单季_销售费用率!1:31,21,FALSE)</f>
        <v>2.5171999999999999</v>
      </c>
    </row>
    <row r="22" spans="1:7">
      <c r="A22" s="8" t="s">
        <v>87</v>
      </c>
      <c r="B22">
        <f ca="1">HLOOKUP($A$1,单季_营收同比!1:31,22,FALSE)</f>
        <v>8.2523999999999997</v>
      </c>
      <c r="C22">
        <f ca="1">HLOOKUP($A$1,单季_归母净利润同比!1:31,22,FALSE)</f>
        <v>24.127800000000001</v>
      </c>
      <c r="D22">
        <f ca="1">HLOOKUP($A$1,单季_ROE!1:31,22,FALSE)</f>
        <v>2.6257000000000001</v>
      </c>
      <c r="E22">
        <f ca="1">HLOOKUP($A$1,单季_ROA!1:31,22,FALSE)</f>
        <v>0.21199999999999999</v>
      </c>
      <c r="F22" t="str">
        <f ca="1">HLOOKUP($A$1,单季_销售毛利率!1:31,22,FALSE)</f>
        <v>#N/A</v>
      </c>
      <c r="G22" t="str">
        <f ca="1">HLOOKUP($A$1,单季_销售费用率!1:31,22,FALSE)</f>
        <v>#N/A</v>
      </c>
    </row>
    <row r="23" spans="1:7">
      <c r="A23" s="8" t="s">
        <v>88</v>
      </c>
      <c r="B23">
        <f ca="1">HLOOKUP($A$1,单季_营收同比!1:31,23,FALSE)</f>
        <v>4.1618000000000004</v>
      </c>
      <c r="C23">
        <f ca="1">HLOOKUP($A$1,单季_归母净利润同比!1:31,23,FALSE)</f>
        <v>38.268300000000004</v>
      </c>
      <c r="D23">
        <f ca="1">HLOOKUP($A$1,单季_ROE!1:31,23,FALSE)</f>
        <v>3.056</v>
      </c>
      <c r="E23">
        <f ca="1">HLOOKUP($A$1,单季_ROA!1:31,23,FALSE)</f>
        <v>0.45240000000000002</v>
      </c>
      <c r="F23">
        <f ca="1">HLOOKUP($A$1,单季_销售毛利率!1:31,23,FALSE)</f>
        <v>24.5991</v>
      </c>
      <c r="G23">
        <f ca="1">HLOOKUP($A$1,单季_销售费用率!1:31,23,FALSE)</f>
        <v>4.3674999999999997</v>
      </c>
    </row>
    <row r="24" spans="1:7">
      <c r="A24" s="8" t="s">
        <v>89</v>
      </c>
      <c r="B24">
        <f ca="1">HLOOKUP($A$1,单季_营收同比!1:31,24,FALSE)</f>
        <v>27.025200000000002</v>
      </c>
      <c r="C24">
        <f ca="1">HLOOKUP($A$1,单季_归母净利润同比!1:31,24,FALSE)</f>
        <v>-20.451000000000001</v>
      </c>
      <c r="D24">
        <f ca="1">HLOOKUP($A$1,单季_ROE!1:31,24,FALSE)</f>
        <v>2.4710000000000001</v>
      </c>
      <c r="E24">
        <f ca="1">HLOOKUP($A$1,单季_ROA!1:31,24,FALSE)</f>
        <v>0.45989999999999998</v>
      </c>
      <c r="F24">
        <f ca="1">HLOOKUP($A$1,单季_销售毛利率!1:31,24,FALSE)</f>
        <v>20.739899999999999</v>
      </c>
      <c r="G24">
        <f ca="1">HLOOKUP($A$1,单季_销售费用率!1:31,24,FALSE)</f>
        <v>2.536</v>
      </c>
    </row>
    <row r="25" spans="1:7">
      <c r="A25" s="8" t="s">
        <v>90</v>
      </c>
      <c r="B25">
        <f ca="1">HLOOKUP($A$1,单季_营收同比!1:31,25,FALSE)</f>
        <v>52.098700000000001</v>
      </c>
      <c r="C25">
        <f ca="1">HLOOKUP($A$1,单季_归母净利润同比!1:31,25,FALSE)</f>
        <v>573.6123</v>
      </c>
      <c r="D25">
        <f ca="1">HLOOKUP($A$1,单季_ROE!1:31,25,FALSE)</f>
        <v>3.4706000000000001</v>
      </c>
      <c r="E25">
        <f ca="1">HLOOKUP($A$1,单季_ROA!1:31,25,FALSE)</f>
        <v>1.3495999999999999</v>
      </c>
      <c r="F25">
        <f ca="1">HLOOKUP($A$1,单季_销售毛利率!1:31,25,FALSE)</f>
        <v>12.0953</v>
      </c>
      <c r="G25">
        <f ca="1">HLOOKUP($A$1,单季_销售费用率!1:31,25,FALSE)</f>
        <v>1.1725000000000001</v>
      </c>
    </row>
    <row r="26" spans="1:7">
      <c r="A26" s="8" t="s">
        <v>91</v>
      </c>
      <c r="B26">
        <f ca="1">HLOOKUP($A$1,单季_营收同比!1:31,26,FALSE)</f>
        <v>39.540700000000001</v>
      </c>
      <c r="C26">
        <f ca="1">HLOOKUP($A$1,单季_归母净利润同比!1:31,26,FALSE)</f>
        <v>78.042199999999994</v>
      </c>
      <c r="D26">
        <f ca="1">HLOOKUP($A$1,单季_ROE!1:31,26,FALSE)</f>
        <v>3.8172000000000001</v>
      </c>
      <c r="E26">
        <f ca="1">HLOOKUP($A$1,单季_ROA!1:31,26,FALSE)</f>
        <v>1.8426</v>
      </c>
      <c r="F26">
        <f ca="1">HLOOKUP($A$1,单季_销售毛利率!1:31,26,FALSE)</f>
        <v>23.403400000000001</v>
      </c>
      <c r="G26">
        <f ca="1">HLOOKUP($A$1,单季_销售费用率!1:31,26,FALSE)</f>
        <v>2.9123999999999999</v>
      </c>
    </row>
    <row r="27" spans="1:7">
      <c r="A27" s="8" t="s">
        <v>92</v>
      </c>
      <c r="B27">
        <f ca="1">HLOOKUP($A$1,单季_营收同比!1:31,27,FALSE)</f>
        <v>10.411799999999999</v>
      </c>
      <c r="C27">
        <f ca="1">HLOOKUP($A$1,单季_归母净利润同比!1:31,27,FALSE)</f>
        <v>-47.118099999999998</v>
      </c>
      <c r="D27">
        <f ca="1">HLOOKUP($A$1,单季_ROE!1:31,27,FALSE)</f>
        <v>1.0914999999999999</v>
      </c>
      <c r="E27">
        <f ca="1">HLOOKUP($A$1,单季_ROA!1:31,27,FALSE)</f>
        <v>0.67430000000000001</v>
      </c>
      <c r="F27">
        <f ca="1">HLOOKUP($A$1,单季_销售毛利率!1:31,27,FALSE)</f>
        <v>18.952400000000001</v>
      </c>
      <c r="G27">
        <f ca="1">HLOOKUP($A$1,单季_销售费用率!1:31,27,FALSE)</f>
        <v>4.3879000000000001</v>
      </c>
    </row>
    <row r="28" spans="1:7">
      <c r="A28" s="8" t="s">
        <v>93</v>
      </c>
      <c r="B28">
        <f ca="1">HLOOKUP($A$1,单季_营收同比!1:31,28,FALSE)</f>
        <v>14.8653</v>
      </c>
      <c r="C28">
        <f ca="1">HLOOKUP($A$1,单季_归母净利润同比!1:31,28,FALSE)</f>
        <v>-17.180800000000001</v>
      </c>
      <c r="D28">
        <f ca="1">HLOOKUP($A$1,单季_ROE!1:31,28,FALSE)</f>
        <v>1.5389999999999999</v>
      </c>
      <c r="E28">
        <f ca="1">HLOOKUP($A$1,单季_ROA!1:31,28,FALSE)</f>
        <v>0.83919999999999995</v>
      </c>
      <c r="F28">
        <f ca="1">HLOOKUP($A$1,单季_销售毛利率!1:31,28,FALSE)</f>
        <v>19.970700000000001</v>
      </c>
      <c r="G28">
        <f ca="1">HLOOKUP($A$1,单季_销售费用率!1:31,28,FALSE)</f>
        <v>5.3193999999999999</v>
      </c>
    </row>
    <row r="29" spans="1:7">
      <c r="A29" s="8" t="s">
        <v>94</v>
      </c>
      <c r="B29">
        <f ca="1">HLOOKUP($A$1,单季_营收同比!1:31,29,FALSE)</f>
        <v>18.352</v>
      </c>
      <c r="C29">
        <f ca="1">HLOOKUP($A$1,单季_归母净利润同比!1:31,29,FALSE)</f>
        <v>50.564799999999998</v>
      </c>
      <c r="D29">
        <f ca="1">HLOOKUP($A$1,单季_ROE!1:31,29,FALSE)</f>
        <v>2.8279000000000001</v>
      </c>
      <c r="E29">
        <f ca="1">HLOOKUP($A$1,单季_ROA!1:31,29,FALSE)</f>
        <v>1.7273000000000001</v>
      </c>
      <c r="F29">
        <f ca="1">HLOOKUP($A$1,单季_销售毛利率!1:31,29,FALSE)</f>
        <v>29.495200000000001</v>
      </c>
      <c r="G29">
        <f ca="1">HLOOKUP($A$1,单季_销售费用率!1:31,29,FALSE)</f>
        <v>10.1866</v>
      </c>
    </row>
    <row r="30" spans="1:7">
      <c r="A30" s="8" t="s">
        <v>95</v>
      </c>
      <c r="B30">
        <f ca="1">HLOOKUP($A$1,单季_营收同比!1:31,30,FALSE)</f>
        <v>36.156599999999997</v>
      </c>
      <c r="C30">
        <f ca="1">HLOOKUP($A$1,单季_归母净利润同比!1:31,30,FALSE)</f>
        <v>76.538700000000006</v>
      </c>
      <c r="D30">
        <f ca="1">HLOOKUP($A$1,单季_ROE!1:31,30,FALSE)</f>
        <v>2.2574999999999998</v>
      </c>
      <c r="E30">
        <f ca="1">HLOOKUP($A$1,单季_ROA!1:31,30,FALSE)</f>
        <v>0.83640000000000003</v>
      </c>
      <c r="F30">
        <f ca="1">HLOOKUP($A$1,单季_销售毛利率!1:31,30,FALSE)</f>
        <v>7.5312999999999999</v>
      </c>
      <c r="G30">
        <f ca="1">HLOOKUP($A$1,单季_销售费用率!1:31,30,FALSE)</f>
        <v>1.3046</v>
      </c>
    </row>
    <row r="31" spans="1:7" ht="17" thickBot="1">
      <c r="A31" s="9" t="s">
        <v>96</v>
      </c>
      <c r="B31">
        <f ca="1">HLOOKUP($A$1,单季_营收同比!1:31,31,FALSE)</f>
        <v>-2.5316000000000001</v>
      </c>
      <c r="C31">
        <f ca="1">HLOOKUP($A$1,单季_归母净利润同比!1:31,31,FALSE)</f>
        <v>5.4265999999999996</v>
      </c>
      <c r="D31">
        <f ca="1">HLOOKUP($A$1,单季_ROE!1:31,31,FALSE)</f>
        <v>2.4836999999999998</v>
      </c>
      <c r="E31">
        <f ca="1">HLOOKUP($A$1,单季_ROA!1:31,31,FALSE)</f>
        <v>0.83630000000000004</v>
      </c>
      <c r="F31">
        <f ca="1">HLOOKUP($A$1,单季_销售毛利率!1:31,31,FALSE)</f>
        <v>12.1653</v>
      </c>
      <c r="G31">
        <f ca="1">HLOOKUP($A$1,单季_销售费用率!1:31,31,FALSE)</f>
        <v>2.7919</v>
      </c>
    </row>
    <row r="32" spans="1:7" s="12" customFormat="1" ht="18" thickTop="1" thickBot="1">
      <c r="A32" s="10">
        <v>44377</v>
      </c>
      <c r="B32" s="11" t="s">
        <v>66</v>
      </c>
      <c r="C32" s="11" t="s">
        <v>60</v>
      </c>
      <c r="D32" s="11" t="s">
        <v>61</v>
      </c>
      <c r="E32" s="11" t="s">
        <v>62</v>
      </c>
      <c r="F32" s="11" t="s">
        <v>63</v>
      </c>
      <c r="G32" s="11" t="s">
        <v>65</v>
      </c>
    </row>
    <row r="33" spans="1:1">
      <c r="A33" s="8" t="s">
        <v>67</v>
      </c>
    </row>
    <row r="34" spans="1:1">
      <c r="A34" s="8" t="s">
        <v>68</v>
      </c>
    </row>
    <row r="35" spans="1:1">
      <c r="A35" s="8" t="s">
        <v>69</v>
      </c>
    </row>
    <row r="36" spans="1:1">
      <c r="A36" s="8" t="s">
        <v>70</v>
      </c>
    </row>
    <row r="37" spans="1:1">
      <c r="A37" s="8" t="s">
        <v>71</v>
      </c>
    </row>
    <row r="38" spans="1:1">
      <c r="A38" s="8" t="s">
        <v>72</v>
      </c>
    </row>
    <row r="39" spans="1:1">
      <c r="A39" s="8" t="s">
        <v>73</v>
      </c>
    </row>
    <row r="40" spans="1:1">
      <c r="A40" s="8" t="s">
        <v>74</v>
      </c>
    </row>
    <row r="41" spans="1:1">
      <c r="A41" s="8" t="s">
        <v>75</v>
      </c>
    </row>
    <row r="42" spans="1:1">
      <c r="A42" s="8" t="s">
        <v>76</v>
      </c>
    </row>
    <row r="43" spans="1:1">
      <c r="A43" s="8" t="s">
        <v>77</v>
      </c>
    </row>
    <row r="44" spans="1:1">
      <c r="A44" s="8" t="s">
        <v>78</v>
      </c>
    </row>
    <row r="45" spans="1:1">
      <c r="A45" s="8" t="s">
        <v>79</v>
      </c>
    </row>
    <row r="46" spans="1:1">
      <c r="A46" s="8" t="s">
        <v>80</v>
      </c>
    </row>
    <row r="47" spans="1:1">
      <c r="A47" s="8" t="s">
        <v>81</v>
      </c>
    </row>
    <row r="48" spans="1:1">
      <c r="A48" s="8" t="s">
        <v>82</v>
      </c>
    </row>
    <row r="49" spans="1:1">
      <c r="A49" s="8" t="s">
        <v>83</v>
      </c>
    </row>
    <row r="50" spans="1:1">
      <c r="A50" s="8" t="s">
        <v>84</v>
      </c>
    </row>
    <row r="51" spans="1:1">
      <c r="A51" s="8" t="s">
        <v>85</v>
      </c>
    </row>
    <row r="52" spans="1:1">
      <c r="A52" s="8" t="s">
        <v>86</v>
      </c>
    </row>
    <row r="53" spans="1:1">
      <c r="A53" s="8" t="s">
        <v>87</v>
      </c>
    </row>
    <row r="54" spans="1:1">
      <c r="A54" s="8" t="s">
        <v>88</v>
      </c>
    </row>
    <row r="55" spans="1:1">
      <c r="A55" s="8" t="s">
        <v>89</v>
      </c>
    </row>
    <row r="56" spans="1:1">
      <c r="A56" s="8" t="s">
        <v>90</v>
      </c>
    </row>
    <row r="57" spans="1:1">
      <c r="A57" s="8" t="s">
        <v>91</v>
      </c>
    </row>
    <row r="58" spans="1:1">
      <c r="A58" s="8" t="s">
        <v>92</v>
      </c>
    </row>
    <row r="59" spans="1:1">
      <c r="A59" s="8" t="s">
        <v>93</v>
      </c>
    </row>
    <row r="60" spans="1:1">
      <c r="A60" s="8" t="s">
        <v>94</v>
      </c>
    </row>
    <row r="61" spans="1:1">
      <c r="A61" s="8" t="s">
        <v>95</v>
      </c>
    </row>
    <row r="62" spans="1:1" ht="17" thickBot="1">
      <c r="A62" s="9" t="s">
        <v>96</v>
      </c>
    </row>
    <row r="63" spans="1:1" ht="17" thickTop="1"/>
  </sheetData>
  <phoneticPr fontId="3" type="noConversion"/>
  <conditionalFormatting sqref="B1:B31 B33:B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31 C33:C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31 D33:D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31 E33:E10485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31 F33:F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31 G33:G10485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B1" location="单季_营收同比!A1" display="单季_营收同比" xr:uid="{D378E63C-4B41-E94B-8751-5BE07CD21A05}"/>
    <hyperlink ref="C1" location="单季_归母净利润同比!A1" display="单季_归母净利润同比" xr:uid="{4AB8A01F-9DF3-EF46-B9D5-7E7B3E31A3C1}"/>
    <hyperlink ref="D1" location="单季_ROE!A1" display="单季_ROE" xr:uid="{421192D5-DD49-1340-B873-77BBEDB8175E}"/>
    <hyperlink ref="E1" location="单季_ROA!A1" display="单季_ROA" xr:uid="{451DA5F6-F645-144B-AFF7-312C92AA5CD9}"/>
    <hyperlink ref="F1" location="单季_销售毛利率!A1" display="单季_销售毛利率" xr:uid="{06DFADAC-8C6A-404C-8416-F28187A55792}"/>
    <hyperlink ref="G1" location="单季_销售费用率!A1" display="单季_销售费用率" xr:uid="{D73B0006-7C37-F24B-9966-73AD9750D6A6}"/>
    <hyperlink ref="B32" location="单季_营收同比!A1" display="单季_营收同比" xr:uid="{F562BC90-9200-BF4D-96B5-2DA17BC03D4A}"/>
    <hyperlink ref="C32" location="单季_归母净利润同比!A1" display="单季_归母净利润同比" xr:uid="{EF93A02B-B1AE-1A46-B8C7-F4F5AA5A2D3C}"/>
    <hyperlink ref="D32" location="单季_ROE!A1" display="单季_ROE" xr:uid="{B4CC7343-763D-C64D-9401-97D2AE2464E3}"/>
    <hyperlink ref="E32" location="单季_ROA!A1" display="单季_ROA" xr:uid="{0ADBC431-C697-504E-B783-C19DE41C7662}"/>
    <hyperlink ref="F32" location="单季_销售毛利率!A1" display="单季_销售毛利率" xr:uid="{D009FDE1-C382-964D-AE4A-4681597AD359}"/>
    <hyperlink ref="G32" location="单季_销售费用率!A1" display="单季_销售费用率" xr:uid="{5CD5BCDC-8841-4148-A71E-D82E7BF3743D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68861-DED3-F643-A6A7-D81A95B23BF5}">
          <x14:formula1>
            <xm:f>单季_营收同比!$B$1:$Y$1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AB99-037E-CB49-9EF9-1E9C251EC3CD}">
  <sheetPr codeName="Sheet9">
    <tabColor theme="7"/>
  </sheetPr>
  <dimension ref="A1"/>
  <sheetViews>
    <sheetView workbookViewId="0">
      <selection activeCell="H27" sqref="H27"/>
    </sheetView>
  </sheetViews>
  <sheetFormatPr baseColWidth="10" defaultRowHeight="16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127A-70A9-F148-AB35-764FEB506159}">
  <sheetPr codeName="Sheet2"/>
  <dimension ref="A1:Y3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2" sqref="I12"/>
    </sheetView>
  </sheetViews>
  <sheetFormatPr baseColWidth="10" defaultRowHeight="16"/>
  <cols>
    <col min="3" max="3" width="12" bestFit="1" customWidth="1"/>
    <col min="4" max="25" width="12.1640625" bestFit="1" customWidth="1"/>
  </cols>
  <sheetData>
    <row r="1" spans="1:25">
      <c r="A1" s="7" t="s">
        <v>66</v>
      </c>
      <c r="B1" s="5">
        <f ca="1">TODAY()</f>
        <v>44440</v>
      </c>
      <c r="C1" s="4">
        <f ca="1">[1]!TDays("2016-01-01",B1,"Days=Alldays","Period=Q","Direction=H","Order=D","cols=23;rows=1")</f>
        <v>44440</v>
      </c>
      <c r="D1" s="3">
        <v>44377</v>
      </c>
      <c r="E1" s="3">
        <v>44286</v>
      </c>
      <c r="F1" s="3">
        <v>44196</v>
      </c>
      <c r="G1" s="3">
        <v>44104</v>
      </c>
      <c r="H1" s="3">
        <v>44012</v>
      </c>
      <c r="I1" s="3">
        <v>43921</v>
      </c>
      <c r="J1" s="3">
        <v>43830</v>
      </c>
      <c r="K1" s="3">
        <v>43738</v>
      </c>
      <c r="L1" s="3">
        <v>43646</v>
      </c>
      <c r="M1" s="3">
        <v>43555</v>
      </c>
      <c r="N1" s="3">
        <v>43465</v>
      </c>
      <c r="O1" s="3">
        <v>43373</v>
      </c>
      <c r="P1" s="3">
        <v>43281</v>
      </c>
      <c r="Q1" s="3">
        <v>43190</v>
      </c>
      <c r="R1" s="3">
        <v>43100</v>
      </c>
      <c r="S1" s="3">
        <v>43008</v>
      </c>
      <c r="T1" s="3">
        <v>42916</v>
      </c>
      <c r="U1" s="3">
        <v>42825</v>
      </c>
      <c r="V1" s="3">
        <v>42735</v>
      </c>
      <c r="W1" s="3">
        <v>42643</v>
      </c>
      <c r="X1" s="3">
        <v>42551</v>
      </c>
      <c r="Y1" s="3">
        <v>42460</v>
      </c>
    </row>
    <row r="2" spans="1:25">
      <c r="A2" s="2" t="s">
        <v>59</v>
      </c>
      <c r="B2" s="2" t="s">
        <v>58</v>
      </c>
      <c r="C2" s="1">
        <f ca="1">[1]!s_qfa_yoysales($A2,C$1)</f>
        <v>44.659399999999998</v>
      </c>
      <c r="D2" s="1">
        <f>[1]!s_qfa_yoysales($A2,D$1)</f>
        <v>44.659399999999998</v>
      </c>
      <c r="E2" s="1">
        <f>[1]!s_qfa_yoysales($A2,E$1)</f>
        <v>11.3706</v>
      </c>
      <c r="F2" s="1">
        <f>[1]!s_qfa_yoysales($A2,F$1)</f>
        <v>-20.720400000000001</v>
      </c>
      <c r="G2" s="1">
        <f>[1]!s_qfa_yoysales($A2,G$1)</f>
        <v>-21.5381</v>
      </c>
      <c r="H2" s="1">
        <f>[1]!s_qfa_yoysales($A2,H$1)</f>
        <v>-30.498100000000001</v>
      </c>
      <c r="I2" s="1">
        <f>[1]!s_qfa_yoysales($A2,I$1)</f>
        <v>-16.890999999999998</v>
      </c>
      <c r="J2" s="1">
        <f>[1]!s_qfa_yoysales($A2,J$1)</f>
        <v>-1.92</v>
      </c>
      <c r="K2" s="1">
        <f>[1]!s_qfa_yoysales($A2,K$1)</f>
        <v>-1.7868999999999999</v>
      </c>
      <c r="L2" s="1">
        <f>[1]!s_qfa_yoysales($A2,L$1)</f>
        <v>11.245799999999999</v>
      </c>
      <c r="M2" s="1">
        <f>[1]!s_qfa_yoysales($A2,M$1)</f>
        <v>13.2117</v>
      </c>
      <c r="N2" s="1">
        <f>[1]!s_qfa_yoysales($A2,N$1)</f>
        <v>25.597300000000001</v>
      </c>
      <c r="O2" s="1">
        <f>[1]!s_qfa_yoysales($A2,O$1)</f>
        <v>29.857800000000001</v>
      </c>
      <c r="P2" s="1">
        <f>[1]!s_qfa_yoysales($A2,P$1)</f>
        <v>17.378</v>
      </c>
      <c r="Q2" s="1">
        <f>[1]!s_qfa_yoysales($A2,Q$1)</f>
        <v>10.3607</v>
      </c>
      <c r="R2" s="1">
        <f>[1]!s_qfa_yoysales($A2,R$1)</f>
        <v>12.561199999999999</v>
      </c>
      <c r="S2" s="1">
        <f>[1]!s_qfa_yoysales($A2,S$1)</f>
        <v>22.327100000000002</v>
      </c>
      <c r="T2" s="1">
        <f>[1]!s_qfa_yoysales($A2,T$1)</f>
        <v>27.587</v>
      </c>
      <c r="U2" s="1">
        <f>[1]!s_qfa_yoysales($A2,U$1)</f>
        <v>41.487000000000002</v>
      </c>
      <c r="V2" s="1">
        <f>[1]!s_qfa_yoysales($A2,V$1)</f>
        <v>19.079899999999999</v>
      </c>
      <c r="W2" s="1">
        <f>[1]!s_qfa_yoysales($A2,W$1)</f>
        <v>-2.0421</v>
      </c>
      <c r="X2" s="1">
        <f>[1]!s_qfa_yoysales($A2,X$1)</f>
        <v>-16.0505</v>
      </c>
      <c r="Y2" s="1">
        <f>[1]!s_qfa_yoysales($A2,Y$1)</f>
        <v>-12.6381</v>
      </c>
    </row>
    <row r="3" spans="1:25">
      <c r="A3" s="2" t="s">
        <v>57</v>
      </c>
      <c r="B3" s="2" t="s">
        <v>56</v>
      </c>
      <c r="C3" s="1">
        <f ca="1">[1]!s_qfa_yoysales($A3,C$1)</f>
        <v>21.875800000000002</v>
      </c>
      <c r="D3" s="1">
        <f>[1]!s_qfa_yoysales($A3,D$1)</f>
        <v>21.875800000000002</v>
      </c>
      <c r="E3" s="1">
        <f>[1]!s_qfa_yoysales($A3,E$1)</f>
        <v>27.2867</v>
      </c>
      <c r="F3" s="1">
        <f>[1]!s_qfa_yoysales($A3,F$1)</f>
        <v>13.7311</v>
      </c>
      <c r="G3" s="1">
        <f>[1]!s_qfa_yoysales($A3,G$1)</f>
        <v>3.1806000000000001</v>
      </c>
      <c r="H3" s="1">
        <f>[1]!s_qfa_yoysales($A3,H$1)</f>
        <v>-2.0280999999999998</v>
      </c>
      <c r="I3" s="1">
        <f>[1]!s_qfa_yoysales($A3,I$1)</f>
        <v>-6.5220000000000002</v>
      </c>
      <c r="J3" s="1">
        <f>[1]!s_qfa_yoysales($A3,J$1)</f>
        <v>6.7011000000000003</v>
      </c>
      <c r="K3" s="1">
        <f>[1]!s_qfa_yoysales($A3,K$1)</f>
        <v>1.6477999999999999</v>
      </c>
      <c r="L3" s="1">
        <f>[1]!s_qfa_yoysales($A3,L$1)</f>
        <v>10.923299999999999</v>
      </c>
      <c r="M3" s="1">
        <f>[1]!s_qfa_yoysales($A3,M$1)</f>
        <v>9.0310000000000006</v>
      </c>
      <c r="N3" s="1">
        <f>[1]!s_qfa_yoysales($A3,N$1)</f>
        <v>19.082000000000001</v>
      </c>
      <c r="O3" s="1">
        <f>[1]!s_qfa_yoysales($A3,O$1)</f>
        <v>8.1691000000000003</v>
      </c>
      <c r="P3" s="1">
        <f>[1]!s_qfa_yoysales($A3,P$1)</f>
        <v>8.2843999999999998</v>
      </c>
      <c r="Q3" s="1">
        <f>[1]!s_qfa_yoysales($A3,Q$1)</f>
        <v>3.1179999999999999</v>
      </c>
      <c r="R3" s="1">
        <f>[1]!s_qfa_yoysales($A3,R$1)</f>
        <v>-3.3037999999999998</v>
      </c>
      <c r="S3" s="1">
        <f>[1]!s_qfa_yoysales($A3,S$1)</f>
        <v>31.340499999999999</v>
      </c>
      <c r="T3" s="1">
        <f>[1]!s_qfa_yoysales($A3,T$1)</f>
        <v>71.100999999999999</v>
      </c>
      <c r="U3" s="1">
        <f>[1]!s_qfa_yoysales($A3,U$1)</f>
        <v>81.688900000000004</v>
      </c>
      <c r="V3" s="1">
        <f>[1]!s_qfa_yoysales($A3,V$1)</f>
        <v>45.303100000000001</v>
      </c>
      <c r="W3" s="1">
        <f>[1]!s_qfa_yoysales($A3,W$1)</f>
        <v>25.7226</v>
      </c>
      <c r="X3" s="1">
        <f>[1]!s_qfa_yoysales($A3,X$1)</f>
        <v>-16.73</v>
      </c>
      <c r="Y3" s="1">
        <f>[1]!s_qfa_yoysales($A3,Y$1)</f>
        <v>-10.411099999999999</v>
      </c>
    </row>
    <row r="4" spans="1:25">
      <c r="A4" s="2" t="s">
        <v>55</v>
      </c>
      <c r="B4" s="2" t="s">
        <v>54</v>
      </c>
      <c r="C4" s="1">
        <f ca="1">[1]!s_qfa_yoysales($A4,C$1)</f>
        <v>36.171300000000002</v>
      </c>
      <c r="D4" s="1">
        <f>[1]!s_qfa_yoysales($A4,D$1)</f>
        <v>36.171300000000002</v>
      </c>
      <c r="E4" s="1">
        <f>[1]!s_qfa_yoysales($A4,E$1)</f>
        <v>47.418100000000003</v>
      </c>
      <c r="F4" s="1">
        <f>[1]!s_qfa_yoysales($A4,F$1)</f>
        <v>21.681100000000001</v>
      </c>
      <c r="G4" s="1">
        <f>[1]!s_qfa_yoysales($A4,G$1)</f>
        <v>16.454799999999999</v>
      </c>
      <c r="H4" s="1">
        <f>[1]!s_qfa_yoysales($A4,H$1)</f>
        <v>17.187100000000001</v>
      </c>
      <c r="I4" s="1">
        <f>[1]!s_qfa_yoysales($A4,I$1)</f>
        <v>7.7983000000000002</v>
      </c>
      <c r="J4" s="1">
        <f>[1]!s_qfa_yoysales($A4,J$1)</f>
        <v>6.3651</v>
      </c>
      <c r="K4" s="1">
        <f>[1]!s_qfa_yoysales($A4,K$1)</f>
        <v>19.490500000000001</v>
      </c>
      <c r="L4" s="1">
        <f>[1]!s_qfa_yoysales($A4,L$1)</f>
        <v>10.0364</v>
      </c>
      <c r="M4" s="1">
        <f>[1]!s_qfa_yoysales($A4,M$1)</f>
        <v>7.3159000000000001</v>
      </c>
      <c r="N4" s="1">
        <f>[1]!s_qfa_yoysales($A4,N$1)</f>
        <v>16.152799999999999</v>
      </c>
      <c r="O4" s="1">
        <f>[1]!s_qfa_yoysales($A4,O$1)</f>
        <v>-0.44669999999999999</v>
      </c>
      <c r="P4" s="1">
        <f>[1]!s_qfa_yoysales($A4,P$1)</f>
        <v>4.3064999999999998</v>
      </c>
      <c r="Q4" s="1">
        <f>[1]!s_qfa_yoysales($A4,Q$1)</f>
        <v>12.9232</v>
      </c>
      <c r="R4" s="1">
        <f>[1]!s_qfa_yoysales($A4,R$1)</f>
        <v>-4.1886999999999999</v>
      </c>
      <c r="S4" s="1">
        <f>[1]!s_qfa_yoysales($A4,S$1)</f>
        <v>18.360700000000001</v>
      </c>
      <c r="T4" s="1">
        <f>[1]!s_qfa_yoysales($A4,T$1)</f>
        <v>22.784700000000001</v>
      </c>
      <c r="U4" s="1">
        <f>[1]!s_qfa_yoysales($A4,U$1)</f>
        <v>34.961100000000002</v>
      </c>
      <c r="V4" s="1">
        <f>[1]!s_qfa_yoysales($A4,V$1)</f>
        <v>29.475100000000001</v>
      </c>
      <c r="W4" s="1">
        <f>[1]!s_qfa_yoysales($A4,W$1)</f>
        <v>7.4743000000000004</v>
      </c>
      <c r="X4" s="1">
        <f>[1]!s_qfa_yoysales($A4,X$1)</f>
        <v>-2.9106999999999998</v>
      </c>
      <c r="Y4" s="1">
        <f>[1]!s_qfa_yoysales($A4,Y$1)</f>
        <v>-2.5135999999999998</v>
      </c>
    </row>
    <row r="5" spans="1:25">
      <c r="A5" s="2" t="s">
        <v>53</v>
      </c>
      <c r="B5" s="2" t="s">
        <v>52</v>
      </c>
      <c r="C5" s="1">
        <f ca="1">[1]!s_qfa_yoysales($A5,C$1)</f>
        <v>15.1159</v>
      </c>
      <c r="D5" s="1">
        <f>[1]!s_qfa_yoysales($A5,D$1)</f>
        <v>15.1159</v>
      </c>
      <c r="E5" s="1">
        <f>[1]!s_qfa_yoysales($A5,E$1)</f>
        <v>26.230799999999999</v>
      </c>
      <c r="F5" s="1">
        <f>[1]!s_qfa_yoysales($A5,F$1)</f>
        <v>3.4792999999999998</v>
      </c>
      <c r="G5" s="1">
        <f>[1]!s_qfa_yoysales($A5,G$1)</f>
        <v>3.2616000000000001</v>
      </c>
      <c r="H5" s="1">
        <f>[1]!s_qfa_yoysales($A5,H$1)</f>
        <v>2.6240999999999999</v>
      </c>
      <c r="I5" s="1">
        <f>[1]!s_qfa_yoysales($A5,I$1)</f>
        <v>-11.0502</v>
      </c>
      <c r="J5" s="1">
        <f>[1]!s_qfa_yoysales($A5,J$1)</f>
        <v>12.1877</v>
      </c>
      <c r="K5" s="1">
        <f>[1]!s_qfa_yoysales($A5,K$1)</f>
        <v>14.7401</v>
      </c>
      <c r="L5" s="1">
        <f>[1]!s_qfa_yoysales($A5,L$1)</f>
        <v>9.4841999999999995</v>
      </c>
      <c r="M5" s="1">
        <f>[1]!s_qfa_yoysales($A5,M$1)</f>
        <v>16.102699999999999</v>
      </c>
      <c r="N5" s="1">
        <f>[1]!s_qfa_yoysales($A5,N$1)</f>
        <v>12.859</v>
      </c>
      <c r="O5" s="1">
        <f>[1]!s_qfa_yoysales($A5,O$1)</f>
        <v>9.2559000000000005</v>
      </c>
      <c r="P5" s="1">
        <f>[1]!s_qfa_yoysales($A5,P$1)</f>
        <v>18.2773</v>
      </c>
      <c r="Q5" s="1">
        <f>[1]!s_qfa_yoysales($A5,Q$1)</f>
        <v>17.4299</v>
      </c>
      <c r="R5" s="1">
        <f>[1]!s_qfa_yoysales($A5,R$1)</f>
        <v>17.239799999999999</v>
      </c>
      <c r="S5" s="1">
        <f>[1]!s_qfa_yoysales($A5,S$1)</f>
        <v>22.5672</v>
      </c>
      <c r="T5" s="1">
        <f>[1]!s_qfa_yoysales($A5,T$1)</f>
        <v>13.7461</v>
      </c>
      <c r="U5" s="1">
        <f>[1]!s_qfa_yoysales($A5,U$1)</f>
        <v>19.652999999999999</v>
      </c>
      <c r="V5" s="1">
        <f>[1]!s_qfa_yoysales($A5,V$1)</f>
        <v>4.7709999999999999</v>
      </c>
      <c r="W5" s="1">
        <f>[1]!s_qfa_yoysales($A5,W$1)</f>
        <v>7.5614999999999997</v>
      </c>
      <c r="X5" s="1">
        <f>[1]!s_qfa_yoysales($A5,X$1)</f>
        <v>2.5666000000000002</v>
      </c>
      <c r="Y5" s="1">
        <f>[1]!s_qfa_yoysales($A5,Y$1)</f>
        <v>-3.4047000000000001</v>
      </c>
    </row>
    <row r="6" spans="1:25">
      <c r="A6" s="2" t="s">
        <v>51</v>
      </c>
      <c r="B6" s="2" t="s">
        <v>50</v>
      </c>
      <c r="C6" s="1">
        <f ca="1">[1]!s_qfa_yoysales($A6,C$1)</f>
        <v>58.301499999999997</v>
      </c>
      <c r="D6" s="1">
        <f>[1]!s_qfa_yoysales($A6,D$1)</f>
        <v>58.301499999999997</v>
      </c>
      <c r="E6" s="1">
        <f>[1]!s_qfa_yoysales($A6,E$1)</f>
        <v>52.5914</v>
      </c>
      <c r="F6" s="1">
        <f>[1]!s_qfa_yoysales($A6,F$1)</f>
        <v>16.8948</v>
      </c>
      <c r="G6" s="1">
        <f>[1]!s_qfa_yoysales($A6,G$1)</f>
        <v>3.8395999999999999</v>
      </c>
      <c r="H6" s="1">
        <f>[1]!s_qfa_yoysales($A6,H$1)</f>
        <v>6.1707999999999998</v>
      </c>
      <c r="I6" s="1">
        <f>[1]!s_qfa_yoysales($A6,I$1)</f>
        <v>-1.6549</v>
      </c>
      <c r="J6" s="1">
        <f>[1]!s_qfa_yoysales($A6,J$1)</f>
        <v>6.8766999999999996</v>
      </c>
      <c r="K6" s="1">
        <f>[1]!s_qfa_yoysales($A6,K$1)</f>
        <v>4.8085000000000004</v>
      </c>
      <c r="L6" s="1">
        <f>[1]!s_qfa_yoysales($A6,L$1)</f>
        <v>1.0065</v>
      </c>
      <c r="M6" s="1">
        <f>[1]!s_qfa_yoysales($A6,M$1)</f>
        <v>5.6755000000000004</v>
      </c>
      <c r="N6" s="1">
        <f>[1]!s_qfa_yoysales($A6,N$1)</f>
        <v>17.9666</v>
      </c>
      <c r="O6" s="1">
        <f>[1]!s_qfa_yoysales($A6,O$1)</f>
        <v>13.622</v>
      </c>
      <c r="P6" s="1">
        <f>[1]!s_qfa_yoysales($A6,P$1)</f>
        <v>17.5212</v>
      </c>
      <c r="Q6" s="1">
        <f>[1]!s_qfa_yoysales($A6,Q$1)</f>
        <v>2.3782999999999999</v>
      </c>
      <c r="R6" s="1">
        <f>[1]!s_qfa_yoysales($A6,R$1)</f>
        <v>20.552800000000001</v>
      </c>
      <c r="S6" s="1">
        <f>[1]!s_qfa_yoysales($A6,S$1)</f>
        <v>39.069699999999997</v>
      </c>
      <c r="T6" s="1">
        <f>[1]!s_qfa_yoysales($A6,T$1)</f>
        <v>40.595599999999997</v>
      </c>
      <c r="U6" s="1">
        <f>[1]!s_qfa_yoysales($A6,U$1)</f>
        <v>72.935400000000001</v>
      </c>
      <c r="V6" s="1">
        <f>[1]!s_qfa_yoysales($A6,V$1)</f>
        <v>38.097999999999999</v>
      </c>
      <c r="W6" s="1">
        <f>[1]!s_qfa_yoysales($A6,W$1)</f>
        <v>18.2044</v>
      </c>
      <c r="X6" s="1">
        <f>[1]!s_qfa_yoysales($A6,X$1)</f>
        <v>2.0474000000000001</v>
      </c>
      <c r="Y6" s="1">
        <f>[1]!s_qfa_yoysales($A6,Y$1)</f>
        <v>-22.352599999999999</v>
      </c>
    </row>
    <row r="7" spans="1:25">
      <c r="A7" s="2" t="s">
        <v>49</v>
      </c>
      <c r="B7" s="2" t="s">
        <v>48</v>
      </c>
      <c r="C7" s="1">
        <f ca="1">[1]!s_qfa_yoysales($A7,C$1)</f>
        <v>26.1828</v>
      </c>
      <c r="D7" s="1">
        <f>[1]!s_qfa_yoysales($A7,D$1)</f>
        <v>26.1828</v>
      </c>
      <c r="E7" s="1">
        <f>[1]!s_qfa_yoysales($A7,E$1)</f>
        <v>42.374899999999997</v>
      </c>
      <c r="F7" s="1">
        <f>[1]!s_qfa_yoysales($A7,F$1)</f>
        <v>15.9552</v>
      </c>
      <c r="G7" s="1">
        <f>[1]!s_qfa_yoysales($A7,G$1)</f>
        <v>9.7058</v>
      </c>
      <c r="H7" s="1">
        <f>[1]!s_qfa_yoysales($A7,H$1)</f>
        <v>16.658200000000001</v>
      </c>
      <c r="I7" s="1">
        <f>[1]!s_qfa_yoysales($A7,I$1)</f>
        <v>-11.2927</v>
      </c>
      <c r="J7" s="1">
        <f>[1]!s_qfa_yoysales($A7,J$1)</f>
        <v>6.9870999999999999</v>
      </c>
      <c r="K7" s="1">
        <f>[1]!s_qfa_yoysales($A7,K$1)</f>
        <v>3.4641000000000002</v>
      </c>
      <c r="L7" s="1">
        <f>[1]!s_qfa_yoysales($A7,L$1)</f>
        <v>4.1407999999999996</v>
      </c>
      <c r="M7" s="1">
        <f>[1]!s_qfa_yoysales($A7,M$1)</f>
        <v>11.4506</v>
      </c>
      <c r="N7" s="1">
        <f>[1]!s_qfa_yoysales($A7,N$1)</f>
        <v>2.0903</v>
      </c>
      <c r="O7" s="1">
        <f>[1]!s_qfa_yoysales($A7,O$1)</f>
        <v>19.808299999999999</v>
      </c>
      <c r="P7" s="1">
        <f>[1]!s_qfa_yoysales($A7,P$1)</f>
        <v>21.881900000000002</v>
      </c>
      <c r="Q7" s="1">
        <f>[1]!s_qfa_yoysales($A7,Q$1)</f>
        <v>15.0586</v>
      </c>
      <c r="R7" s="1">
        <f>[1]!s_qfa_yoysales($A7,R$1)</f>
        <v>16.991499999999998</v>
      </c>
      <c r="S7" s="1">
        <f>[1]!s_qfa_yoysales($A7,S$1)</f>
        <v>38.321300000000001</v>
      </c>
      <c r="T7" s="1">
        <f>[1]!s_qfa_yoysales($A7,T$1)</f>
        <v>34.420900000000003</v>
      </c>
      <c r="U7" s="1">
        <f>[1]!s_qfa_yoysales($A7,U$1)</f>
        <v>58.459699999999998</v>
      </c>
      <c r="V7" s="1">
        <f>[1]!s_qfa_yoysales($A7,V$1)</f>
        <v>39.269300000000001</v>
      </c>
      <c r="W7" s="1">
        <f>[1]!s_qfa_yoysales($A7,W$1)</f>
        <v>7.8989000000000003</v>
      </c>
      <c r="X7" s="1">
        <f>[1]!s_qfa_yoysales($A7,X$1)</f>
        <v>7.4423000000000004</v>
      </c>
      <c r="Y7" s="1">
        <f>[1]!s_qfa_yoysales($A7,Y$1)</f>
        <v>-0.8044</v>
      </c>
    </row>
    <row r="8" spans="1:25">
      <c r="A8" s="2" t="s">
        <v>47</v>
      </c>
      <c r="B8" s="2" t="s">
        <v>46</v>
      </c>
      <c r="C8" s="1">
        <f ca="1">[1]!s_qfa_yoysales($A8,C$1)</f>
        <v>17.369199999999999</v>
      </c>
      <c r="D8" s="1">
        <f>[1]!s_qfa_yoysales($A8,D$1)</f>
        <v>17.369199999999999</v>
      </c>
      <c r="E8" s="1">
        <f>[1]!s_qfa_yoysales($A8,E$1)</f>
        <v>56.5976</v>
      </c>
      <c r="F8" s="1">
        <f>[1]!s_qfa_yoysales($A8,F$1)</f>
        <v>19.962299999999999</v>
      </c>
      <c r="G8" s="1">
        <f>[1]!s_qfa_yoysales($A8,G$1)</f>
        <v>22.1188</v>
      </c>
      <c r="H8" s="1">
        <f>[1]!s_qfa_yoysales($A8,H$1)</f>
        <v>17.4178</v>
      </c>
      <c r="I8" s="1">
        <f>[1]!s_qfa_yoysales($A8,I$1)</f>
        <v>-8.7462999999999997</v>
      </c>
      <c r="J8" s="1">
        <f>[1]!s_qfa_yoysales($A8,J$1)</f>
        <v>15.2172</v>
      </c>
      <c r="K8" s="1">
        <f>[1]!s_qfa_yoysales($A8,K$1)</f>
        <v>16.4057</v>
      </c>
      <c r="L8" s="1">
        <f>[1]!s_qfa_yoysales($A8,L$1)</f>
        <v>18.088000000000001</v>
      </c>
      <c r="M8" s="1">
        <f>[1]!s_qfa_yoysales($A8,M$1)</f>
        <v>13.721</v>
      </c>
      <c r="N8" s="1">
        <f>[1]!s_qfa_yoysales($A8,N$1)</f>
        <v>13.6212</v>
      </c>
      <c r="O8" s="1">
        <f>[1]!s_qfa_yoysales($A8,O$1)</f>
        <v>6.0747</v>
      </c>
      <c r="P8" s="1">
        <f>[1]!s_qfa_yoysales($A8,P$1)</f>
        <v>8.5794999999999995</v>
      </c>
      <c r="Q8" s="1">
        <f>[1]!s_qfa_yoysales($A8,Q$1)</f>
        <v>14.6098</v>
      </c>
      <c r="R8" s="1">
        <f>[1]!s_qfa_yoysales($A8,R$1)</f>
        <v>8.7027000000000001</v>
      </c>
      <c r="S8" s="1">
        <f>[1]!s_qfa_yoysales($A8,S$1)</f>
        <v>12.0375</v>
      </c>
      <c r="T8" s="1">
        <f>[1]!s_qfa_yoysales($A8,T$1)</f>
        <v>14.024900000000001</v>
      </c>
      <c r="U8" s="1">
        <f>[1]!s_qfa_yoysales($A8,U$1)</f>
        <v>4.8978999999999999</v>
      </c>
      <c r="V8" s="1">
        <f>[1]!s_qfa_yoysales($A8,V$1)</f>
        <v>8.0347000000000008</v>
      </c>
      <c r="W8" s="1">
        <f>[1]!s_qfa_yoysales($A8,W$1)</f>
        <v>5.2652999999999999</v>
      </c>
      <c r="X8" s="1">
        <f>[1]!s_qfa_yoysales($A8,X$1)</f>
        <v>4.7141000000000002</v>
      </c>
      <c r="Y8" s="1">
        <f>[1]!s_qfa_yoysales($A8,Y$1)</f>
        <v>5.1246999999999998</v>
      </c>
    </row>
    <row r="9" spans="1:25">
      <c r="A9" s="2" t="s">
        <v>45</v>
      </c>
      <c r="B9" s="2" t="s">
        <v>44</v>
      </c>
      <c r="C9" s="1">
        <f ca="1">[1]!s_qfa_yoysales($A9,C$1)</f>
        <v>9.0165000000000006</v>
      </c>
      <c r="D9" s="1">
        <f>[1]!s_qfa_yoysales($A9,D$1)</f>
        <v>9.0165000000000006</v>
      </c>
      <c r="E9" s="1">
        <f>[1]!s_qfa_yoysales($A9,E$1)</f>
        <v>59.815800000000003</v>
      </c>
      <c r="F9" s="1">
        <f>[1]!s_qfa_yoysales($A9,F$1)</f>
        <v>14.328799999999999</v>
      </c>
      <c r="G9" s="1">
        <f>[1]!s_qfa_yoysales($A9,G$1)</f>
        <v>16.3902</v>
      </c>
      <c r="H9" s="1">
        <f>[1]!s_qfa_yoysales($A9,H$1)</f>
        <v>14.1081</v>
      </c>
      <c r="I9" s="1">
        <f>[1]!s_qfa_yoysales($A9,I$1)</f>
        <v>-24.2407</v>
      </c>
      <c r="J9" s="1">
        <f>[1]!s_qfa_yoysales($A9,J$1)</f>
        <v>3.4485999999999999</v>
      </c>
      <c r="K9" s="1">
        <f>[1]!s_qfa_yoysales($A9,K$1)</f>
        <v>11.192600000000001</v>
      </c>
      <c r="L9" s="1">
        <f>[1]!s_qfa_yoysales($A9,L$1)</f>
        <v>20.4681</v>
      </c>
      <c r="M9" s="1">
        <f>[1]!s_qfa_yoysales($A9,M$1)</f>
        <v>23.5077</v>
      </c>
      <c r="N9" s="1">
        <f>[1]!s_qfa_yoysales($A9,N$1)</f>
        <v>33.770800000000001</v>
      </c>
      <c r="O9" s="1">
        <f>[1]!s_qfa_yoysales($A9,O$1)</f>
        <v>29.2851</v>
      </c>
      <c r="P9" s="1">
        <f>[1]!s_qfa_yoysales($A9,P$1)</f>
        <v>29.750699999999998</v>
      </c>
      <c r="Q9" s="1">
        <f>[1]!s_qfa_yoysales($A9,Q$1)</f>
        <v>35.672499999999999</v>
      </c>
      <c r="R9" s="1">
        <f>[1]!s_qfa_yoysales($A9,R$1)</f>
        <v>39.963900000000002</v>
      </c>
      <c r="S9" s="1">
        <f>[1]!s_qfa_yoysales($A9,S$1)</f>
        <v>40.718299999999999</v>
      </c>
      <c r="T9" s="1">
        <f>[1]!s_qfa_yoysales($A9,T$1)</f>
        <v>35.787599999999998</v>
      </c>
      <c r="U9" s="1">
        <f>[1]!s_qfa_yoysales($A9,U$1)</f>
        <v>36.150599999999997</v>
      </c>
      <c r="V9" s="1">
        <f>[1]!s_qfa_yoysales($A9,V$1)</f>
        <v>35.149299999999997</v>
      </c>
      <c r="W9" s="1">
        <f>[1]!s_qfa_yoysales($A9,W$1)</f>
        <v>7.4104000000000001</v>
      </c>
      <c r="X9" s="1">
        <f>[1]!s_qfa_yoysales($A9,X$1)</f>
        <v>7.0938999999999997</v>
      </c>
      <c r="Y9" s="1">
        <f>[1]!s_qfa_yoysales($A9,Y$1)</f>
        <v>1.6301000000000001</v>
      </c>
    </row>
    <row r="10" spans="1:25">
      <c r="A10" s="2" t="s">
        <v>43</v>
      </c>
      <c r="B10" s="2" t="s">
        <v>42</v>
      </c>
      <c r="C10" s="1">
        <f ca="1">[1]!s_qfa_yoysales($A10,C$1)</f>
        <v>27.646799999999999</v>
      </c>
      <c r="D10" s="1">
        <f>[1]!s_qfa_yoysales($A10,D$1)</f>
        <v>27.646799999999999</v>
      </c>
      <c r="E10" s="1">
        <f>[1]!s_qfa_yoysales($A10,E$1)</f>
        <v>58.384399999999999</v>
      </c>
      <c r="F10" s="1">
        <f>[1]!s_qfa_yoysales($A10,F$1)</f>
        <v>16.086400000000001</v>
      </c>
      <c r="G10" s="1">
        <f>[1]!s_qfa_yoysales($A10,G$1)</f>
        <v>13.206300000000001</v>
      </c>
      <c r="H10" s="1">
        <f>[1]!s_qfa_yoysales($A10,H$1)</f>
        <v>8.7682000000000002</v>
      </c>
      <c r="I10" s="1">
        <f>[1]!s_qfa_yoysales($A10,I$1)</f>
        <v>-12.3446</v>
      </c>
      <c r="J10" s="1">
        <f>[1]!s_qfa_yoysales($A10,J$1)</f>
        <v>13.366400000000001</v>
      </c>
      <c r="K10" s="1">
        <f>[1]!s_qfa_yoysales($A10,K$1)</f>
        <v>8.1518999999999995</v>
      </c>
      <c r="L10" s="1">
        <f>[1]!s_qfa_yoysales($A10,L$1)</f>
        <v>4.4200000000000003E-2</v>
      </c>
      <c r="M10" s="1">
        <f>[1]!s_qfa_yoysales($A10,M$1)</f>
        <v>7.0495999999999999</v>
      </c>
      <c r="N10" s="1">
        <f>[1]!s_qfa_yoysales($A10,N$1)</f>
        <v>7.7664</v>
      </c>
      <c r="O10" s="1">
        <f>[1]!s_qfa_yoysales($A10,O$1)</f>
        <v>14.238899999999999</v>
      </c>
      <c r="P10" s="1">
        <f>[1]!s_qfa_yoysales($A10,P$1)</f>
        <v>23.7685</v>
      </c>
      <c r="Q10" s="1">
        <f>[1]!s_qfa_yoysales($A10,Q$1)</f>
        <v>21.093599999999999</v>
      </c>
      <c r="R10" s="1">
        <f>[1]!s_qfa_yoysales($A10,R$1)</f>
        <v>19.904199999999999</v>
      </c>
      <c r="S10" s="1">
        <f>[1]!s_qfa_yoysales($A10,S$1)</f>
        <v>26.473800000000001</v>
      </c>
      <c r="T10" s="1">
        <f>[1]!s_qfa_yoysales($A10,T$1)</f>
        <v>25.461400000000001</v>
      </c>
      <c r="U10" s="1">
        <f>[1]!s_qfa_yoysales($A10,U$1)</f>
        <v>22.811699999999998</v>
      </c>
      <c r="V10" s="1">
        <f>[1]!s_qfa_yoysales($A10,V$1)</f>
        <v>37.762999999999998</v>
      </c>
      <c r="W10" s="1">
        <f>[1]!s_qfa_yoysales($A10,W$1)</f>
        <v>18.045400000000001</v>
      </c>
      <c r="X10" s="1">
        <f>[1]!s_qfa_yoysales($A10,X$1)</f>
        <v>10.3353</v>
      </c>
      <c r="Y10" s="1">
        <f>[1]!s_qfa_yoysales($A10,Y$1)</f>
        <v>8.1571999999999996</v>
      </c>
    </row>
    <row r="11" spans="1:25">
      <c r="A11" s="2" t="s">
        <v>41</v>
      </c>
      <c r="B11" s="2" t="s">
        <v>40</v>
      </c>
      <c r="C11" s="1">
        <f ca="1">[1]!s_qfa_yoysales($A11,C$1)</f>
        <v>21.282699999999998</v>
      </c>
      <c r="D11" s="1">
        <f>[1]!s_qfa_yoysales($A11,D$1)</f>
        <v>21.282699999999998</v>
      </c>
      <c r="E11" s="1">
        <f>[1]!s_qfa_yoysales($A11,E$1)</f>
        <v>52.606299999999997</v>
      </c>
      <c r="F11" s="1">
        <f>[1]!s_qfa_yoysales($A11,F$1)</f>
        <v>21.048500000000001</v>
      </c>
      <c r="G11" s="1">
        <f>[1]!s_qfa_yoysales($A11,G$1)</f>
        <v>21.008199999999999</v>
      </c>
      <c r="H11" s="1">
        <f>[1]!s_qfa_yoysales($A11,H$1)</f>
        <v>17.588699999999999</v>
      </c>
      <c r="I11" s="1">
        <f>[1]!s_qfa_yoysales($A11,I$1)</f>
        <v>-9.2078000000000007</v>
      </c>
      <c r="J11" s="1">
        <f>[1]!s_qfa_yoysales($A11,J$1)</f>
        <v>13.4245</v>
      </c>
      <c r="K11" s="1">
        <f>[1]!s_qfa_yoysales($A11,K$1)</f>
        <v>9.4992000000000001</v>
      </c>
      <c r="L11" s="1">
        <f>[1]!s_qfa_yoysales($A11,L$1)</f>
        <v>2.5636999999999999</v>
      </c>
      <c r="M11" s="1">
        <f>[1]!s_qfa_yoysales($A11,M$1)</f>
        <v>15.5619</v>
      </c>
      <c r="N11" s="1">
        <f>[1]!s_qfa_yoysales($A11,N$1)</f>
        <v>11.354699999999999</v>
      </c>
      <c r="O11" s="1">
        <f>[1]!s_qfa_yoysales($A11,O$1)</f>
        <v>9.5318000000000005</v>
      </c>
      <c r="P11" s="1">
        <f>[1]!s_qfa_yoysales($A11,P$1)</f>
        <v>21.411899999999999</v>
      </c>
      <c r="Q11" s="1">
        <f>[1]!s_qfa_yoysales($A11,Q$1)</f>
        <v>21.350899999999999</v>
      </c>
      <c r="R11" s="1">
        <f>[1]!s_qfa_yoysales($A11,R$1)</f>
        <v>2.4117999999999999</v>
      </c>
      <c r="S11" s="1">
        <f>[1]!s_qfa_yoysales($A11,S$1)</f>
        <v>42.837299999999999</v>
      </c>
      <c r="T11" s="1">
        <f>[1]!s_qfa_yoysales($A11,T$1)</f>
        <v>38.563299999999998</v>
      </c>
      <c r="U11" s="1">
        <f>[1]!s_qfa_yoysales($A11,U$1)</f>
        <v>29.0885</v>
      </c>
      <c r="V11" s="1">
        <f>[1]!s_qfa_yoysales($A11,V$1)</f>
        <v>66.509399999999999</v>
      </c>
      <c r="W11" s="1">
        <f>[1]!s_qfa_yoysales($A11,W$1)</f>
        <v>4.9386000000000001</v>
      </c>
      <c r="X11" s="1">
        <f>[1]!s_qfa_yoysales($A11,X$1)</f>
        <v>-9.6827000000000005</v>
      </c>
      <c r="Y11" s="1">
        <f>[1]!s_qfa_yoysales($A11,Y$1)</f>
        <v>10.6371</v>
      </c>
    </row>
    <row r="12" spans="1:25">
      <c r="A12" s="2" t="s">
        <v>39</v>
      </c>
      <c r="B12" s="2" t="s">
        <v>38</v>
      </c>
      <c r="C12" s="1">
        <f ca="1">[1]!s_qfa_yoysales($A12,C$1)</f>
        <v>23.152000000000001</v>
      </c>
      <c r="D12" s="1">
        <f>[1]!s_qfa_yoysales($A12,D$1)</f>
        <v>23.152000000000001</v>
      </c>
      <c r="E12" s="1">
        <f>[1]!s_qfa_yoysales($A12,E$1)</f>
        <v>53.101500000000001</v>
      </c>
      <c r="F12" s="1">
        <f>[1]!s_qfa_yoysales($A12,F$1)</f>
        <v>17.3155</v>
      </c>
      <c r="G12" s="1">
        <f>[1]!s_qfa_yoysales($A12,G$1)</f>
        <v>26.654299999999999</v>
      </c>
      <c r="H12" s="1">
        <f>[1]!s_qfa_yoysales($A12,H$1)</f>
        <v>21.069099999999999</v>
      </c>
      <c r="I12" s="1">
        <f>[1]!s_qfa_yoysales($A12,I$1)</f>
        <v>-11.022600000000001</v>
      </c>
      <c r="J12" s="1">
        <f>[1]!s_qfa_yoysales($A12,J$1)</f>
        <v>21.1569</v>
      </c>
      <c r="K12" s="1">
        <f>[1]!s_qfa_yoysales($A12,K$1)</f>
        <v>13.2986</v>
      </c>
      <c r="L12" s="1">
        <f>[1]!s_qfa_yoysales($A12,L$1)</f>
        <v>2.0799999999999999E-2</v>
      </c>
      <c r="M12" s="1">
        <f>[1]!s_qfa_yoysales($A12,M$1)</f>
        <v>13.599</v>
      </c>
      <c r="N12" s="1">
        <f>[1]!s_qfa_yoysales($A12,N$1)</f>
        <v>6.5274000000000001</v>
      </c>
      <c r="O12" s="1">
        <f>[1]!s_qfa_yoysales($A12,O$1)</f>
        <v>6.0029000000000003</v>
      </c>
      <c r="P12" s="1">
        <f>[1]!s_qfa_yoysales($A12,P$1)</f>
        <v>17.639600000000002</v>
      </c>
      <c r="Q12" s="1">
        <f>[1]!s_qfa_yoysales($A12,Q$1)</f>
        <v>21.741599999999998</v>
      </c>
      <c r="R12" s="1">
        <f>[1]!s_qfa_yoysales($A12,R$1)</f>
        <v>10.424799999999999</v>
      </c>
      <c r="S12" s="1">
        <f>[1]!s_qfa_yoysales($A12,S$1)</f>
        <v>24.572900000000001</v>
      </c>
      <c r="T12" s="1">
        <f>[1]!s_qfa_yoysales($A12,T$1)</f>
        <v>16.8293</v>
      </c>
      <c r="U12" s="1">
        <f>[1]!s_qfa_yoysales($A12,U$1)</f>
        <v>-0.13800000000000001</v>
      </c>
      <c r="V12" s="1">
        <f>[1]!s_qfa_yoysales($A12,V$1)</f>
        <v>14.127599999999999</v>
      </c>
      <c r="W12" s="1">
        <f>[1]!s_qfa_yoysales($A12,W$1)</f>
        <v>4.2449000000000003</v>
      </c>
      <c r="X12" s="1">
        <f>[1]!s_qfa_yoysales($A12,X$1)</f>
        <v>14.9171</v>
      </c>
      <c r="Y12" s="1">
        <f>[1]!s_qfa_yoysales($A12,Y$1)</f>
        <v>20.225899999999999</v>
      </c>
    </row>
    <row r="13" spans="1:25">
      <c r="A13" s="2" t="s">
        <v>37</v>
      </c>
      <c r="B13" s="2" t="s">
        <v>36</v>
      </c>
      <c r="C13" s="1">
        <f ca="1">[1]!s_qfa_yoysales($A13,C$1)</f>
        <v>12.2149</v>
      </c>
      <c r="D13" s="1">
        <f>[1]!s_qfa_yoysales($A13,D$1)</f>
        <v>12.2149</v>
      </c>
      <c r="E13" s="1">
        <f>[1]!s_qfa_yoysales($A13,E$1)</f>
        <v>29.821200000000001</v>
      </c>
      <c r="F13" s="1">
        <f>[1]!s_qfa_yoysales($A13,F$1)</f>
        <v>-3.8090999999999999</v>
      </c>
      <c r="G13" s="1">
        <f>[1]!s_qfa_yoysales($A13,G$1)</f>
        <v>19.436</v>
      </c>
      <c r="H13" s="1">
        <f>[1]!s_qfa_yoysales($A13,H$1)</f>
        <v>3.0543999999999998</v>
      </c>
      <c r="I13" s="1">
        <f>[1]!s_qfa_yoysales($A13,I$1)</f>
        <v>-7.6092000000000004</v>
      </c>
      <c r="J13" s="1">
        <f>[1]!s_qfa_yoysales($A13,J$1)</f>
        <v>6.1218000000000004</v>
      </c>
      <c r="K13" s="1">
        <f>[1]!s_qfa_yoysales($A13,K$1)</f>
        <v>-4.3312999999999997</v>
      </c>
      <c r="L13" s="1">
        <f>[1]!s_qfa_yoysales($A13,L$1)</f>
        <v>1.3401000000000001</v>
      </c>
      <c r="M13" s="1">
        <f>[1]!s_qfa_yoysales($A13,M$1)</f>
        <v>11.764099999999999</v>
      </c>
      <c r="N13" s="1">
        <f>[1]!s_qfa_yoysales($A13,N$1)</f>
        <v>-1.68</v>
      </c>
      <c r="O13" s="1">
        <f>[1]!s_qfa_yoysales($A13,O$1)</f>
        <v>18.4239</v>
      </c>
      <c r="P13" s="1">
        <f>[1]!s_qfa_yoysales($A13,P$1)</f>
        <v>22.7562</v>
      </c>
      <c r="Q13" s="1">
        <f>[1]!s_qfa_yoysales($A13,Q$1)</f>
        <v>-1.0479000000000001</v>
      </c>
      <c r="R13" s="1">
        <f>[1]!s_qfa_yoysales($A13,R$1)</f>
        <v>15.223000000000001</v>
      </c>
      <c r="S13" s="1">
        <f>[1]!s_qfa_yoysales($A13,S$1)</f>
        <v>-0.2596</v>
      </c>
      <c r="T13" s="1">
        <f>[1]!s_qfa_yoysales($A13,T$1)</f>
        <v>-1.2216</v>
      </c>
      <c r="U13" s="1">
        <f>[1]!s_qfa_yoysales($A13,U$1)</f>
        <v>8.1940000000000008</v>
      </c>
      <c r="V13" s="1">
        <f>[1]!s_qfa_yoysales($A13,V$1)</f>
        <v>9.9574999999999996</v>
      </c>
      <c r="W13" s="1">
        <f>[1]!s_qfa_yoysales($A13,W$1)</f>
        <v>4.1322999999999999</v>
      </c>
      <c r="X13" s="1">
        <f>[1]!s_qfa_yoysales($A13,X$1)</f>
        <v>-5.5270999999999999</v>
      </c>
      <c r="Y13" s="1">
        <f>[1]!s_qfa_yoysales($A13,Y$1)</f>
        <v>13.401400000000001</v>
      </c>
    </row>
    <row r="14" spans="1:25">
      <c r="A14" s="2" t="s">
        <v>35</v>
      </c>
      <c r="B14" s="2" t="s">
        <v>34</v>
      </c>
      <c r="C14" s="1">
        <f ca="1">[1]!s_qfa_yoysales($A14,C$1)</f>
        <v>10.1038</v>
      </c>
      <c r="D14" s="1">
        <f>[1]!s_qfa_yoysales($A14,D$1)</f>
        <v>10.1038</v>
      </c>
      <c r="E14" s="1">
        <f>[1]!s_qfa_yoysales($A14,E$1)</f>
        <v>75.182699999999997</v>
      </c>
      <c r="F14" s="1">
        <f>[1]!s_qfa_yoysales($A14,F$1)</f>
        <v>10.744899999999999</v>
      </c>
      <c r="G14" s="1">
        <f>[1]!s_qfa_yoysales($A14,G$1)</f>
        <v>19.1281</v>
      </c>
      <c r="H14" s="1">
        <f>[1]!s_qfa_yoysales($A14,H$1)</f>
        <v>12.596299999999999</v>
      </c>
      <c r="I14" s="1">
        <f>[1]!s_qfa_yoysales($A14,I$1)</f>
        <v>-29.4039</v>
      </c>
      <c r="J14" s="1">
        <f>[1]!s_qfa_yoysales($A14,J$1)</f>
        <v>10.233000000000001</v>
      </c>
      <c r="K14" s="1">
        <f>[1]!s_qfa_yoysales($A14,K$1)</f>
        <v>-2.4428999999999998</v>
      </c>
      <c r="L14" s="1">
        <f>[1]!s_qfa_yoysales($A14,L$1)</f>
        <v>-11.044</v>
      </c>
      <c r="M14" s="1">
        <f>[1]!s_qfa_yoysales($A14,M$1)</f>
        <v>-7.5369999999999999</v>
      </c>
      <c r="N14" s="1">
        <f>[1]!s_qfa_yoysales($A14,N$1)</f>
        <v>-8.7231000000000005</v>
      </c>
      <c r="O14" s="1">
        <f>[1]!s_qfa_yoysales($A14,O$1)</f>
        <v>-2.254</v>
      </c>
      <c r="P14" s="1">
        <f>[1]!s_qfa_yoysales($A14,P$1)</f>
        <v>10.3477</v>
      </c>
      <c r="Q14" s="1">
        <f>[1]!s_qfa_yoysales($A14,Q$1)</f>
        <v>13.309699999999999</v>
      </c>
      <c r="R14" s="1">
        <f>[1]!s_qfa_yoysales($A14,R$1)</f>
        <v>13.1538</v>
      </c>
      <c r="S14" s="1">
        <f>[1]!s_qfa_yoysales($A14,S$1)</f>
        <v>19.533899999999999</v>
      </c>
      <c r="T14" s="1">
        <f>[1]!s_qfa_yoysales($A14,T$1)</f>
        <v>19.4876</v>
      </c>
      <c r="U14" s="1">
        <f>[1]!s_qfa_yoysales($A14,U$1)</f>
        <v>17.923400000000001</v>
      </c>
      <c r="V14" s="1">
        <f>[1]!s_qfa_yoysales($A14,V$1)</f>
        <v>20.7835</v>
      </c>
      <c r="W14" s="1">
        <f>[1]!s_qfa_yoysales($A14,W$1)</f>
        <v>22.883800000000001</v>
      </c>
      <c r="X14" s="1">
        <f>[1]!s_qfa_yoysales($A14,X$1)</f>
        <v>26.1938</v>
      </c>
      <c r="Y14" s="1">
        <f>[1]!s_qfa_yoysales($A14,Y$1)</f>
        <v>18.7438</v>
      </c>
    </row>
    <row r="15" spans="1:25">
      <c r="A15" s="2" t="s">
        <v>33</v>
      </c>
      <c r="B15" s="2" t="s">
        <v>32</v>
      </c>
      <c r="C15" s="1">
        <f ca="1">[1]!s_qfa_yoysales($A15,C$1)</f>
        <v>26.732099999999999</v>
      </c>
      <c r="D15" s="1">
        <f>[1]!s_qfa_yoysales($A15,D$1)</f>
        <v>26.732099999999999</v>
      </c>
      <c r="E15" s="1">
        <f>[1]!s_qfa_yoysales($A15,E$1)</f>
        <v>31.509399999999999</v>
      </c>
      <c r="F15" s="1">
        <f>[1]!s_qfa_yoysales($A15,F$1)</f>
        <v>10.1861</v>
      </c>
      <c r="G15" s="1">
        <f>[1]!s_qfa_yoysales($A15,G$1)</f>
        <v>4.9039000000000001</v>
      </c>
      <c r="H15" s="1">
        <f>[1]!s_qfa_yoysales($A15,H$1)</f>
        <v>-7.8624999999999998</v>
      </c>
      <c r="I15" s="1">
        <f>[1]!s_qfa_yoysales($A15,I$1)</f>
        <v>-15.8283</v>
      </c>
      <c r="J15" s="1">
        <f>[1]!s_qfa_yoysales($A15,J$1)</f>
        <v>-0.98370000000000002</v>
      </c>
      <c r="K15" s="1">
        <f>[1]!s_qfa_yoysales($A15,K$1)</f>
        <v>-0.2215</v>
      </c>
      <c r="L15" s="1">
        <f>[1]!s_qfa_yoysales($A15,L$1)</f>
        <v>5.5651999999999999</v>
      </c>
      <c r="M15" s="1">
        <f>[1]!s_qfa_yoysales($A15,M$1)</f>
        <v>5.5106999999999999</v>
      </c>
      <c r="N15" s="1">
        <f>[1]!s_qfa_yoysales($A15,N$1)</f>
        <v>1.3896999999999999</v>
      </c>
      <c r="O15" s="1">
        <f>[1]!s_qfa_yoysales($A15,O$1)</f>
        <v>8.8497000000000003</v>
      </c>
      <c r="P15" s="1">
        <f>[1]!s_qfa_yoysales($A15,P$1)</f>
        <v>9.1893999999999991</v>
      </c>
      <c r="Q15" s="1">
        <f>[1]!s_qfa_yoysales($A15,Q$1)</f>
        <v>11.1305</v>
      </c>
      <c r="R15" s="1">
        <f>[1]!s_qfa_yoysales($A15,R$1)</f>
        <v>12.9503</v>
      </c>
      <c r="S15" s="1">
        <f>[1]!s_qfa_yoysales($A15,S$1)</f>
        <v>27.234400000000001</v>
      </c>
      <c r="T15" s="1">
        <f>[1]!s_qfa_yoysales($A15,T$1)</f>
        <v>24.002800000000001</v>
      </c>
      <c r="U15" s="1">
        <f>[1]!s_qfa_yoysales($A15,U$1)</f>
        <v>15.0367</v>
      </c>
      <c r="V15" s="1">
        <f>[1]!s_qfa_yoysales($A15,V$1)</f>
        <v>19.232099999999999</v>
      </c>
      <c r="W15" s="1">
        <f>[1]!s_qfa_yoysales($A15,W$1)</f>
        <v>2.8908</v>
      </c>
      <c r="X15" s="1">
        <f>[1]!s_qfa_yoysales($A15,X$1)</f>
        <v>3.4529000000000001</v>
      </c>
      <c r="Y15" s="1">
        <f>[1]!s_qfa_yoysales($A15,Y$1)</f>
        <v>5.4960000000000004</v>
      </c>
    </row>
    <row r="16" spans="1:25">
      <c r="A16" s="2" t="s">
        <v>31</v>
      </c>
      <c r="B16" s="2" t="s">
        <v>30</v>
      </c>
      <c r="C16" s="1">
        <f ca="1">[1]!s_qfa_yoysales($A16,C$1)</f>
        <v>55.850499999999997</v>
      </c>
      <c r="D16" s="1">
        <f>[1]!s_qfa_yoysales($A16,D$1)</f>
        <v>55.850499999999997</v>
      </c>
      <c r="E16" s="1">
        <f>[1]!s_qfa_yoysales($A16,E$1)</f>
        <v>59.148499999999999</v>
      </c>
      <c r="F16" s="1">
        <f>[1]!s_qfa_yoysales($A16,F$1)</f>
        <v>-6.8234000000000004</v>
      </c>
      <c r="G16" s="1">
        <f>[1]!s_qfa_yoysales($A16,G$1)</f>
        <v>-24.823899999999998</v>
      </c>
      <c r="H16" s="1">
        <f>[1]!s_qfa_yoysales($A16,H$1)</f>
        <v>-42.410400000000003</v>
      </c>
      <c r="I16" s="1">
        <f>[1]!s_qfa_yoysales($A16,I$1)</f>
        <v>-49.293900000000001</v>
      </c>
      <c r="J16" s="1">
        <f>[1]!s_qfa_yoysales($A16,J$1)</f>
        <v>1.3936999999999999</v>
      </c>
      <c r="K16" s="1">
        <f>[1]!s_qfa_yoysales($A16,K$1)</f>
        <v>-5.4476000000000004</v>
      </c>
      <c r="L16" s="1">
        <f>[1]!s_qfa_yoysales($A16,L$1)</f>
        <v>-5.6627000000000001</v>
      </c>
      <c r="M16" s="1">
        <f>[1]!s_qfa_yoysales($A16,M$1)</f>
        <v>17.9345</v>
      </c>
      <c r="N16" s="1">
        <f>[1]!s_qfa_yoysales($A16,N$1)</f>
        <v>18.0945</v>
      </c>
      <c r="O16" s="1">
        <f>[1]!s_qfa_yoysales($A16,O$1)</f>
        <v>18.614000000000001</v>
      </c>
      <c r="P16" s="1">
        <f>[1]!s_qfa_yoysales($A16,P$1)</f>
        <v>30.915299999999998</v>
      </c>
      <c r="Q16" s="1">
        <f>[1]!s_qfa_yoysales($A16,Q$1)</f>
        <v>21.332799999999999</v>
      </c>
      <c r="R16" s="1">
        <f>[1]!s_qfa_yoysales($A16,R$1)</f>
        <v>29.563199999999998</v>
      </c>
      <c r="S16" s="1">
        <f>[1]!s_qfa_yoysales($A16,S$1)</f>
        <v>28.709299999999999</v>
      </c>
      <c r="T16" s="1">
        <f>[1]!s_qfa_yoysales($A16,T$1)</f>
        <v>25.2392</v>
      </c>
      <c r="U16" s="1">
        <f>[1]!s_qfa_yoysales($A16,U$1)</f>
        <v>19.576000000000001</v>
      </c>
      <c r="V16" s="1">
        <f>[1]!s_qfa_yoysales($A16,V$1)</f>
        <v>40.6417</v>
      </c>
      <c r="W16" s="1">
        <f>[1]!s_qfa_yoysales($A16,W$1)</f>
        <v>18.483899999999998</v>
      </c>
      <c r="X16" s="1">
        <f>[1]!s_qfa_yoysales($A16,X$1)</f>
        <v>27.6768</v>
      </c>
      <c r="Y16" s="1">
        <f>[1]!s_qfa_yoysales($A16,Y$1)</f>
        <v>20.939299999999999</v>
      </c>
    </row>
    <row r="17" spans="1:25">
      <c r="A17" s="2" t="s">
        <v>29</v>
      </c>
      <c r="B17" s="2" t="s">
        <v>28</v>
      </c>
      <c r="C17" s="1">
        <f ca="1">[1]!s_qfa_yoysales($A17,C$1)</f>
        <v>16.975300000000001</v>
      </c>
      <c r="D17" s="1">
        <f>[1]!s_qfa_yoysales($A17,D$1)</f>
        <v>16.975300000000001</v>
      </c>
      <c r="E17" s="1">
        <f>[1]!s_qfa_yoysales($A17,E$1)</f>
        <v>46.447099999999999</v>
      </c>
      <c r="F17" s="1">
        <f>[1]!s_qfa_yoysales($A17,F$1)</f>
        <v>15.584199999999999</v>
      </c>
      <c r="G17" s="1">
        <f>[1]!s_qfa_yoysales($A17,G$1)</f>
        <v>13.555300000000001</v>
      </c>
      <c r="H17" s="1">
        <f>[1]!s_qfa_yoysales($A17,H$1)</f>
        <v>2.4899999999999999E-2</v>
      </c>
      <c r="I17" s="1">
        <f>[1]!s_qfa_yoysales($A17,I$1)</f>
        <v>-23.9831</v>
      </c>
      <c r="J17" s="1">
        <f>[1]!s_qfa_yoysales($A17,J$1)</f>
        <v>2.4868000000000001</v>
      </c>
      <c r="K17" s="1">
        <f>[1]!s_qfa_yoysales($A17,K$1)</f>
        <v>3.1135000000000002</v>
      </c>
      <c r="L17" s="1">
        <f>[1]!s_qfa_yoysales($A17,L$1)</f>
        <v>6.5957999999999997</v>
      </c>
      <c r="M17" s="1">
        <f>[1]!s_qfa_yoysales($A17,M$1)</f>
        <v>5.9141000000000004</v>
      </c>
      <c r="N17" s="1">
        <f>[1]!s_qfa_yoysales($A17,N$1)</f>
        <v>9.7200000000000006</v>
      </c>
      <c r="O17" s="1">
        <f>[1]!s_qfa_yoysales($A17,O$1)</f>
        <v>9.4930000000000003</v>
      </c>
      <c r="P17" s="1">
        <f>[1]!s_qfa_yoysales($A17,P$1)</f>
        <v>13.997999999999999</v>
      </c>
      <c r="Q17" s="1">
        <f>[1]!s_qfa_yoysales($A17,Q$1)</f>
        <v>18.291699999999999</v>
      </c>
      <c r="R17" s="1">
        <f>[1]!s_qfa_yoysales($A17,R$1)</f>
        <v>21.747</v>
      </c>
      <c r="S17" s="1">
        <f>[1]!s_qfa_yoysales($A17,S$1)</f>
        <v>27.155899999999999</v>
      </c>
      <c r="T17" s="1">
        <f>[1]!s_qfa_yoysales($A17,T$1)</f>
        <v>38.008000000000003</v>
      </c>
      <c r="U17" s="1">
        <f>[1]!s_qfa_yoysales($A17,U$1)</f>
        <v>30.492699999999999</v>
      </c>
      <c r="V17" s="1">
        <f>[1]!s_qfa_yoysales($A17,V$1)</f>
        <v>25.573599999999999</v>
      </c>
      <c r="W17" s="1">
        <f>[1]!s_qfa_yoysales($A17,W$1)</f>
        <v>20.985299999999999</v>
      </c>
      <c r="X17" s="1">
        <f>[1]!s_qfa_yoysales($A17,X$1)</f>
        <v>6.4291</v>
      </c>
      <c r="Y17" s="1">
        <f>[1]!s_qfa_yoysales($A17,Y$1)</f>
        <v>0.65649999999999997</v>
      </c>
    </row>
    <row r="18" spans="1:25">
      <c r="A18" s="2" t="s">
        <v>27</v>
      </c>
      <c r="B18" s="2" t="s">
        <v>26</v>
      </c>
      <c r="C18" s="1">
        <f ca="1">[1]!s_qfa_yoysales($A18,C$1)</f>
        <v>22.6983</v>
      </c>
      <c r="D18" s="1">
        <f>[1]!s_qfa_yoysales($A18,D$1)</f>
        <v>22.6983</v>
      </c>
      <c r="E18" s="1">
        <f>[1]!s_qfa_yoysales($A18,E$1)</f>
        <v>28.168399999999998</v>
      </c>
      <c r="F18" s="1">
        <f>[1]!s_qfa_yoysales($A18,F$1)</f>
        <v>-36.167400000000001</v>
      </c>
      <c r="G18" s="1">
        <f>[1]!s_qfa_yoysales($A18,G$1)</f>
        <v>25.499099999999999</v>
      </c>
      <c r="H18" s="1">
        <f>[1]!s_qfa_yoysales($A18,H$1)</f>
        <v>19.5822</v>
      </c>
      <c r="I18" s="1">
        <f>[1]!s_qfa_yoysales($A18,I$1)</f>
        <v>-7.6210000000000004</v>
      </c>
      <c r="J18" s="1">
        <f>[1]!s_qfa_yoysales($A18,J$1)</f>
        <v>85.334299999999999</v>
      </c>
      <c r="K18" s="1">
        <f>[1]!s_qfa_yoysales($A18,K$1)</f>
        <v>2.5893999999999999</v>
      </c>
      <c r="L18" s="1">
        <f>[1]!s_qfa_yoysales($A18,L$1)</f>
        <v>-5.0670000000000002</v>
      </c>
      <c r="M18" s="1">
        <f>[1]!s_qfa_yoysales($A18,M$1)</f>
        <v>2.7618</v>
      </c>
      <c r="N18" s="1">
        <f>[1]!s_qfa_yoysales($A18,N$1)</f>
        <v>5.3117999999999999</v>
      </c>
      <c r="O18" s="1">
        <f>[1]!s_qfa_yoysales($A18,O$1)</f>
        <v>4.6035000000000004</v>
      </c>
      <c r="P18" s="1">
        <f>[1]!s_qfa_yoysales($A18,P$1)</f>
        <v>14.190200000000001</v>
      </c>
      <c r="Q18" s="1">
        <f>[1]!s_qfa_yoysales($A18,Q$1)</f>
        <v>19.973400000000002</v>
      </c>
      <c r="R18" s="1">
        <f>[1]!s_qfa_yoysales($A18,R$1)</f>
        <v>13.987399999999999</v>
      </c>
      <c r="S18" s="1">
        <f>[1]!s_qfa_yoysales($A18,S$1)</f>
        <v>20.939499999999999</v>
      </c>
      <c r="T18" s="1">
        <f>[1]!s_qfa_yoysales($A18,T$1)</f>
        <v>21.2121</v>
      </c>
      <c r="U18" s="1">
        <f>[1]!s_qfa_yoysales($A18,U$1)</f>
        <v>9.3131000000000004</v>
      </c>
      <c r="V18" s="1">
        <f>[1]!s_qfa_yoysales($A18,V$1)</f>
        <v>22.8887</v>
      </c>
      <c r="W18" s="1">
        <f>[1]!s_qfa_yoysales($A18,W$1)</f>
        <v>11.0939</v>
      </c>
      <c r="X18" s="1">
        <f>[1]!s_qfa_yoysales($A18,X$1)</f>
        <v>9.6815999999999995</v>
      </c>
      <c r="Y18" s="1">
        <f>[1]!s_qfa_yoysales($A18,Y$1)</f>
        <v>10.3751</v>
      </c>
    </row>
    <row r="19" spans="1:25">
      <c r="A19" s="2" t="s">
        <v>25</v>
      </c>
      <c r="B19" s="2" t="s">
        <v>24</v>
      </c>
      <c r="C19" s="1">
        <f ca="1">[1]!s_qfa_yoysales($A19,C$1)</f>
        <v>16.981999999999999</v>
      </c>
      <c r="D19" s="1">
        <f>[1]!s_qfa_yoysales($A19,D$1)</f>
        <v>16.981999999999999</v>
      </c>
      <c r="E19" s="1">
        <f>[1]!s_qfa_yoysales($A19,E$1)</f>
        <v>31.4557</v>
      </c>
      <c r="F19" s="1">
        <f>[1]!s_qfa_yoysales($A19,F$1)</f>
        <v>21.543500000000002</v>
      </c>
      <c r="G19" s="1">
        <f>[1]!s_qfa_yoysales($A19,G$1)</f>
        <v>11.7311</v>
      </c>
      <c r="H19" s="1">
        <f>[1]!s_qfa_yoysales($A19,H$1)</f>
        <v>4.0113000000000003</v>
      </c>
      <c r="I19" s="1">
        <f>[1]!s_qfa_yoysales($A19,I$1)</f>
        <v>-7.2462999999999997</v>
      </c>
      <c r="J19" s="1">
        <f>[1]!s_qfa_yoysales($A19,J$1)</f>
        <v>9.9002999999999997</v>
      </c>
      <c r="K19" s="1">
        <f>[1]!s_qfa_yoysales($A19,K$1)</f>
        <v>11.038600000000001</v>
      </c>
      <c r="L19" s="1">
        <f>[1]!s_qfa_yoysales($A19,L$1)</f>
        <v>14.7944</v>
      </c>
      <c r="M19" s="1">
        <f>[1]!s_qfa_yoysales($A19,M$1)</f>
        <v>16.145199999999999</v>
      </c>
      <c r="N19" s="1">
        <f>[1]!s_qfa_yoysales($A19,N$1)</f>
        <v>14.142099999999999</v>
      </c>
      <c r="O19" s="1">
        <f>[1]!s_qfa_yoysales($A19,O$1)</f>
        <v>23.631599999999999</v>
      </c>
      <c r="P19" s="1">
        <f>[1]!s_qfa_yoysales($A19,P$1)</f>
        <v>17.874500000000001</v>
      </c>
      <c r="Q19" s="1">
        <f>[1]!s_qfa_yoysales($A19,Q$1)</f>
        <v>24.264900000000001</v>
      </c>
      <c r="R19" s="1">
        <f>[1]!s_qfa_yoysales($A19,R$1)</f>
        <v>15.322800000000001</v>
      </c>
      <c r="S19" s="1">
        <f>[1]!s_qfa_yoysales($A19,S$1)</f>
        <v>21.140899999999998</v>
      </c>
      <c r="T19" s="1">
        <f>[1]!s_qfa_yoysales($A19,T$1)</f>
        <v>21.613199999999999</v>
      </c>
      <c r="U19" s="1">
        <f>[1]!s_qfa_yoysales($A19,U$1)</f>
        <v>18.037500000000001</v>
      </c>
      <c r="V19" s="1">
        <f>[1]!s_qfa_yoysales($A19,V$1)</f>
        <v>26.817</v>
      </c>
      <c r="W19" s="1">
        <f>[1]!s_qfa_yoysales($A19,W$1)</f>
        <v>13.744199999999999</v>
      </c>
      <c r="X19" s="1">
        <f>[1]!s_qfa_yoysales($A19,X$1)</f>
        <v>14.5985</v>
      </c>
      <c r="Y19" s="1">
        <f>[1]!s_qfa_yoysales($A19,Y$1)</f>
        <v>28.301200000000001</v>
      </c>
    </row>
    <row r="20" spans="1:25">
      <c r="A20" s="2" t="s">
        <v>23</v>
      </c>
      <c r="B20" s="2" t="s">
        <v>22</v>
      </c>
      <c r="C20" s="1">
        <f ca="1">[1]!s_qfa_yoysales($A20,C$1)</f>
        <v>7.3757999999999999</v>
      </c>
      <c r="D20" s="1">
        <f>[1]!s_qfa_yoysales($A20,D$1)</f>
        <v>7.3757999999999999</v>
      </c>
      <c r="E20" s="1">
        <f>[1]!s_qfa_yoysales($A20,E$1)</f>
        <v>23.492100000000001</v>
      </c>
      <c r="F20" s="1">
        <f>[1]!s_qfa_yoysales($A20,F$1)</f>
        <v>10.1008</v>
      </c>
      <c r="G20" s="1">
        <f>[1]!s_qfa_yoysales($A20,G$1)</f>
        <v>11.679500000000001</v>
      </c>
      <c r="H20" s="1">
        <f>[1]!s_qfa_yoysales($A20,H$1)</f>
        <v>12.888</v>
      </c>
      <c r="I20" s="1">
        <f>[1]!s_qfa_yoysales($A20,I$1)</f>
        <v>0.17349999999999999</v>
      </c>
      <c r="J20" s="1">
        <f>[1]!s_qfa_yoysales($A20,J$1)</f>
        <v>16.185600000000001</v>
      </c>
      <c r="K20" s="1">
        <f>[1]!s_qfa_yoysales($A20,K$1)</f>
        <v>14.6251</v>
      </c>
      <c r="L20" s="1">
        <f>[1]!s_qfa_yoysales($A20,L$1)</f>
        <v>15.1098</v>
      </c>
      <c r="M20" s="1">
        <f>[1]!s_qfa_yoysales($A20,M$1)</f>
        <v>16.067599999999999</v>
      </c>
      <c r="N20" s="1">
        <f>[1]!s_qfa_yoysales($A20,N$1)</f>
        <v>22.497599999999998</v>
      </c>
      <c r="O20" s="1">
        <f>[1]!s_qfa_yoysales($A20,O$1)</f>
        <v>9.7225000000000001</v>
      </c>
      <c r="P20" s="1">
        <f>[1]!s_qfa_yoysales($A20,P$1)</f>
        <v>15.6538</v>
      </c>
      <c r="Q20" s="1">
        <f>[1]!s_qfa_yoysales($A20,Q$1)</f>
        <v>16.6097</v>
      </c>
      <c r="R20" s="1">
        <f>[1]!s_qfa_yoysales($A20,R$1)</f>
        <v>11.3125</v>
      </c>
      <c r="S20" s="1">
        <f>[1]!s_qfa_yoysales($A20,S$1)</f>
        <v>21.965399999999999</v>
      </c>
      <c r="T20" s="1">
        <f>[1]!s_qfa_yoysales($A20,T$1)</f>
        <v>14.145899999999999</v>
      </c>
      <c r="U20" s="1">
        <f>[1]!s_qfa_yoysales($A20,U$1)</f>
        <v>12.2887</v>
      </c>
      <c r="V20" s="1">
        <f>[1]!s_qfa_yoysales($A20,V$1)</f>
        <v>22.620999999999999</v>
      </c>
      <c r="W20" s="1">
        <f>[1]!s_qfa_yoysales($A20,W$1)</f>
        <v>5.5845000000000002</v>
      </c>
      <c r="X20" s="1">
        <f>[1]!s_qfa_yoysales($A20,X$1)</f>
        <v>5.9671000000000003</v>
      </c>
      <c r="Y20" s="1">
        <f>[1]!s_qfa_yoysales($A20,Y$1)</f>
        <v>10.0434</v>
      </c>
    </row>
    <row r="21" spans="1:25">
      <c r="A21" s="2" t="s">
        <v>21</v>
      </c>
      <c r="B21" s="2" t="s">
        <v>20</v>
      </c>
      <c r="C21" s="1">
        <f ca="1">[1]!s_qfa_yoysales($A21,C$1)</f>
        <v>25.61</v>
      </c>
      <c r="D21" s="1">
        <f>[1]!s_qfa_yoysales($A21,D$1)</f>
        <v>25.61</v>
      </c>
      <c r="E21" s="1">
        <f>[1]!s_qfa_yoysales($A21,E$1)</f>
        <v>46.497199999999999</v>
      </c>
      <c r="F21" s="1">
        <f>[1]!s_qfa_yoysales($A21,F$1)</f>
        <v>24.0869</v>
      </c>
      <c r="G21" s="1">
        <f>[1]!s_qfa_yoysales($A21,G$1)</f>
        <v>35.2059</v>
      </c>
      <c r="H21" s="1">
        <f>[1]!s_qfa_yoysales($A21,H$1)</f>
        <v>26.144600000000001</v>
      </c>
      <c r="I21" s="1">
        <f>[1]!s_qfa_yoysales($A21,I$1)</f>
        <v>18.645</v>
      </c>
      <c r="J21" s="1">
        <f>[1]!s_qfa_yoysales($A21,J$1)</f>
        <v>23.029</v>
      </c>
      <c r="K21" s="1">
        <f>[1]!s_qfa_yoysales($A21,K$1)</f>
        <v>13.8194</v>
      </c>
      <c r="L21" s="1">
        <f>[1]!s_qfa_yoysales($A21,L$1)</f>
        <v>16.047599999999999</v>
      </c>
      <c r="M21" s="1">
        <f>[1]!s_qfa_yoysales($A21,M$1)</f>
        <v>10.434100000000001</v>
      </c>
      <c r="N21" s="1">
        <f>[1]!s_qfa_yoysales($A21,N$1)</f>
        <v>16.1189</v>
      </c>
      <c r="O21" s="1">
        <f>[1]!s_qfa_yoysales($A21,O$1)</f>
        <v>10.369199999999999</v>
      </c>
      <c r="P21" s="1">
        <f>[1]!s_qfa_yoysales($A21,P$1)</f>
        <v>7.6569000000000003</v>
      </c>
      <c r="Q21" s="1">
        <f>[1]!s_qfa_yoysales($A21,Q$1)</f>
        <v>8.2227999999999994</v>
      </c>
      <c r="R21" s="1">
        <f>[1]!s_qfa_yoysales($A21,R$1)</f>
        <v>5.6829999999999998</v>
      </c>
      <c r="S21" s="1">
        <f>[1]!s_qfa_yoysales($A21,S$1)</f>
        <v>11.744899999999999</v>
      </c>
      <c r="T21" s="1">
        <f>[1]!s_qfa_yoysales($A21,T$1)</f>
        <v>11.658899999999999</v>
      </c>
      <c r="U21" s="1">
        <f>[1]!s_qfa_yoysales($A21,U$1)</f>
        <v>34.595999999999997</v>
      </c>
      <c r="V21" s="1">
        <f>[1]!s_qfa_yoysales($A21,V$1)</f>
        <v>38.056699999999999</v>
      </c>
      <c r="W21" s="1">
        <f>[1]!s_qfa_yoysales($A21,W$1)</f>
        <v>23.1831</v>
      </c>
      <c r="X21" s="1">
        <f>[1]!s_qfa_yoysales($A21,X$1)</f>
        <v>19.2455</v>
      </c>
      <c r="Y21" s="1">
        <f>[1]!s_qfa_yoysales($A21,Y$1)</f>
        <v>-2.6972999999999998</v>
      </c>
    </row>
    <row r="22" spans="1:25">
      <c r="A22" s="2" t="s">
        <v>19</v>
      </c>
      <c r="B22" s="2" t="s">
        <v>18</v>
      </c>
      <c r="C22" s="1">
        <f ca="1">[1]!s_qfa_yoysales($A22,C$1)</f>
        <v>8.2523999999999997</v>
      </c>
      <c r="D22" s="1">
        <f>[1]!s_qfa_yoysales($A22,D$1)</f>
        <v>8.2523999999999997</v>
      </c>
      <c r="E22" s="1">
        <f>[1]!s_qfa_yoysales($A22,E$1)</f>
        <v>3.5508999999999999</v>
      </c>
      <c r="F22" s="1">
        <f>[1]!s_qfa_yoysales($A22,F$1)</f>
        <v>6.3095999999999997</v>
      </c>
      <c r="G22" s="1">
        <f>[1]!s_qfa_yoysales($A22,G$1)</f>
        <v>3.3210000000000002</v>
      </c>
      <c r="H22" s="1">
        <f>[1]!s_qfa_yoysales($A22,H$1)</f>
        <v>5.5339</v>
      </c>
      <c r="I22" s="1">
        <f>[1]!s_qfa_yoysales($A22,I$1)</f>
        <v>7.1285999999999996</v>
      </c>
      <c r="J22" s="1">
        <f>[1]!s_qfa_yoysales($A22,J$1)</f>
        <v>6.0388000000000002</v>
      </c>
      <c r="K22" s="1">
        <f>[1]!s_qfa_yoysales($A22,K$1)</f>
        <v>10.101900000000001</v>
      </c>
      <c r="L22" s="1">
        <f>[1]!s_qfa_yoysales($A22,L$1)</f>
        <v>9.3788</v>
      </c>
      <c r="M22" s="1">
        <f>[1]!s_qfa_yoysales($A22,M$1)</f>
        <v>15.671099999999999</v>
      </c>
      <c r="N22" s="1">
        <f>[1]!s_qfa_yoysales($A22,N$1)</f>
        <v>9.0818999999999992</v>
      </c>
      <c r="O22" s="1">
        <f>[1]!s_qfa_yoysales($A22,O$1)</f>
        <v>11.4389</v>
      </c>
      <c r="P22" s="1">
        <f>[1]!s_qfa_yoysales($A22,P$1)</f>
        <v>10.010199999999999</v>
      </c>
      <c r="Q22" s="1">
        <f>[1]!s_qfa_yoysales($A22,Q$1)</f>
        <v>2.7608999999999999</v>
      </c>
      <c r="R22" s="1">
        <f>[1]!s_qfa_yoysales($A22,R$1)</f>
        <v>8.9329999999999998</v>
      </c>
      <c r="S22" s="1">
        <f>[1]!s_qfa_yoysales($A22,S$1)</f>
        <v>5.1318000000000001</v>
      </c>
      <c r="T22" s="1">
        <f>[1]!s_qfa_yoysales($A22,T$1)</f>
        <v>-0.71289999999999998</v>
      </c>
      <c r="U22" s="1">
        <f>[1]!s_qfa_yoysales($A22,U$1)</f>
        <v>-1.8423</v>
      </c>
      <c r="V22" s="1">
        <f>[1]!s_qfa_yoysales($A22,V$1)</f>
        <v>-4.3499999999999996</v>
      </c>
      <c r="W22" s="1">
        <f>[1]!s_qfa_yoysales($A22,W$1)</f>
        <v>-4.4679000000000002</v>
      </c>
      <c r="X22" s="1">
        <f>[1]!s_qfa_yoysales($A22,X$1)</f>
        <v>0.26329999999999998</v>
      </c>
      <c r="Y22" s="1">
        <f>[1]!s_qfa_yoysales($A22,Y$1)</f>
        <v>10.563499999999999</v>
      </c>
    </row>
    <row r="23" spans="1:25">
      <c r="A23" s="2" t="s">
        <v>17</v>
      </c>
      <c r="B23" s="2" t="s">
        <v>16</v>
      </c>
      <c r="C23" s="1">
        <f ca="1">[1]!s_qfa_yoysales($A23,C$1)</f>
        <v>4.1618000000000004</v>
      </c>
      <c r="D23" s="1">
        <f>[1]!s_qfa_yoysales($A23,D$1)</f>
        <v>4.1618000000000004</v>
      </c>
      <c r="E23" s="1">
        <f>[1]!s_qfa_yoysales($A23,E$1)</f>
        <v>8.1460000000000008</v>
      </c>
      <c r="F23" s="1">
        <f>[1]!s_qfa_yoysales($A23,F$1)</f>
        <v>5.89</v>
      </c>
      <c r="G23" s="1">
        <f>[1]!s_qfa_yoysales($A23,G$1)</f>
        <v>15.434799999999999</v>
      </c>
      <c r="H23" s="1">
        <f>[1]!s_qfa_yoysales($A23,H$1)</f>
        <v>16.577500000000001</v>
      </c>
      <c r="I23" s="1">
        <f>[1]!s_qfa_yoysales($A23,I$1)</f>
        <v>6.2100000000000002E-2</v>
      </c>
      <c r="J23" s="1">
        <f>[1]!s_qfa_yoysales($A23,J$1)</f>
        <v>20.4087</v>
      </c>
      <c r="K23" s="1">
        <f>[1]!s_qfa_yoysales($A23,K$1)</f>
        <v>19.3841</v>
      </c>
      <c r="L23" s="1">
        <f>[1]!s_qfa_yoysales($A23,L$1)</f>
        <v>12.912599999999999</v>
      </c>
      <c r="M23" s="1">
        <f>[1]!s_qfa_yoysales($A23,M$1)</f>
        <v>19.436</v>
      </c>
      <c r="N23" s="1">
        <f>[1]!s_qfa_yoysales($A23,N$1)</f>
        <v>-2.2355999999999998</v>
      </c>
      <c r="O23" s="1">
        <f>[1]!s_qfa_yoysales($A23,O$1)</f>
        <v>-0.82230000000000003</v>
      </c>
      <c r="P23" s="1">
        <f>[1]!s_qfa_yoysales($A23,P$1)</f>
        <v>9.4838000000000005</v>
      </c>
      <c r="Q23" s="1">
        <f>[1]!s_qfa_yoysales($A23,Q$1)</f>
        <v>6.7306999999999997</v>
      </c>
      <c r="R23" s="1">
        <f>[1]!s_qfa_yoysales($A23,R$1)</f>
        <v>21.782900000000001</v>
      </c>
      <c r="S23" s="1">
        <f>[1]!s_qfa_yoysales($A23,S$1)</f>
        <v>17.9621</v>
      </c>
      <c r="T23" s="1">
        <f>[1]!s_qfa_yoysales($A23,T$1)</f>
        <v>10.8218</v>
      </c>
      <c r="U23" s="1">
        <f>[1]!s_qfa_yoysales($A23,U$1)</f>
        <v>20.635100000000001</v>
      </c>
      <c r="V23" s="1">
        <f>[1]!s_qfa_yoysales($A23,V$1)</f>
        <v>-1.8775999999999999</v>
      </c>
      <c r="W23" s="1">
        <f>[1]!s_qfa_yoysales($A23,W$1)</f>
        <v>20.4054</v>
      </c>
      <c r="X23" s="1">
        <f>[1]!s_qfa_yoysales($A23,X$1)</f>
        <v>-16.915099999999999</v>
      </c>
      <c r="Y23" s="1">
        <f>[1]!s_qfa_yoysales($A23,Y$1)</f>
        <v>7.7988</v>
      </c>
    </row>
    <row r="24" spans="1:25">
      <c r="A24" s="2" t="s">
        <v>15</v>
      </c>
      <c r="B24" s="2" t="s">
        <v>14</v>
      </c>
      <c r="C24" s="1">
        <f ca="1">[1]!s_qfa_yoysales($A24,C$1)</f>
        <v>27.025200000000002</v>
      </c>
      <c r="D24" s="1">
        <f>[1]!s_qfa_yoysales($A24,D$1)</f>
        <v>27.025200000000002</v>
      </c>
      <c r="E24" s="1">
        <f>[1]!s_qfa_yoysales($A24,E$1)</f>
        <v>36.104300000000002</v>
      </c>
      <c r="F24" s="1">
        <f>[1]!s_qfa_yoysales($A24,F$1)</f>
        <v>17.1523</v>
      </c>
      <c r="G24" s="1">
        <f>[1]!s_qfa_yoysales($A24,G$1)</f>
        <v>14.764699999999999</v>
      </c>
      <c r="H24" s="1">
        <f>[1]!s_qfa_yoysales($A24,H$1)</f>
        <v>6.5823</v>
      </c>
      <c r="I24" s="1">
        <f>[1]!s_qfa_yoysales($A24,I$1)</f>
        <v>-4.1822999999999997</v>
      </c>
      <c r="J24" s="1">
        <f>[1]!s_qfa_yoysales($A24,J$1)</f>
        <v>17.203600000000002</v>
      </c>
      <c r="K24" s="1">
        <f>[1]!s_qfa_yoysales($A24,K$1)</f>
        <v>18.9359</v>
      </c>
      <c r="L24" s="1">
        <f>[1]!s_qfa_yoysales($A24,L$1)</f>
        <v>24.041699999999999</v>
      </c>
      <c r="M24" s="1">
        <f>[1]!s_qfa_yoysales($A24,M$1)</f>
        <v>23.4008</v>
      </c>
      <c r="N24" s="1">
        <f>[1]!s_qfa_yoysales($A24,N$1)</f>
        <v>12.134</v>
      </c>
      <c r="O24" s="1">
        <f>[1]!s_qfa_yoysales($A24,O$1)</f>
        <v>38.1479</v>
      </c>
      <c r="P24" s="1">
        <f>[1]!s_qfa_yoysales($A24,P$1)</f>
        <v>26.0472</v>
      </c>
      <c r="Q24" s="1">
        <f>[1]!s_qfa_yoysales($A24,Q$1)</f>
        <v>21.7134</v>
      </c>
      <c r="R24" s="1">
        <f>[1]!s_qfa_yoysales($A24,R$1)</f>
        <v>14.680400000000001</v>
      </c>
      <c r="S24" s="1">
        <f>[1]!s_qfa_yoysales($A24,S$1)</f>
        <v>0.54759999999999998</v>
      </c>
      <c r="T24" s="1">
        <f>[1]!s_qfa_yoysales($A24,T$1)</f>
        <v>2.3168000000000002</v>
      </c>
      <c r="U24" s="1">
        <f>[1]!s_qfa_yoysales($A24,U$1)</f>
        <v>11.200699999999999</v>
      </c>
      <c r="V24" s="1">
        <f>[1]!s_qfa_yoysales($A24,V$1)</f>
        <v>22.088200000000001</v>
      </c>
      <c r="W24" s="1">
        <f>[1]!s_qfa_yoysales($A24,W$1)</f>
        <v>30.8398</v>
      </c>
      <c r="X24" s="1">
        <f>[1]!s_qfa_yoysales($A24,X$1)</f>
        <v>16.277999999999999</v>
      </c>
      <c r="Y24" s="1">
        <f>[1]!s_qfa_yoysales($A24,Y$1)</f>
        <v>115.2457</v>
      </c>
    </row>
    <row r="25" spans="1:25">
      <c r="A25" s="2" t="s">
        <v>13</v>
      </c>
      <c r="B25" s="2" t="s">
        <v>12</v>
      </c>
      <c r="C25" s="1">
        <f ca="1">[1]!s_qfa_yoysales($A25,C$1)</f>
        <v>52.098700000000001</v>
      </c>
      <c r="D25" s="1">
        <f>[1]!s_qfa_yoysales($A25,D$1)</f>
        <v>52.098700000000001</v>
      </c>
      <c r="E25" s="1">
        <f>[1]!s_qfa_yoysales($A25,E$1)</f>
        <v>39.205199999999998</v>
      </c>
      <c r="F25" s="1">
        <f>[1]!s_qfa_yoysales($A25,F$1)</f>
        <v>8.4918999999999993</v>
      </c>
      <c r="G25" s="1">
        <f>[1]!s_qfa_yoysales($A25,G$1)</f>
        <v>0.56499999999999995</v>
      </c>
      <c r="H25" s="1">
        <f>[1]!s_qfa_yoysales($A25,H$1)</f>
        <v>-3.7744</v>
      </c>
      <c r="I25" s="1">
        <f>[1]!s_qfa_yoysales($A25,I$1)</f>
        <v>-10.7332</v>
      </c>
      <c r="J25" s="1">
        <f>[1]!s_qfa_yoysales($A25,J$1)</f>
        <v>7.7888999999999999</v>
      </c>
      <c r="K25" s="1">
        <f>[1]!s_qfa_yoysales($A25,K$1)</f>
        <v>7.6847000000000003</v>
      </c>
      <c r="L25" s="1">
        <f>[1]!s_qfa_yoysales($A25,L$1)</f>
        <v>7.2003000000000004</v>
      </c>
      <c r="M25" s="1">
        <f>[1]!s_qfa_yoysales($A25,M$1)</f>
        <v>9.5841999999999992</v>
      </c>
      <c r="N25" s="1">
        <f>[1]!s_qfa_yoysales($A25,N$1)</f>
        <v>13.9062</v>
      </c>
      <c r="O25" s="1">
        <f>[1]!s_qfa_yoysales($A25,O$1)</f>
        <v>16.9937</v>
      </c>
      <c r="P25" s="1">
        <f>[1]!s_qfa_yoysales($A25,P$1)</f>
        <v>11.1966</v>
      </c>
      <c r="Q25" s="1">
        <f>[1]!s_qfa_yoysales($A25,Q$1)</f>
        <v>15.0586</v>
      </c>
      <c r="R25" s="1">
        <f>[1]!s_qfa_yoysales($A25,R$1)</f>
        <v>27.2942</v>
      </c>
      <c r="S25" s="1">
        <f>[1]!s_qfa_yoysales($A25,S$1)</f>
        <v>51.247599999999998</v>
      </c>
      <c r="T25" s="1">
        <f>[1]!s_qfa_yoysales($A25,T$1)</f>
        <v>63.2729</v>
      </c>
      <c r="U25" s="1">
        <f>[1]!s_qfa_yoysales($A25,U$1)</f>
        <v>58.245600000000003</v>
      </c>
      <c r="V25" s="1">
        <f>[1]!s_qfa_yoysales($A25,V$1)</f>
        <v>40.802700000000002</v>
      </c>
      <c r="W25" s="1">
        <f>[1]!s_qfa_yoysales($A25,W$1)</f>
        <v>9.5886999999999993</v>
      </c>
      <c r="X25" s="1">
        <f>[1]!s_qfa_yoysales($A25,X$1)</f>
        <v>11.6366</v>
      </c>
      <c r="Y25" s="1">
        <f>[1]!s_qfa_yoysales($A25,Y$1)</f>
        <v>2.6059000000000001</v>
      </c>
    </row>
    <row r="26" spans="1:25">
      <c r="A26" s="2" t="s">
        <v>11</v>
      </c>
      <c r="B26" s="2" t="s">
        <v>10</v>
      </c>
      <c r="C26" s="1">
        <f ca="1">[1]!s_qfa_yoysales($A26,C$1)</f>
        <v>39.540700000000001</v>
      </c>
      <c r="D26" s="1">
        <f>[1]!s_qfa_yoysales($A26,D$1)</f>
        <v>39.540700000000001</v>
      </c>
      <c r="E26" s="1">
        <f>[1]!s_qfa_yoysales($A26,E$1)</f>
        <v>59.725099999999998</v>
      </c>
      <c r="F26" s="1">
        <f>[1]!s_qfa_yoysales($A26,F$1)</f>
        <v>38.154899999999998</v>
      </c>
      <c r="G26" s="1">
        <f>[1]!s_qfa_yoysales($A26,G$1)</f>
        <v>15.9968</v>
      </c>
      <c r="H26" s="1">
        <f>[1]!s_qfa_yoysales($A26,H$1)</f>
        <v>13.2202</v>
      </c>
      <c r="I26" s="1">
        <f>[1]!s_qfa_yoysales($A26,I$1)</f>
        <v>-2.1972999999999998</v>
      </c>
      <c r="J26" s="1">
        <f>[1]!s_qfa_yoysales($A26,J$1)</f>
        <v>13.0718</v>
      </c>
      <c r="K26" s="1">
        <f>[1]!s_qfa_yoysales($A26,K$1)</f>
        <v>12.9283</v>
      </c>
      <c r="L26" s="1">
        <f>[1]!s_qfa_yoysales($A26,L$1)</f>
        <v>10.014699999999999</v>
      </c>
      <c r="M26" s="1">
        <f>[1]!s_qfa_yoysales($A26,M$1)</f>
        <v>17.272300000000001</v>
      </c>
      <c r="N26" s="1">
        <f>[1]!s_qfa_yoysales($A26,N$1)</f>
        <v>16.8126</v>
      </c>
      <c r="O26" s="1">
        <f>[1]!s_qfa_yoysales($A26,O$1)</f>
        <v>20.848099999999999</v>
      </c>
      <c r="P26" s="1">
        <f>[1]!s_qfa_yoysales($A26,P$1)</f>
        <v>17.631399999999999</v>
      </c>
      <c r="Q26" s="1">
        <f>[1]!s_qfa_yoysales($A26,Q$1)</f>
        <v>17.4436</v>
      </c>
      <c r="R26" s="1">
        <f>[1]!s_qfa_yoysales($A26,R$1)</f>
        <v>21.4925</v>
      </c>
      <c r="S26" s="1">
        <f>[1]!s_qfa_yoysales($A26,S$1)</f>
        <v>32.213200000000001</v>
      </c>
      <c r="T26" s="1">
        <f>[1]!s_qfa_yoysales($A26,T$1)</f>
        <v>41.647599999999997</v>
      </c>
      <c r="U26" s="1">
        <f>[1]!s_qfa_yoysales($A26,U$1)</f>
        <v>44.9221</v>
      </c>
      <c r="V26" s="1">
        <f>[1]!s_qfa_yoysales($A26,V$1)</f>
        <v>38.724699999999999</v>
      </c>
      <c r="W26" s="1">
        <f>[1]!s_qfa_yoysales($A26,W$1)</f>
        <v>29.7135</v>
      </c>
      <c r="X26" s="1">
        <f>[1]!s_qfa_yoysales($A26,X$1)</f>
        <v>26.885300000000001</v>
      </c>
      <c r="Y26" s="1">
        <f>[1]!s_qfa_yoysales($A26,Y$1)</f>
        <v>22.819199999999999</v>
      </c>
    </row>
    <row r="27" spans="1:25">
      <c r="A27" s="2" t="s">
        <v>9</v>
      </c>
      <c r="B27" s="2" t="s">
        <v>8</v>
      </c>
      <c r="C27" s="1">
        <f ca="1">[1]!s_qfa_yoysales($A27,C$1)</f>
        <v>10.411799999999999</v>
      </c>
      <c r="D27" s="1">
        <f>[1]!s_qfa_yoysales($A27,D$1)</f>
        <v>10.411799999999999</v>
      </c>
      <c r="E27" s="1">
        <f>[1]!s_qfa_yoysales($A27,E$1)</f>
        <v>19.936599999999999</v>
      </c>
      <c r="F27" s="1">
        <f>[1]!s_qfa_yoysales($A27,F$1)</f>
        <v>6.782</v>
      </c>
      <c r="G27" s="1">
        <f>[1]!s_qfa_yoysales($A27,G$1)</f>
        <v>4.2972000000000001</v>
      </c>
      <c r="H27" s="1">
        <f>[1]!s_qfa_yoysales($A27,H$1)</f>
        <v>9.8087999999999997</v>
      </c>
      <c r="I27" s="1">
        <f>[1]!s_qfa_yoysales($A27,I$1)</f>
        <v>-3.1878000000000002</v>
      </c>
      <c r="J27" s="1">
        <f>[1]!s_qfa_yoysales($A27,J$1)</f>
        <v>3.4784999999999999</v>
      </c>
      <c r="K27" s="1">
        <f>[1]!s_qfa_yoysales($A27,K$1)</f>
        <v>-1.5825</v>
      </c>
      <c r="L27" s="1">
        <f>[1]!s_qfa_yoysales($A27,L$1)</f>
        <v>4.5284000000000004</v>
      </c>
      <c r="M27" s="1">
        <f>[1]!s_qfa_yoysales($A27,M$1)</f>
        <v>0.46639999999999998</v>
      </c>
      <c r="N27" s="1">
        <f>[1]!s_qfa_yoysales($A27,N$1)</f>
        <v>1.5350999999999999</v>
      </c>
      <c r="O27" s="1">
        <f>[1]!s_qfa_yoysales($A27,O$1)</f>
        <v>5.4398</v>
      </c>
      <c r="P27" s="1">
        <f>[1]!s_qfa_yoysales($A27,P$1)</f>
        <v>0.33040000000000003</v>
      </c>
      <c r="Q27" s="1">
        <f>[1]!s_qfa_yoysales($A27,Q$1)</f>
        <v>14.102499999999999</v>
      </c>
      <c r="R27" s="1">
        <f>[1]!s_qfa_yoysales($A27,R$1)</f>
        <v>13.9741</v>
      </c>
      <c r="S27" s="1">
        <f>[1]!s_qfa_yoysales($A27,S$1)</f>
        <v>10.453200000000001</v>
      </c>
      <c r="T27" s="1">
        <f>[1]!s_qfa_yoysales($A27,T$1)</f>
        <v>10.7623</v>
      </c>
      <c r="U27" s="1">
        <f>[1]!s_qfa_yoysales($A27,U$1)</f>
        <v>2.7</v>
      </c>
      <c r="V27" s="1">
        <f>[1]!s_qfa_yoysales($A27,V$1)</f>
        <v>-2.6471</v>
      </c>
      <c r="W27" s="1">
        <f>[1]!s_qfa_yoysales($A27,W$1)</f>
        <v>5.0030000000000001</v>
      </c>
      <c r="X27" s="1">
        <f>[1]!s_qfa_yoysales($A27,X$1)</f>
        <v>7.2047999999999996</v>
      </c>
      <c r="Y27" s="1">
        <f>[1]!s_qfa_yoysales($A27,Y$1)</f>
        <v>4.0195999999999996</v>
      </c>
    </row>
    <row r="28" spans="1:25">
      <c r="A28" s="2" t="s">
        <v>7</v>
      </c>
      <c r="B28" s="2" t="s">
        <v>6</v>
      </c>
      <c r="C28" s="1">
        <f ca="1">[1]!s_qfa_yoysales($A28,C$1)</f>
        <v>14.8653</v>
      </c>
      <c r="D28" s="1">
        <f>[1]!s_qfa_yoysales($A28,D$1)</f>
        <v>14.8653</v>
      </c>
      <c r="E28" s="1">
        <f>[1]!s_qfa_yoysales($A28,E$1)</f>
        <v>31.3704</v>
      </c>
      <c r="F28" s="1">
        <f>[1]!s_qfa_yoysales($A28,F$1)</f>
        <v>3.891</v>
      </c>
      <c r="G28" s="1">
        <f>[1]!s_qfa_yoysales($A28,G$1)</f>
        <v>3.6093999999999999</v>
      </c>
      <c r="H28" s="1">
        <f>[1]!s_qfa_yoysales($A28,H$1)</f>
        <v>13.148300000000001</v>
      </c>
      <c r="I28" s="1">
        <f>[1]!s_qfa_yoysales($A28,I$1)</f>
        <v>-13.5116</v>
      </c>
      <c r="J28" s="1">
        <f>[1]!s_qfa_yoysales($A28,J$1)</f>
        <v>14.965400000000001</v>
      </c>
      <c r="K28" s="1">
        <f>[1]!s_qfa_yoysales($A28,K$1)</f>
        <v>8.8124000000000002</v>
      </c>
      <c r="L28" s="1">
        <f>[1]!s_qfa_yoysales($A28,L$1)</f>
        <v>-2.2364000000000002</v>
      </c>
      <c r="M28" s="1">
        <f>[1]!s_qfa_yoysales($A28,M$1)</f>
        <v>11.3375</v>
      </c>
      <c r="N28" s="1">
        <f>[1]!s_qfa_yoysales($A28,N$1)</f>
        <v>4.4439000000000002</v>
      </c>
      <c r="O28" s="1">
        <f>[1]!s_qfa_yoysales($A28,O$1)</f>
        <v>20.440799999999999</v>
      </c>
      <c r="P28" s="1">
        <f>[1]!s_qfa_yoysales($A28,P$1)</f>
        <v>25.130299999999998</v>
      </c>
      <c r="Q28" s="1">
        <f>[1]!s_qfa_yoysales($A28,Q$1)</f>
        <v>27.544599999999999</v>
      </c>
      <c r="R28" s="1">
        <f>[1]!s_qfa_yoysales($A28,R$1)</f>
        <v>3.6676000000000002</v>
      </c>
      <c r="S28" s="1">
        <f>[1]!s_qfa_yoysales($A28,S$1)</f>
        <v>4.3491999999999997</v>
      </c>
      <c r="T28" s="1">
        <f>[1]!s_qfa_yoysales($A28,T$1)</f>
        <v>3.4620000000000002</v>
      </c>
      <c r="U28" s="1">
        <f>[1]!s_qfa_yoysales($A28,U$1)</f>
        <v>1.1709000000000001</v>
      </c>
      <c r="V28" s="1">
        <f>[1]!s_qfa_yoysales($A28,V$1)</f>
        <v>10.101000000000001</v>
      </c>
      <c r="W28" s="1">
        <f>[1]!s_qfa_yoysales($A28,W$1)</f>
        <v>18.211400000000001</v>
      </c>
      <c r="X28" s="1">
        <f>[1]!s_qfa_yoysales($A28,X$1)</f>
        <v>22.545000000000002</v>
      </c>
      <c r="Y28" s="1">
        <f>[1]!s_qfa_yoysales($A28,Y$1)</f>
        <v>16.273</v>
      </c>
    </row>
    <row r="29" spans="1:25">
      <c r="A29" s="2" t="s">
        <v>5</v>
      </c>
      <c r="B29" s="2" t="s">
        <v>4</v>
      </c>
      <c r="C29" s="1">
        <f ca="1">[1]!s_qfa_yoysales($A29,C$1)</f>
        <v>18.352</v>
      </c>
      <c r="D29" s="1">
        <f>[1]!s_qfa_yoysales($A29,D$1)</f>
        <v>18.352</v>
      </c>
      <c r="E29" s="1">
        <f>[1]!s_qfa_yoysales($A29,E$1)</f>
        <v>20.842600000000001</v>
      </c>
      <c r="F29" s="1">
        <f>[1]!s_qfa_yoysales($A29,F$1)</f>
        <v>3.3698999999999999</v>
      </c>
      <c r="G29" s="1">
        <f>[1]!s_qfa_yoysales($A29,G$1)</f>
        <v>-5.5820999999999996</v>
      </c>
      <c r="H29" s="1">
        <f>[1]!s_qfa_yoysales($A29,H$1)</f>
        <v>-11.169700000000001</v>
      </c>
      <c r="I29" s="1">
        <f>[1]!s_qfa_yoysales($A29,I$1)</f>
        <v>-10.9641</v>
      </c>
      <c r="J29" s="1">
        <f>[1]!s_qfa_yoysales($A29,J$1)</f>
        <v>0.28939999999999999</v>
      </c>
      <c r="K29" s="1">
        <f>[1]!s_qfa_yoysales($A29,K$1)</f>
        <v>2.1631999999999998</v>
      </c>
      <c r="L29" s="1">
        <f>[1]!s_qfa_yoysales($A29,L$1)</f>
        <v>2.93E-2</v>
      </c>
      <c r="M29" s="1">
        <f>[1]!s_qfa_yoysales($A29,M$1)</f>
        <v>4.9211999999999998</v>
      </c>
      <c r="N29" s="1">
        <f>[1]!s_qfa_yoysales($A29,N$1)</f>
        <v>-1.2733000000000001</v>
      </c>
      <c r="O29" s="1">
        <f>[1]!s_qfa_yoysales($A29,O$1)</f>
        <v>17.984200000000001</v>
      </c>
      <c r="P29" s="1">
        <f>[1]!s_qfa_yoysales($A29,P$1)</f>
        <v>16.088100000000001</v>
      </c>
      <c r="Q29" s="1">
        <f>[1]!s_qfa_yoysales($A29,Q$1)</f>
        <v>9.4893999999999998</v>
      </c>
      <c r="R29" s="1">
        <f>[1]!s_qfa_yoysales($A29,R$1)</f>
        <v>6.0647000000000002</v>
      </c>
      <c r="S29" s="1">
        <f>[1]!s_qfa_yoysales($A29,S$1)</f>
        <v>10.1714</v>
      </c>
      <c r="T29" s="1">
        <f>[1]!s_qfa_yoysales($A29,T$1)</f>
        <v>8.7163000000000004</v>
      </c>
      <c r="U29" s="1">
        <f>[1]!s_qfa_yoysales($A29,U$1)</f>
        <v>23.469799999999999</v>
      </c>
      <c r="V29" s="1">
        <f>[1]!s_qfa_yoysales($A29,V$1)</f>
        <v>25.850200000000001</v>
      </c>
      <c r="W29" s="1">
        <f>[1]!s_qfa_yoysales($A29,W$1)</f>
        <v>26.7578</v>
      </c>
      <c r="X29" s="1">
        <f>[1]!s_qfa_yoysales($A29,X$1)</f>
        <v>22.0642</v>
      </c>
      <c r="Y29" s="1">
        <f>[1]!s_qfa_yoysales($A29,Y$1)</f>
        <v>44.677500000000002</v>
      </c>
    </row>
    <row r="30" spans="1:25">
      <c r="A30" s="2" t="s">
        <v>3</v>
      </c>
      <c r="B30" s="2" t="s">
        <v>2</v>
      </c>
      <c r="C30" s="1">
        <f ca="1">[1]!s_qfa_yoysales($A30,C$1)</f>
        <v>36.156599999999997</v>
      </c>
      <c r="D30" s="1">
        <f>[1]!s_qfa_yoysales($A30,D$1)</f>
        <v>36.156599999999997</v>
      </c>
      <c r="E30" s="1">
        <f>[1]!s_qfa_yoysales($A30,E$1)</f>
        <v>46.680700000000002</v>
      </c>
      <c r="F30" s="1">
        <f>[1]!s_qfa_yoysales($A30,F$1)</f>
        <v>11.6615</v>
      </c>
      <c r="G30" s="1">
        <f>[1]!s_qfa_yoysales($A30,G$1)</f>
        <v>18.538599999999999</v>
      </c>
      <c r="H30" s="1">
        <f>[1]!s_qfa_yoysales($A30,H$1)</f>
        <v>15.4711</v>
      </c>
      <c r="I30" s="1">
        <f>[1]!s_qfa_yoysales($A30,I$1)</f>
        <v>-7.7262000000000004</v>
      </c>
      <c r="J30" s="1">
        <f>[1]!s_qfa_yoysales($A30,J$1)</f>
        <v>9.8786000000000005</v>
      </c>
      <c r="K30" s="1">
        <f>[1]!s_qfa_yoysales($A30,K$1)</f>
        <v>12.818899999999999</v>
      </c>
      <c r="L30" s="1">
        <f>[1]!s_qfa_yoysales($A30,L$1)</f>
        <v>12.593500000000001</v>
      </c>
      <c r="M30" s="1">
        <f>[1]!s_qfa_yoysales($A30,M$1)</f>
        <v>29.962700000000002</v>
      </c>
      <c r="N30" s="1">
        <f>[1]!s_qfa_yoysales($A30,N$1)</f>
        <v>35.9651</v>
      </c>
      <c r="O30" s="1">
        <f>[1]!s_qfa_yoysales($A30,O$1)</f>
        <v>7.5479000000000003</v>
      </c>
      <c r="P30" s="1">
        <f>[1]!s_qfa_yoysales($A30,P$1)</f>
        <v>14.899699999999999</v>
      </c>
      <c r="Q30" s="1">
        <f>[1]!s_qfa_yoysales($A30,Q$1)</f>
        <v>1.3704000000000001</v>
      </c>
      <c r="R30" s="1">
        <f>[1]!s_qfa_yoysales($A30,R$1)</f>
        <v>23.379300000000001</v>
      </c>
      <c r="S30" s="1">
        <f>[1]!s_qfa_yoysales($A30,S$1)</f>
        <v>47.997199999999999</v>
      </c>
      <c r="T30" s="1">
        <f>[1]!s_qfa_yoysales($A30,T$1)</f>
        <v>27.744900000000001</v>
      </c>
      <c r="U30" s="1">
        <f>[1]!s_qfa_yoysales($A30,U$1)</f>
        <v>38.280299999999997</v>
      </c>
      <c r="V30" s="1">
        <f>[1]!s_qfa_yoysales($A30,V$1)</f>
        <v>16.700099999999999</v>
      </c>
      <c r="W30" s="1">
        <f>[1]!s_qfa_yoysales($A30,W$1)</f>
        <v>20.962599999999998</v>
      </c>
      <c r="X30" s="1">
        <f>[1]!s_qfa_yoysales($A30,X$1)</f>
        <v>42.029400000000003</v>
      </c>
      <c r="Y30" s="1">
        <f>[1]!s_qfa_yoysales($A30,Y$1)</f>
        <v>16.713100000000001</v>
      </c>
    </row>
    <row r="31" spans="1:25">
      <c r="A31" s="2" t="s">
        <v>1</v>
      </c>
      <c r="B31" s="2" t="s">
        <v>0</v>
      </c>
      <c r="C31" s="1">
        <f ca="1">[1]!s_qfa_yoysales($A31,C$1)</f>
        <v>-2.5316000000000001</v>
      </c>
      <c r="D31" s="1">
        <f>[1]!s_qfa_yoysales($A31,D$1)</f>
        <v>-2.5316000000000001</v>
      </c>
      <c r="E31" s="1">
        <f>[1]!s_qfa_yoysales($A31,E$1)</f>
        <v>28.488499999999998</v>
      </c>
      <c r="F31" s="1">
        <f>[1]!s_qfa_yoysales($A31,F$1)</f>
        <v>-34.430999999999997</v>
      </c>
      <c r="G31" s="1" t="str">
        <f>[1]!s_qfa_yoysales($A31,G$1)</f>
        <v>#N/A</v>
      </c>
      <c r="H31" s="1" t="str">
        <f>[1]!s_qfa_yoysales($A31,H$1)</f>
        <v>#N/A</v>
      </c>
      <c r="I31" s="1" t="str">
        <f>[1]!s_qfa_yoysales($A31,I$1)</f>
        <v>#N/A</v>
      </c>
      <c r="J31" s="1" t="str">
        <f>[1]!s_qfa_yoysales($A31,J$1)</f>
        <v>#N/A</v>
      </c>
      <c r="K31" s="1" t="str">
        <f>[1]!s_qfa_yoysales($A31,K$1)</f>
        <v>#N/A</v>
      </c>
      <c r="L31" s="1" t="str">
        <f>[1]!s_qfa_yoysales($A31,L$1)</f>
        <v>#N/A</v>
      </c>
      <c r="M31" s="1" t="str">
        <f>[1]!s_qfa_yoysales($A31,M$1)</f>
        <v>#N/A</v>
      </c>
      <c r="N31" s="1" t="str">
        <f>[1]!s_qfa_yoysales($A31,N$1)</f>
        <v>#N/A</v>
      </c>
      <c r="O31" s="1" t="str">
        <f>[1]!s_qfa_yoysales($A31,O$1)</f>
        <v>#N/A</v>
      </c>
      <c r="P31" s="1" t="str">
        <f>[1]!s_qfa_yoysales($A31,P$1)</f>
        <v>#N/A</v>
      </c>
      <c r="Q31" s="1" t="str">
        <f>[1]!s_qfa_yoysales($A31,Q$1)</f>
        <v>#N/A</v>
      </c>
      <c r="R31" s="1" t="str">
        <f>[1]!s_qfa_yoysales($A31,R$1)</f>
        <v>#N/A</v>
      </c>
      <c r="S31" s="1" t="str">
        <f>[1]!s_qfa_yoysales($A31,S$1)</f>
        <v>#N/A</v>
      </c>
      <c r="T31" s="1" t="str">
        <f>[1]!s_qfa_yoysales($A31,T$1)</f>
        <v>#N/A</v>
      </c>
      <c r="U31" s="1" t="str">
        <f>[1]!s_qfa_yoysales($A31,U$1)</f>
        <v>#N/A</v>
      </c>
      <c r="V31" s="1" t="str">
        <f>[1]!s_qfa_yoysales($A31,V$1)</f>
        <v>#N/A</v>
      </c>
      <c r="W31" s="1" t="str">
        <f>[1]!s_qfa_yoysales($A31,W$1)</f>
        <v>#N/A</v>
      </c>
      <c r="X31" s="1" t="str">
        <f>[1]!s_qfa_yoysales($A31,X$1)</f>
        <v>#N/A</v>
      </c>
      <c r="Y31" s="1" t="str">
        <f>[1]!s_qfa_yoysales($A31,Y$1)</f>
        <v>#N/A</v>
      </c>
    </row>
  </sheetData>
  <phoneticPr fontId="3" type="noConversion"/>
  <conditionalFormatting sqref="C2:Y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目录!B1" display="单季_营收同比" xr:uid="{570B371C-1654-264B-81F5-1BB376BAD6A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AA2C-4C24-B141-8E73-859919C3A14C}">
  <sheetPr codeName="Sheet3"/>
  <dimension ref="A1:Y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/>
  <cols>
    <col min="4" max="25" width="12" bestFit="1" customWidth="1"/>
  </cols>
  <sheetData>
    <row r="1" spans="1:25">
      <c r="A1" s="7" t="s">
        <v>60</v>
      </c>
      <c r="B1" s="5">
        <f ca="1">TODAY()-1</f>
        <v>44439</v>
      </c>
      <c r="C1" s="4">
        <f ca="1">[1]!TDays("2016-01-01",B1,"Days=Alldays","Period=Q","Direction=H","Order=D","cols=23;rows=1")</f>
        <v>44439</v>
      </c>
      <c r="D1" s="3">
        <v>44377</v>
      </c>
      <c r="E1" s="3">
        <v>44286</v>
      </c>
      <c r="F1" s="3">
        <v>44196</v>
      </c>
      <c r="G1" s="3">
        <v>44104</v>
      </c>
      <c r="H1" s="3">
        <v>44012</v>
      </c>
      <c r="I1" s="3">
        <v>43921</v>
      </c>
      <c r="J1" s="3">
        <v>43830</v>
      </c>
      <c r="K1" s="3">
        <v>43738</v>
      </c>
      <c r="L1" s="3">
        <v>43646</v>
      </c>
      <c r="M1" s="3">
        <v>43555</v>
      </c>
      <c r="N1" s="3">
        <v>43465</v>
      </c>
      <c r="O1" s="3">
        <v>43373</v>
      </c>
      <c r="P1" s="3">
        <v>43281</v>
      </c>
      <c r="Q1" s="3">
        <v>43190</v>
      </c>
      <c r="R1" s="3">
        <v>43100</v>
      </c>
      <c r="S1" s="3">
        <v>43008</v>
      </c>
      <c r="T1" s="3">
        <v>42916</v>
      </c>
      <c r="U1" s="3">
        <v>42825</v>
      </c>
      <c r="V1" s="3">
        <v>42735</v>
      </c>
      <c r="W1" s="3">
        <v>42643</v>
      </c>
      <c r="X1" s="3">
        <v>42551</v>
      </c>
      <c r="Y1" s="3">
        <v>42460</v>
      </c>
    </row>
    <row r="2" spans="1:25">
      <c r="A2" s="2" t="s">
        <v>59</v>
      </c>
      <c r="B2" s="2" t="s">
        <v>58</v>
      </c>
      <c r="C2" s="6">
        <f ca="1">[1]!s_qfa_yoynetprofit($A2,C$1)</f>
        <v>1019.5486</v>
      </c>
      <c r="D2" s="6">
        <f>[1]!s_qfa_yoynetprofit($A2,D$1)</f>
        <v>1019.5486</v>
      </c>
      <c r="E2" s="1">
        <f>[1]!s_qfa_yoynetprofit($A2,E$1)</f>
        <v>296.93939999999998</v>
      </c>
      <c r="F2" s="1">
        <f>[1]!s_qfa_yoynetprofit($A2,F$1)</f>
        <v>-5.3516000000000004</v>
      </c>
      <c r="G2" s="1">
        <f>[1]!s_qfa_yoynetprofit($A2,G$1)</f>
        <v>210.06530000000001</v>
      </c>
      <c r="H2" s="1">
        <f>[1]!s_qfa_yoynetprofit($A2,H$1)</f>
        <v>-115.52379999999999</v>
      </c>
      <c r="I2" s="1">
        <f>[1]!s_qfa_yoynetprofit($A2,I$1)</f>
        <v>-203.9984</v>
      </c>
      <c r="J2" s="1">
        <f>[1]!s_qfa_yoynetprofit($A2,J$1)</f>
        <v>220.1437</v>
      </c>
      <c r="K2" s="1">
        <f>[1]!s_qfa_yoynetprofit($A2,K$1)</f>
        <v>-38.225900000000003</v>
      </c>
      <c r="L2" s="1">
        <f>[1]!s_qfa_yoynetprofit($A2,L$1)</f>
        <v>-11.9216</v>
      </c>
      <c r="M2" s="1">
        <f>[1]!s_qfa_yoynetprofit($A2,M$1)</f>
        <v>-14.562099999999999</v>
      </c>
      <c r="N2" s="1">
        <f>[1]!s_qfa_yoynetprofit($A2,N$1)</f>
        <v>-48.723599999999998</v>
      </c>
      <c r="O2" s="1">
        <f>[1]!s_qfa_yoynetprofit($A2,O$1)</f>
        <v>135.78710000000001</v>
      </c>
      <c r="P2" s="1">
        <f>[1]!s_qfa_yoynetprofit($A2,P$1)</f>
        <v>125.6126</v>
      </c>
      <c r="Q2" s="1">
        <f>[1]!s_qfa_yoynetprofit($A2,Q$1)</f>
        <v>34.739800000000002</v>
      </c>
      <c r="R2" s="1">
        <f>[1]!s_qfa_yoynetprofit($A2,R$1)</f>
        <v>-13.7676</v>
      </c>
      <c r="S2" s="1">
        <f>[1]!s_qfa_yoynetprofit($A2,S$1)</f>
        <v>50.372700000000002</v>
      </c>
      <c r="T2" s="1">
        <f>[1]!s_qfa_yoynetprofit($A2,T$1)</f>
        <v>-8.7271999999999998</v>
      </c>
      <c r="U2" s="1">
        <f>[1]!s_qfa_yoynetprofit($A2,U$1)</f>
        <v>570.13329999999996</v>
      </c>
      <c r="V2" s="1">
        <f>[1]!s_qfa_yoynetprofit($A2,V$1)</f>
        <v>94.914199999999994</v>
      </c>
      <c r="W2" s="1">
        <f>[1]!s_qfa_yoynetprofit($A2,W$1)</f>
        <v>94.615700000000004</v>
      </c>
      <c r="X2" s="1">
        <f>[1]!s_qfa_yoynetprofit($A2,X$1)</f>
        <v>-49.797199999999997</v>
      </c>
      <c r="Y2" s="1">
        <f>[1]!s_qfa_yoynetprofit($A2,Y$1)</f>
        <v>-158.11349999999999</v>
      </c>
    </row>
    <row r="3" spans="1:25">
      <c r="A3" s="2" t="s">
        <v>57</v>
      </c>
      <c r="B3" s="2" t="s">
        <v>56</v>
      </c>
      <c r="C3" s="1">
        <f ca="1">[1]!s_qfa_yoynetprofit($A3,C$1)</f>
        <v>71.512900000000002</v>
      </c>
      <c r="D3" s="1">
        <f>[1]!s_qfa_yoynetprofit($A3,D$1)</f>
        <v>71.512900000000002</v>
      </c>
      <c r="E3" s="1">
        <f>[1]!s_qfa_yoynetprofit($A3,E$1)</f>
        <v>63.747700000000002</v>
      </c>
      <c r="F3" s="1">
        <f>[1]!s_qfa_yoynetprofit($A3,F$1)</f>
        <v>67.726299999999995</v>
      </c>
      <c r="G3" s="1">
        <f>[1]!s_qfa_yoynetprofit($A3,G$1)</f>
        <v>3.9074</v>
      </c>
      <c r="H3" s="1">
        <f>[1]!s_qfa_yoynetprofit($A3,H$1)</f>
        <v>-14.1107</v>
      </c>
      <c r="I3" s="1">
        <f>[1]!s_qfa_yoynetprofit($A3,I$1)</f>
        <v>-28.086400000000001</v>
      </c>
      <c r="J3" s="1">
        <f>[1]!s_qfa_yoynetprofit($A3,J$1)</f>
        <v>-34.773800000000001</v>
      </c>
      <c r="K3" s="1">
        <f>[1]!s_qfa_yoynetprofit($A3,K$1)</f>
        <v>7.5613999999999999</v>
      </c>
      <c r="L3" s="1">
        <f>[1]!s_qfa_yoynetprofit($A3,L$1)</f>
        <v>5.4538000000000002</v>
      </c>
      <c r="M3" s="1">
        <f>[1]!s_qfa_yoynetprofit($A3,M$1)</f>
        <v>4.4927999999999999</v>
      </c>
      <c r="N3" s="1">
        <f>[1]!s_qfa_yoynetprofit($A3,N$1)</f>
        <v>-5.6540999999999997</v>
      </c>
      <c r="O3" s="1">
        <f>[1]!s_qfa_yoynetprofit($A3,O$1)</f>
        <v>13.770799999999999</v>
      </c>
      <c r="P3" s="1">
        <f>[1]!s_qfa_yoynetprofit($A3,P$1)</f>
        <v>12.036199999999999</v>
      </c>
      <c r="Q3" s="1">
        <f>[1]!s_qfa_yoynetprofit($A3,Q$1)</f>
        <v>6.9165000000000001</v>
      </c>
      <c r="R3" s="1">
        <f>[1]!s_qfa_yoynetprofit($A3,R$1)</f>
        <v>29.614999999999998</v>
      </c>
      <c r="S3" s="1">
        <f>[1]!s_qfa_yoynetprofit($A3,S$1)</f>
        <v>135.7183</v>
      </c>
      <c r="T3" s="1">
        <f>[1]!s_qfa_yoynetprofit($A3,T$1)</f>
        <v>246.36699999999999</v>
      </c>
      <c r="U3" s="1">
        <f>[1]!s_qfa_yoynetprofit($A3,U$1)</f>
        <v>512.09870000000001</v>
      </c>
      <c r="V3" s="1">
        <f>[1]!s_qfa_yoynetprofit($A3,V$1)</f>
        <v>211.08529999999999</v>
      </c>
      <c r="W3" s="6">
        <f>[1]!s_qfa_yoynetprofit($A3,W$1)</f>
        <v>2848.3294999999998</v>
      </c>
      <c r="X3" s="1">
        <f>[1]!s_qfa_yoynetprofit($A3,X$1)</f>
        <v>154.14580000000001</v>
      </c>
      <c r="Y3" s="1">
        <f>[1]!s_qfa_yoynetprofit($A3,Y$1)</f>
        <v>-20.5181</v>
      </c>
    </row>
    <row r="4" spans="1:25">
      <c r="A4" s="2" t="s">
        <v>55</v>
      </c>
      <c r="B4" s="2" t="s">
        <v>54</v>
      </c>
      <c r="C4" s="1">
        <f ca="1">[1]!s_qfa_yoynetprofit($A4,C$1)</f>
        <v>229.18860000000001</v>
      </c>
      <c r="D4" s="1">
        <f>[1]!s_qfa_yoynetprofit($A4,D$1)</f>
        <v>229.18860000000001</v>
      </c>
      <c r="E4" s="1">
        <f>[1]!s_qfa_yoynetprofit($A4,E$1)</f>
        <v>321.03210000000001</v>
      </c>
      <c r="F4" s="1">
        <f>[1]!s_qfa_yoynetprofit($A4,F$1)</f>
        <v>198.91630000000001</v>
      </c>
      <c r="G4" s="1">
        <f>[1]!s_qfa_yoynetprofit($A4,G$1)</f>
        <v>41.237499999999997</v>
      </c>
      <c r="H4" s="1">
        <f>[1]!s_qfa_yoynetprofit($A4,H$1)</f>
        <v>-10.6797</v>
      </c>
      <c r="I4" s="1">
        <f>[1]!s_qfa_yoynetprofit($A4,I$1)</f>
        <v>-50.604900000000001</v>
      </c>
      <c r="J4" s="1">
        <f>[1]!s_qfa_yoynetprofit($A4,J$1)</f>
        <v>7.3846999999999996</v>
      </c>
      <c r="K4" s="1">
        <f>[1]!s_qfa_yoynetprofit($A4,K$1)</f>
        <v>-11.2667</v>
      </c>
      <c r="L4" s="1">
        <f>[1]!s_qfa_yoynetprofit($A4,L$1)</f>
        <v>-22.616099999999999</v>
      </c>
      <c r="M4" s="1">
        <f>[1]!s_qfa_yoynetprofit($A4,M$1)</f>
        <v>-35.098999999999997</v>
      </c>
      <c r="N4" s="1">
        <f>[1]!s_qfa_yoynetprofit($A4,N$1)</f>
        <v>-283.63060000000002</v>
      </c>
      <c r="O4" s="1">
        <f>[1]!s_qfa_yoynetprofit($A4,O$1)</f>
        <v>-25.492899999999999</v>
      </c>
      <c r="P4" s="1">
        <f>[1]!s_qfa_yoynetprofit($A4,P$1)</f>
        <v>22.378499999999999</v>
      </c>
      <c r="Q4" s="1">
        <f>[1]!s_qfa_yoynetprofit($A4,Q$1)</f>
        <v>37.0092</v>
      </c>
      <c r="R4" s="1">
        <f>[1]!s_qfa_yoynetprofit($A4,R$1)</f>
        <v>-4.0094000000000003</v>
      </c>
      <c r="S4" s="1">
        <f>[1]!s_qfa_yoynetprofit($A4,S$1)</f>
        <v>111.77589999999999</v>
      </c>
      <c r="T4" s="1">
        <f>[1]!s_qfa_yoynetprofit($A4,T$1)</f>
        <v>92.795000000000002</v>
      </c>
      <c r="U4" s="1">
        <f>[1]!s_qfa_yoynetprofit($A4,U$1)</f>
        <v>340.6816</v>
      </c>
      <c r="V4" s="1">
        <f>[1]!s_qfa_yoynetprofit($A4,V$1)</f>
        <v>199.36359999999999</v>
      </c>
      <c r="W4" s="6">
        <f>[1]!s_qfa_yoynetprofit($A4,W$1)</f>
        <v>1120.1364000000001</v>
      </c>
      <c r="X4" s="1">
        <f>[1]!s_qfa_yoynetprofit($A4,X$1)</f>
        <v>27.7942</v>
      </c>
      <c r="Y4" s="1">
        <f>[1]!s_qfa_yoynetprofit($A4,Y$1)</f>
        <v>44.591099999999997</v>
      </c>
    </row>
    <row r="5" spans="1:25">
      <c r="A5" s="2" t="s">
        <v>53</v>
      </c>
      <c r="B5" s="2" t="s">
        <v>52</v>
      </c>
      <c r="C5" s="1">
        <f ca="1">[1]!s_qfa_yoynetprofit($A5,C$1)</f>
        <v>-20.452100000000002</v>
      </c>
      <c r="D5" s="1">
        <f>[1]!s_qfa_yoynetprofit($A5,D$1)</f>
        <v>-20.452100000000002</v>
      </c>
      <c r="E5" s="1">
        <f>[1]!s_qfa_yoynetprofit($A5,E$1)</f>
        <v>48.9542</v>
      </c>
      <c r="F5" s="1">
        <f>[1]!s_qfa_yoynetprofit($A5,F$1)</f>
        <v>74.792100000000005</v>
      </c>
      <c r="G5" s="1">
        <f>[1]!s_qfa_yoynetprofit($A5,G$1)</f>
        <v>42.312899999999999</v>
      </c>
      <c r="H5" s="1">
        <f>[1]!s_qfa_yoynetprofit($A5,H$1)</f>
        <v>39.996200000000002</v>
      </c>
      <c r="I5" s="1">
        <f>[1]!s_qfa_yoynetprofit($A5,I$1)</f>
        <v>-27.8828</v>
      </c>
      <c r="J5" s="1">
        <f>[1]!s_qfa_yoynetprofit($A5,J$1)</f>
        <v>-100.25960000000001</v>
      </c>
      <c r="K5" s="1">
        <f>[1]!s_qfa_yoynetprofit($A5,K$1)</f>
        <v>19.483799999999999</v>
      </c>
      <c r="L5" s="1">
        <f>[1]!s_qfa_yoynetprofit($A5,L$1)</f>
        <v>8.4687999999999999</v>
      </c>
      <c r="M5" s="1">
        <f>[1]!s_qfa_yoynetprofit($A5,M$1)</f>
        <v>19.494800000000001</v>
      </c>
      <c r="N5" s="1">
        <f>[1]!s_qfa_yoynetprofit($A5,N$1)</f>
        <v>-95.861099999999993</v>
      </c>
      <c r="O5" s="1">
        <f>[1]!s_qfa_yoynetprofit($A5,O$1)</f>
        <v>-12.567600000000001</v>
      </c>
      <c r="P5" s="1">
        <f>[1]!s_qfa_yoynetprofit($A5,P$1)</f>
        <v>12.337</v>
      </c>
      <c r="Q5" s="1">
        <f>[1]!s_qfa_yoynetprofit($A5,Q$1)</f>
        <v>17.510400000000001</v>
      </c>
      <c r="R5" s="1">
        <f>[1]!s_qfa_yoynetprofit($A5,R$1)</f>
        <v>-47.148000000000003</v>
      </c>
      <c r="S5" s="1">
        <f>[1]!s_qfa_yoynetprofit($A5,S$1)</f>
        <v>4.8281000000000001</v>
      </c>
      <c r="T5" s="1">
        <f>[1]!s_qfa_yoynetprofit($A5,T$1)</f>
        <v>-32.523200000000003</v>
      </c>
      <c r="U5" s="1">
        <f>[1]!s_qfa_yoynetprofit($A5,U$1)</f>
        <v>-36.014800000000001</v>
      </c>
      <c r="V5" s="1">
        <f>[1]!s_qfa_yoynetprofit($A5,V$1)</f>
        <v>-8.9092000000000002</v>
      </c>
      <c r="W5" s="1">
        <f>[1]!s_qfa_yoynetprofit($A5,W$1)</f>
        <v>-13.2536</v>
      </c>
      <c r="X5" s="1">
        <f>[1]!s_qfa_yoynetprofit($A5,X$1)</f>
        <v>-9.9946000000000002</v>
      </c>
      <c r="Y5" s="1">
        <f>[1]!s_qfa_yoynetprofit($A5,Y$1)</f>
        <v>-3.2823000000000002</v>
      </c>
    </row>
    <row r="6" spans="1:25">
      <c r="A6" s="2" t="s">
        <v>51</v>
      </c>
      <c r="B6" s="2" t="s">
        <v>50</v>
      </c>
      <c r="C6" s="1">
        <f ca="1">[1]!s_qfa_yoynetprofit($A6,C$1)</f>
        <v>231.2422</v>
      </c>
      <c r="D6" s="1">
        <f>[1]!s_qfa_yoynetprofit($A6,D$1)</f>
        <v>231.2422</v>
      </c>
      <c r="E6" s="1">
        <f>[1]!s_qfa_yoynetprofit($A6,E$1)</f>
        <v>251.63229999999999</v>
      </c>
      <c r="F6" s="1">
        <f>[1]!s_qfa_yoynetprofit($A6,F$1)</f>
        <v>55.453200000000002</v>
      </c>
      <c r="G6" s="1">
        <f>[1]!s_qfa_yoynetprofit($A6,G$1)</f>
        <v>46.409599999999998</v>
      </c>
      <c r="H6" s="1">
        <f>[1]!s_qfa_yoynetprofit($A6,H$1)</f>
        <v>-23.962900000000001</v>
      </c>
      <c r="I6" s="1">
        <f>[1]!s_qfa_yoynetprofit($A6,I$1)</f>
        <v>-39.7164</v>
      </c>
      <c r="J6" s="1">
        <f>[1]!s_qfa_yoynetprofit($A6,J$1)</f>
        <v>-37.192399999999999</v>
      </c>
      <c r="K6" s="1">
        <f>[1]!s_qfa_yoynetprofit($A6,K$1)</f>
        <v>-56.620699999999999</v>
      </c>
      <c r="L6" s="1">
        <f>[1]!s_qfa_yoynetprofit($A6,L$1)</f>
        <v>-31.103899999999999</v>
      </c>
      <c r="M6" s="1">
        <f>[1]!s_qfa_yoynetprofit($A6,M$1)</f>
        <v>-40.086399999999998</v>
      </c>
      <c r="N6" s="1">
        <f>[1]!s_qfa_yoynetprofit($A6,N$1)</f>
        <v>-37.330599999999997</v>
      </c>
      <c r="O6" s="1">
        <f>[1]!s_qfa_yoynetprofit($A6,O$1)</f>
        <v>20.412800000000001</v>
      </c>
      <c r="P6" s="1">
        <f>[1]!s_qfa_yoynetprofit($A6,P$1)</f>
        <v>173.26220000000001</v>
      </c>
      <c r="Q6" s="1">
        <f>[1]!s_qfa_yoynetprofit($A6,Q$1)</f>
        <v>91.059700000000007</v>
      </c>
      <c r="R6" s="6">
        <f>[1]!s_qfa_yoynetprofit($A6,R$1)</f>
        <v>1868.0527999999999</v>
      </c>
      <c r="S6" s="1">
        <f>[1]!s_qfa_yoynetprofit($A6,S$1)</f>
        <v>472.82889999999998</v>
      </c>
      <c r="T6" s="1">
        <f>[1]!s_qfa_yoynetprofit($A6,T$1)</f>
        <v>58.077800000000003</v>
      </c>
      <c r="U6" s="1">
        <f>[1]!s_qfa_yoynetprofit($A6,U$1)</f>
        <v>395.94760000000002</v>
      </c>
      <c r="V6" s="1">
        <f>[1]!s_qfa_yoynetprofit($A6,V$1)</f>
        <v>103.17019999999999</v>
      </c>
      <c r="W6" s="1">
        <f>[1]!s_qfa_yoynetprofit($A6,W$1)</f>
        <v>128.03210000000001</v>
      </c>
      <c r="X6" s="1">
        <f>[1]!s_qfa_yoynetprofit($A6,X$1)</f>
        <v>352.56670000000003</v>
      </c>
      <c r="Y6" s="1">
        <f>[1]!s_qfa_yoynetprofit($A6,Y$1)</f>
        <v>-99.021600000000007</v>
      </c>
    </row>
    <row r="7" spans="1:25">
      <c r="A7" s="2" t="s">
        <v>49</v>
      </c>
      <c r="B7" s="2" t="s">
        <v>48</v>
      </c>
      <c r="C7" s="1">
        <f ca="1">[1]!s_qfa_yoynetprofit($A7,C$1)</f>
        <v>125.82040000000001</v>
      </c>
      <c r="D7" s="1">
        <f>[1]!s_qfa_yoynetprofit($A7,D$1)</f>
        <v>125.82040000000001</v>
      </c>
      <c r="E7" s="1">
        <f>[1]!s_qfa_yoynetprofit($A7,E$1)</f>
        <v>230.1729</v>
      </c>
      <c r="F7" s="1">
        <f>[1]!s_qfa_yoynetprofit($A7,F$1)</f>
        <v>118.947</v>
      </c>
      <c r="G7" s="1">
        <f>[1]!s_qfa_yoynetprofit($A7,G$1)</f>
        <v>30.802099999999999</v>
      </c>
      <c r="H7" s="1">
        <f>[1]!s_qfa_yoynetprofit($A7,H$1)</f>
        <v>-6.7279</v>
      </c>
      <c r="I7" s="1">
        <f>[1]!s_qfa_yoynetprofit($A7,I$1)</f>
        <v>-41.774999999999999</v>
      </c>
      <c r="J7" s="6">
        <f>[1]!s_qfa_yoynetprofit($A7,J$1)</f>
        <v>-1080.2853</v>
      </c>
      <c r="K7" s="1">
        <f>[1]!s_qfa_yoynetprofit($A7,K$1)</f>
        <v>-27.9495</v>
      </c>
      <c r="L7" s="1">
        <f>[1]!s_qfa_yoynetprofit($A7,L$1)</f>
        <v>-15.342000000000001</v>
      </c>
      <c r="M7" s="1">
        <f>[1]!s_qfa_yoynetprofit($A7,M$1)</f>
        <v>-16.7532</v>
      </c>
      <c r="N7" s="1">
        <f>[1]!s_qfa_yoynetprofit($A7,N$1)</f>
        <v>-44.265300000000003</v>
      </c>
      <c r="O7" s="1">
        <f>[1]!s_qfa_yoynetprofit($A7,O$1)</f>
        <v>24.852799999999998</v>
      </c>
      <c r="P7" s="1">
        <f>[1]!s_qfa_yoynetprofit($A7,P$1)</f>
        <v>51.114199999999997</v>
      </c>
      <c r="Q7" s="1">
        <f>[1]!s_qfa_yoynetprofit($A7,Q$1)</f>
        <v>41.3919</v>
      </c>
      <c r="R7" s="1">
        <f>[1]!s_qfa_yoynetprofit($A7,R$1)</f>
        <v>-57.619599999999998</v>
      </c>
      <c r="S7" s="1">
        <f>[1]!s_qfa_yoynetprofit($A7,S$1)</f>
        <v>97.207499999999996</v>
      </c>
      <c r="T7" s="1">
        <f>[1]!s_qfa_yoynetprofit($A7,T$1)</f>
        <v>60.763500000000001</v>
      </c>
      <c r="U7" s="1">
        <f>[1]!s_qfa_yoynetprofit($A7,U$1)</f>
        <v>115.6786</v>
      </c>
      <c r="V7" s="1">
        <f>[1]!s_qfa_yoynetprofit($A7,V$1)</f>
        <v>-87.387500000000003</v>
      </c>
      <c r="W7" s="1">
        <f>[1]!s_qfa_yoynetprofit($A7,W$1)</f>
        <v>-33.855200000000004</v>
      </c>
      <c r="X7" s="1">
        <f>[1]!s_qfa_yoynetprofit($A7,X$1)</f>
        <v>11.841799999999999</v>
      </c>
      <c r="Y7" s="1">
        <f>[1]!s_qfa_yoynetprofit($A7,Y$1)</f>
        <v>3.9369000000000001</v>
      </c>
    </row>
    <row r="8" spans="1:25">
      <c r="A8" s="2" t="s">
        <v>47</v>
      </c>
      <c r="B8" s="2" t="s">
        <v>46</v>
      </c>
      <c r="C8" s="1">
        <f ca="1">[1]!s_qfa_yoynetprofit($A8,C$1)</f>
        <v>14.565899999999999</v>
      </c>
      <c r="D8" s="1">
        <f>[1]!s_qfa_yoynetprofit($A8,D$1)</f>
        <v>14.565899999999999</v>
      </c>
      <c r="E8" s="1">
        <f>[1]!s_qfa_yoynetprofit($A8,E$1)</f>
        <v>72.524900000000002</v>
      </c>
      <c r="F8" s="1">
        <f>[1]!s_qfa_yoynetprofit($A8,F$1)</f>
        <v>16.158899999999999</v>
      </c>
      <c r="G8" s="1">
        <f>[1]!s_qfa_yoynetprofit($A8,G$1)</f>
        <v>16.059899999999999</v>
      </c>
      <c r="H8" s="1">
        <f>[1]!s_qfa_yoynetprofit($A8,H$1)</f>
        <v>5.9511000000000003</v>
      </c>
      <c r="I8" s="1">
        <f>[1]!s_qfa_yoynetprofit($A8,I$1)</f>
        <v>-27.030999999999999</v>
      </c>
      <c r="J8" s="1">
        <f>[1]!s_qfa_yoynetprofit($A8,J$1)</f>
        <v>-4.0429000000000004</v>
      </c>
      <c r="K8" s="1">
        <f>[1]!s_qfa_yoynetprofit($A8,K$1)</f>
        <v>15.5997</v>
      </c>
      <c r="L8" s="1">
        <f>[1]!s_qfa_yoynetprofit($A8,L$1)</f>
        <v>-0.90100000000000002</v>
      </c>
      <c r="M8" s="1">
        <f>[1]!s_qfa_yoynetprofit($A8,M$1)</f>
        <v>14.814299999999999</v>
      </c>
      <c r="N8" s="1">
        <f>[1]!s_qfa_yoynetprofit($A8,N$1)</f>
        <v>-0.45069999999999999</v>
      </c>
      <c r="O8" s="1">
        <f>[1]!s_qfa_yoynetprofit($A8,O$1)</f>
        <v>5.4398999999999997</v>
      </c>
      <c r="P8" s="1">
        <f>[1]!s_qfa_yoynetprofit($A8,P$1)</f>
        <v>13.0162</v>
      </c>
      <c r="Q8" s="1">
        <f>[1]!s_qfa_yoynetprofit($A8,Q$1)</f>
        <v>15.9323</v>
      </c>
      <c r="R8" s="1">
        <f>[1]!s_qfa_yoynetprofit($A8,R$1)</f>
        <v>39.7453</v>
      </c>
      <c r="S8" s="1">
        <f>[1]!s_qfa_yoynetprofit($A8,S$1)</f>
        <v>4.5986000000000002</v>
      </c>
      <c r="T8" s="1">
        <f>[1]!s_qfa_yoynetprofit($A8,T$1)</f>
        <v>19.8691</v>
      </c>
      <c r="U8" s="1">
        <f>[1]!s_qfa_yoynetprofit($A8,U$1)</f>
        <v>14.1045</v>
      </c>
      <c r="V8" s="1">
        <f>[1]!s_qfa_yoynetprofit($A8,V$1)</f>
        <v>-1.7887999999999999</v>
      </c>
      <c r="W8" s="1">
        <f>[1]!s_qfa_yoynetprofit($A8,W$1)</f>
        <v>27.695499999999999</v>
      </c>
      <c r="X8" s="1">
        <f>[1]!s_qfa_yoynetprofit($A8,X$1)</f>
        <v>8.0861000000000001</v>
      </c>
      <c r="Y8" s="1">
        <f>[1]!s_qfa_yoynetprofit($A8,Y$1)</f>
        <v>15.8017</v>
      </c>
    </row>
    <row r="9" spans="1:25">
      <c r="A9" s="2" t="s">
        <v>45</v>
      </c>
      <c r="B9" s="2" t="s">
        <v>44</v>
      </c>
      <c r="C9" s="1">
        <f ca="1">[1]!s_qfa_yoynetprofit($A9,C$1)</f>
        <v>11.2196</v>
      </c>
      <c r="D9" s="1">
        <f>[1]!s_qfa_yoynetprofit($A9,D$1)</f>
        <v>11.2196</v>
      </c>
      <c r="E9" s="1">
        <f>[1]!s_qfa_yoynetprofit($A9,E$1)</f>
        <v>94.101500000000001</v>
      </c>
      <c r="F9" s="1">
        <f>[1]!s_qfa_yoynetprofit($A9,F$1)</f>
        <v>54.992899999999999</v>
      </c>
      <c r="G9" s="1">
        <f>[1]!s_qfa_yoynetprofit($A9,G$1)</f>
        <v>14.4541</v>
      </c>
      <c r="H9" s="1">
        <f>[1]!s_qfa_yoynetprofit($A9,H$1)</f>
        <v>19.710599999999999</v>
      </c>
      <c r="I9" s="1">
        <f>[1]!s_qfa_yoynetprofit($A9,I$1)</f>
        <v>-36.022199999999998</v>
      </c>
      <c r="J9" s="1">
        <f>[1]!s_qfa_yoynetprofit($A9,J$1)</f>
        <v>-21.069199999999999</v>
      </c>
      <c r="K9" s="1">
        <f>[1]!s_qfa_yoynetprofit($A9,K$1)</f>
        <v>8.8597000000000001</v>
      </c>
      <c r="L9" s="1">
        <f>[1]!s_qfa_yoynetprofit($A9,L$1)</f>
        <v>4.4763000000000002</v>
      </c>
      <c r="M9" s="1">
        <f>[1]!s_qfa_yoynetprofit($A9,M$1)</f>
        <v>13.575900000000001</v>
      </c>
      <c r="N9" s="1">
        <f>[1]!s_qfa_yoynetprofit($A9,N$1)</f>
        <v>28.5547</v>
      </c>
      <c r="O9" s="1">
        <f>[1]!s_qfa_yoynetprofit($A9,O$1)</f>
        <v>60.327800000000003</v>
      </c>
      <c r="P9" s="1">
        <f>[1]!s_qfa_yoynetprofit($A9,P$1)</f>
        <v>78.406899999999993</v>
      </c>
      <c r="Q9" s="1">
        <f>[1]!s_qfa_yoynetprofit($A9,Q$1)</f>
        <v>211.85650000000001</v>
      </c>
      <c r="R9" s="1">
        <f>[1]!s_qfa_yoynetprofit($A9,R$1)</f>
        <v>101.0742</v>
      </c>
      <c r="S9" s="1">
        <f>[1]!s_qfa_yoynetprofit($A9,S$1)</f>
        <v>64.363500000000002</v>
      </c>
      <c r="T9" s="1">
        <f>[1]!s_qfa_yoynetprofit($A9,T$1)</f>
        <v>82.983800000000002</v>
      </c>
      <c r="U9" s="1">
        <f>[1]!s_qfa_yoynetprofit($A9,U$1)</f>
        <v>347.36669999999998</v>
      </c>
      <c r="V9" s="1">
        <f>[1]!s_qfa_yoynetprofit($A9,V$1)</f>
        <v>395.57670000000002</v>
      </c>
      <c r="W9" s="1">
        <f>[1]!s_qfa_yoynetprofit($A9,W$1)</f>
        <v>164.68520000000001</v>
      </c>
      <c r="X9" s="1">
        <f>[1]!s_qfa_yoynetprofit($A9,X$1)</f>
        <v>-8.3867999999999991</v>
      </c>
      <c r="Y9" s="1">
        <f>[1]!s_qfa_yoynetprofit($A9,Y$1)</f>
        <v>-38.350999999999999</v>
      </c>
    </row>
    <row r="10" spans="1:25">
      <c r="A10" s="2" t="s">
        <v>43</v>
      </c>
      <c r="B10" s="2" t="s">
        <v>42</v>
      </c>
      <c r="C10" s="1">
        <f ca="1">[1]!s_qfa_yoynetprofit($A10,C$1)</f>
        <v>38.983800000000002</v>
      </c>
      <c r="D10" s="1">
        <f>[1]!s_qfa_yoynetprofit($A10,D$1)</f>
        <v>38.983800000000002</v>
      </c>
      <c r="E10" s="1">
        <f>[1]!s_qfa_yoynetprofit($A10,E$1)</f>
        <v>139.3477</v>
      </c>
      <c r="F10" s="1">
        <f>[1]!s_qfa_yoynetprofit($A10,F$1)</f>
        <v>28.549099999999999</v>
      </c>
      <c r="G10" s="1">
        <f>[1]!s_qfa_yoynetprofit($A10,G$1)</f>
        <v>13.972799999999999</v>
      </c>
      <c r="H10" s="1">
        <f>[1]!s_qfa_yoynetprofit($A10,H$1)</f>
        <v>5.4798</v>
      </c>
      <c r="I10" s="1">
        <f>[1]!s_qfa_yoynetprofit($A10,I$1)</f>
        <v>-21.5794</v>
      </c>
      <c r="J10" s="1">
        <f>[1]!s_qfa_yoynetprofit($A10,J$1)</f>
        <v>60.471800000000002</v>
      </c>
      <c r="K10" s="1">
        <f>[1]!s_qfa_yoynetprofit($A10,K$1)</f>
        <v>6.8625999999999996</v>
      </c>
      <c r="L10" s="1">
        <f>[1]!s_qfa_yoynetprofit($A10,L$1)</f>
        <v>-17.903700000000001</v>
      </c>
      <c r="M10" s="1">
        <f>[1]!s_qfa_yoynetprofit($A10,M$1)</f>
        <v>-9.5042000000000009</v>
      </c>
      <c r="N10" s="1">
        <f>[1]!s_qfa_yoynetprofit($A10,N$1)</f>
        <v>-54.015700000000002</v>
      </c>
      <c r="O10" s="1">
        <f>[1]!s_qfa_yoynetprofit($A10,O$1)</f>
        <v>5.9909999999999997</v>
      </c>
      <c r="P10" s="1">
        <f>[1]!s_qfa_yoynetprofit($A10,P$1)</f>
        <v>30.898700000000002</v>
      </c>
      <c r="Q10" s="1">
        <f>[1]!s_qfa_yoynetprofit($A10,Q$1)</f>
        <v>6.8754999999999997</v>
      </c>
      <c r="R10" s="1">
        <f>[1]!s_qfa_yoynetprofit($A10,R$1)</f>
        <v>50.725099999999998</v>
      </c>
      <c r="S10" s="1">
        <f>[1]!s_qfa_yoynetprofit($A10,S$1)</f>
        <v>62.085700000000003</v>
      </c>
      <c r="T10" s="1">
        <f>[1]!s_qfa_yoynetprofit($A10,T$1)</f>
        <v>78.972800000000007</v>
      </c>
      <c r="U10" s="1">
        <f>[1]!s_qfa_yoynetprofit($A10,U$1)</f>
        <v>68.423500000000004</v>
      </c>
      <c r="V10" s="1">
        <f>[1]!s_qfa_yoynetprofit($A10,V$1)</f>
        <v>41.480699999999999</v>
      </c>
      <c r="W10" s="1">
        <f>[1]!s_qfa_yoynetprofit($A10,W$1)</f>
        <v>56.671799999999998</v>
      </c>
      <c r="X10" s="1">
        <f>[1]!s_qfa_yoynetprofit($A10,X$1)</f>
        <v>19.107500000000002</v>
      </c>
      <c r="Y10" s="1">
        <f>[1]!s_qfa_yoynetprofit($A10,Y$1)</f>
        <v>53.742400000000004</v>
      </c>
    </row>
    <row r="11" spans="1:25">
      <c r="A11" s="2" t="s">
        <v>41</v>
      </c>
      <c r="B11" s="2" t="s">
        <v>40</v>
      </c>
      <c r="C11" s="1">
        <f ca="1">[1]!s_qfa_yoynetprofit($A11,C$1)</f>
        <v>7.3811999999999998</v>
      </c>
      <c r="D11" s="1">
        <f>[1]!s_qfa_yoynetprofit($A11,D$1)</f>
        <v>7.3811999999999998</v>
      </c>
      <c r="E11" s="1">
        <f>[1]!s_qfa_yoynetprofit($A11,E$1)</f>
        <v>185.71559999999999</v>
      </c>
      <c r="F11" s="6">
        <f>[1]!s_qfa_yoynetprofit($A11,F$1)</f>
        <v>1220.2327</v>
      </c>
      <c r="G11" s="1">
        <f>[1]!s_qfa_yoynetprofit($A11,G$1)</f>
        <v>44.396500000000003</v>
      </c>
      <c r="H11" s="1">
        <f>[1]!s_qfa_yoynetprofit($A11,H$1)</f>
        <v>53.135100000000001</v>
      </c>
      <c r="I11" s="1">
        <f>[1]!s_qfa_yoynetprofit($A11,I$1)</f>
        <v>-39.253599999999999</v>
      </c>
      <c r="J11" s="1">
        <f>[1]!s_qfa_yoynetprofit($A11,J$1)</f>
        <v>64.508099999999999</v>
      </c>
      <c r="K11" s="1">
        <f>[1]!s_qfa_yoynetprofit($A11,K$1)</f>
        <v>8.4017999999999997</v>
      </c>
      <c r="L11" s="1">
        <f>[1]!s_qfa_yoynetprofit($A11,L$1)</f>
        <v>33.209400000000002</v>
      </c>
      <c r="M11" s="1">
        <f>[1]!s_qfa_yoynetprofit($A11,M$1)</f>
        <v>29.488700000000001</v>
      </c>
      <c r="N11" s="1">
        <f>[1]!s_qfa_yoynetprofit($A11,N$1)</f>
        <v>-278.32760000000002</v>
      </c>
      <c r="O11" s="1">
        <f>[1]!s_qfa_yoynetprofit($A11,O$1)</f>
        <v>1.0596000000000001</v>
      </c>
      <c r="P11" s="1">
        <f>[1]!s_qfa_yoynetprofit($A11,P$1)</f>
        <v>-8.1550999999999991</v>
      </c>
      <c r="Q11" s="1">
        <f>[1]!s_qfa_yoynetprofit($A11,Q$1)</f>
        <v>31.526700000000002</v>
      </c>
      <c r="R11" s="6">
        <f>[1]!s_qfa_yoynetprofit($A11,R$1)</f>
        <v>3117.9704999999999</v>
      </c>
      <c r="S11" s="1">
        <f>[1]!s_qfa_yoynetprofit($A11,S$1)</f>
        <v>138.5273</v>
      </c>
      <c r="T11" s="1">
        <f>[1]!s_qfa_yoynetprofit($A11,T$1)</f>
        <v>113.90389999999999</v>
      </c>
      <c r="U11" s="1">
        <f>[1]!s_qfa_yoynetprofit($A11,U$1)</f>
        <v>82.0595</v>
      </c>
      <c r="V11" s="6">
        <f>[1]!s_qfa_yoynetprofit($A11,V$1)</f>
        <v>2026.2777000000001</v>
      </c>
      <c r="W11" s="1">
        <f>[1]!s_qfa_yoynetprofit($A11,W$1)</f>
        <v>-21.042200000000001</v>
      </c>
      <c r="X11" s="1">
        <f>[1]!s_qfa_yoynetprofit($A11,X$1)</f>
        <v>-39.473700000000001</v>
      </c>
      <c r="Y11" s="1">
        <f>[1]!s_qfa_yoynetprofit($A11,Y$1)</f>
        <v>13.81</v>
      </c>
    </row>
    <row r="12" spans="1:25">
      <c r="A12" s="2" t="s">
        <v>39</v>
      </c>
      <c r="B12" s="2" t="s">
        <v>38</v>
      </c>
      <c r="C12" s="1">
        <f ca="1">[1]!s_qfa_yoynetprofit($A12,C$1)</f>
        <v>3.6236000000000002</v>
      </c>
      <c r="D12" s="1">
        <f>[1]!s_qfa_yoynetprofit($A12,D$1)</f>
        <v>3.6236000000000002</v>
      </c>
      <c r="E12" s="1">
        <f>[1]!s_qfa_yoynetprofit($A12,E$1)</f>
        <v>164.95580000000001</v>
      </c>
      <c r="F12" s="6">
        <f>[1]!s_qfa_yoynetprofit($A12,F$1)</f>
        <v>10348.540300000001</v>
      </c>
      <c r="G12" s="1">
        <f>[1]!s_qfa_yoynetprofit($A12,G$1)</f>
        <v>75.349199999999996</v>
      </c>
      <c r="H12" s="1">
        <f>[1]!s_qfa_yoynetprofit($A12,H$1)</f>
        <v>32.792900000000003</v>
      </c>
      <c r="I12" s="1">
        <f>[1]!s_qfa_yoynetprofit($A12,I$1)</f>
        <v>-8.8282000000000007</v>
      </c>
      <c r="J12" s="6">
        <f>[1]!s_qfa_yoynetprofit($A12,J$1)</f>
        <v>-1539.5277000000001</v>
      </c>
      <c r="K12" s="1">
        <f>[1]!s_qfa_yoynetprofit($A12,K$1)</f>
        <v>6.1924000000000001</v>
      </c>
      <c r="L12" s="1">
        <f>[1]!s_qfa_yoynetprofit($A12,L$1)</f>
        <v>-10.7971</v>
      </c>
      <c r="M12" s="1">
        <f>[1]!s_qfa_yoynetprofit($A12,M$1)</f>
        <v>17.4314</v>
      </c>
      <c r="N12" s="1">
        <f>[1]!s_qfa_yoynetprofit($A12,N$1)</f>
        <v>-94.680999999999997</v>
      </c>
      <c r="O12" s="1">
        <f>[1]!s_qfa_yoynetprofit($A12,O$1)</f>
        <v>-8.8020999999999994</v>
      </c>
      <c r="P12" s="1">
        <f>[1]!s_qfa_yoynetprofit($A12,P$1)</f>
        <v>6.9116999999999997</v>
      </c>
      <c r="Q12" s="1">
        <f>[1]!s_qfa_yoynetprofit($A12,Q$1)</f>
        <v>12.0017</v>
      </c>
      <c r="R12" s="1">
        <f>[1]!s_qfa_yoynetprofit($A12,R$1)</f>
        <v>56.261600000000001</v>
      </c>
      <c r="S12" s="1">
        <f>[1]!s_qfa_yoynetprofit($A12,S$1)</f>
        <v>47.325899999999997</v>
      </c>
      <c r="T12" s="1">
        <f>[1]!s_qfa_yoynetprofit($A12,T$1)</f>
        <v>30.309100000000001</v>
      </c>
      <c r="U12" s="1">
        <f>[1]!s_qfa_yoynetprofit($A12,U$1)</f>
        <v>-11.5458</v>
      </c>
      <c r="V12" s="1">
        <f>[1]!s_qfa_yoynetprofit($A12,V$1)</f>
        <v>10.3881</v>
      </c>
      <c r="W12" s="1">
        <f>[1]!s_qfa_yoynetprofit($A12,W$1)</f>
        <v>-0.12740000000000001</v>
      </c>
      <c r="X12" s="1">
        <f>[1]!s_qfa_yoynetprofit($A12,X$1)</f>
        <v>29.306999999999999</v>
      </c>
      <c r="Y12" s="1">
        <f>[1]!s_qfa_yoynetprofit($A12,Y$1)</f>
        <v>46.6586</v>
      </c>
    </row>
    <row r="13" spans="1:25">
      <c r="A13" s="2" t="s">
        <v>37</v>
      </c>
      <c r="B13" s="2" t="s">
        <v>36</v>
      </c>
      <c r="C13" s="1">
        <f ca="1">[1]!s_qfa_yoynetprofit($A13,C$1)</f>
        <v>23.855799999999999</v>
      </c>
      <c r="D13" s="1">
        <f>[1]!s_qfa_yoynetprofit($A13,D$1)</f>
        <v>23.855799999999999</v>
      </c>
      <c r="E13" s="1">
        <f>[1]!s_qfa_yoynetprofit($A13,E$1)</f>
        <v>-24.274799999999999</v>
      </c>
      <c r="F13" s="1">
        <f>[1]!s_qfa_yoynetprofit($A13,F$1)</f>
        <v>145.92859999999999</v>
      </c>
      <c r="G13" s="1">
        <f>[1]!s_qfa_yoynetprofit($A13,G$1)</f>
        <v>80.8215</v>
      </c>
      <c r="H13" s="1">
        <f>[1]!s_qfa_yoynetprofit($A13,H$1)</f>
        <v>-15.500500000000001</v>
      </c>
      <c r="I13" s="1">
        <f>[1]!s_qfa_yoynetprofit($A13,I$1)</f>
        <v>205.0453</v>
      </c>
      <c r="J13" s="1">
        <f>[1]!s_qfa_yoynetprofit($A13,J$1)</f>
        <v>357.81110000000001</v>
      </c>
      <c r="K13" s="1">
        <f>[1]!s_qfa_yoynetprofit($A13,K$1)</f>
        <v>-14.359400000000001</v>
      </c>
      <c r="L13" s="1">
        <f>[1]!s_qfa_yoynetprofit($A13,L$1)</f>
        <v>46.222299999999997</v>
      </c>
      <c r="M13" s="1">
        <f>[1]!s_qfa_yoynetprofit($A13,M$1)</f>
        <v>58.178400000000003</v>
      </c>
      <c r="N13" s="1">
        <f>[1]!s_qfa_yoynetprofit($A13,N$1)</f>
        <v>59.293500000000002</v>
      </c>
      <c r="O13" s="1">
        <f>[1]!s_qfa_yoynetprofit($A13,O$1)</f>
        <v>22.902000000000001</v>
      </c>
      <c r="P13" s="1">
        <f>[1]!s_qfa_yoynetprofit($A13,P$1)</f>
        <v>19.583100000000002</v>
      </c>
      <c r="Q13" s="1">
        <f>[1]!s_qfa_yoynetprofit($A13,Q$1)</f>
        <v>-11.3691</v>
      </c>
      <c r="R13" s="1">
        <f>[1]!s_qfa_yoynetprofit($A13,R$1)</f>
        <v>-21.793299999999999</v>
      </c>
      <c r="S13" s="1">
        <f>[1]!s_qfa_yoynetprofit($A13,S$1)</f>
        <v>1.667</v>
      </c>
      <c r="T13" s="1">
        <f>[1]!s_qfa_yoynetprofit($A13,T$1)</f>
        <v>-2.2240000000000002</v>
      </c>
      <c r="U13" s="1">
        <f>[1]!s_qfa_yoynetprofit($A13,U$1)</f>
        <v>23.646100000000001</v>
      </c>
      <c r="V13" s="1">
        <f>[1]!s_qfa_yoynetprofit($A13,V$1)</f>
        <v>52.6663</v>
      </c>
      <c r="W13" s="1">
        <f>[1]!s_qfa_yoynetprofit($A13,W$1)</f>
        <v>169.73159999999999</v>
      </c>
      <c r="X13" s="1">
        <f>[1]!s_qfa_yoynetprofit($A13,X$1)</f>
        <v>56.347099999999998</v>
      </c>
      <c r="Y13" s="1">
        <f>[1]!s_qfa_yoynetprofit($A13,Y$1)</f>
        <v>24.061800000000002</v>
      </c>
    </row>
    <row r="14" spans="1:25">
      <c r="A14" s="2" t="s">
        <v>35</v>
      </c>
      <c r="B14" s="2" t="s">
        <v>34</v>
      </c>
      <c r="C14" s="1">
        <f ca="1">[1]!s_qfa_yoynetprofit($A14,C$1)</f>
        <v>6.6085000000000003</v>
      </c>
      <c r="D14" s="1">
        <f>[1]!s_qfa_yoynetprofit($A14,D$1)</f>
        <v>6.6085000000000003</v>
      </c>
      <c r="E14" s="1">
        <f>[1]!s_qfa_yoynetprofit($A14,E$1)</f>
        <v>683.41499999999996</v>
      </c>
      <c r="F14" s="1">
        <f>[1]!s_qfa_yoynetprofit($A14,F$1)</f>
        <v>80.685400000000001</v>
      </c>
      <c r="G14" s="1">
        <f>[1]!s_qfa_yoynetprofit($A14,G$1)</f>
        <v>64.301100000000005</v>
      </c>
      <c r="H14" s="1">
        <f>[1]!s_qfa_yoynetprofit($A14,H$1)</f>
        <v>45.885899999999999</v>
      </c>
      <c r="I14" s="1">
        <f>[1]!s_qfa_yoynetprofit($A14,I$1)</f>
        <v>-82.013499999999993</v>
      </c>
      <c r="J14" s="1">
        <f>[1]!s_qfa_yoynetprofit($A14,J$1)</f>
        <v>-43.729100000000003</v>
      </c>
      <c r="K14" s="1">
        <f>[1]!s_qfa_yoynetprofit($A14,K$1)</f>
        <v>-25.689599999999999</v>
      </c>
      <c r="L14" s="1">
        <f>[1]!s_qfa_yoynetprofit($A14,L$1)</f>
        <v>-37.9133</v>
      </c>
      <c r="M14" s="1">
        <f>[1]!s_qfa_yoynetprofit($A14,M$1)</f>
        <v>-27.1462</v>
      </c>
      <c r="N14" s="1">
        <f>[1]!s_qfa_yoynetprofit($A14,N$1)</f>
        <v>-71.646600000000007</v>
      </c>
      <c r="O14" s="1">
        <f>[1]!s_qfa_yoynetprofit($A14,O$1)</f>
        <v>-13.1785</v>
      </c>
      <c r="P14" s="1">
        <f>[1]!s_qfa_yoynetprofit($A14,P$1)</f>
        <v>10.291</v>
      </c>
      <c r="Q14" s="1">
        <f>[1]!s_qfa_yoynetprofit($A14,Q$1)</f>
        <v>3.4763000000000002</v>
      </c>
      <c r="R14" s="1">
        <f>[1]!s_qfa_yoynetprofit($A14,R$1)</f>
        <v>-7.6337000000000002</v>
      </c>
      <c r="S14" s="1">
        <f>[1]!s_qfa_yoynetprofit($A14,S$1)</f>
        <v>3.2675999999999998</v>
      </c>
      <c r="T14" s="1">
        <f>[1]!s_qfa_yoynetprofit($A14,T$1)</f>
        <v>0.78249999999999997</v>
      </c>
      <c r="U14" s="1">
        <f>[1]!s_qfa_yoynetprofit($A14,U$1)</f>
        <v>18.9419</v>
      </c>
      <c r="V14" s="1">
        <f>[1]!s_qfa_yoynetprofit($A14,V$1)</f>
        <v>18.6951</v>
      </c>
      <c r="W14" s="1">
        <f>[1]!s_qfa_yoynetprofit($A14,W$1)</f>
        <v>31.487400000000001</v>
      </c>
      <c r="X14" s="1">
        <f>[1]!s_qfa_yoynetprofit($A14,X$1)</f>
        <v>20.430900000000001</v>
      </c>
      <c r="Y14" s="1">
        <f>[1]!s_qfa_yoynetprofit($A14,Y$1)</f>
        <v>13.4621</v>
      </c>
    </row>
    <row r="15" spans="1:25">
      <c r="A15" s="2" t="s">
        <v>33</v>
      </c>
      <c r="B15" s="2" t="s">
        <v>32</v>
      </c>
      <c r="C15" s="1">
        <f ca="1">[1]!s_qfa_yoynetprofit($A15,C$1)</f>
        <v>-35.670900000000003</v>
      </c>
      <c r="D15" s="1">
        <f>[1]!s_qfa_yoynetprofit($A15,D$1)</f>
        <v>-35.670900000000003</v>
      </c>
      <c r="E15" s="1">
        <f>[1]!s_qfa_yoynetprofit($A15,E$1)</f>
        <v>177.11609999999999</v>
      </c>
      <c r="F15" s="1">
        <f>[1]!s_qfa_yoynetprofit($A15,F$1)</f>
        <v>-95.888099999999994</v>
      </c>
      <c r="G15" s="1">
        <f>[1]!s_qfa_yoynetprofit($A15,G$1)</f>
        <v>-56.6691</v>
      </c>
      <c r="H15" s="1">
        <f>[1]!s_qfa_yoynetprofit($A15,H$1)</f>
        <v>-26.0975</v>
      </c>
      <c r="I15" s="1">
        <f>[1]!s_qfa_yoynetprofit($A15,I$1)</f>
        <v>-75.628699999999995</v>
      </c>
      <c r="J15" s="1">
        <f>[1]!s_qfa_yoynetprofit($A15,J$1)</f>
        <v>-265.65280000000001</v>
      </c>
      <c r="K15" s="1">
        <f>[1]!s_qfa_yoynetprofit($A15,K$1)</f>
        <v>88.162800000000004</v>
      </c>
      <c r="L15" s="1">
        <f>[1]!s_qfa_yoynetprofit($A15,L$1)</f>
        <v>-37.859400000000001</v>
      </c>
      <c r="M15" s="1">
        <f>[1]!s_qfa_yoynetprofit($A15,M$1)</f>
        <v>-5.4493999999999998</v>
      </c>
      <c r="N15" s="1">
        <f>[1]!s_qfa_yoynetprofit($A15,N$1)</f>
        <v>-75.9876</v>
      </c>
      <c r="O15" s="1">
        <f>[1]!s_qfa_yoynetprofit($A15,O$1)</f>
        <v>8.9144000000000005</v>
      </c>
      <c r="P15" s="1">
        <f>[1]!s_qfa_yoynetprofit($A15,P$1)</f>
        <v>67.332300000000004</v>
      </c>
      <c r="Q15" s="1">
        <f>[1]!s_qfa_yoynetprofit($A15,Q$1)</f>
        <v>23.9068</v>
      </c>
      <c r="R15" s="1">
        <f>[1]!s_qfa_yoynetprofit($A15,R$1)</f>
        <v>46.360799999999998</v>
      </c>
      <c r="S15" s="1">
        <f>[1]!s_qfa_yoynetprofit($A15,S$1)</f>
        <v>73.476699999999994</v>
      </c>
      <c r="T15" s="1">
        <f>[1]!s_qfa_yoynetprofit($A15,T$1)</f>
        <v>13.3466</v>
      </c>
      <c r="U15" s="1">
        <f>[1]!s_qfa_yoynetprofit($A15,U$1)</f>
        <v>32.286000000000001</v>
      </c>
      <c r="V15" s="1">
        <f>[1]!s_qfa_yoynetprofit($A15,V$1)</f>
        <v>137.1146</v>
      </c>
      <c r="W15" s="1">
        <f>[1]!s_qfa_yoynetprofit($A15,W$1)</f>
        <v>111.1139</v>
      </c>
      <c r="X15" s="1">
        <f>[1]!s_qfa_yoynetprofit($A15,X$1)</f>
        <v>-6.8907999999999996</v>
      </c>
      <c r="Y15" s="1">
        <f>[1]!s_qfa_yoynetprofit($A15,Y$1)</f>
        <v>-8.5519999999999996</v>
      </c>
    </row>
    <row r="16" spans="1:25">
      <c r="A16" s="2" t="s">
        <v>31</v>
      </c>
      <c r="B16" s="2" t="s">
        <v>30</v>
      </c>
      <c r="C16" s="6">
        <f ca="1">[1]!s_qfa_yoynetprofit($A16,C$1)</f>
        <v>1357.6692</v>
      </c>
      <c r="D16" s="6">
        <f>[1]!s_qfa_yoynetprofit($A16,D$1)</f>
        <v>1357.6692</v>
      </c>
      <c r="E16" s="1">
        <f>[1]!s_qfa_yoynetprofit($A16,E$1)</f>
        <v>239.08680000000001</v>
      </c>
      <c r="F16" s="1">
        <f>[1]!s_qfa_yoynetprofit($A16,F$1)</f>
        <v>-194.1371</v>
      </c>
      <c r="G16" s="1">
        <f>[1]!s_qfa_yoynetprofit($A16,G$1)</f>
        <v>-20.496500000000001</v>
      </c>
      <c r="H16" s="1">
        <f>[1]!s_qfa_yoynetprofit($A16,H$1)</f>
        <v>-91.361699999999999</v>
      </c>
      <c r="I16" s="1">
        <f>[1]!s_qfa_yoynetprofit($A16,I$1)</f>
        <v>-151.49359999999999</v>
      </c>
      <c r="J16" s="1">
        <f>[1]!s_qfa_yoynetprofit($A16,J$1)</f>
        <v>-170.7345</v>
      </c>
      <c r="K16" s="1">
        <f>[1]!s_qfa_yoynetprofit($A16,K$1)</f>
        <v>-9.1510999999999996</v>
      </c>
      <c r="L16" s="1">
        <f>[1]!s_qfa_yoynetprofit($A16,L$1)</f>
        <v>-1.9849000000000001</v>
      </c>
      <c r="M16" s="1">
        <f>[1]!s_qfa_yoynetprofit($A16,M$1)</f>
        <v>54.518500000000003</v>
      </c>
      <c r="N16" s="1">
        <f>[1]!s_qfa_yoynetprofit($A16,N$1)</f>
        <v>-45.801699999999997</v>
      </c>
      <c r="O16" s="1">
        <f>[1]!s_qfa_yoynetprofit($A16,O$1)</f>
        <v>19.988499999999998</v>
      </c>
      <c r="P16" s="1">
        <f>[1]!s_qfa_yoynetprofit($A16,P$1)</f>
        <v>28.328299999999999</v>
      </c>
      <c r="Q16" s="1">
        <f>[1]!s_qfa_yoynetprofit($A16,Q$1)</f>
        <v>39.595700000000001</v>
      </c>
      <c r="R16" s="1">
        <f>[1]!s_qfa_yoynetprofit($A16,R$1)</f>
        <v>67.083600000000004</v>
      </c>
      <c r="S16" s="1">
        <f>[1]!s_qfa_yoynetprofit($A16,S$1)</f>
        <v>34.609099999999998</v>
      </c>
      <c r="T16" s="1">
        <f>[1]!s_qfa_yoynetprofit($A16,T$1)</f>
        <v>45.146000000000001</v>
      </c>
      <c r="U16" s="1">
        <f>[1]!s_qfa_yoynetprofit($A16,U$1)</f>
        <v>-1.337</v>
      </c>
      <c r="V16" s="1">
        <f>[1]!s_qfa_yoynetprofit($A16,V$1)</f>
        <v>30.395099999999999</v>
      </c>
      <c r="W16" s="1">
        <f>[1]!s_qfa_yoynetprofit($A16,W$1)</f>
        <v>22.1952</v>
      </c>
      <c r="X16" s="1">
        <f>[1]!s_qfa_yoynetprofit($A16,X$1)</f>
        <v>11.24</v>
      </c>
      <c r="Y16" s="1">
        <f>[1]!s_qfa_yoynetprofit($A16,Y$1)</f>
        <v>17.592400000000001</v>
      </c>
    </row>
    <row r="17" spans="1:25">
      <c r="A17" s="2" t="s">
        <v>29</v>
      </c>
      <c r="B17" s="2" t="s">
        <v>28</v>
      </c>
      <c r="C17" s="1">
        <f ca="1">[1]!s_qfa_yoynetprofit($A17,C$1)</f>
        <v>5.4809000000000001</v>
      </c>
      <c r="D17" s="1">
        <f>[1]!s_qfa_yoynetprofit($A17,D$1)</f>
        <v>5.4809000000000001</v>
      </c>
      <c r="E17" s="1">
        <f>[1]!s_qfa_yoynetprofit($A17,E$1)</f>
        <v>105.3588</v>
      </c>
      <c r="F17" s="1">
        <f>[1]!s_qfa_yoynetprofit($A17,F$1)</f>
        <v>217.26</v>
      </c>
      <c r="G17" s="1">
        <f>[1]!s_qfa_yoynetprofit($A17,G$1)</f>
        <v>19.7058</v>
      </c>
      <c r="H17" s="1">
        <f>[1]!s_qfa_yoynetprofit($A17,H$1)</f>
        <v>-9.8892000000000007</v>
      </c>
      <c r="I17" s="1">
        <f>[1]!s_qfa_yoynetprofit($A17,I$1)</f>
        <v>-51.906799999999997</v>
      </c>
      <c r="J17" s="1">
        <f>[1]!s_qfa_yoynetprofit($A17,J$1)</f>
        <v>169.56909999999999</v>
      </c>
      <c r="K17" s="1">
        <f>[1]!s_qfa_yoynetprofit($A17,K$1)</f>
        <v>20.033899999999999</v>
      </c>
      <c r="L17" s="1">
        <f>[1]!s_qfa_yoynetprofit($A17,L$1)</f>
        <v>10.655900000000001</v>
      </c>
      <c r="M17" s="1">
        <f>[1]!s_qfa_yoynetprofit($A17,M$1)</f>
        <v>6.6761999999999997</v>
      </c>
      <c r="N17" s="1">
        <f>[1]!s_qfa_yoynetprofit($A17,N$1)</f>
        <v>-89.105999999999995</v>
      </c>
      <c r="O17" s="1">
        <f>[1]!s_qfa_yoynetprofit($A17,O$1)</f>
        <v>7.4237000000000002</v>
      </c>
      <c r="P17" s="1">
        <f>[1]!s_qfa_yoynetprofit($A17,P$1)</f>
        <v>19.6295</v>
      </c>
      <c r="Q17" s="1">
        <f>[1]!s_qfa_yoynetprofit($A17,Q$1)</f>
        <v>21.949100000000001</v>
      </c>
      <c r="R17" s="1">
        <f>[1]!s_qfa_yoynetprofit($A17,R$1)</f>
        <v>44.9893</v>
      </c>
      <c r="S17" s="1">
        <f>[1]!s_qfa_yoynetprofit($A17,S$1)</f>
        <v>27.4846</v>
      </c>
      <c r="T17" s="1">
        <f>[1]!s_qfa_yoynetprofit($A17,T$1)</f>
        <v>30.340199999999999</v>
      </c>
      <c r="U17" s="1">
        <f>[1]!s_qfa_yoynetprofit($A17,U$1)</f>
        <v>13.486800000000001</v>
      </c>
      <c r="V17" s="1">
        <f>[1]!s_qfa_yoynetprofit($A17,V$1)</f>
        <v>81.949100000000001</v>
      </c>
      <c r="W17" s="1">
        <f>[1]!s_qfa_yoynetprofit($A17,W$1)</f>
        <v>36.822200000000002</v>
      </c>
      <c r="X17" s="1">
        <f>[1]!s_qfa_yoynetprofit($A17,X$1)</f>
        <v>18.026800000000001</v>
      </c>
      <c r="Y17" s="1">
        <f>[1]!s_qfa_yoynetprofit($A17,Y$1)</f>
        <v>15.933</v>
      </c>
    </row>
    <row r="18" spans="1:25">
      <c r="A18" s="2" t="s">
        <v>27</v>
      </c>
      <c r="B18" s="2" t="s">
        <v>26</v>
      </c>
      <c r="C18" s="1">
        <f ca="1">[1]!s_qfa_yoynetprofit($A18,C$1)</f>
        <v>9.7667000000000002</v>
      </c>
      <c r="D18" s="1">
        <f>[1]!s_qfa_yoynetprofit($A18,D$1)</f>
        <v>9.7667000000000002</v>
      </c>
      <c r="E18" s="1">
        <f>[1]!s_qfa_yoynetprofit($A18,E$1)</f>
        <v>137.70099999999999</v>
      </c>
      <c r="F18" s="1">
        <f>[1]!s_qfa_yoynetprofit($A18,F$1)</f>
        <v>75.469200000000001</v>
      </c>
      <c r="G18" s="1">
        <f>[1]!s_qfa_yoynetprofit($A18,G$1)</f>
        <v>-33.353099999999998</v>
      </c>
      <c r="H18" s="1">
        <f>[1]!s_qfa_yoynetprofit($A18,H$1)</f>
        <v>-7.1985000000000001</v>
      </c>
      <c r="I18" s="1">
        <f>[1]!s_qfa_yoynetprofit($A18,I$1)</f>
        <v>-79.504999999999995</v>
      </c>
      <c r="J18" s="1">
        <f>[1]!s_qfa_yoynetprofit($A18,J$1)</f>
        <v>15.0341</v>
      </c>
      <c r="K18" s="1">
        <f>[1]!s_qfa_yoynetprofit($A18,K$1)</f>
        <v>-21.506599999999999</v>
      </c>
      <c r="L18" s="1">
        <f>[1]!s_qfa_yoynetprofit($A18,L$1)</f>
        <v>-34.887799999999999</v>
      </c>
      <c r="M18" s="1">
        <f>[1]!s_qfa_yoynetprofit($A18,M$1)</f>
        <v>12.8574</v>
      </c>
      <c r="N18" s="1">
        <f>[1]!s_qfa_yoynetprofit($A18,N$1)</f>
        <v>-123.81319999999999</v>
      </c>
      <c r="O18" s="1">
        <f>[1]!s_qfa_yoynetprofit($A18,O$1)</f>
        <v>4.8460000000000001</v>
      </c>
      <c r="P18" s="1">
        <f>[1]!s_qfa_yoynetprofit($A18,P$1)</f>
        <v>4.1497999999999999</v>
      </c>
      <c r="Q18" s="1">
        <f>[1]!s_qfa_yoynetprofit($A18,Q$1)</f>
        <v>13.8027</v>
      </c>
      <c r="R18" s="1">
        <f>[1]!s_qfa_yoynetprofit($A18,R$1)</f>
        <v>-62.684100000000001</v>
      </c>
      <c r="S18" s="1">
        <f>[1]!s_qfa_yoynetprofit($A18,S$1)</f>
        <v>21.071200000000001</v>
      </c>
      <c r="T18" s="1">
        <f>[1]!s_qfa_yoynetprofit($A18,T$1)</f>
        <v>31.1204</v>
      </c>
      <c r="U18" s="1">
        <f>[1]!s_qfa_yoynetprofit($A18,U$1)</f>
        <v>-10.5511</v>
      </c>
      <c r="V18" s="1">
        <f>[1]!s_qfa_yoynetprofit($A18,V$1)</f>
        <v>20.7943</v>
      </c>
      <c r="W18" s="1">
        <f>[1]!s_qfa_yoynetprofit($A18,W$1)</f>
        <v>12.008699999999999</v>
      </c>
      <c r="X18" s="1">
        <f>[1]!s_qfa_yoynetprofit($A18,X$1)</f>
        <v>-22.838899999999999</v>
      </c>
      <c r="Y18" s="1">
        <f>[1]!s_qfa_yoynetprofit($A18,Y$1)</f>
        <v>29.091200000000001</v>
      </c>
    </row>
    <row r="19" spans="1:25">
      <c r="A19" s="2" t="s">
        <v>25</v>
      </c>
      <c r="B19" s="2" t="s">
        <v>24</v>
      </c>
      <c r="C19" s="1">
        <f ca="1">[1]!s_qfa_yoynetprofit($A19,C$1)</f>
        <v>23.400400000000001</v>
      </c>
      <c r="D19" s="1">
        <f>[1]!s_qfa_yoynetprofit($A19,D$1)</f>
        <v>23.400400000000001</v>
      </c>
      <c r="E19" s="1">
        <f>[1]!s_qfa_yoynetprofit($A19,E$1)</f>
        <v>73.261799999999994</v>
      </c>
      <c r="F19" s="1">
        <f>[1]!s_qfa_yoynetprofit($A19,F$1)</f>
        <v>45.042400000000001</v>
      </c>
      <c r="G19" s="1">
        <f>[1]!s_qfa_yoynetprofit($A19,G$1)</f>
        <v>42.713700000000003</v>
      </c>
      <c r="H19" s="1">
        <f>[1]!s_qfa_yoynetprofit($A19,H$1)</f>
        <v>34.563600000000001</v>
      </c>
      <c r="I19" s="1">
        <f>[1]!s_qfa_yoynetprofit($A19,I$1)</f>
        <v>-14.4755</v>
      </c>
      <c r="J19" s="1">
        <f>[1]!s_qfa_yoynetprofit($A19,J$1)</f>
        <v>-208.1918</v>
      </c>
      <c r="K19" s="1">
        <f>[1]!s_qfa_yoynetprofit($A19,K$1)</f>
        <v>6.8977000000000004</v>
      </c>
      <c r="L19" s="1">
        <f>[1]!s_qfa_yoynetprofit($A19,L$1)</f>
        <v>-0.29859999999999998</v>
      </c>
      <c r="M19" s="1">
        <f>[1]!s_qfa_yoynetprofit($A19,M$1)</f>
        <v>9.3439999999999994</v>
      </c>
      <c r="N19" s="1">
        <f>[1]!s_qfa_yoynetprofit($A19,N$1)</f>
        <v>-69.390699999999995</v>
      </c>
      <c r="O19" s="1">
        <f>[1]!s_qfa_yoynetprofit($A19,O$1)</f>
        <v>-10.981199999999999</v>
      </c>
      <c r="P19" s="1">
        <f>[1]!s_qfa_yoynetprofit($A19,P$1)</f>
        <v>16.641999999999999</v>
      </c>
      <c r="Q19" s="1">
        <f>[1]!s_qfa_yoynetprofit($A19,Q$1)</f>
        <v>27.908200000000001</v>
      </c>
      <c r="R19" s="1">
        <f>[1]!s_qfa_yoynetprofit($A19,R$1)</f>
        <v>16.651700000000002</v>
      </c>
      <c r="S19" s="1">
        <f>[1]!s_qfa_yoynetprofit($A19,S$1)</f>
        <v>45.583199999999998</v>
      </c>
      <c r="T19" s="1">
        <f>[1]!s_qfa_yoynetprofit($A19,T$1)</f>
        <v>23.283200000000001</v>
      </c>
      <c r="U19" s="1">
        <f>[1]!s_qfa_yoynetprofit($A19,U$1)</f>
        <v>14.474500000000001</v>
      </c>
      <c r="V19" s="1">
        <f>[1]!s_qfa_yoynetprofit($A19,V$1)</f>
        <v>16.3322</v>
      </c>
      <c r="W19" s="1">
        <f>[1]!s_qfa_yoynetprofit($A19,W$1)</f>
        <v>28.5686</v>
      </c>
      <c r="X19" s="1">
        <f>[1]!s_qfa_yoynetprofit($A19,X$1)</f>
        <v>10.0281</v>
      </c>
      <c r="Y19" s="1">
        <f>[1]!s_qfa_yoynetprofit($A19,Y$1)</f>
        <v>24.031600000000001</v>
      </c>
    </row>
    <row r="20" spans="1:25">
      <c r="A20" s="2" t="s">
        <v>23</v>
      </c>
      <c r="B20" s="2" t="s">
        <v>22</v>
      </c>
      <c r="C20" s="1">
        <f ca="1">[1]!s_qfa_yoynetprofit($A20,C$1)</f>
        <v>3.5899000000000001</v>
      </c>
      <c r="D20" s="1">
        <f>[1]!s_qfa_yoynetprofit($A20,D$1)</f>
        <v>3.5899000000000001</v>
      </c>
      <c r="E20" s="1">
        <f>[1]!s_qfa_yoynetprofit($A20,E$1)</f>
        <v>26.904599999999999</v>
      </c>
      <c r="F20" s="1">
        <f>[1]!s_qfa_yoynetprofit($A20,F$1)</f>
        <v>28.6144</v>
      </c>
      <c r="G20" s="1">
        <f>[1]!s_qfa_yoynetprofit($A20,G$1)</f>
        <v>20.812000000000001</v>
      </c>
      <c r="H20" s="1">
        <f>[1]!s_qfa_yoynetprofit($A20,H$1)</f>
        <v>25.613299999999999</v>
      </c>
      <c r="I20" s="1">
        <f>[1]!s_qfa_yoynetprofit($A20,I$1)</f>
        <v>0.29399999999999998</v>
      </c>
      <c r="J20" s="1">
        <f>[1]!s_qfa_yoynetprofit($A20,J$1)</f>
        <v>-3.0562</v>
      </c>
      <c r="K20" s="1">
        <f>[1]!s_qfa_yoynetprofit($A20,K$1)</f>
        <v>16.535399999999999</v>
      </c>
      <c r="L20" s="1">
        <f>[1]!s_qfa_yoynetprofit($A20,L$1)</f>
        <v>19.108499999999999</v>
      </c>
      <c r="M20" s="1">
        <f>[1]!s_qfa_yoynetprofit($A20,M$1)</f>
        <v>23.341999999999999</v>
      </c>
      <c r="N20" s="1">
        <f>[1]!s_qfa_yoynetprofit($A20,N$1)</f>
        <v>34.666400000000003</v>
      </c>
      <c r="O20" s="1">
        <f>[1]!s_qfa_yoynetprofit($A20,O$1)</f>
        <v>11.0236</v>
      </c>
      <c r="P20" s="1">
        <f>[1]!s_qfa_yoynetprofit($A20,P$1)</f>
        <v>32.804200000000002</v>
      </c>
      <c r="Q20" s="1">
        <f>[1]!s_qfa_yoynetprofit($A20,Q$1)</f>
        <v>30.347999999999999</v>
      </c>
      <c r="R20" s="1">
        <f>[1]!s_qfa_yoynetprofit($A20,R$1)</f>
        <v>32.426600000000001</v>
      </c>
      <c r="S20" s="1">
        <f>[1]!s_qfa_yoynetprofit($A20,S$1)</f>
        <v>54.762999999999998</v>
      </c>
      <c r="T20" s="1">
        <f>[1]!s_qfa_yoynetprofit($A20,T$1)</f>
        <v>19.978300000000001</v>
      </c>
      <c r="U20" s="1">
        <f>[1]!s_qfa_yoynetprofit($A20,U$1)</f>
        <v>17.963200000000001</v>
      </c>
      <c r="V20" s="1">
        <f>[1]!s_qfa_yoynetprofit($A20,V$1)</f>
        <v>13.7126</v>
      </c>
      <c r="W20" s="1">
        <f>[1]!s_qfa_yoynetprofit($A20,W$1)</f>
        <v>15.432499999999999</v>
      </c>
      <c r="X20" s="1">
        <f>[1]!s_qfa_yoynetprofit($A20,X$1)</f>
        <v>1.9829000000000001</v>
      </c>
      <c r="Y20" s="1">
        <f>[1]!s_qfa_yoynetprofit($A20,Y$1)</f>
        <v>15.052</v>
      </c>
    </row>
    <row r="21" spans="1:25">
      <c r="A21" s="2" t="s">
        <v>21</v>
      </c>
      <c r="B21" s="2" t="s">
        <v>20</v>
      </c>
      <c r="C21" s="1">
        <f ca="1">[1]!s_qfa_yoynetprofit($A21,C$1)</f>
        <v>-121.87050000000001</v>
      </c>
      <c r="D21" s="1">
        <f>[1]!s_qfa_yoynetprofit($A21,D$1)</f>
        <v>-121.87050000000001</v>
      </c>
      <c r="E21" s="1">
        <f>[1]!s_qfa_yoynetprofit($A21,E$1)</f>
        <v>0.53839999999999999</v>
      </c>
      <c r="F21" s="1">
        <f>[1]!s_qfa_yoynetprofit($A21,F$1)</f>
        <v>-64.938699999999997</v>
      </c>
      <c r="G21" s="1">
        <f>[1]!s_qfa_yoynetprofit($A21,G$1)</f>
        <v>79.802099999999996</v>
      </c>
      <c r="H21" s="1">
        <f>[1]!s_qfa_yoynetprofit($A21,H$1)</f>
        <v>128.03399999999999</v>
      </c>
      <c r="I21" s="6">
        <f>[1]!s_qfa_yoynetprofit($A21,I$1)</f>
        <v>571.66039999999998</v>
      </c>
      <c r="J21" s="6">
        <f>[1]!s_qfa_yoynetprofit($A21,J$1)</f>
        <v>1101.6179999999999</v>
      </c>
      <c r="K21" s="1">
        <f>[1]!s_qfa_yoynetprofit($A21,K$1)</f>
        <v>55.447299999999998</v>
      </c>
      <c r="L21" s="1">
        <f>[1]!s_qfa_yoynetprofit($A21,L$1)</f>
        <v>585.92160000000001</v>
      </c>
      <c r="M21" s="1">
        <f>[1]!s_qfa_yoynetprofit($A21,M$1)</f>
        <v>-71.195400000000006</v>
      </c>
      <c r="N21" s="6">
        <f>[1]!s_qfa_yoynetprofit($A21,N$1)</f>
        <v>-1351.0469000000001</v>
      </c>
      <c r="O21" s="1">
        <f>[1]!s_qfa_yoynetprofit($A21,O$1)</f>
        <v>12.182499999999999</v>
      </c>
      <c r="P21" s="1">
        <f>[1]!s_qfa_yoynetprofit($A21,P$1)</f>
        <v>-83.282799999999995</v>
      </c>
      <c r="Q21" s="1">
        <f>[1]!s_qfa_yoynetprofit($A21,Q$1)</f>
        <v>-5.0170000000000003</v>
      </c>
      <c r="R21" s="1">
        <f>[1]!s_qfa_yoynetprofit($A21,R$1)</f>
        <v>-116.13890000000001</v>
      </c>
      <c r="S21" s="1">
        <f>[1]!s_qfa_yoynetprofit($A21,S$1)</f>
        <v>-15.480700000000001</v>
      </c>
      <c r="T21" s="1">
        <f>[1]!s_qfa_yoynetprofit($A21,T$1)</f>
        <v>-49.675400000000003</v>
      </c>
      <c r="U21" s="1">
        <f>[1]!s_qfa_yoynetprofit($A21,U$1)</f>
        <v>54.54</v>
      </c>
      <c r="V21" s="1">
        <f>[1]!s_qfa_yoynetprofit($A21,V$1)</f>
        <v>257.63839999999999</v>
      </c>
      <c r="W21" s="1">
        <f>[1]!s_qfa_yoynetprofit($A21,W$1)</f>
        <v>112.8626</v>
      </c>
      <c r="X21" s="1">
        <f>[1]!s_qfa_yoynetprofit($A21,X$1)</f>
        <v>119.57299999999999</v>
      </c>
      <c r="Y21" s="1">
        <f>[1]!s_qfa_yoynetprofit($A21,Y$1)</f>
        <v>227.69</v>
      </c>
    </row>
    <row r="22" spans="1:25">
      <c r="A22" s="2" t="s">
        <v>19</v>
      </c>
      <c r="B22" s="2" t="s">
        <v>18</v>
      </c>
      <c r="C22" s="1">
        <f ca="1">[1]!s_qfa_yoynetprofit($A22,C$1)</f>
        <v>24.127800000000001</v>
      </c>
      <c r="D22" s="1">
        <f>[1]!s_qfa_yoynetprofit($A22,D$1)</f>
        <v>24.127800000000001</v>
      </c>
      <c r="E22" s="1">
        <f>[1]!s_qfa_yoynetprofit($A22,E$1)</f>
        <v>4.5804</v>
      </c>
      <c r="F22" s="1">
        <f>[1]!s_qfa_yoynetprofit($A22,F$1)</f>
        <v>41.852800000000002</v>
      </c>
      <c r="G22" s="1">
        <f>[1]!s_qfa_yoynetprofit($A22,G$1)</f>
        <v>-4.7618</v>
      </c>
      <c r="H22" s="1">
        <f>[1]!s_qfa_yoynetprofit($A22,H$1)</f>
        <v>-23.740200000000002</v>
      </c>
      <c r="I22" s="1">
        <f>[1]!s_qfa_yoynetprofit($A22,I$1)</f>
        <v>5.4881000000000002</v>
      </c>
      <c r="J22" s="1">
        <f>[1]!s_qfa_yoynetprofit($A22,J$1)</f>
        <v>3.5259</v>
      </c>
      <c r="K22" s="1">
        <f>[1]!s_qfa_yoynetprofit($A22,K$1)</f>
        <v>7.9211</v>
      </c>
      <c r="L22" s="1">
        <f>[1]!s_qfa_yoynetprofit($A22,L$1)</f>
        <v>7.1532999999999998</v>
      </c>
      <c r="M22" s="1">
        <f>[1]!s_qfa_yoynetprofit($A22,M$1)</f>
        <v>6.2237</v>
      </c>
      <c r="N22" s="1">
        <f>[1]!s_qfa_yoynetprofit($A22,N$1)</f>
        <v>8.6099999999999996E-2</v>
      </c>
      <c r="O22" s="1">
        <f>[1]!s_qfa_yoynetprofit($A22,O$1)</f>
        <v>7.8083999999999998</v>
      </c>
      <c r="P22" s="1">
        <f>[1]!s_qfa_yoynetprofit($A22,P$1)</f>
        <v>7.3090000000000002</v>
      </c>
      <c r="Q22" s="1">
        <f>[1]!s_qfa_yoynetprofit($A22,Q$1)</f>
        <v>5.5633999999999997</v>
      </c>
      <c r="R22" s="1">
        <f>[1]!s_qfa_yoynetprofit($A22,R$1)</f>
        <v>5.3963000000000001</v>
      </c>
      <c r="S22" s="1">
        <f>[1]!s_qfa_yoynetprofit($A22,S$1)</f>
        <v>3.7143000000000002</v>
      </c>
      <c r="T22" s="1">
        <f>[1]!s_qfa_yoynetprofit($A22,T$1)</f>
        <v>7.0553999999999997</v>
      </c>
      <c r="U22" s="1">
        <f>[1]!s_qfa_yoynetprofit($A22,U$1)</f>
        <v>2.6145999999999998</v>
      </c>
      <c r="V22" s="1">
        <f>[1]!s_qfa_yoynetprofit($A22,V$1)</f>
        <v>-2.0358999999999998</v>
      </c>
      <c r="W22" s="1">
        <f>[1]!s_qfa_yoynetprofit($A22,W$1)</f>
        <v>2.3792</v>
      </c>
      <c r="X22" s="1">
        <f>[1]!s_qfa_yoynetprofit($A22,X$1)</f>
        <v>2.2833000000000001</v>
      </c>
      <c r="Y22" s="1">
        <f>[1]!s_qfa_yoynetprofit($A22,Y$1)</f>
        <v>2.8098999999999998</v>
      </c>
    </row>
    <row r="23" spans="1:25">
      <c r="A23" s="2" t="s">
        <v>17</v>
      </c>
      <c r="B23" s="2" t="s">
        <v>16</v>
      </c>
      <c r="C23" s="1">
        <f ca="1">[1]!s_qfa_yoynetprofit($A23,C$1)</f>
        <v>38.268300000000004</v>
      </c>
      <c r="D23" s="1">
        <f>[1]!s_qfa_yoynetprofit($A23,D$1)</f>
        <v>38.268300000000004</v>
      </c>
      <c r="E23" s="1">
        <f>[1]!s_qfa_yoynetprofit($A23,E$1)</f>
        <v>22.170300000000001</v>
      </c>
      <c r="F23" s="1">
        <f>[1]!s_qfa_yoynetprofit($A23,F$1)</f>
        <v>45.949599999999997</v>
      </c>
      <c r="G23" s="1">
        <f>[1]!s_qfa_yoynetprofit($A23,G$1)</f>
        <v>36.575899999999997</v>
      </c>
      <c r="H23" s="1">
        <f>[1]!s_qfa_yoynetprofit($A23,H$1)</f>
        <v>-22.2715</v>
      </c>
      <c r="I23" s="1">
        <f>[1]!s_qfa_yoynetprofit($A23,I$1)</f>
        <v>-23.6464</v>
      </c>
      <c r="J23" s="1">
        <f>[1]!s_qfa_yoynetprofit($A23,J$1)</f>
        <v>28.011900000000001</v>
      </c>
      <c r="K23" s="1">
        <f>[1]!s_qfa_yoynetprofit($A23,K$1)</f>
        <v>83.509799999999998</v>
      </c>
      <c r="L23" s="1">
        <f>[1]!s_qfa_yoynetprofit($A23,L$1)</f>
        <v>63.507800000000003</v>
      </c>
      <c r="M23" s="1">
        <f>[1]!s_qfa_yoynetprofit($A23,M$1)</f>
        <v>75.783000000000001</v>
      </c>
      <c r="N23" s="1">
        <f>[1]!s_qfa_yoynetprofit($A23,N$1)</f>
        <v>-43.582799999999999</v>
      </c>
      <c r="O23" s="1">
        <f>[1]!s_qfa_yoynetprofit($A23,O$1)</f>
        <v>-37.161299999999997</v>
      </c>
      <c r="P23" s="1">
        <f>[1]!s_qfa_yoynetprofit($A23,P$1)</f>
        <v>3.4737</v>
      </c>
      <c r="Q23" s="1">
        <f>[1]!s_qfa_yoynetprofit($A23,Q$1)</f>
        <v>15.096399999999999</v>
      </c>
      <c r="R23" s="1">
        <f>[1]!s_qfa_yoynetprofit($A23,R$1)</f>
        <v>66.769599999999997</v>
      </c>
      <c r="S23" s="1">
        <f>[1]!s_qfa_yoynetprofit($A23,S$1)</f>
        <v>39.643099999999997</v>
      </c>
      <c r="T23" s="1">
        <f>[1]!s_qfa_yoynetprofit($A23,T$1)</f>
        <v>-4.4927999999999999</v>
      </c>
      <c r="U23" s="1">
        <f>[1]!s_qfa_yoynetprofit($A23,U$1)</f>
        <v>14.5168</v>
      </c>
      <c r="V23" s="1">
        <f>[1]!s_qfa_yoynetprofit($A23,V$1)</f>
        <v>-23.6144</v>
      </c>
      <c r="W23" s="1">
        <f>[1]!s_qfa_yoynetprofit($A23,W$1)</f>
        <v>11.046799999999999</v>
      </c>
      <c r="X23" s="1">
        <f>[1]!s_qfa_yoynetprofit($A23,X$1)</f>
        <v>-51.392099999999999</v>
      </c>
      <c r="Y23" s="1">
        <f>[1]!s_qfa_yoynetprofit($A23,Y$1)</f>
        <v>-37.037700000000001</v>
      </c>
    </row>
    <row r="24" spans="1:25">
      <c r="A24" s="2" t="s">
        <v>15</v>
      </c>
      <c r="B24" s="2" t="s">
        <v>14</v>
      </c>
      <c r="C24" s="1">
        <f ca="1">[1]!s_qfa_yoynetprofit($A24,C$1)</f>
        <v>-20.451000000000001</v>
      </c>
      <c r="D24" s="1">
        <f>[1]!s_qfa_yoynetprofit($A24,D$1)</f>
        <v>-20.451000000000001</v>
      </c>
      <c r="E24" s="1">
        <f>[1]!s_qfa_yoynetprofit($A24,E$1)</f>
        <v>-14.332100000000001</v>
      </c>
      <c r="F24" s="1">
        <f>[1]!s_qfa_yoynetprofit($A24,F$1)</f>
        <v>-23.858599999999999</v>
      </c>
      <c r="G24" s="1">
        <f>[1]!s_qfa_yoynetprofit($A24,G$1)</f>
        <v>-7.0699999999999999E-2</v>
      </c>
      <c r="H24" s="1">
        <f>[1]!s_qfa_yoynetprofit($A24,H$1)</f>
        <v>-6.2233999999999998</v>
      </c>
      <c r="I24" s="1">
        <f>[1]!s_qfa_yoynetprofit($A24,I$1)</f>
        <v>-45.521599999999999</v>
      </c>
      <c r="J24" s="1">
        <f>[1]!s_qfa_yoynetprofit($A24,J$1)</f>
        <v>6.6627999999999998</v>
      </c>
      <c r="K24" s="1">
        <f>[1]!s_qfa_yoynetprofit($A24,K$1)</f>
        <v>2.8715000000000002</v>
      </c>
      <c r="L24" s="1">
        <f>[1]!s_qfa_yoynetprofit($A24,L$1)</f>
        <v>11.2242</v>
      </c>
      <c r="M24" s="1">
        <f>[1]!s_qfa_yoynetprofit($A24,M$1)</f>
        <v>17.1142</v>
      </c>
      <c r="N24" s="1">
        <f>[1]!s_qfa_yoynetprofit($A24,N$1)</f>
        <v>-14.320600000000001</v>
      </c>
      <c r="O24" s="1">
        <f>[1]!s_qfa_yoynetprofit($A24,O$1)</f>
        <v>17.815100000000001</v>
      </c>
      <c r="P24" s="1">
        <f>[1]!s_qfa_yoynetprofit($A24,P$1)</f>
        <v>38.274799999999999</v>
      </c>
      <c r="Q24" s="1">
        <f>[1]!s_qfa_yoynetprofit($A24,Q$1)</f>
        <v>36.074199999999998</v>
      </c>
      <c r="R24" s="1">
        <f>[1]!s_qfa_yoynetprofit($A24,R$1)</f>
        <v>28.8079</v>
      </c>
      <c r="S24" s="1">
        <f>[1]!s_qfa_yoynetprofit($A24,S$1)</f>
        <v>30.7804</v>
      </c>
      <c r="T24" s="1">
        <f>[1]!s_qfa_yoynetprofit($A24,T$1)</f>
        <v>13.397399999999999</v>
      </c>
      <c r="U24" s="1">
        <f>[1]!s_qfa_yoynetprofit($A24,U$1)</f>
        <v>44.804299999999998</v>
      </c>
      <c r="V24" s="1">
        <f>[1]!s_qfa_yoynetprofit($A24,V$1)</f>
        <v>59.235500000000002</v>
      </c>
      <c r="W24" s="1">
        <f>[1]!s_qfa_yoynetprofit($A24,W$1)</f>
        <v>54.196599999999997</v>
      </c>
      <c r="X24" s="1">
        <f>[1]!s_qfa_yoynetprofit($A24,X$1)</f>
        <v>7.4500999999999999</v>
      </c>
      <c r="Y24" s="1">
        <f>[1]!s_qfa_yoynetprofit($A24,Y$1)</f>
        <v>43.9664</v>
      </c>
    </row>
    <row r="25" spans="1:25">
      <c r="A25" s="2" t="s">
        <v>13</v>
      </c>
      <c r="B25" s="2" t="s">
        <v>12</v>
      </c>
      <c r="C25" s="1">
        <f ca="1">[1]!s_qfa_yoynetprofit($A25,C$1)</f>
        <v>573.6123</v>
      </c>
      <c r="D25" s="1">
        <f>[1]!s_qfa_yoynetprofit($A25,D$1)</f>
        <v>573.6123</v>
      </c>
      <c r="E25" s="1">
        <f>[1]!s_qfa_yoynetprofit($A25,E$1)</f>
        <v>322.36520000000002</v>
      </c>
      <c r="F25" s="1">
        <f>[1]!s_qfa_yoynetprofit($A25,F$1)</f>
        <v>-343.22019999999998</v>
      </c>
      <c r="G25" s="1">
        <f>[1]!s_qfa_yoynetprofit($A25,G$1)</f>
        <v>-26.869900000000001</v>
      </c>
      <c r="H25" s="1">
        <f>[1]!s_qfa_yoynetprofit($A25,H$1)</f>
        <v>-72.949100000000001</v>
      </c>
      <c r="I25" s="1">
        <f>[1]!s_qfa_yoynetprofit($A25,I$1)</f>
        <v>-131.14189999999999</v>
      </c>
      <c r="J25" s="1">
        <f>[1]!s_qfa_yoynetprofit($A25,J$1)</f>
        <v>-50.865200000000002</v>
      </c>
      <c r="K25" s="1">
        <f>[1]!s_qfa_yoynetprofit($A25,K$1)</f>
        <v>2.39</v>
      </c>
      <c r="L25" s="1">
        <f>[1]!s_qfa_yoynetprofit($A25,L$1)</f>
        <v>12.7399</v>
      </c>
      <c r="M25" s="1">
        <f>[1]!s_qfa_yoynetprofit($A25,M$1)</f>
        <v>15.6088</v>
      </c>
      <c r="N25" s="1">
        <f>[1]!s_qfa_yoynetprofit($A25,N$1)</f>
        <v>-39.869300000000003</v>
      </c>
      <c r="O25" s="1">
        <f>[1]!s_qfa_yoynetprofit($A25,O$1)</f>
        <v>-20.7227</v>
      </c>
      <c r="P25" s="1">
        <f>[1]!s_qfa_yoynetprofit($A25,P$1)</f>
        <v>-20.0139</v>
      </c>
      <c r="Q25" s="1">
        <f>[1]!s_qfa_yoynetprofit($A25,Q$1)</f>
        <v>14.3407</v>
      </c>
      <c r="R25" s="1">
        <f>[1]!s_qfa_yoynetprofit($A25,R$1)</f>
        <v>33.645699999999998</v>
      </c>
      <c r="S25" s="1">
        <f>[1]!s_qfa_yoynetprofit($A25,S$1)</f>
        <v>39.843499999999999</v>
      </c>
      <c r="T25" s="1">
        <f>[1]!s_qfa_yoynetprofit($A25,T$1)</f>
        <v>64.750500000000002</v>
      </c>
      <c r="U25" s="1">
        <f>[1]!s_qfa_yoynetprofit($A25,U$1)</f>
        <v>41.337200000000003</v>
      </c>
      <c r="V25" s="1">
        <f>[1]!s_qfa_yoynetprofit($A25,V$1)</f>
        <v>48.517899999999997</v>
      </c>
      <c r="W25" s="1">
        <f>[1]!s_qfa_yoynetprofit($A25,W$1)</f>
        <v>28.101400000000002</v>
      </c>
      <c r="X25" s="1">
        <f>[1]!s_qfa_yoynetprofit($A25,X$1)</f>
        <v>-35.886000000000003</v>
      </c>
      <c r="Y25" s="1">
        <f>[1]!s_qfa_yoynetprofit($A25,Y$1)</f>
        <v>-14.766999999999999</v>
      </c>
    </row>
    <row r="26" spans="1:25">
      <c r="A26" s="2" t="s">
        <v>11</v>
      </c>
      <c r="B26" s="2" t="s">
        <v>10</v>
      </c>
      <c r="C26" s="1">
        <f ca="1">[1]!s_qfa_yoynetprofit($A26,C$1)</f>
        <v>78.042199999999994</v>
      </c>
      <c r="D26" s="1">
        <f>[1]!s_qfa_yoynetprofit($A26,D$1)</f>
        <v>78.042199999999994</v>
      </c>
      <c r="E26" s="1">
        <f>[1]!s_qfa_yoynetprofit($A26,E$1)</f>
        <v>180.1516</v>
      </c>
      <c r="F26" s="1">
        <f>[1]!s_qfa_yoynetprofit($A26,F$1)</f>
        <v>428.56610000000001</v>
      </c>
      <c r="G26" s="1">
        <f>[1]!s_qfa_yoynetprofit($A26,G$1)</f>
        <v>47.758699999999997</v>
      </c>
      <c r="H26" s="1">
        <f>[1]!s_qfa_yoynetprofit($A26,H$1)</f>
        <v>29.619900000000001</v>
      </c>
      <c r="I26" s="1">
        <f>[1]!s_qfa_yoynetprofit($A26,I$1)</f>
        <v>-15.509</v>
      </c>
      <c r="J26" s="1">
        <f>[1]!s_qfa_yoynetprofit($A26,J$1)</f>
        <v>112.6058</v>
      </c>
      <c r="K26" s="1">
        <f>[1]!s_qfa_yoynetprofit($A26,K$1)</f>
        <v>6.4444999999999997</v>
      </c>
      <c r="L26" s="1">
        <f>[1]!s_qfa_yoynetprofit($A26,L$1)</f>
        <v>-7.2914000000000003</v>
      </c>
      <c r="M26" s="1">
        <f>[1]!s_qfa_yoynetprofit($A26,M$1)</f>
        <v>-16.072700000000001</v>
      </c>
      <c r="N26" s="1">
        <f>[1]!s_qfa_yoynetprofit($A26,N$1)</f>
        <v>-161.93719999999999</v>
      </c>
      <c r="O26" s="1">
        <f>[1]!s_qfa_yoynetprofit($A26,O$1)</f>
        <v>-4.8772000000000002</v>
      </c>
      <c r="P26" s="1">
        <f>[1]!s_qfa_yoynetprofit($A26,P$1)</f>
        <v>0.30320000000000003</v>
      </c>
      <c r="Q26" s="1">
        <f>[1]!s_qfa_yoynetprofit($A26,Q$1)</f>
        <v>16.7987</v>
      </c>
      <c r="R26" s="1">
        <f>[1]!s_qfa_yoynetprofit($A26,R$1)</f>
        <v>12.993</v>
      </c>
      <c r="S26" s="1">
        <f>[1]!s_qfa_yoynetprofit($A26,S$1)</f>
        <v>46.162199999999999</v>
      </c>
      <c r="T26" s="1">
        <f>[1]!s_qfa_yoynetprofit($A26,T$1)</f>
        <v>70.194800000000001</v>
      </c>
      <c r="U26" s="1">
        <f>[1]!s_qfa_yoynetprofit($A26,U$1)</f>
        <v>51.461599999999997</v>
      </c>
      <c r="V26" s="1">
        <f>[1]!s_qfa_yoynetprofit($A26,V$1)</f>
        <v>49.913600000000002</v>
      </c>
      <c r="W26" s="1">
        <f>[1]!s_qfa_yoynetprofit($A26,W$1)</f>
        <v>48.333199999999998</v>
      </c>
      <c r="X26" s="1">
        <f>[1]!s_qfa_yoynetprofit($A26,X$1)</f>
        <v>1.2132000000000001</v>
      </c>
      <c r="Y26" s="1">
        <f>[1]!s_qfa_yoynetprofit($A26,Y$1)</f>
        <v>7.5220000000000002</v>
      </c>
    </row>
    <row r="27" spans="1:25">
      <c r="A27" s="2" t="s">
        <v>9</v>
      </c>
      <c r="B27" s="2" t="s">
        <v>8</v>
      </c>
      <c r="C27" s="1">
        <f ca="1">[1]!s_qfa_yoynetprofit($A27,C$1)</f>
        <v>-47.118099999999998</v>
      </c>
      <c r="D27" s="1">
        <f>[1]!s_qfa_yoynetprofit($A27,D$1)</f>
        <v>-47.118099999999998</v>
      </c>
      <c r="E27" s="1">
        <f>[1]!s_qfa_yoynetprofit($A27,E$1)</f>
        <v>90.775199999999998</v>
      </c>
      <c r="F27" s="1">
        <f>[1]!s_qfa_yoynetprofit($A27,F$1)</f>
        <v>371.66609999999997</v>
      </c>
      <c r="G27" s="1">
        <f>[1]!s_qfa_yoynetprofit($A27,G$1)</f>
        <v>-5.9916</v>
      </c>
      <c r="H27" s="1">
        <f>[1]!s_qfa_yoynetprofit($A27,H$1)</f>
        <v>263.50850000000003</v>
      </c>
      <c r="I27" s="1">
        <f>[1]!s_qfa_yoynetprofit($A27,I$1)</f>
        <v>-43.6252</v>
      </c>
      <c r="J27" s="1">
        <f>[1]!s_qfa_yoynetprofit($A27,J$1)</f>
        <v>-168.67679999999999</v>
      </c>
      <c r="K27" s="1">
        <f>[1]!s_qfa_yoynetprofit($A27,K$1)</f>
        <v>14.008800000000001</v>
      </c>
      <c r="L27" s="1">
        <f>[1]!s_qfa_yoynetprofit($A27,L$1)</f>
        <v>-312.18700000000001</v>
      </c>
      <c r="M27" s="1">
        <f>[1]!s_qfa_yoynetprofit($A27,M$1)</f>
        <v>534.23350000000005</v>
      </c>
      <c r="N27" s="1">
        <f>[1]!s_qfa_yoynetprofit($A27,N$1)</f>
        <v>-91.997399999999999</v>
      </c>
      <c r="O27" s="1">
        <f>[1]!s_qfa_yoynetprofit($A27,O$1)</f>
        <v>17.087700000000002</v>
      </c>
      <c r="P27" s="1">
        <f>[1]!s_qfa_yoynetprofit($A27,P$1)</f>
        <v>-61.028100000000002</v>
      </c>
      <c r="Q27" s="1">
        <f>[1]!s_qfa_yoynetprofit($A27,Q$1)</f>
        <v>-143.48679999999999</v>
      </c>
      <c r="R27" s="1">
        <f>[1]!s_qfa_yoynetprofit($A27,R$1)</f>
        <v>-48.753900000000002</v>
      </c>
      <c r="S27" s="1">
        <f>[1]!s_qfa_yoynetprofit($A27,S$1)</f>
        <v>21.847000000000001</v>
      </c>
      <c r="T27" s="1">
        <f>[1]!s_qfa_yoynetprofit($A27,T$1)</f>
        <v>31.4068</v>
      </c>
      <c r="U27" s="1">
        <f>[1]!s_qfa_yoynetprofit($A27,U$1)</f>
        <v>-7.4023000000000003</v>
      </c>
      <c r="V27" s="1">
        <f>[1]!s_qfa_yoynetprofit($A27,V$1)</f>
        <v>-128.43700000000001</v>
      </c>
      <c r="W27" s="1">
        <f>[1]!s_qfa_yoynetprofit($A27,W$1)</f>
        <v>5.0279999999999996</v>
      </c>
      <c r="X27" s="1">
        <f>[1]!s_qfa_yoynetprofit($A27,X$1)</f>
        <v>34.418799999999997</v>
      </c>
      <c r="Y27" s="1">
        <f>[1]!s_qfa_yoynetprofit($A27,Y$1)</f>
        <v>7.9657999999999998</v>
      </c>
    </row>
    <row r="28" spans="1:25">
      <c r="A28" s="2" t="s">
        <v>7</v>
      </c>
      <c r="B28" s="2" t="s">
        <v>6</v>
      </c>
      <c r="C28" s="1">
        <f ca="1">[1]!s_qfa_yoynetprofit($A28,C$1)</f>
        <v>-17.180800000000001</v>
      </c>
      <c r="D28" s="1">
        <f>[1]!s_qfa_yoynetprofit($A28,D$1)</f>
        <v>-17.180800000000001</v>
      </c>
      <c r="E28" s="1">
        <f>[1]!s_qfa_yoynetprofit($A28,E$1)</f>
        <v>919.8895</v>
      </c>
      <c r="F28" s="1">
        <f>[1]!s_qfa_yoynetprofit($A28,F$1)</f>
        <v>172.98599999999999</v>
      </c>
      <c r="G28" s="1">
        <f>[1]!s_qfa_yoynetprofit($A28,G$1)</f>
        <v>-3.4794999999999998</v>
      </c>
      <c r="H28" s="1">
        <f>[1]!s_qfa_yoynetprofit($A28,H$1)</f>
        <v>-3.4441999999999999</v>
      </c>
      <c r="I28" s="1">
        <f>[1]!s_qfa_yoynetprofit($A28,I$1)</f>
        <v>-127.6816</v>
      </c>
      <c r="J28" s="1">
        <f>[1]!s_qfa_yoynetprofit($A28,J$1)</f>
        <v>-276.28969999999998</v>
      </c>
      <c r="K28" s="1">
        <f>[1]!s_qfa_yoynetprofit($A28,K$1)</f>
        <v>6.0564999999999998</v>
      </c>
      <c r="L28" s="1">
        <f>[1]!s_qfa_yoynetprofit($A28,L$1)</f>
        <v>16.317699999999999</v>
      </c>
      <c r="M28" s="1">
        <f>[1]!s_qfa_yoynetprofit($A28,M$1)</f>
        <v>57.696100000000001</v>
      </c>
      <c r="N28" s="1">
        <f>[1]!s_qfa_yoynetprofit($A28,N$1)</f>
        <v>-109.3553</v>
      </c>
      <c r="O28" s="1">
        <f>[1]!s_qfa_yoynetprofit($A28,O$1)</f>
        <v>-8.5502000000000002</v>
      </c>
      <c r="P28" s="1">
        <f>[1]!s_qfa_yoynetprofit($A28,P$1)</f>
        <v>8.8085000000000004</v>
      </c>
      <c r="Q28" s="1">
        <f>[1]!s_qfa_yoynetprofit($A28,Q$1)</f>
        <v>0.91910000000000003</v>
      </c>
      <c r="R28" s="1">
        <f>[1]!s_qfa_yoynetprofit($A28,R$1)</f>
        <v>25.863700000000001</v>
      </c>
      <c r="S28" s="1">
        <f>[1]!s_qfa_yoynetprofit($A28,S$1)</f>
        <v>3.1333000000000002</v>
      </c>
      <c r="T28" s="1">
        <f>[1]!s_qfa_yoynetprofit($A28,T$1)</f>
        <v>15.674099999999999</v>
      </c>
      <c r="U28" s="1">
        <f>[1]!s_qfa_yoynetprofit($A28,U$1)</f>
        <v>-56.550699999999999</v>
      </c>
      <c r="V28" s="1">
        <f>[1]!s_qfa_yoynetprofit($A28,V$1)</f>
        <v>-34.966000000000001</v>
      </c>
      <c r="W28" s="1">
        <f>[1]!s_qfa_yoynetprofit($A28,W$1)</f>
        <v>167.36799999999999</v>
      </c>
      <c r="X28" s="1">
        <f>[1]!s_qfa_yoynetprofit($A28,X$1)</f>
        <v>30.410399999999999</v>
      </c>
      <c r="Y28" s="1">
        <f>[1]!s_qfa_yoynetprofit($A28,Y$1)</f>
        <v>335.97050000000002</v>
      </c>
    </row>
    <row r="29" spans="1:25">
      <c r="A29" s="2" t="s">
        <v>5</v>
      </c>
      <c r="B29" s="2" t="s">
        <v>4</v>
      </c>
      <c r="C29" s="1">
        <f ca="1">[1]!s_qfa_yoynetprofit($A29,C$1)</f>
        <v>50.564799999999998</v>
      </c>
      <c r="D29" s="1">
        <f>[1]!s_qfa_yoynetprofit($A29,D$1)</f>
        <v>50.564799999999998</v>
      </c>
      <c r="E29" s="1">
        <f>[1]!s_qfa_yoynetprofit($A29,E$1)</f>
        <v>83.587199999999996</v>
      </c>
      <c r="F29" s="1">
        <f>[1]!s_qfa_yoynetprofit($A29,F$1)</f>
        <v>38.849800000000002</v>
      </c>
      <c r="G29" s="1">
        <f>[1]!s_qfa_yoynetprofit($A29,G$1)</f>
        <v>3.9961000000000002</v>
      </c>
      <c r="H29" s="1">
        <f>[1]!s_qfa_yoynetprofit($A29,H$1)</f>
        <v>427.84410000000003</v>
      </c>
      <c r="I29" s="1">
        <f>[1]!s_qfa_yoynetprofit($A29,I$1)</f>
        <v>-55.798699999999997</v>
      </c>
      <c r="J29" s="1">
        <f>[1]!s_qfa_yoynetprofit($A29,J$1)</f>
        <v>22.994399999999999</v>
      </c>
      <c r="K29" s="1">
        <f>[1]!s_qfa_yoynetprofit($A29,K$1)</f>
        <v>-5.2975000000000003</v>
      </c>
      <c r="L29" s="1">
        <f>[1]!s_qfa_yoynetprofit($A29,L$1)</f>
        <v>-87.086500000000001</v>
      </c>
      <c r="M29" s="1">
        <f>[1]!s_qfa_yoynetprofit($A29,M$1)</f>
        <v>-23.593800000000002</v>
      </c>
      <c r="N29" s="6">
        <f>[1]!s_qfa_yoynetprofit($A29,N$1)</f>
        <v>-2591.0266999999999</v>
      </c>
      <c r="O29" s="1">
        <f>[1]!s_qfa_yoynetprofit($A29,O$1)</f>
        <v>-13.9427</v>
      </c>
      <c r="P29" s="1">
        <f>[1]!s_qfa_yoynetprofit($A29,P$1)</f>
        <v>-5.8569000000000004</v>
      </c>
      <c r="Q29" s="1">
        <f>[1]!s_qfa_yoynetprofit($A29,Q$1)</f>
        <v>6.2324000000000002</v>
      </c>
      <c r="R29" s="1">
        <f>[1]!s_qfa_yoynetprofit($A29,R$1)</f>
        <v>-156.46530000000001</v>
      </c>
      <c r="S29" s="1">
        <f>[1]!s_qfa_yoynetprofit($A29,S$1)</f>
        <v>-25.337599999999998</v>
      </c>
      <c r="T29" s="1">
        <f>[1]!s_qfa_yoynetprofit($A29,T$1)</f>
        <v>-0.87029999999999996</v>
      </c>
      <c r="U29" s="1">
        <f>[1]!s_qfa_yoynetprofit($A29,U$1)</f>
        <v>37.586399999999998</v>
      </c>
      <c r="V29" s="1">
        <f>[1]!s_qfa_yoynetprofit($A29,V$1)</f>
        <v>18.194299999999998</v>
      </c>
      <c r="W29" s="1">
        <f>[1]!s_qfa_yoynetprofit($A29,W$1)</f>
        <v>20.027999999999999</v>
      </c>
      <c r="X29" s="1">
        <f>[1]!s_qfa_yoynetprofit($A29,X$1)</f>
        <v>-5.2610999999999999</v>
      </c>
      <c r="Y29" s="1">
        <f>[1]!s_qfa_yoynetprofit($A29,Y$1)</f>
        <v>38.201599999999999</v>
      </c>
    </row>
    <row r="30" spans="1:25">
      <c r="A30" s="2" t="s">
        <v>3</v>
      </c>
      <c r="B30" s="2" t="s">
        <v>2</v>
      </c>
      <c r="C30" s="1">
        <f ca="1">[1]!s_qfa_yoynetprofit($A30,C$1)</f>
        <v>76.538700000000006</v>
      </c>
      <c r="D30" s="1">
        <f>[1]!s_qfa_yoynetprofit($A30,D$1)</f>
        <v>76.538700000000006</v>
      </c>
      <c r="E30" s="1">
        <f>[1]!s_qfa_yoynetprofit($A30,E$1)</f>
        <v>111.7055</v>
      </c>
      <c r="F30" s="6">
        <f>[1]!s_qfa_yoynetprofit($A30,F$1)</f>
        <v>-9664.2569999999996</v>
      </c>
      <c r="G30" s="1">
        <f>[1]!s_qfa_yoynetprofit($A30,G$1)</f>
        <v>76.688400000000001</v>
      </c>
      <c r="H30" s="1">
        <f>[1]!s_qfa_yoynetprofit($A30,H$1)</f>
        <v>-36.480699999999999</v>
      </c>
      <c r="I30" s="1">
        <f>[1]!s_qfa_yoynetprofit($A30,I$1)</f>
        <v>-53.148800000000001</v>
      </c>
      <c r="J30" s="1">
        <f>[1]!s_qfa_yoynetprofit($A30,J$1)</f>
        <v>198.8279</v>
      </c>
      <c r="K30" s="1">
        <f>[1]!s_qfa_yoynetprofit($A30,K$1)</f>
        <v>3.6334</v>
      </c>
      <c r="L30" s="1">
        <f>[1]!s_qfa_yoynetprofit($A30,L$1)</f>
        <v>34.770400000000002</v>
      </c>
      <c r="M30" s="1">
        <f>[1]!s_qfa_yoynetprofit($A30,M$1)</f>
        <v>60.8932</v>
      </c>
      <c r="N30" s="1">
        <f>[1]!s_qfa_yoynetprofit($A30,N$1)</f>
        <v>-3.3708</v>
      </c>
      <c r="O30" s="1">
        <f>[1]!s_qfa_yoynetprofit($A30,O$1)</f>
        <v>-7.3640999999999996</v>
      </c>
      <c r="P30" s="1">
        <f>[1]!s_qfa_yoynetprofit($A30,P$1)</f>
        <v>44.810699999999997</v>
      </c>
      <c r="Q30" s="1">
        <f>[1]!s_qfa_yoynetprofit($A30,Q$1)</f>
        <v>-58.577100000000002</v>
      </c>
      <c r="R30" s="1">
        <f>[1]!s_qfa_yoynetprofit($A30,R$1)</f>
        <v>33.109900000000003</v>
      </c>
      <c r="S30" s="1">
        <f>[1]!s_qfa_yoynetprofit($A30,S$1)</f>
        <v>10.461600000000001</v>
      </c>
      <c r="T30" s="1">
        <f>[1]!s_qfa_yoynetprofit($A30,T$1)</f>
        <v>25.9663</v>
      </c>
      <c r="U30" s="1">
        <f>[1]!s_qfa_yoynetprofit($A30,U$1)</f>
        <v>59.573399999999999</v>
      </c>
      <c r="V30" s="1">
        <f>[1]!s_qfa_yoynetprofit($A30,V$1)</f>
        <v>229.48179999999999</v>
      </c>
      <c r="W30" s="1">
        <f>[1]!s_qfa_yoynetprofit($A30,W$1)</f>
        <v>203.58949999999999</v>
      </c>
      <c r="X30" s="1">
        <f>[1]!s_qfa_yoynetprofit($A30,X$1)</f>
        <v>478.6549</v>
      </c>
      <c r="Y30" s="1">
        <f>[1]!s_qfa_yoynetprofit($A30,Y$1)</f>
        <v>83.963300000000004</v>
      </c>
    </row>
    <row r="31" spans="1:25">
      <c r="A31" s="2" t="s">
        <v>1</v>
      </c>
      <c r="B31" s="2" t="s">
        <v>0</v>
      </c>
      <c r="C31" s="1">
        <f ca="1">[1]!s_qfa_yoynetprofit($A31,C$1)</f>
        <v>5.4265999999999996</v>
      </c>
      <c r="D31" s="1">
        <f>[1]!s_qfa_yoynetprofit($A31,D$1)</f>
        <v>5.4265999999999996</v>
      </c>
      <c r="E31" s="1">
        <f>[1]!s_qfa_yoynetprofit($A31,E$1)</f>
        <v>50.931600000000003</v>
      </c>
      <c r="F31" s="1">
        <f>[1]!s_qfa_yoynetprofit($A31,F$1)</f>
        <v>51.120699999999999</v>
      </c>
      <c r="G31" s="1" t="str">
        <f>[1]!s_qfa_yoynetprofit($A31,G$1)</f>
        <v>#N/A</v>
      </c>
      <c r="H31" s="1" t="str">
        <f>[1]!s_qfa_yoynetprofit($A31,H$1)</f>
        <v>#N/A</v>
      </c>
      <c r="I31" s="1" t="str">
        <f>[1]!s_qfa_yoynetprofit($A31,I$1)</f>
        <v>#N/A</v>
      </c>
      <c r="J31" s="1" t="str">
        <f>[1]!s_qfa_yoynetprofit($A31,J$1)</f>
        <v>#N/A</v>
      </c>
      <c r="K31" s="1" t="str">
        <f>[1]!s_qfa_yoynetprofit($A31,K$1)</f>
        <v>#N/A</v>
      </c>
      <c r="L31" s="1" t="str">
        <f>[1]!s_qfa_yoynetprofit($A31,L$1)</f>
        <v>#N/A</v>
      </c>
      <c r="M31" s="1" t="str">
        <f>[1]!s_qfa_yoynetprofit($A31,M$1)</f>
        <v>#N/A</v>
      </c>
      <c r="N31" s="1" t="str">
        <f>[1]!s_qfa_yoynetprofit($A31,N$1)</f>
        <v>#N/A</v>
      </c>
      <c r="O31" s="1" t="str">
        <f>[1]!s_qfa_yoynetprofit($A31,O$1)</f>
        <v>#N/A</v>
      </c>
      <c r="P31" s="1" t="str">
        <f>[1]!s_qfa_yoynetprofit($A31,P$1)</f>
        <v>#N/A</v>
      </c>
      <c r="Q31" s="1" t="str">
        <f>[1]!s_qfa_yoynetprofit($A31,Q$1)</f>
        <v>#N/A</v>
      </c>
      <c r="R31" s="1" t="str">
        <f>[1]!s_qfa_yoynetprofit($A31,R$1)</f>
        <v>#N/A</v>
      </c>
      <c r="S31" s="1" t="str">
        <f>[1]!s_qfa_yoynetprofit($A31,S$1)</f>
        <v>#N/A</v>
      </c>
      <c r="T31" s="1" t="str">
        <f>[1]!s_qfa_yoynetprofit($A31,T$1)</f>
        <v>#N/A</v>
      </c>
      <c r="U31" s="1" t="str">
        <f>[1]!s_qfa_yoynetprofit($A31,U$1)</f>
        <v>#N/A</v>
      </c>
      <c r="V31" s="1" t="str">
        <f>[1]!s_qfa_yoynetprofit($A31,V$1)</f>
        <v>#N/A</v>
      </c>
      <c r="W31" s="1" t="str">
        <f>[1]!s_qfa_yoynetprofit($A31,W$1)</f>
        <v>#N/A</v>
      </c>
      <c r="X31" s="1" t="str">
        <f>[1]!s_qfa_yoynetprofit($A31,X$1)</f>
        <v>#N/A</v>
      </c>
      <c r="Y31" s="1" t="str">
        <f>[1]!s_qfa_yoynetprofit($A31,Y$1)</f>
        <v>#N/A</v>
      </c>
    </row>
  </sheetData>
  <phoneticPr fontId="3" type="noConversion"/>
  <conditionalFormatting sqref="E2:Y2 C13:Y15 G12:I12 C31:Y31 C30:E30 G30:Y30 C29:M29 O29:Y29 C22:Y27 C21:H21 O21:Y21 K12:Y12 C8:Y10 C7:I7 K7:Y7 C11:E12 S11:U11 C5:Y5 C6:Q6 S6:Y6 C17:Y20 E16:Y16 K21:M21 W11:Y11 C3:V4 X3:Y4 G11:Q11 C28:D28 F28:Y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目录!C1" display="单季_归母净利润同比" xr:uid="{BCB3D2A7-7871-D94A-AA67-FD75570DC80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870F-033E-9D4C-B6FC-C4459C8EE444}">
  <sheetPr codeName="Sheet4"/>
  <dimension ref="A1:Y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/>
  <cols>
    <col min="4" max="25" width="12" bestFit="1" customWidth="1"/>
  </cols>
  <sheetData>
    <row r="1" spans="1:25">
      <c r="A1" s="7" t="s">
        <v>61</v>
      </c>
      <c r="B1" s="5">
        <f ca="1">TODAY()-30</f>
        <v>44410</v>
      </c>
      <c r="C1" s="4">
        <f ca="1">[1]!TDays("2016-01-01",B1,"Days=Alldays","Period=Q","Direction=H","Order=D","cols=23;rows=1")</f>
        <v>44410</v>
      </c>
      <c r="D1" s="3">
        <v>44377</v>
      </c>
      <c r="E1" s="3">
        <v>44286</v>
      </c>
      <c r="F1" s="3">
        <v>44196</v>
      </c>
      <c r="G1" s="3">
        <v>44104</v>
      </c>
      <c r="H1" s="3">
        <v>44012</v>
      </c>
      <c r="I1" s="3">
        <v>43921</v>
      </c>
      <c r="J1" s="3">
        <v>43830</v>
      </c>
      <c r="K1" s="3">
        <v>43738</v>
      </c>
      <c r="L1" s="3">
        <v>43646</v>
      </c>
      <c r="M1" s="3">
        <v>43555</v>
      </c>
      <c r="N1" s="3">
        <v>43465</v>
      </c>
      <c r="O1" s="3">
        <v>43373</v>
      </c>
      <c r="P1" s="3">
        <v>43281</v>
      </c>
      <c r="Q1" s="3">
        <v>43190</v>
      </c>
      <c r="R1" s="3">
        <v>43100</v>
      </c>
      <c r="S1" s="3">
        <v>43008</v>
      </c>
      <c r="T1" s="3">
        <v>42916</v>
      </c>
      <c r="U1" s="3">
        <v>42825</v>
      </c>
      <c r="V1" s="3">
        <v>42735</v>
      </c>
      <c r="W1" s="3">
        <v>42643</v>
      </c>
      <c r="X1" s="3">
        <v>42551</v>
      </c>
      <c r="Y1" s="3">
        <v>42460</v>
      </c>
    </row>
    <row r="2" spans="1:25">
      <c r="A2" s="2" t="s">
        <v>59</v>
      </c>
      <c r="B2" s="2" t="s">
        <v>58</v>
      </c>
      <c r="C2" s="1">
        <f ca="1">[1]!s_qfa_roe($A2,C$1)</f>
        <v>2.6476000000000002</v>
      </c>
      <c r="D2" s="1">
        <f>[1]!s_qfa_roe($A2,D$1)</f>
        <v>2.6476000000000002</v>
      </c>
      <c r="E2" s="1">
        <f>[1]!s_qfa_roe($A2,E$1)</f>
        <v>2.5722</v>
      </c>
      <c r="F2" s="1">
        <f>[1]!s_qfa_roe($A2,F$1)</f>
        <v>1.1564000000000001</v>
      </c>
      <c r="G2" s="1">
        <f>[1]!s_qfa_roe($A2,G$1)</f>
        <v>4.3193999999999999</v>
      </c>
      <c r="H2" s="1">
        <f>[1]!s_qfa_roe($A2,H$1)</f>
        <v>-0.28920000000000001</v>
      </c>
      <c r="I2" s="1">
        <f>[1]!s_qfa_roe($A2,I$1)</f>
        <v>-1.3408</v>
      </c>
      <c r="J2" s="1">
        <f>[1]!s_qfa_roe($A2,J$1)</f>
        <v>1.1726000000000001</v>
      </c>
      <c r="K2" s="1">
        <f>[1]!s_qfa_roe($A2,K$1)</f>
        <v>1.4057999999999999</v>
      </c>
      <c r="L2" s="1">
        <f>[1]!s_qfa_roe($A2,L$1)</f>
        <v>1.966</v>
      </c>
      <c r="M2" s="1">
        <f>[1]!s_qfa_roe($A2,M$1)</f>
        <v>1.3157000000000001</v>
      </c>
      <c r="N2" s="1">
        <f>[1]!s_qfa_roe($A2,N$1)</f>
        <v>0.372</v>
      </c>
      <c r="O2" s="1">
        <f>[1]!s_qfa_roe($A2,O$1)</f>
        <v>2.1703000000000001</v>
      </c>
      <c r="P2" s="1">
        <f>[1]!s_qfa_roe($A2,P$1)</f>
        <v>2.1206</v>
      </c>
      <c r="Q2" s="1">
        <f>[1]!s_qfa_roe($A2,Q$1)</f>
        <v>1.5853999999999999</v>
      </c>
      <c r="R2" s="1">
        <f>[1]!s_qfa_roe($A2,R$1)</f>
        <v>0.83720000000000006</v>
      </c>
      <c r="S2" s="1">
        <f>[1]!s_qfa_roe($A2,S$1)</f>
        <v>0.95440000000000003</v>
      </c>
      <c r="T2" s="1">
        <f>[1]!s_qfa_roe($A2,T$1)</f>
        <v>0.9708</v>
      </c>
      <c r="U2" s="1">
        <f>[1]!s_qfa_roe($A2,U$1)</f>
        <v>1.202</v>
      </c>
      <c r="V2" s="1">
        <f>[1]!s_qfa_roe($A2,V$1)</f>
        <v>1.3149999999999999</v>
      </c>
      <c r="W2" s="1">
        <f>[1]!s_qfa_roe($A2,W$1)</f>
        <v>0.67390000000000005</v>
      </c>
      <c r="X2" s="1">
        <f>[1]!s_qfa_roe($A2,X$1)</f>
        <v>1.1402000000000001</v>
      </c>
      <c r="Y2" s="1">
        <f>[1]!s_qfa_roe($A2,Y$1)</f>
        <v>-0.27039999999999997</v>
      </c>
    </row>
    <row r="3" spans="1:25">
      <c r="A3" s="2" t="s">
        <v>57</v>
      </c>
      <c r="B3" s="2" t="s">
        <v>56</v>
      </c>
      <c r="C3" s="1">
        <f ca="1">[1]!s_qfa_roe($A3,C$1)</f>
        <v>4.2763999999999998</v>
      </c>
      <c r="D3" s="1">
        <f>[1]!s_qfa_roe($A3,D$1)</f>
        <v>4.2763999999999998</v>
      </c>
      <c r="E3" s="1">
        <f>[1]!s_qfa_roe($A3,E$1)</f>
        <v>3.4346000000000001</v>
      </c>
      <c r="F3" s="1">
        <f>[1]!s_qfa_roe($A3,F$1)</f>
        <v>2.1280999999999999</v>
      </c>
      <c r="G3" s="1">
        <f>[1]!s_qfa_roe($A3,G$1)</f>
        <v>3.1353</v>
      </c>
      <c r="H3" s="1">
        <f>[1]!s_qfa_roe($A3,H$1)</f>
        <v>2.6480000000000001</v>
      </c>
      <c r="I3" s="1">
        <f>[1]!s_qfa_roe($A3,I$1)</f>
        <v>2.2027999999999999</v>
      </c>
      <c r="J3" s="1">
        <f>[1]!s_qfa_roe($A3,J$1)</f>
        <v>1.1792</v>
      </c>
      <c r="K3" s="1">
        <f>[1]!s_qfa_roe($A3,K$1)</f>
        <v>3.0859999999999999</v>
      </c>
      <c r="L3" s="1">
        <f>[1]!s_qfa_roe($A3,L$1)</f>
        <v>3.1928999999999998</v>
      </c>
      <c r="M3" s="1">
        <f>[1]!s_qfa_roe($A3,M$1)</f>
        <v>3.2281</v>
      </c>
      <c r="N3" s="1">
        <f>[1]!s_qfa_roe($A3,N$1)</f>
        <v>2.0489000000000002</v>
      </c>
      <c r="O3" s="1">
        <f>[1]!s_qfa_roe($A3,O$1)</f>
        <v>3.1438000000000001</v>
      </c>
      <c r="P3" s="1">
        <f>[1]!s_qfa_roe($A3,P$1)</f>
        <v>3.2850000000000001</v>
      </c>
      <c r="Q3" s="1">
        <f>[1]!s_qfa_roe($A3,Q$1)</f>
        <v>3.3656000000000001</v>
      </c>
      <c r="R3" s="1">
        <f>[1]!s_qfa_roe($A3,R$1)</f>
        <v>2.3742000000000001</v>
      </c>
      <c r="S3" s="1">
        <f>[1]!s_qfa_roe($A3,S$1)</f>
        <v>3.0411999999999999</v>
      </c>
      <c r="T3" s="1">
        <f>[1]!s_qfa_roe($A3,T$1)</f>
        <v>3.1772</v>
      </c>
      <c r="U3" s="1">
        <f>[1]!s_qfa_roe($A3,U$1)</f>
        <v>3.3031000000000001</v>
      </c>
      <c r="V3" s="1">
        <f>[1]!s_qfa_roe($A3,V$1)</f>
        <v>2.1113</v>
      </c>
      <c r="W3" s="1">
        <f>[1]!s_qfa_roe($A3,W$1)</f>
        <v>1.3229</v>
      </c>
      <c r="X3" s="1">
        <f>[1]!s_qfa_roe($A3,X$1)</f>
        <v>0.92949999999999999</v>
      </c>
      <c r="Y3" s="1">
        <f>[1]!s_qfa_roe($A3,Y$1)</f>
        <v>0.53569999999999995</v>
      </c>
    </row>
    <row r="4" spans="1:25">
      <c r="A4" s="2" t="s">
        <v>55</v>
      </c>
      <c r="B4" s="2" t="s">
        <v>54</v>
      </c>
      <c r="C4" s="1">
        <f ca="1">[1]!s_qfa_roe($A4,C$1)</f>
        <v>3.7877000000000001</v>
      </c>
      <c r="D4" s="1">
        <f>[1]!s_qfa_roe($A4,D$1)</f>
        <v>3.7877000000000001</v>
      </c>
      <c r="E4" s="1">
        <f>[1]!s_qfa_roe($A4,E$1)</f>
        <v>2.4946000000000002</v>
      </c>
      <c r="F4" s="1">
        <f>[1]!s_qfa_roe($A4,F$1)</f>
        <v>2.2122999999999999</v>
      </c>
      <c r="G4" s="1">
        <f>[1]!s_qfa_roe($A4,G$1)</f>
        <v>1.8547</v>
      </c>
      <c r="H4" s="1">
        <f>[1]!s_qfa_roe($A4,H$1)</f>
        <v>1.3385</v>
      </c>
      <c r="I4" s="1">
        <f>[1]!s_qfa_roe($A4,I$1)</f>
        <v>0.60819999999999996</v>
      </c>
      <c r="J4" s="1">
        <f>[1]!s_qfa_roe($A4,J$1)</f>
        <v>-2.3483999999999998</v>
      </c>
      <c r="K4" s="1">
        <f>[1]!s_qfa_roe($A4,K$1)</f>
        <v>1.3067</v>
      </c>
      <c r="L4" s="1">
        <f>[1]!s_qfa_roe($A4,L$1)</f>
        <v>1.4168000000000001</v>
      </c>
      <c r="M4" s="1">
        <f>[1]!s_qfa_roe($A4,M$1)</f>
        <v>1.2284999999999999</v>
      </c>
      <c r="N4" s="1">
        <f>[1]!s_qfa_roe($A4,N$1)</f>
        <v>-2.6053999999999999</v>
      </c>
      <c r="O4" s="1">
        <f>[1]!s_qfa_roe($A4,O$1)</f>
        <v>1.5205</v>
      </c>
      <c r="P4" s="1">
        <f>[1]!s_qfa_roe($A4,P$1)</f>
        <v>1.9813000000000001</v>
      </c>
      <c r="Q4" s="1">
        <f>[1]!s_qfa_roe($A4,Q$1)</f>
        <v>1.9735</v>
      </c>
      <c r="R4" s="1">
        <f>[1]!s_qfa_roe($A4,R$1)</f>
        <v>0.97450000000000003</v>
      </c>
      <c r="S4" s="1">
        <f>[1]!s_qfa_roe($A4,S$1)</f>
        <v>2.1787999999999998</v>
      </c>
      <c r="T4" s="1">
        <f>[1]!s_qfa_roe($A4,T$1)</f>
        <v>1.7208000000000001</v>
      </c>
      <c r="U4" s="1">
        <f>[1]!s_qfa_roe($A4,U$1)</f>
        <v>1.5851999999999999</v>
      </c>
      <c r="V4" s="1">
        <f>[1]!s_qfa_roe($A4,V$1)</f>
        <v>1.0662</v>
      </c>
      <c r="W4" s="1">
        <f>[1]!s_qfa_roe($A4,W$1)</f>
        <v>1.2869999999999999</v>
      </c>
      <c r="X4" s="1">
        <f>[1]!s_qfa_roe($A4,X$1)</f>
        <v>1.1633</v>
      </c>
      <c r="Y4" s="1">
        <f>[1]!s_qfa_roe($A4,Y$1)</f>
        <v>0.48089999999999999</v>
      </c>
    </row>
    <row r="5" spans="1:25">
      <c r="A5" s="2" t="s">
        <v>53</v>
      </c>
      <c r="B5" s="2" t="s">
        <v>52</v>
      </c>
      <c r="C5" s="1">
        <f ca="1">[1]!s_qfa_roe($A5,C$1)</f>
        <v>2.1272000000000002</v>
      </c>
      <c r="D5" s="1">
        <f>[1]!s_qfa_roe($A5,D$1)</f>
        <v>2.1272000000000002</v>
      </c>
      <c r="E5" s="1">
        <f>[1]!s_qfa_roe($A5,E$1)</f>
        <v>1.9068000000000001</v>
      </c>
      <c r="F5" s="1">
        <f>[1]!s_qfa_roe($A5,F$1)</f>
        <v>0.58950000000000002</v>
      </c>
      <c r="G5" s="1">
        <f>[1]!s_qfa_roe($A5,G$1)</f>
        <v>3.222</v>
      </c>
      <c r="H5" s="1">
        <f>[1]!s_qfa_roe($A5,H$1)</f>
        <v>2.7404000000000002</v>
      </c>
      <c r="I5" s="1">
        <f>[1]!s_qfa_roe($A5,I$1)</f>
        <v>1.2917000000000001</v>
      </c>
      <c r="J5" s="1">
        <f>[1]!s_qfa_roe($A5,J$1)</f>
        <v>8.2699999999999996E-2</v>
      </c>
      <c r="K5" s="1">
        <f>[1]!s_qfa_roe($A5,K$1)</f>
        <v>2.5125000000000002</v>
      </c>
      <c r="L5" s="1">
        <f>[1]!s_qfa_roe($A5,L$1)</f>
        <v>2.0276999999999998</v>
      </c>
      <c r="M5" s="1">
        <f>[1]!s_qfa_roe($A5,M$1)</f>
        <v>1.9898</v>
      </c>
      <c r="N5" s="1">
        <f>[1]!s_qfa_roe($A5,N$1)</f>
        <v>0.34549999999999997</v>
      </c>
      <c r="O5" s="1">
        <f>[1]!s_qfa_roe($A5,O$1)</f>
        <v>2.2690999999999999</v>
      </c>
      <c r="P5" s="1">
        <f>[1]!s_qfa_roe($A5,P$1)</f>
        <v>2.0175999999999998</v>
      </c>
      <c r="Q5" s="1">
        <f>[1]!s_qfa_roe($A5,Q$1)</f>
        <v>1.7266999999999999</v>
      </c>
      <c r="R5" s="1">
        <f>[1]!s_qfa_roe($A5,R$1)</f>
        <v>0.79430000000000001</v>
      </c>
      <c r="S5" s="1">
        <f>[1]!s_qfa_roe($A5,S$1)</f>
        <v>2.7639</v>
      </c>
      <c r="T5" s="1">
        <f>[1]!s_qfa_roe($A5,T$1)</f>
        <v>1.9234</v>
      </c>
      <c r="U5" s="1">
        <f>[1]!s_qfa_roe($A5,U$1)</f>
        <v>1.5103</v>
      </c>
      <c r="V5" s="1">
        <f>[1]!s_qfa_roe($A5,V$1)</f>
        <v>1.4137999999999999</v>
      </c>
      <c r="W5" s="1">
        <f>[1]!s_qfa_roe($A5,W$1)</f>
        <v>2.7787000000000002</v>
      </c>
      <c r="X5" s="1">
        <f>[1]!s_qfa_roe($A5,X$1)</f>
        <v>3.0066999999999999</v>
      </c>
      <c r="Y5" s="1">
        <f>[1]!s_qfa_roe($A5,Y$1)</f>
        <v>2.5928</v>
      </c>
    </row>
    <row r="6" spans="1:25">
      <c r="A6" s="2" t="s">
        <v>51</v>
      </c>
      <c r="B6" s="2" t="s">
        <v>50</v>
      </c>
      <c r="C6" s="1">
        <f ca="1">[1]!s_qfa_roe($A6,C$1)</f>
        <v>5.9272999999999998</v>
      </c>
      <c r="D6" s="1">
        <f>[1]!s_qfa_roe($A6,D$1)</f>
        <v>5.9272999999999998</v>
      </c>
      <c r="E6" s="1">
        <f>[1]!s_qfa_roe($A6,E$1)</f>
        <v>3.3048999999999999</v>
      </c>
      <c r="F6" s="1">
        <f>[1]!s_qfa_roe($A6,F$1)</f>
        <v>2.3136000000000001</v>
      </c>
      <c r="G6" s="1">
        <f>[1]!s_qfa_roe($A6,G$1)</f>
        <v>2.4849000000000001</v>
      </c>
      <c r="H6" s="1">
        <f>[1]!s_qfa_roe($A6,H$1)</f>
        <v>1.9874000000000001</v>
      </c>
      <c r="I6" s="1">
        <f>[1]!s_qfa_roe($A6,I$1)</f>
        <v>1.0047999999999999</v>
      </c>
      <c r="J6" s="1">
        <f>[1]!s_qfa_roe($A6,J$1)</f>
        <v>1.5185</v>
      </c>
      <c r="K6" s="1">
        <f>[1]!s_qfa_roe($A6,K$1)</f>
        <v>1.7677</v>
      </c>
      <c r="L6" s="1">
        <f>[1]!s_qfa_roe($A6,L$1)</f>
        <v>2.7888999999999999</v>
      </c>
      <c r="M6" s="1">
        <f>[1]!s_qfa_roe($A6,M$1)</f>
        <v>1.7745</v>
      </c>
      <c r="N6" s="1">
        <f>[1]!s_qfa_roe($A6,N$1)</f>
        <v>2.6825999999999999</v>
      </c>
      <c r="O6" s="1">
        <f>[1]!s_qfa_roe($A6,O$1)</f>
        <v>4.5046999999999997</v>
      </c>
      <c r="P6" s="1">
        <f>[1]!s_qfa_roe($A6,P$1)</f>
        <v>4.5469999999999997</v>
      </c>
      <c r="Q6" s="1">
        <f>[1]!s_qfa_roe($A6,Q$1)</f>
        <v>3.4346000000000001</v>
      </c>
      <c r="R6" s="1">
        <f>[1]!s_qfa_roe($A6,R$1)</f>
        <v>4.7263000000000002</v>
      </c>
      <c r="S6" s="1">
        <f>[1]!s_qfa_roe($A6,S$1)</f>
        <v>4.4783999999999997</v>
      </c>
      <c r="T6" s="1">
        <f>[1]!s_qfa_roe($A6,T$1)</f>
        <v>1.9986999999999999</v>
      </c>
      <c r="U6" s="1">
        <f>[1]!s_qfa_roe($A6,U$1)</f>
        <v>2.0909</v>
      </c>
      <c r="V6" s="1">
        <f>[1]!s_qfa_roe($A6,V$1)</f>
        <v>0.24110000000000001</v>
      </c>
      <c r="W6" s="1">
        <f>[1]!s_qfa_roe($A6,W$1)</f>
        <v>0.87470000000000003</v>
      </c>
      <c r="X6" s="1">
        <f>[1]!s_qfa_roe($A6,X$1)</f>
        <v>1.4217</v>
      </c>
      <c r="Y6" s="1">
        <f>[1]!s_qfa_roe($A6,Y$1)</f>
        <v>-0.75219999999999998</v>
      </c>
    </row>
    <row r="7" spans="1:25">
      <c r="A7" s="2" t="s">
        <v>49</v>
      </c>
      <c r="B7" s="2" t="s">
        <v>48</v>
      </c>
      <c r="C7" s="1">
        <f ca="1">[1]!s_qfa_roe($A7,C$1)</f>
        <v>4.8025000000000002</v>
      </c>
      <c r="D7" s="1">
        <f>[1]!s_qfa_roe($A7,D$1)</f>
        <v>4.8025000000000002</v>
      </c>
      <c r="E7" s="1">
        <f>[1]!s_qfa_roe($A7,E$1)</f>
        <v>3.7806000000000002</v>
      </c>
      <c r="F7" s="1">
        <f>[1]!s_qfa_roe($A7,F$1)</f>
        <v>1.0269999999999999</v>
      </c>
      <c r="G7" s="1">
        <f>[1]!s_qfa_roe($A7,G$1)</f>
        <v>2.3820000000000001</v>
      </c>
      <c r="H7" s="1">
        <f>[1]!s_qfa_roe($A7,H$1)</f>
        <v>2.4883999999999999</v>
      </c>
      <c r="I7" s="1">
        <f>[1]!s_qfa_roe($A7,I$1)</f>
        <v>1.3258000000000001</v>
      </c>
      <c r="J7" s="1">
        <f>[1]!s_qfa_roe($A7,J$1)</f>
        <v>-4.5803000000000003</v>
      </c>
      <c r="K7" s="1">
        <f>[1]!s_qfa_roe($A7,K$1)</f>
        <v>1.9424999999999999</v>
      </c>
      <c r="L7" s="1">
        <f>[1]!s_qfa_roe($A7,L$1)</f>
        <v>2.6836000000000002</v>
      </c>
      <c r="M7" s="1">
        <f>[1]!s_qfa_roe($A7,M$1)</f>
        <v>2.2886000000000002</v>
      </c>
      <c r="N7" s="1">
        <f>[1]!s_qfa_roe($A7,N$1)</f>
        <v>0.86670000000000003</v>
      </c>
      <c r="O7" s="1">
        <f>[1]!s_qfa_roe($A7,O$1)</f>
        <v>2.8005</v>
      </c>
      <c r="P7" s="1">
        <f>[1]!s_qfa_roe($A7,P$1)</f>
        <v>3.5238999999999998</v>
      </c>
      <c r="Q7" s="1">
        <f>[1]!s_qfa_roe($A7,Q$1)</f>
        <v>2.9940000000000002</v>
      </c>
      <c r="R7" s="1">
        <f>[1]!s_qfa_roe($A7,R$1)</f>
        <v>0.73880000000000001</v>
      </c>
      <c r="S7" s="1">
        <f>[1]!s_qfa_roe($A7,S$1)</f>
        <v>2.5779000000000001</v>
      </c>
      <c r="T7" s="1">
        <f>[1]!s_qfa_roe($A7,T$1)</f>
        <v>2.6595</v>
      </c>
      <c r="U7" s="1">
        <f>[1]!s_qfa_roe($A7,U$1)</f>
        <v>2.3872</v>
      </c>
      <c r="V7" s="1">
        <f>[1]!s_qfa_roe($A7,V$1)</f>
        <v>0.23480000000000001</v>
      </c>
      <c r="W7" s="1">
        <f>[1]!s_qfa_roe($A7,W$1)</f>
        <v>0.86350000000000005</v>
      </c>
      <c r="X7" s="1">
        <f>[1]!s_qfa_roe($A7,X$1)</f>
        <v>1.5528</v>
      </c>
      <c r="Y7" s="1">
        <f>[1]!s_qfa_roe($A7,Y$1)</f>
        <v>1.0842000000000001</v>
      </c>
    </row>
    <row r="8" spans="1:25">
      <c r="A8" s="2" t="s">
        <v>47</v>
      </c>
      <c r="B8" s="2" t="s">
        <v>46</v>
      </c>
      <c r="C8" s="1">
        <f ca="1">[1]!s_qfa_roe($A8,C$1)</f>
        <v>2.7534000000000001</v>
      </c>
      <c r="D8" s="1">
        <f>[1]!s_qfa_roe($A8,D$1)</f>
        <v>2.7534000000000001</v>
      </c>
      <c r="E8" s="1">
        <f>[1]!s_qfa_roe($A8,E$1)</f>
        <v>2.1659000000000002</v>
      </c>
      <c r="F8" s="1">
        <f>[1]!s_qfa_roe($A8,F$1)</f>
        <v>2.8580000000000001</v>
      </c>
      <c r="G8" s="1">
        <f>[1]!s_qfa_roe($A8,G$1)</f>
        <v>2.5767000000000002</v>
      </c>
      <c r="H8" s="1">
        <f>[1]!s_qfa_roe($A8,H$1)</f>
        <v>2.7704</v>
      </c>
      <c r="I8" s="1">
        <f>[1]!s_qfa_roe($A8,I$1)</f>
        <v>1.4234</v>
      </c>
      <c r="J8" s="1">
        <f>[1]!s_qfa_roe($A8,J$1)</f>
        <v>2.4596</v>
      </c>
      <c r="K8" s="1">
        <f>[1]!s_qfa_roe($A8,K$1)</f>
        <v>2.4657</v>
      </c>
      <c r="L8" s="1">
        <f>[1]!s_qfa_roe($A8,L$1)</f>
        <v>2.8228</v>
      </c>
      <c r="M8" s="1">
        <f>[1]!s_qfa_roe($A8,M$1)</f>
        <v>2.1924999999999999</v>
      </c>
      <c r="N8" s="1">
        <f>[1]!s_qfa_roe($A8,N$1)</f>
        <v>2.9022000000000001</v>
      </c>
      <c r="O8" s="1">
        <f>[1]!s_qfa_roe($A8,O$1)</f>
        <v>2.3906000000000001</v>
      </c>
      <c r="P8" s="1">
        <f>[1]!s_qfa_roe($A8,P$1)</f>
        <v>3.2189000000000001</v>
      </c>
      <c r="Q8" s="1">
        <f>[1]!s_qfa_roe($A8,Q$1)</f>
        <v>2.1621000000000001</v>
      </c>
      <c r="R8" s="1">
        <f>[1]!s_qfa_roe($A8,R$1)</f>
        <v>3.5032000000000001</v>
      </c>
      <c r="S8" s="1">
        <f>[1]!s_qfa_roe($A8,S$1)</f>
        <v>2.5689000000000002</v>
      </c>
      <c r="T8" s="1">
        <f>[1]!s_qfa_roe($A8,T$1)</f>
        <v>3.2018</v>
      </c>
      <c r="U8" s="1">
        <f>[1]!s_qfa_roe($A8,U$1)</f>
        <v>2.1019000000000001</v>
      </c>
      <c r="V8" s="1">
        <f>[1]!s_qfa_roe($A8,V$1)</f>
        <v>2.8529</v>
      </c>
      <c r="W8" s="1">
        <f>[1]!s_qfa_roe($A8,W$1)</f>
        <v>2.8357999999999999</v>
      </c>
      <c r="X8" s="1">
        <f>[1]!s_qfa_roe($A8,X$1)</f>
        <v>3.1124999999999998</v>
      </c>
      <c r="Y8" s="1">
        <f>[1]!s_qfa_roe($A8,Y$1)</f>
        <v>2.1518000000000002</v>
      </c>
    </row>
    <row r="9" spans="1:25">
      <c r="A9" s="2" t="s">
        <v>45</v>
      </c>
      <c r="B9" s="2" t="s">
        <v>44</v>
      </c>
      <c r="C9" s="1">
        <f ca="1">[1]!s_qfa_roe($A9,C$1)</f>
        <v>5.5640999999999998</v>
      </c>
      <c r="D9" s="1">
        <f>[1]!s_qfa_roe($A9,D$1)</f>
        <v>5.5640999999999998</v>
      </c>
      <c r="E9" s="1">
        <f>[1]!s_qfa_roe($A9,E$1)</f>
        <v>2.8990999999999998</v>
      </c>
      <c r="F9" s="1">
        <f>[1]!s_qfa_roe($A9,F$1)</f>
        <v>4.3647999999999998</v>
      </c>
      <c r="G9" s="1">
        <f>[1]!s_qfa_roe($A9,G$1)</f>
        <v>5.2948000000000004</v>
      </c>
      <c r="H9" s="1">
        <f>[1]!s_qfa_roe($A9,H$1)</f>
        <v>5.8700999999999999</v>
      </c>
      <c r="I9" s="1">
        <f>[1]!s_qfa_roe($A9,I$1)</f>
        <v>1.7298</v>
      </c>
      <c r="J9" s="1">
        <f>[1]!s_qfa_roe($A9,J$1)</f>
        <v>3.1699000000000002</v>
      </c>
      <c r="K9" s="1">
        <f>[1]!s_qfa_roe($A9,K$1)</f>
        <v>5.0751999999999997</v>
      </c>
      <c r="L9" s="1">
        <f>[1]!s_qfa_roe($A9,L$1)</f>
        <v>5.2977999999999996</v>
      </c>
      <c r="M9" s="1">
        <f>[1]!s_qfa_roe($A9,M$1)</f>
        <v>3.0369000000000002</v>
      </c>
      <c r="N9" s="1">
        <f>[1]!s_qfa_roe($A9,N$1)</f>
        <v>4.4687999999999999</v>
      </c>
      <c r="O9" s="1">
        <f>[1]!s_qfa_roe($A9,O$1)</f>
        <v>5.2031999999999998</v>
      </c>
      <c r="P9" s="1">
        <f>[1]!s_qfa_roe($A9,P$1)</f>
        <v>5.8273999999999999</v>
      </c>
      <c r="Q9" s="1">
        <f>[1]!s_qfa_roe($A9,Q$1)</f>
        <v>2.9759000000000002</v>
      </c>
      <c r="R9" s="1">
        <f>[1]!s_qfa_roe($A9,R$1)</f>
        <v>4.0934999999999997</v>
      </c>
      <c r="S9" s="1">
        <f>[1]!s_qfa_roe($A9,S$1)</f>
        <v>3.5680000000000001</v>
      </c>
      <c r="T9" s="1">
        <f>[1]!s_qfa_roe($A9,T$1)</f>
        <v>3.6046999999999998</v>
      </c>
      <c r="U9" s="1">
        <f>[1]!s_qfa_roe($A9,U$1)</f>
        <v>1.1002000000000001</v>
      </c>
      <c r="V9" s="1">
        <f>[1]!s_qfa_roe($A9,V$1)</f>
        <v>2.3961000000000001</v>
      </c>
      <c r="W9" s="1">
        <f>[1]!s_qfa_roe($A9,W$1)</f>
        <v>2.5663999999999998</v>
      </c>
      <c r="X9" s="1">
        <f>[1]!s_qfa_roe($A9,X$1)</f>
        <v>2.3048000000000002</v>
      </c>
      <c r="Y9" s="1">
        <f>[1]!s_qfa_roe($A9,Y$1)</f>
        <v>0.27729999999999999</v>
      </c>
    </row>
    <row r="10" spans="1:25">
      <c r="A10" s="2" t="s">
        <v>43</v>
      </c>
      <c r="B10" s="2" t="s">
        <v>42</v>
      </c>
      <c r="C10" s="1">
        <f ca="1">[1]!s_qfa_roe($A10,C$1)</f>
        <v>3.2376999999999998</v>
      </c>
      <c r="D10" s="1">
        <f>[1]!s_qfa_roe($A10,D$1)</f>
        <v>3.2376999999999998</v>
      </c>
      <c r="E10" s="1">
        <f>[1]!s_qfa_roe($A10,E$1)</f>
        <v>2.9754</v>
      </c>
      <c r="F10" s="1">
        <f>[1]!s_qfa_roe($A10,F$1)</f>
        <v>2.6886000000000001</v>
      </c>
      <c r="G10" s="1">
        <f>[1]!s_qfa_roe($A10,G$1)</f>
        <v>3.0712000000000002</v>
      </c>
      <c r="H10" s="1">
        <f>[1]!s_qfa_roe($A10,H$1)</f>
        <v>2.4186000000000001</v>
      </c>
      <c r="I10" s="1">
        <f>[1]!s_qfa_roe($A10,I$1)</f>
        <v>1.2444999999999999</v>
      </c>
      <c r="J10" s="1">
        <f>[1]!s_qfa_roe($A10,J$1)</f>
        <v>2</v>
      </c>
      <c r="K10" s="1">
        <f>[1]!s_qfa_roe($A10,K$1)</f>
        <v>3.1217999999999999</v>
      </c>
      <c r="L10" s="1">
        <f>[1]!s_qfa_roe($A10,L$1)</f>
        <v>2.7353000000000001</v>
      </c>
      <c r="M10" s="1">
        <f>[1]!s_qfa_roe($A10,M$1)</f>
        <v>2.0104000000000002</v>
      </c>
      <c r="N10" s="1">
        <f>[1]!s_qfa_roe($A10,N$1)</f>
        <v>1.2702</v>
      </c>
      <c r="O10" s="1">
        <f>[1]!s_qfa_roe($A10,O$1)</f>
        <v>3.1909000000000001</v>
      </c>
      <c r="P10" s="1">
        <f>[1]!s_qfa_roe($A10,P$1)</f>
        <v>3.5121000000000002</v>
      </c>
      <c r="Q10" s="1">
        <f>[1]!s_qfa_roe($A10,Q$1)</f>
        <v>2.3246000000000002</v>
      </c>
      <c r="R10" s="1">
        <f>[1]!s_qfa_roe($A10,R$1)</f>
        <v>2.7702</v>
      </c>
      <c r="S10" s="1">
        <f>[1]!s_qfa_roe($A10,S$1)</f>
        <v>3.3136999999999999</v>
      </c>
      <c r="T10" s="1">
        <f>[1]!s_qfa_roe($A10,T$1)</f>
        <v>3.1278000000000001</v>
      </c>
      <c r="U10" s="1">
        <f>[1]!s_qfa_roe($A10,U$1)</f>
        <v>2.6779999999999999</v>
      </c>
      <c r="V10" s="1">
        <f>[1]!s_qfa_roe($A10,V$1)</f>
        <v>2.5308999999999999</v>
      </c>
      <c r="W10" s="1">
        <f>[1]!s_qfa_roe($A10,W$1)</f>
        <v>2.1375999999999999</v>
      </c>
      <c r="X10" s="1">
        <f>[1]!s_qfa_roe($A10,X$1)</f>
        <v>1.9422999999999999</v>
      </c>
      <c r="Y10" s="1">
        <f>[1]!s_qfa_roe($A10,Y$1)</f>
        <v>1.8291999999999999</v>
      </c>
    </row>
    <row r="11" spans="1:25">
      <c r="A11" s="2" t="s">
        <v>41</v>
      </c>
      <c r="B11" s="2" t="s">
        <v>40</v>
      </c>
      <c r="C11" s="1">
        <f ca="1">[1]!s_qfa_roe($A11,C$1)</f>
        <v>3.0583999999999998</v>
      </c>
      <c r="D11" s="1">
        <f>[1]!s_qfa_roe($A11,D$1)</f>
        <v>3.0583999999999998</v>
      </c>
      <c r="E11" s="1">
        <f>[1]!s_qfa_roe($A11,E$1)</f>
        <v>2.3410000000000002</v>
      </c>
      <c r="F11" s="1">
        <f>[1]!s_qfa_roe($A11,F$1)</f>
        <v>1.4604999999999999</v>
      </c>
      <c r="G11" s="1">
        <f>[1]!s_qfa_roe($A11,G$1)</f>
        <v>2.4175</v>
      </c>
      <c r="H11" s="1">
        <f>[1]!s_qfa_roe($A11,H$1)</f>
        <v>3.1676000000000002</v>
      </c>
      <c r="I11" s="1">
        <f>[1]!s_qfa_roe($A11,I$1)</f>
        <v>0.95420000000000005</v>
      </c>
      <c r="J11" s="1">
        <f>[1]!s_qfa_roe($A11,J$1)</f>
        <v>-0.26240000000000002</v>
      </c>
      <c r="K11" s="1">
        <f>[1]!s_qfa_roe($A11,K$1)</f>
        <v>1.6262000000000001</v>
      </c>
      <c r="L11" s="1">
        <f>[1]!s_qfa_roe($A11,L$1)</f>
        <v>2.0495999999999999</v>
      </c>
      <c r="M11" s="1">
        <f>[1]!s_qfa_roe($A11,M$1)</f>
        <v>1.5934999999999999</v>
      </c>
      <c r="N11" s="1">
        <f>[1]!s_qfa_roe($A11,N$1)</f>
        <v>-2.0396999999999998</v>
      </c>
      <c r="O11" s="1">
        <f>[1]!s_qfa_roe($A11,O$1)</f>
        <v>1.5788</v>
      </c>
      <c r="P11" s="1">
        <f>[1]!s_qfa_roe($A11,P$1)</f>
        <v>1.5566</v>
      </c>
      <c r="Q11" s="1">
        <f>[1]!s_qfa_roe($A11,Q$1)</f>
        <v>1.2678</v>
      </c>
      <c r="R11" s="1">
        <f>[1]!s_qfa_roe($A11,R$1)</f>
        <v>1.5508</v>
      </c>
      <c r="S11" s="1">
        <f>[1]!s_qfa_roe($A11,S$1)</f>
        <v>1.7068000000000001</v>
      </c>
      <c r="T11" s="1">
        <f>[1]!s_qfa_roe($A11,T$1)</f>
        <v>1.8583000000000001</v>
      </c>
      <c r="U11" s="1">
        <f>[1]!s_qfa_roe($A11,U$1)</f>
        <v>1.0648</v>
      </c>
      <c r="V11" s="1">
        <f>[1]!s_qfa_roe($A11,V$1)</f>
        <v>1.4678</v>
      </c>
      <c r="W11" s="1">
        <f>[1]!s_qfa_roe($A11,W$1)</f>
        <v>0.87680000000000002</v>
      </c>
      <c r="X11" s="1">
        <f>[1]!s_qfa_roe($A11,X$1)</f>
        <v>0.96160000000000001</v>
      </c>
      <c r="Y11" s="1">
        <f>[1]!s_qfa_roe($A11,Y$1)</f>
        <v>0.59309999999999996</v>
      </c>
    </row>
    <row r="12" spans="1:25">
      <c r="A12" s="2" t="s">
        <v>39</v>
      </c>
      <c r="B12" s="2" t="s">
        <v>38</v>
      </c>
      <c r="C12" s="1">
        <f ca="1">[1]!s_qfa_roe($A12,C$1)</f>
        <v>2.3448000000000002</v>
      </c>
      <c r="D12" s="1">
        <f>[1]!s_qfa_roe($A12,D$1)</f>
        <v>2.3448000000000002</v>
      </c>
      <c r="E12" s="1">
        <f>[1]!s_qfa_roe($A12,E$1)</f>
        <v>2.3679999999999999</v>
      </c>
      <c r="F12" s="1">
        <f>[1]!s_qfa_roe($A12,F$1)</f>
        <v>1.3492</v>
      </c>
      <c r="G12" s="1">
        <f>[1]!s_qfa_roe($A12,G$1)</f>
        <v>2.84</v>
      </c>
      <c r="H12" s="1">
        <f>[1]!s_qfa_roe($A12,H$1)</f>
        <v>2.6892</v>
      </c>
      <c r="I12" s="1">
        <f>[1]!s_qfa_roe($A12,I$1)</f>
        <v>1.0731999999999999</v>
      </c>
      <c r="J12" s="1">
        <f>[1]!s_qfa_roe($A12,J$1)</f>
        <v>2.9100000000000001E-2</v>
      </c>
      <c r="K12" s="1">
        <f>[1]!s_qfa_roe($A12,K$1)</f>
        <v>1.7471000000000001</v>
      </c>
      <c r="L12" s="1">
        <f>[1]!s_qfa_roe($A12,L$1)</f>
        <v>2.1796000000000002</v>
      </c>
      <c r="M12" s="1">
        <f>[1]!s_qfa_roe($A12,M$1)</f>
        <v>1.1751</v>
      </c>
      <c r="N12" s="1">
        <f>[1]!s_qfa_roe($A12,N$1)</f>
        <v>9.1600000000000001E-2</v>
      </c>
      <c r="O12" s="1">
        <f>[1]!s_qfa_roe($A12,O$1)</f>
        <v>1.6422000000000001</v>
      </c>
      <c r="P12" s="1">
        <f>[1]!s_qfa_roe($A12,P$1)</f>
        <v>2.2841</v>
      </c>
      <c r="Q12" s="1">
        <f>[1]!s_qfa_roe($A12,Q$1)</f>
        <v>1.0417000000000001</v>
      </c>
      <c r="R12" s="1">
        <f>[1]!s_qfa_roe($A12,R$1)</f>
        <v>2.0508999999999999</v>
      </c>
      <c r="S12" s="1">
        <f>[1]!s_qfa_roe($A12,S$1)</f>
        <v>2.036</v>
      </c>
      <c r="T12" s="1">
        <f>[1]!s_qfa_roe($A12,T$1)</f>
        <v>2.4424000000000001</v>
      </c>
      <c r="U12" s="1">
        <f>[1]!s_qfa_roe($A12,U$1)</f>
        <v>1.0604</v>
      </c>
      <c r="V12" s="1">
        <f>[1]!s_qfa_roe($A12,V$1)</f>
        <v>1.5152000000000001</v>
      </c>
      <c r="W12" s="1">
        <f>[1]!s_qfa_roe($A12,W$1)</f>
        <v>1.6215999999999999</v>
      </c>
      <c r="X12" s="1">
        <f>[1]!s_qfa_roe($A12,X$1)</f>
        <v>2.2888000000000002</v>
      </c>
      <c r="Y12" s="1">
        <f>[1]!s_qfa_roe($A12,Y$1)</f>
        <v>1.4075</v>
      </c>
    </row>
    <row r="13" spans="1:25">
      <c r="A13" s="2" t="s">
        <v>37</v>
      </c>
      <c r="B13" s="2" t="s">
        <v>36</v>
      </c>
      <c r="C13" s="1">
        <f ca="1">[1]!s_qfa_roe($A13,C$1)</f>
        <v>1.897</v>
      </c>
      <c r="D13" s="1">
        <f>[1]!s_qfa_roe($A13,D$1)</f>
        <v>1.897</v>
      </c>
      <c r="E13" s="1">
        <f>[1]!s_qfa_roe($A13,E$1)</f>
        <v>1.2930999999999999</v>
      </c>
      <c r="F13" s="1">
        <f>[1]!s_qfa_roe($A13,F$1)</f>
        <v>1.4833000000000001</v>
      </c>
      <c r="G13" s="1">
        <f>[1]!s_qfa_roe($A13,G$1)</f>
        <v>1.2184999999999999</v>
      </c>
      <c r="H13" s="1">
        <f>[1]!s_qfa_roe($A13,H$1)</f>
        <v>1.4589000000000001</v>
      </c>
      <c r="I13" s="1">
        <f>[1]!s_qfa_roe($A13,I$1)</f>
        <v>1.4839</v>
      </c>
      <c r="J13" s="1">
        <f>[1]!s_qfa_roe($A13,J$1)</f>
        <v>0.50980000000000003</v>
      </c>
      <c r="K13" s="1">
        <f>[1]!s_qfa_roe($A13,K$1)</f>
        <v>0.71730000000000005</v>
      </c>
      <c r="L13" s="1">
        <f>[1]!s_qfa_roe($A13,L$1)</f>
        <v>1.7506999999999999</v>
      </c>
      <c r="M13" s="1">
        <f>[1]!s_qfa_roe($A13,M$1)</f>
        <v>0.56930000000000003</v>
      </c>
      <c r="N13" s="1">
        <f>[1]!s_qfa_roe($A13,N$1)</f>
        <v>1.4833000000000001</v>
      </c>
      <c r="O13" s="1">
        <f>[1]!s_qfa_roe($A13,O$1)</f>
        <v>0.87919999999999998</v>
      </c>
      <c r="P13" s="1">
        <f>[1]!s_qfa_roe($A13,P$1)</f>
        <v>1.3050999999999999</v>
      </c>
      <c r="Q13" s="1">
        <f>[1]!s_qfa_roe($A13,Q$1)</f>
        <v>0.3987</v>
      </c>
      <c r="R13" s="1">
        <f>[1]!s_qfa_roe($A13,R$1)</f>
        <v>1.1343000000000001</v>
      </c>
      <c r="S13" s="1">
        <f>[1]!s_qfa_roe($A13,S$1)</f>
        <v>0.83160000000000001</v>
      </c>
      <c r="T13" s="1">
        <f>[1]!s_qfa_roe($A13,T$1)</f>
        <v>1.2619</v>
      </c>
      <c r="U13" s="1">
        <f>[1]!s_qfa_roe($A13,U$1)</f>
        <v>0.50219999999999998</v>
      </c>
      <c r="V13" s="1">
        <f>[1]!s_qfa_roe($A13,V$1)</f>
        <v>1.5752999999999999</v>
      </c>
      <c r="W13" s="1">
        <f>[1]!s_qfa_roe($A13,W$1)</f>
        <v>0.9163</v>
      </c>
      <c r="X13" s="1">
        <f>[1]!s_qfa_roe($A13,X$1)</f>
        <v>1.3912</v>
      </c>
      <c r="Y13" s="1">
        <f>[1]!s_qfa_roe($A13,Y$1)</f>
        <v>0.44090000000000001</v>
      </c>
    </row>
    <row r="14" spans="1:25">
      <c r="A14" s="2" t="s">
        <v>35</v>
      </c>
      <c r="B14" s="2" t="s">
        <v>34</v>
      </c>
      <c r="C14" s="1">
        <f ca="1">[1]!s_qfa_roe($A14,C$1)</f>
        <v>2.1798999999999999</v>
      </c>
      <c r="D14" s="1">
        <f>[1]!s_qfa_roe($A14,D$1)</f>
        <v>2.1798999999999999</v>
      </c>
      <c r="E14" s="1">
        <f>[1]!s_qfa_roe($A14,E$1)</f>
        <v>2.3534000000000002</v>
      </c>
      <c r="F14" s="1">
        <f>[1]!s_qfa_roe($A14,F$1)</f>
        <v>0.67210000000000003</v>
      </c>
      <c r="G14" s="1">
        <f>[1]!s_qfa_roe($A14,G$1)</f>
        <v>2.4041000000000001</v>
      </c>
      <c r="H14" s="1">
        <f>[1]!s_qfa_roe($A14,H$1)</f>
        <v>2.2791000000000001</v>
      </c>
      <c r="I14" s="1">
        <f>[1]!s_qfa_roe($A14,I$1)</f>
        <v>0.32550000000000001</v>
      </c>
      <c r="J14" s="1">
        <f>[1]!s_qfa_roe($A14,J$1)</f>
        <v>0.37340000000000001</v>
      </c>
      <c r="K14" s="1">
        <f>[1]!s_qfa_roe($A14,K$1)</f>
        <v>1.6272</v>
      </c>
      <c r="L14" s="1">
        <f>[1]!s_qfa_roe($A14,L$1)</f>
        <v>1.7688999999999999</v>
      </c>
      <c r="M14" s="1">
        <f>[1]!s_qfa_roe($A14,M$1)</f>
        <v>2.0767000000000002</v>
      </c>
      <c r="N14" s="1">
        <f>[1]!s_qfa_roe($A14,N$1)</f>
        <v>0.87980000000000003</v>
      </c>
      <c r="O14" s="1">
        <f>[1]!s_qfa_roe($A14,O$1)</f>
        <v>2.2612999999999999</v>
      </c>
      <c r="P14" s="1">
        <f>[1]!s_qfa_roe($A14,P$1)</f>
        <v>2.8466</v>
      </c>
      <c r="Q14" s="1">
        <f>[1]!s_qfa_roe($A14,Q$1)</f>
        <v>2.903</v>
      </c>
      <c r="R14" s="1">
        <f>[1]!s_qfa_roe($A14,R$1)</f>
        <v>2.9417</v>
      </c>
      <c r="S14" s="1">
        <f>[1]!s_qfa_roe($A14,S$1)</f>
        <v>2.6787000000000001</v>
      </c>
      <c r="T14" s="1">
        <f>[1]!s_qfa_roe($A14,T$1)</f>
        <v>2.8117000000000001</v>
      </c>
      <c r="U14" s="1">
        <f>[1]!s_qfa_roe($A14,U$1)</f>
        <v>3.1171000000000002</v>
      </c>
      <c r="V14" s="1">
        <f>[1]!s_qfa_roe($A14,V$1)</f>
        <v>3.5937000000000001</v>
      </c>
      <c r="W14" s="1">
        <f>[1]!s_qfa_roe($A14,W$1)</f>
        <v>3.0600999999999998</v>
      </c>
      <c r="X14" s="1">
        <f>[1]!s_qfa_roe($A14,X$1)</f>
        <v>3.3736000000000002</v>
      </c>
      <c r="Y14" s="1">
        <f>[1]!s_qfa_roe($A14,Y$1)</f>
        <v>3.1379000000000001</v>
      </c>
    </row>
    <row r="15" spans="1:25">
      <c r="A15" s="2" t="s">
        <v>33</v>
      </c>
      <c r="B15" s="2" t="s">
        <v>32</v>
      </c>
      <c r="C15" s="1">
        <f ca="1">[1]!s_qfa_roe($A15,C$1)</f>
        <v>0.99860000000000004</v>
      </c>
      <c r="D15" s="1">
        <f>[1]!s_qfa_roe($A15,D$1)</f>
        <v>0.99860000000000004</v>
      </c>
      <c r="E15" s="1">
        <f>[1]!s_qfa_roe($A15,E$1)</f>
        <v>1.6171</v>
      </c>
      <c r="F15" s="1">
        <f>[1]!s_qfa_roe($A15,F$1)</f>
        <v>-1.6465000000000001</v>
      </c>
      <c r="G15" s="1">
        <f>[1]!s_qfa_roe($A15,G$1)</f>
        <v>1.2490000000000001</v>
      </c>
      <c r="H15" s="1">
        <f>[1]!s_qfa_roe($A15,H$1)</f>
        <v>1.3859999999999999</v>
      </c>
      <c r="I15" s="1">
        <f>[1]!s_qfa_roe($A15,I$1)</f>
        <v>0.53390000000000004</v>
      </c>
      <c r="J15" s="1">
        <f>[1]!s_qfa_roe($A15,J$1)</f>
        <v>-1.0265</v>
      </c>
      <c r="K15" s="1">
        <f>[1]!s_qfa_roe($A15,K$1)</f>
        <v>2.7951999999999999</v>
      </c>
      <c r="L15" s="1">
        <f>[1]!s_qfa_roe($A15,L$1)</f>
        <v>1.7447999999999999</v>
      </c>
      <c r="M15" s="1">
        <f>[1]!s_qfa_roe($A15,M$1)</f>
        <v>1.9361999999999999</v>
      </c>
      <c r="N15" s="1">
        <f>[1]!s_qfa_roe($A15,N$1)</f>
        <v>0.51980000000000004</v>
      </c>
      <c r="O15" s="1">
        <f>[1]!s_qfa_roe($A15,O$1)</f>
        <v>1.5482</v>
      </c>
      <c r="P15" s="1">
        <f>[1]!s_qfa_roe($A15,P$1)</f>
        <v>3.0196999999999998</v>
      </c>
      <c r="Q15" s="1">
        <f>[1]!s_qfa_roe($A15,Q$1)</f>
        <v>2.1554000000000002</v>
      </c>
      <c r="R15" s="1">
        <f>[1]!s_qfa_roe($A15,R$1)</f>
        <v>2.2879999999999998</v>
      </c>
      <c r="S15" s="1">
        <f>[1]!s_qfa_roe($A15,S$1)</f>
        <v>1.4990000000000001</v>
      </c>
      <c r="T15" s="1">
        <f>[1]!s_qfa_roe($A15,T$1)</f>
        <v>1.6556999999999999</v>
      </c>
      <c r="U15" s="1">
        <f>[1]!s_qfa_roe($A15,U$1)</f>
        <v>1.9119999999999999</v>
      </c>
      <c r="V15" s="1">
        <f>[1]!s_qfa_roe($A15,V$1)</f>
        <v>1.6768000000000001</v>
      </c>
      <c r="W15" s="1">
        <f>[1]!s_qfa_roe($A15,W$1)</f>
        <v>1.0095000000000001</v>
      </c>
      <c r="X15" s="1">
        <f>[1]!s_qfa_roe($A15,X$1)</f>
        <v>1.8061</v>
      </c>
      <c r="Y15" s="1">
        <f>[1]!s_qfa_roe($A15,Y$1)</f>
        <v>1.8746</v>
      </c>
    </row>
    <row r="16" spans="1:25">
      <c r="A16" s="2" t="s">
        <v>31</v>
      </c>
      <c r="B16" s="2" t="s">
        <v>30</v>
      </c>
      <c r="C16" s="1">
        <f ca="1">[1]!s_qfa_roe($A16,C$1)</f>
        <v>2.5545</v>
      </c>
      <c r="D16" s="1">
        <f>[1]!s_qfa_roe($A16,D$1)</f>
        <v>2.5545</v>
      </c>
      <c r="E16" s="1">
        <f>[1]!s_qfa_roe($A16,E$1)</f>
        <v>1.7448999999999999</v>
      </c>
      <c r="F16" s="1">
        <f>[1]!s_qfa_roe($A16,F$1)</f>
        <v>-1.4073</v>
      </c>
      <c r="G16" s="1">
        <f>[1]!s_qfa_roe($A16,G$1)</f>
        <v>4.3486000000000002</v>
      </c>
      <c r="H16" s="1">
        <f>[1]!s_qfa_roe($A16,H$1)</f>
        <v>0.1865</v>
      </c>
      <c r="I16" s="1">
        <f>[1]!s_qfa_roe($A16,I$1)</f>
        <v>-1.2725</v>
      </c>
      <c r="J16" s="1">
        <f>[1]!s_qfa_roe($A16,J$1)</f>
        <v>-0.49120000000000003</v>
      </c>
      <c r="K16" s="1">
        <f>[1]!s_qfa_roe($A16,K$1)</f>
        <v>3.5072000000000001</v>
      </c>
      <c r="L16" s="1">
        <f>[1]!s_qfa_roe($A16,L$1)</f>
        <v>2.9698000000000002</v>
      </c>
      <c r="M16" s="1">
        <f>[1]!s_qfa_roe($A16,M$1)</f>
        <v>3.5788000000000002</v>
      </c>
      <c r="N16" s="1">
        <f>[1]!s_qfa_roe($A16,N$1)</f>
        <v>0.96199999999999997</v>
      </c>
      <c r="O16" s="1">
        <f>[1]!s_qfa_roe($A16,O$1)</f>
        <v>4.2253999999999996</v>
      </c>
      <c r="P16" s="1">
        <f>[1]!s_qfa_roe($A16,P$1)</f>
        <v>3.3511000000000002</v>
      </c>
      <c r="Q16" s="1">
        <f>[1]!s_qfa_roe($A16,Q$1)</f>
        <v>2.3626999999999998</v>
      </c>
      <c r="R16" s="1">
        <f>[1]!s_qfa_roe($A16,R$1)</f>
        <v>2.1191</v>
      </c>
      <c r="S16" s="1">
        <f>[1]!s_qfa_roe($A16,S$1)</f>
        <v>3.2827000000000002</v>
      </c>
      <c r="T16" s="1">
        <f>[1]!s_qfa_roe($A16,T$1)</f>
        <v>2.5829</v>
      </c>
      <c r="U16" s="1">
        <f>[1]!s_qfa_roe($A16,U$1)</f>
        <v>1.7548999999999999</v>
      </c>
      <c r="V16" s="1">
        <f>[1]!s_qfa_roe($A16,V$1)</f>
        <v>1.4137999999999999</v>
      </c>
      <c r="W16" s="1">
        <f>[1]!s_qfa_roe($A16,W$1)</f>
        <v>2.9546000000000001</v>
      </c>
      <c r="X16" s="1">
        <f>[1]!s_qfa_roe($A16,X$1)</f>
        <v>2.3755000000000002</v>
      </c>
      <c r="Y16" s="1">
        <f>[1]!s_qfa_roe($A16,Y$1)</f>
        <v>2.4704999999999999</v>
      </c>
    </row>
    <row r="17" spans="1:25">
      <c r="A17" s="2" t="s">
        <v>29</v>
      </c>
      <c r="B17" s="2" t="s">
        <v>28</v>
      </c>
      <c r="C17" s="1">
        <f ca="1">[1]!s_qfa_roe($A17,C$1)</f>
        <v>4.8312999999999997</v>
      </c>
      <c r="D17" s="1">
        <f>[1]!s_qfa_roe($A17,D$1)</f>
        <v>4.8312999999999997</v>
      </c>
      <c r="E17" s="1">
        <f>[1]!s_qfa_roe($A17,E$1)</f>
        <v>3.5251000000000001</v>
      </c>
      <c r="F17" s="1">
        <f>[1]!s_qfa_roe($A17,F$1)</f>
        <v>4.4663000000000004</v>
      </c>
      <c r="G17" s="1">
        <f>[1]!s_qfa_roe($A17,G$1)</f>
        <v>5.5923999999999996</v>
      </c>
      <c r="H17" s="1">
        <f>[1]!s_qfa_roe($A17,H$1)</f>
        <v>5.0803000000000003</v>
      </c>
      <c r="I17" s="1">
        <f>[1]!s_qfa_roe($A17,I$1)</f>
        <v>1.9326000000000001</v>
      </c>
      <c r="J17" s="1">
        <f>[1]!s_qfa_roe($A17,J$1)</f>
        <v>1.5876999999999999</v>
      </c>
      <c r="K17" s="1">
        <f>[1]!s_qfa_roe($A17,K$1)</f>
        <v>5.1101999999999999</v>
      </c>
      <c r="L17" s="1">
        <f>[1]!s_qfa_roe($A17,L$1)</f>
        <v>6.1559999999999997</v>
      </c>
      <c r="M17" s="1">
        <f>[1]!s_qfa_roe($A17,M$1)</f>
        <v>4.3428000000000004</v>
      </c>
      <c r="N17" s="1">
        <f>[1]!s_qfa_roe($A17,N$1)</f>
        <v>0.24809999999999999</v>
      </c>
      <c r="O17" s="1">
        <f>[1]!s_qfa_roe($A17,O$1)</f>
        <v>4.5278999999999998</v>
      </c>
      <c r="P17" s="1">
        <f>[1]!s_qfa_roe($A17,P$1)</f>
        <v>5.7930000000000001</v>
      </c>
      <c r="Q17" s="1">
        <f>[1]!s_qfa_roe($A17,Q$1)</f>
        <v>4.0987999999999998</v>
      </c>
      <c r="R17" s="1">
        <f>[1]!s_qfa_roe($A17,R$1)</f>
        <v>4.8780999999999999</v>
      </c>
      <c r="S17" s="1">
        <f>[1]!s_qfa_roe($A17,S$1)</f>
        <v>4.9051</v>
      </c>
      <c r="T17" s="1">
        <f>[1]!s_qfa_roe($A17,T$1)</f>
        <v>5.6035000000000004</v>
      </c>
      <c r="U17" s="1">
        <f>[1]!s_qfa_roe($A17,U$1)</f>
        <v>4.1966000000000001</v>
      </c>
      <c r="V17" s="1">
        <f>[1]!s_qfa_roe($A17,V$1)</f>
        <v>3.9491999999999998</v>
      </c>
      <c r="W17" s="1">
        <f>[1]!s_qfa_roe($A17,W$1)</f>
        <v>4.468</v>
      </c>
      <c r="X17" s="1">
        <f>[1]!s_qfa_roe($A17,X$1)</f>
        <v>5.1220999999999997</v>
      </c>
      <c r="Y17" s="1">
        <f>[1]!s_qfa_roe($A17,Y$1)</f>
        <v>4.4574999999999996</v>
      </c>
    </row>
    <row r="18" spans="1:25">
      <c r="A18" s="2" t="s">
        <v>27</v>
      </c>
      <c r="B18" s="2" t="s">
        <v>26</v>
      </c>
      <c r="C18" s="1">
        <f ca="1">[1]!s_qfa_roe($A18,C$1)</f>
        <v>2.1616</v>
      </c>
      <c r="D18" s="1">
        <f>[1]!s_qfa_roe($A18,D$1)</f>
        <v>2.1616</v>
      </c>
      <c r="E18" s="1">
        <f>[1]!s_qfa_roe($A18,E$1)</f>
        <v>2.1526000000000001</v>
      </c>
      <c r="F18" s="1">
        <f>[1]!s_qfa_roe($A18,F$1)</f>
        <v>-0.10780000000000001</v>
      </c>
      <c r="G18" s="1">
        <f>[1]!s_qfa_roe($A18,G$1)</f>
        <v>1.9629000000000001</v>
      </c>
      <c r="H18" s="1">
        <f>[1]!s_qfa_roe($A18,H$1)</f>
        <v>1.9655</v>
      </c>
      <c r="I18" s="1">
        <f>[1]!s_qfa_roe($A18,I$1)</f>
        <v>0.84340000000000004</v>
      </c>
      <c r="J18" s="1">
        <f>[1]!s_qfa_roe($A18,J$1)</f>
        <v>-0.47539999999999999</v>
      </c>
      <c r="K18" s="1">
        <f>[1]!s_qfa_roe($A18,K$1)</f>
        <v>1.6008</v>
      </c>
      <c r="L18" s="1">
        <f>[1]!s_qfa_roe($A18,L$1)</f>
        <v>1.5206</v>
      </c>
      <c r="M18" s="1">
        <f>[1]!s_qfa_roe($A18,M$1)</f>
        <v>2.5710000000000002</v>
      </c>
      <c r="N18" s="1">
        <f>[1]!s_qfa_roe($A18,N$1)</f>
        <v>-1.1474</v>
      </c>
      <c r="O18" s="1">
        <f>[1]!s_qfa_roe($A18,O$1)</f>
        <v>2.0144000000000002</v>
      </c>
      <c r="P18" s="1">
        <f>[1]!s_qfa_roe($A18,P$1)</f>
        <v>2.3441000000000001</v>
      </c>
      <c r="Q18" s="1">
        <f>[1]!s_qfa_roe($A18,Q$1)</f>
        <v>2.3142</v>
      </c>
      <c r="R18" s="1">
        <f>[1]!s_qfa_roe($A18,R$1)</f>
        <v>1.1004</v>
      </c>
      <c r="S18" s="1">
        <f>[1]!s_qfa_roe($A18,S$1)</f>
        <v>2.1389999999999998</v>
      </c>
      <c r="T18" s="1">
        <f>[1]!s_qfa_roe($A18,T$1)</f>
        <v>2.5674000000000001</v>
      </c>
      <c r="U18" s="1">
        <f>[1]!s_qfa_roe($A18,U$1)</f>
        <v>2.6173000000000002</v>
      </c>
      <c r="V18" s="1">
        <f>[1]!s_qfa_roe($A18,V$1)</f>
        <v>2.2330999999999999</v>
      </c>
      <c r="W18" s="1">
        <f>[1]!s_qfa_roe($A18,W$1)</f>
        <v>1.9043000000000001</v>
      </c>
      <c r="X18" s="1">
        <f>[1]!s_qfa_roe($A18,X$1)</f>
        <v>2.2427000000000001</v>
      </c>
      <c r="Y18" s="1">
        <f>[1]!s_qfa_roe($A18,Y$1)</f>
        <v>3.1714000000000002</v>
      </c>
    </row>
    <row r="19" spans="1:25">
      <c r="A19" s="2" t="s">
        <v>25</v>
      </c>
      <c r="B19" s="2" t="s">
        <v>24</v>
      </c>
      <c r="C19" s="1">
        <f ca="1">[1]!s_qfa_roe($A19,C$1)</f>
        <v>4.1195000000000004</v>
      </c>
      <c r="D19" s="1">
        <f>[1]!s_qfa_roe($A19,D$1)</f>
        <v>4.1195000000000004</v>
      </c>
      <c r="E19" s="1">
        <f>[1]!s_qfa_roe($A19,E$1)</f>
        <v>3.7145999999999999</v>
      </c>
      <c r="F19" s="1">
        <f>[1]!s_qfa_roe($A19,F$1)</f>
        <v>-0.12640000000000001</v>
      </c>
      <c r="G19" s="1">
        <f>[1]!s_qfa_roe($A19,G$1)</f>
        <v>3.6334</v>
      </c>
      <c r="H19" s="1">
        <f>[1]!s_qfa_roe($A19,H$1)</f>
        <v>3.8992</v>
      </c>
      <c r="I19" s="1">
        <f>[1]!s_qfa_roe($A19,I$1)</f>
        <v>2.423</v>
      </c>
      <c r="J19" s="1">
        <f>[1]!s_qfa_roe($A19,J$1)</f>
        <v>-0.7853</v>
      </c>
      <c r="K19" s="1">
        <f>[1]!s_qfa_roe($A19,K$1)</f>
        <v>2.8100999999999998</v>
      </c>
      <c r="L19" s="1">
        <f>[1]!s_qfa_roe($A19,L$1)</f>
        <v>3.1919</v>
      </c>
      <c r="M19" s="1">
        <f>[1]!s_qfa_roe($A19,M$1)</f>
        <v>3.1490999999999998</v>
      </c>
      <c r="N19" s="1">
        <f>[1]!s_qfa_roe($A19,N$1)</f>
        <v>0.82320000000000004</v>
      </c>
      <c r="O19" s="1">
        <f>[1]!s_qfa_roe($A19,O$1)</f>
        <v>2.8327</v>
      </c>
      <c r="P19" s="1">
        <f>[1]!s_qfa_roe($A19,P$1)</f>
        <v>3.4152999999999998</v>
      </c>
      <c r="Q19" s="1">
        <f>[1]!s_qfa_roe($A19,Q$1)</f>
        <v>3.1055000000000001</v>
      </c>
      <c r="R19" s="1">
        <f>[1]!s_qfa_roe($A19,R$1)</f>
        <v>2.5996999999999999</v>
      </c>
      <c r="S19" s="1">
        <f>[1]!s_qfa_roe($A19,S$1)</f>
        <v>3.4601999999999999</v>
      </c>
      <c r="T19" s="1">
        <f>[1]!s_qfa_roe($A19,T$1)</f>
        <v>3.2130999999999998</v>
      </c>
      <c r="U19" s="1">
        <f>[1]!s_qfa_roe($A19,U$1)</f>
        <v>2.7050999999999998</v>
      </c>
      <c r="V19" s="1">
        <f>[1]!s_qfa_roe($A19,V$1)</f>
        <v>2.6036000000000001</v>
      </c>
      <c r="W19" s="1">
        <f>[1]!s_qfa_roe($A19,W$1)</f>
        <v>2.7846000000000002</v>
      </c>
      <c r="X19" s="1">
        <f>[1]!s_qfa_roe($A19,X$1)</f>
        <v>3.1381999999999999</v>
      </c>
      <c r="Y19" s="1">
        <f>[1]!s_qfa_roe($A19,Y$1)</f>
        <v>2.9615999999999998</v>
      </c>
    </row>
    <row r="20" spans="1:25">
      <c r="A20" s="2" t="s">
        <v>23</v>
      </c>
      <c r="B20" s="2" t="s">
        <v>22</v>
      </c>
      <c r="C20" s="1">
        <f ca="1">[1]!s_qfa_roe($A20,C$1)</f>
        <v>4.6787999999999998</v>
      </c>
      <c r="D20" s="1">
        <f>[1]!s_qfa_roe($A20,D$1)</f>
        <v>4.6787999999999998</v>
      </c>
      <c r="E20" s="1">
        <f>[1]!s_qfa_roe($A20,E$1)</f>
        <v>6.8893000000000004</v>
      </c>
      <c r="F20" s="1">
        <f>[1]!s_qfa_roe($A20,F$1)</f>
        <v>4.4001000000000001</v>
      </c>
      <c r="G20" s="1">
        <f>[1]!s_qfa_roe($A20,G$1)</f>
        <v>5.5221999999999998</v>
      </c>
      <c r="H20" s="1">
        <f>[1]!s_qfa_roe($A20,H$1)</f>
        <v>5.2636000000000003</v>
      </c>
      <c r="I20" s="1">
        <f>[1]!s_qfa_roe($A20,I$1)</f>
        <v>6.29</v>
      </c>
      <c r="J20" s="1">
        <f>[1]!s_qfa_roe($A20,J$1)</f>
        <v>3.9034</v>
      </c>
      <c r="K20" s="1">
        <f>[1]!s_qfa_roe($A20,K$1)</f>
        <v>4.9812000000000003</v>
      </c>
      <c r="L20" s="1">
        <f>[1]!s_qfa_roe($A20,L$1)</f>
        <v>4.5380000000000003</v>
      </c>
      <c r="M20" s="1">
        <f>[1]!s_qfa_roe($A20,M$1)</f>
        <v>6.7526999999999999</v>
      </c>
      <c r="N20" s="1">
        <f>[1]!s_qfa_roe($A20,N$1)</f>
        <v>4.4126000000000003</v>
      </c>
      <c r="O20" s="1">
        <f>[1]!s_qfa_roe($A20,O$1)</f>
        <v>4.7461000000000002</v>
      </c>
      <c r="P20" s="1">
        <f>[1]!s_qfa_roe($A20,P$1)</f>
        <v>4.2295999999999996</v>
      </c>
      <c r="Q20" s="1">
        <f>[1]!s_qfa_roe($A20,Q$1)</f>
        <v>6.2686000000000002</v>
      </c>
      <c r="R20" s="1">
        <f>[1]!s_qfa_roe($A20,R$1)</f>
        <v>3.6857000000000002</v>
      </c>
      <c r="S20" s="1">
        <f>[1]!s_qfa_roe($A20,S$1)</f>
        <v>5.0404999999999998</v>
      </c>
      <c r="T20" s="1">
        <f>[1]!s_qfa_roe($A20,T$1)</f>
        <v>3.7953999999999999</v>
      </c>
      <c r="U20" s="1">
        <f>[1]!s_qfa_roe($A20,U$1)</f>
        <v>5.5662000000000003</v>
      </c>
      <c r="V20" s="1">
        <f>[1]!s_qfa_roe($A20,V$1)</f>
        <v>3.1265000000000001</v>
      </c>
      <c r="W20" s="1">
        <f>[1]!s_qfa_roe($A20,W$1)</f>
        <v>3.5756999999999999</v>
      </c>
      <c r="X20" s="1">
        <f>[1]!s_qfa_roe($A20,X$1)</f>
        <v>3.4325000000000001</v>
      </c>
      <c r="Y20" s="1">
        <f>[1]!s_qfa_roe($A20,Y$1)</f>
        <v>5.6010999999999997</v>
      </c>
    </row>
    <row r="21" spans="1:25">
      <c r="A21" s="2" t="s">
        <v>21</v>
      </c>
      <c r="B21" s="2" t="s">
        <v>20</v>
      </c>
      <c r="C21" s="1">
        <f ca="1">[1]!s_qfa_roe($A21,C$1)</f>
        <v>-0.51119999999999999</v>
      </c>
      <c r="D21" s="1">
        <f>[1]!s_qfa_roe($A21,D$1)</f>
        <v>-0.51119999999999999</v>
      </c>
      <c r="E21" s="1">
        <f>[1]!s_qfa_roe($A21,E$1)</f>
        <v>3.1353</v>
      </c>
      <c r="F21" s="1">
        <f>[1]!s_qfa_roe($A21,F$1)</f>
        <v>1.8427</v>
      </c>
      <c r="G21" s="1">
        <f>[1]!s_qfa_roe($A21,G$1)</f>
        <v>7.4596999999999998</v>
      </c>
      <c r="H21" s="1">
        <f>[1]!s_qfa_roe($A21,H$1)</f>
        <v>5.681</v>
      </c>
      <c r="I21" s="1">
        <f>[1]!s_qfa_roe($A21,I$1)</f>
        <v>4.1878000000000002</v>
      </c>
      <c r="J21" s="1">
        <f>[1]!s_qfa_roe($A21,J$1)</f>
        <v>5.9633000000000003</v>
      </c>
      <c r="K21" s="1">
        <f>[1]!s_qfa_roe($A21,K$1)</f>
        <v>4.9291999999999998</v>
      </c>
      <c r="L21" s="1">
        <f>[1]!s_qfa_roe($A21,L$1)</f>
        <v>2.6865000000000001</v>
      </c>
      <c r="M21" s="1">
        <f>[1]!s_qfa_roe($A21,M$1)</f>
        <v>0.53910000000000002</v>
      </c>
      <c r="N21" s="1">
        <f>[1]!s_qfa_roe($A21,N$1)</f>
        <v>-1.9391</v>
      </c>
      <c r="O21" s="1">
        <f>[1]!s_qfa_roe($A21,O$1)</f>
        <v>3.2170000000000001</v>
      </c>
      <c r="P21" s="1">
        <f>[1]!s_qfa_roe($A21,P$1)</f>
        <v>0.31879999999999997</v>
      </c>
      <c r="Q21" s="1">
        <f>[1]!s_qfa_roe($A21,Q$1)</f>
        <v>2.0672999999999999</v>
      </c>
      <c r="R21" s="1">
        <f>[1]!s_qfa_roe($A21,R$1)</f>
        <v>-0.20100000000000001</v>
      </c>
      <c r="S21" s="1">
        <f>[1]!s_qfa_roe($A21,S$1)</f>
        <v>3.0451999999999999</v>
      </c>
      <c r="T21" s="1">
        <f>[1]!s_qfa_roe($A21,T$1)</f>
        <v>1.9242999999999999</v>
      </c>
      <c r="U21" s="1">
        <f>[1]!s_qfa_roe($A21,U$1)</f>
        <v>2.3184</v>
      </c>
      <c r="V21" s="1">
        <f>[1]!s_qfa_roe($A21,V$1)</f>
        <v>2.3256999999999999</v>
      </c>
      <c r="W21" s="1">
        <f>[1]!s_qfa_roe($A21,W$1)</f>
        <v>4.0228000000000002</v>
      </c>
      <c r="X21" s="1">
        <f>[1]!s_qfa_roe($A21,X$1)</f>
        <v>4.3666</v>
      </c>
      <c r="Y21" s="1">
        <f>[1]!s_qfa_roe($A21,Y$1)</f>
        <v>1.5285</v>
      </c>
    </row>
    <row r="22" spans="1:25">
      <c r="A22" s="2" t="s">
        <v>19</v>
      </c>
      <c r="B22" s="2" t="s">
        <v>18</v>
      </c>
      <c r="C22" s="1">
        <f ca="1">[1]!s_qfa_roe($A22,C$1)</f>
        <v>2.6257000000000001</v>
      </c>
      <c r="D22" s="1">
        <f>[1]!s_qfa_roe($A22,D$1)</f>
        <v>2.6257000000000001</v>
      </c>
      <c r="E22" s="1">
        <f>[1]!s_qfa_roe($A22,E$1)</f>
        <v>3.0200999999999998</v>
      </c>
      <c r="F22" s="1">
        <f>[1]!s_qfa_roe($A22,F$1)</f>
        <v>2.4384000000000001</v>
      </c>
      <c r="G22" s="1">
        <f>[1]!s_qfa_roe($A22,G$1)</f>
        <v>2.6852999999999998</v>
      </c>
      <c r="H22" s="1">
        <f>[1]!s_qfa_roe($A22,H$1)</f>
        <v>2.3271999999999999</v>
      </c>
      <c r="I22" s="1">
        <f>[1]!s_qfa_roe($A22,I$1)</f>
        <v>3.1696</v>
      </c>
      <c r="J22" s="1">
        <f>[1]!s_qfa_roe($A22,J$1)</f>
        <v>1.9258</v>
      </c>
      <c r="K22" s="1">
        <f>[1]!s_qfa_roe($A22,K$1)</f>
        <v>3.1269</v>
      </c>
      <c r="L22" s="1">
        <f>[1]!s_qfa_roe($A22,L$1)</f>
        <v>3.5167000000000002</v>
      </c>
      <c r="M22" s="1">
        <f>[1]!s_qfa_roe($A22,M$1)</f>
        <v>3.4698000000000002</v>
      </c>
      <c r="N22" s="1">
        <f>[1]!s_qfa_roe($A22,N$1)</f>
        <v>2.1543000000000001</v>
      </c>
      <c r="O22" s="1">
        <f>[1]!s_qfa_roe($A22,O$1)</f>
        <v>3.323</v>
      </c>
      <c r="P22" s="1">
        <f>[1]!s_qfa_roe($A22,P$1)</f>
        <v>3.7101000000000002</v>
      </c>
      <c r="Q22" s="1">
        <f>[1]!s_qfa_roe($A22,Q$1)</f>
        <v>3.6579000000000002</v>
      </c>
      <c r="R22" s="1">
        <f>[1]!s_qfa_roe($A22,R$1)</f>
        <v>2.3986000000000001</v>
      </c>
      <c r="S22" s="1">
        <f>[1]!s_qfa_roe($A22,S$1)</f>
        <v>3.4268000000000001</v>
      </c>
      <c r="T22" s="1">
        <f>[1]!s_qfa_roe($A22,T$1)</f>
        <v>3.8041999999999998</v>
      </c>
      <c r="U22" s="1">
        <f>[1]!s_qfa_roe($A22,U$1)</f>
        <v>3.8075999999999999</v>
      </c>
      <c r="V22" s="1">
        <f>[1]!s_qfa_roe($A22,V$1)</f>
        <v>2.4820000000000002</v>
      </c>
      <c r="W22" s="1">
        <f>[1]!s_qfa_roe($A22,W$1)</f>
        <v>3.6312000000000002</v>
      </c>
      <c r="X22" s="1">
        <f>[1]!s_qfa_roe($A22,X$1)</f>
        <v>3.9443000000000001</v>
      </c>
      <c r="Y22" s="1">
        <f>[1]!s_qfa_roe($A22,Y$1)</f>
        <v>4.1401000000000003</v>
      </c>
    </row>
    <row r="23" spans="1:25">
      <c r="A23" s="2" t="s">
        <v>17</v>
      </c>
      <c r="B23" s="2" t="s">
        <v>16</v>
      </c>
      <c r="C23" s="1">
        <f ca="1">[1]!s_qfa_roe($A23,C$1)</f>
        <v>3.056</v>
      </c>
      <c r="D23" s="1">
        <f>[1]!s_qfa_roe($A23,D$1)</f>
        <v>3.056</v>
      </c>
      <c r="E23" s="1">
        <f>[1]!s_qfa_roe($A23,E$1)</f>
        <v>3.1640000000000001</v>
      </c>
      <c r="F23" s="1">
        <f>[1]!s_qfa_roe($A23,F$1)</f>
        <v>1.8662000000000001</v>
      </c>
      <c r="G23" s="1">
        <f>[1]!s_qfa_roe($A23,G$1)</f>
        <v>3.6063000000000001</v>
      </c>
      <c r="H23" s="1">
        <f>[1]!s_qfa_roe($A23,H$1)</f>
        <v>2.4782000000000002</v>
      </c>
      <c r="I23" s="1">
        <f>[1]!s_qfa_roe($A23,I$1)</f>
        <v>2.9392</v>
      </c>
      <c r="J23" s="1">
        <f>[1]!s_qfa_roe($A23,J$1)</f>
        <v>1.4481999999999999</v>
      </c>
      <c r="K23" s="1">
        <f>[1]!s_qfa_roe($A23,K$1)</f>
        <v>2.9152</v>
      </c>
      <c r="L23" s="1">
        <f>[1]!s_qfa_roe($A23,L$1)</f>
        <v>3.4977</v>
      </c>
      <c r="M23" s="1">
        <f>[1]!s_qfa_roe($A23,M$1)</f>
        <v>4.3399000000000001</v>
      </c>
      <c r="N23" s="1">
        <f>[1]!s_qfa_roe($A23,N$1)</f>
        <v>1.2863</v>
      </c>
      <c r="O23" s="1">
        <f>[1]!s_qfa_roe($A23,O$1)</f>
        <v>1.7619</v>
      </c>
      <c r="P23" s="1">
        <f>[1]!s_qfa_roe($A23,P$1)</f>
        <v>2.3285</v>
      </c>
      <c r="Q23" s="1">
        <f>[1]!s_qfa_roe($A23,Q$1)</f>
        <v>2.7326000000000001</v>
      </c>
      <c r="R23" s="1">
        <f>[1]!s_qfa_roe($A23,R$1)</f>
        <v>2.5114000000000001</v>
      </c>
      <c r="S23" s="1">
        <f>[1]!s_qfa_roe($A23,S$1)</f>
        <v>3.1358999999999999</v>
      </c>
      <c r="T23" s="1">
        <f>[1]!s_qfa_roe($A23,T$1)</f>
        <v>2.5432999999999999</v>
      </c>
      <c r="U23" s="1">
        <f>[1]!s_qfa_roe($A23,U$1)</f>
        <v>2.6911999999999998</v>
      </c>
      <c r="V23" s="1">
        <f>[1]!s_qfa_roe($A23,V$1)</f>
        <v>1.7373000000000001</v>
      </c>
      <c r="W23" s="1">
        <f>[1]!s_qfa_roe($A23,W$1)</f>
        <v>2.5727000000000002</v>
      </c>
      <c r="X23" s="1">
        <f>[1]!s_qfa_roe($A23,X$1)</f>
        <v>2.9811999999999999</v>
      </c>
      <c r="Y23" s="1">
        <f>[1]!s_qfa_roe($A23,Y$1)</f>
        <v>2.6072000000000002</v>
      </c>
    </row>
    <row r="24" spans="1:25">
      <c r="A24" s="2" t="s">
        <v>15</v>
      </c>
      <c r="B24" s="2" t="s">
        <v>14</v>
      </c>
      <c r="C24" s="1">
        <f ca="1">[1]!s_qfa_roe($A24,C$1)</f>
        <v>2.4710000000000001</v>
      </c>
      <c r="D24" s="1">
        <f>[1]!s_qfa_roe($A24,D$1)</f>
        <v>2.4710000000000001</v>
      </c>
      <c r="E24" s="1">
        <f>[1]!s_qfa_roe($A24,E$1)</f>
        <v>1.0384</v>
      </c>
      <c r="F24" s="1">
        <f>[1]!s_qfa_roe($A24,F$1)</f>
        <v>4.1996000000000002</v>
      </c>
      <c r="G24" s="1">
        <f>[1]!s_qfa_roe($A24,G$1)</f>
        <v>2.1751</v>
      </c>
      <c r="H24" s="1">
        <f>[1]!s_qfa_roe($A24,H$1)</f>
        <v>3.35</v>
      </c>
      <c r="I24" s="1">
        <f>[1]!s_qfa_roe($A24,I$1)</f>
        <v>1.2225999999999999</v>
      </c>
      <c r="J24" s="1">
        <f>[1]!s_qfa_roe($A24,J$1)</f>
        <v>5.1341000000000001</v>
      </c>
      <c r="K24" s="1">
        <f>[1]!s_qfa_roe($A24,K$1)</f>
        <v>2.2326000000000001</v>
      </c>
      <c r="L24" s="1">
        <f>[1]!s_qfa_roe($A24,L$1)</f>
        <v>3.7206000000000001</v>
      </c>
      <c r="M24" s="1">
        <f>[1]!s_qfa_roe($A24,M$1)</f>
        <v>2.4990000000000001</v>
      </c>
      <c r="N24" s="1">
        <f>[1]!s_qfa_roe($A24,N$1)</f>
        <v>5.1670999999999996</v>
      </c>
      <c r="O24" s="1">
        <f>[1]!s_qfa_roe($A24,O$1)</f>
        <v>2.3553999999999999</v>
      </c>
      <c r="P24" s="1">
        <f>[1]!s_qfa_roe($A24,P$1)</f>
        <v>3.6876000000000002</v>
      </c>
      <c r="Q24" s="1">
        <f>[1]!s_qfa_roe($A24,Q$1)</f>
        <v>2.3714</v>
      </c>
      <c r="R24" s="1">
        <f>[1]!s_qfa_roe($A24,R$1)</f>
        <v>6.6597999999999997</v>
      </c>
      <c r="S24" s="1">
        <f>[1]!s_qfa_roe($A24,S$1)</f>
        <v>2.2850999999999999</v>
      </c>
      <c r="T24" s="1">
        <f>[1]!s_qfa_roe($A24,T$1)</f>
        <v>3.0316999999999998</v>
      </c>
      <c r="U24" s="1">
        <f>[1]!s_qfa_roe($A24,U$1)</f>
        <v>1.9674</v>
      </c>
      <c r="V24" s="1">
        <f>[1]!s_qfa_roe($A24,V$1)</f>
        <v>5.9292999999999996</v>
      </c>
      <c r="W24" s="1">
        <f>[1]!s_qfa_roe($A24,W$1)</f>
        <v>2.0257000000000001</v>
      </c>
      <c r="X24" s="1">
        <f>[1]!s_qfa_roe($A24,X$1)</f>
        <v>3.141</v>
      </c>
      <c r="Y24" s="1">
        <f>[1]!s_qfa_roe($A24,Y$1)</f>
        <v>1.6765000000000001</v>
      </c>
    </row>
    <row r="25" spans="1:25">
      <c r="A25" s="2" t="s">
        <v>13</v>
      </c>
      <c r="B25" s="2" t="s">
        <v>12</v>
      </c>
      <c r="C25" s="1">
        <f ca="1">[1]!s_qfa_roe($A25,C$1)</f>
        <v>3.4706000000000001</v>
      </c>
      <c r="D25" s="1">
        <f>[1]!s_qfa_roe($A25,D$1)</f>
        <v>3.4706000000000001</v>
      </c>
      <c r="E25" s="1">
        <f>[1]!s_qfa_roe($A25,E$1)</f>
        <v>1.3102</v>
      </c>
      <c r="F25" s="1">
        <f>[1]!s_qfa_roe($A25,F$1)</f>
        <v>-1.161</v>
      </c>
      <c r="G25" s="1">
        <f>[1]!s_qfa_roe($A25,G$1)</f>
        <v>1.6495</v>
      </c>
      <c r="H25" s="1">
        <f>[1]!s_qfa_roe($A25,H$1)</f>
        <v>0.5484</v>
      </c>
      <c r="I25" s="1">
        <f>[1]!s_qfa_roe($A25,I$1)</f>
        <v>-0.6179</v>
      </c>
      <c r="J25" s="1">
        <f>[1]!s_qfa_roe($A25,J$1)</f>
        <v>0.6048</v>
      </c>
      <c r="K25" s="1">
        <f>[1]!s_qfa_roe($A25,K$1)</f>
        <v>2.4679000000000002</v>
      </c>
      <c r="L25" s="1">
        <f>[1]!s_qfa_roe($A25,L$1)</f>
        <v>2.1566999999999998</v>
      </c>
      <c r="M25" s="1">
        <f>[1]!s_qfa_roe($A25,M$1)</f>
        <v>2.6728000000000001</v>
      </c>
      <c r="N25" s="1">
        <f>[1]!s_qfa_roe($A25,N$1)</f>
        <v>0.97250000000000003</v>
      </c>
      <c r="O25" s="1">
        <f>[1]!s_qfa_roe($A25,O$1)</f>
        <v>2.6242000000000001</v>
      </c>
      <c r="P25" s="1">
        <f>[1]!s_qfa_roe($A25,P$1)</f>
        <v>2.052</v>
      </c>
      <c r="Q25" s="1">
        <f>[1]!s_qfa_roe($A25,Q$1)</f>
        <v>2.5482999999999998</v>
      </c>
      <c r="R25" s="1">
        <f>[1]!s_qfa_roe($A25,R$1)</f>
        <v>1.7402</v>
      </c>
      <c r="S25" s="1">
        <f>[1]!s_qfa_roe($A25,S$1)</f>
        <v>3.5920000000000001</v>
      </c>
      <c r="T25" s="1">
        <f>[1]!s_qfa_roe($A25,T$1)</f>
        <v>2.7252999999999998</v>
      </c>
      <c r="U25" s="1">
        <f>[1]!s_qfa_roe($A25,U$1)</f>
        <v>2.4419</v>
      </c>
      <c r="V25" s="1">
        <f>[1]!s_qfa_roe($A25,V$1)</f>
        <v>1.3846000000000001</v>
      </c>
      <c r="W25" s="1">
        <f>[1]!s_qfa_roe($A25,W$1)</f>
        <v>2.8237000000000001</v>
      </c>
      <c r="X25" s="1">
        <f>[1]!s_qfa_roe($A25,X$1)</f>
        <v>1.8343</v>
      </c>
      <c r="Y25" s="1">
        <f>[1]!s_qfa_roe($A25,Y$1)</f>
        <v>1.8846000000000001</v>
      </c>
    </row>
    <row r="26" spans="1:25">
      <c r="A26" s="2" t="s">
        <v>11</v>
      </c>
      <c r="B26" s="2" t="s">
        <v>10</v>
      </c>
      <c r="C26" s="1">
        <f ca="1">[1]!s_qfa_roe($A26,C$1)</f>
        <v>3.8172000000000001</v>
      </c>
      <c r="D26" s="1">
        <f>[1]!s_qfa_roe($A26,D$1)</f>
        <v>3.8172000000000001</v>
      </c>
      <c r="E26" s="1">
        <f>[1]!s_qfa_roe($A26,E$1)</f>
        <v>2.8751000000000002</v>
      </c>
      <c r="F26" s="1">
        <f>[1]!s_qfa_roe($A26,F$1)</f>
        <v>1.9383999999999999</v>
      </c>
      <c r="G26" s="1">
        <f>[1]!s_qfa_roe($A26,G$1)</f>
        <v>3.3191000000000002</v>
      </c>
      <c r="H26" s="1">
        <f>[1]!s_qfa_roe($A26,H$1)</f>
        <v>2.6194999999999999</v>
      </c>
      <c r="I26" s="1">
        <f>[1]!s_qfa_roe($A26,I$1)</f>
        <v>1.2968</v>
      </c>
      <c r="J26" s="1">
        <f>[1]!s_qfa_roe($A26,J$1)</f>
        <v>0.40570000000000001</v>
      </c>
      <c r="K26" s="1">
        <f>[1]!s_qfa_roe($A26,K$1)</f>
        <v>2.6446000000000001</v>
      </c>
      <c r="L26" s="1">
        <f>[1]!s_qfa_roe($A26,L$1)</f>
        <v>2.0589</v>
      </c>
      <c r="M26" s="1">
        <f>[1]!s_qfa_roe($A26,M$1)</f>
        <v>1.5409999999999999</v>
      </c>
      <c r="N26" s="1">
        <f>[1]!s_qfa_roe($A26,N$1)</f>
        <v>-1.24</v>
      </c>
      <c r="O26" s="1">
        <f>[1]!s_qfa_roe($A26,O$1)</f>
        <v>2.4815</v>
      </c>
      <c r="P26" s="1">
        <f>[1]!s_qfa_roe($A26,P$1)</f>
        <v>2.3012999999999999</v>
      </c>
      <c r="Q26" s="1">
        <f>[1]!s_qfa_roe($A26,Q$1)</f>
        <v>1.8716999999999999</v>
      </c>
      <c r="R26" s="1">
        <f>[1]!s_qfa_roe($A26,R$1)</f>
        <v>2.2334999999999998</v>
      </c>
      <c r="S26" s="1">
        <f>[1]!s_qfa_roe($A26,S$1)</f>
        <v>3.0133000000000001</v>
      </c>
      <c r="T26" s="1">
        <f>[1]!s_qfa_roe($A26,T$1)</f>
        <v>2.7008000000000001</v>
      </c>
      <c r="U26" s="1">
        <f>[1]!s_qfa_roe($A26,U$1)</f>
        <v>1.8755999999999999</v>
      </c>
      <c r="V26" s="1">
        <f>[1]!s_qfa_roe($A26,V$1)</f>
        <v>2.1823999999999999</v>
      </c>
      <c r="W26" s="1">
        <f>[1]!s_qfa_roe($A26,W$1)</f>
        <v>2.3043999999999998</v>
      </c>
      <c r="X26" s="1">
        <f>[1]!s_qfa_roe($A26,X$1)</f>
        <v>1.8561000000000001</v>
      </c>
      <c r="Y26" s="1">
        <f>[1]!s_qfa_roe($A26,Y$1)</f>
        <v>1.4258999999999999</v>
      </c>
    </row>
    <row r="27" spans="1:25">
      <c r="A27" s="2" t="s">
        <v>9</v>
      </c>
      <c r="B27" s="2" t="s">
        <v>8</v>
      </c>
      <c r="C27" s="1">
        <f ca="1">[1]!s_qfa_roe($A27,C$1)</f>
        <v>1.0914999999999999</v>
      </c>
      <c r="D27" s="1">
        <f>[1]!s_qfa_roe($A27,D$1)</f>
        <v>1.0914999999999999</v>
      </c>
      <c r="E27" s="1">
        <f>[1]!s_qfa_roe($A27,E$1)</f>
        <v>1.7266999999999999</v>
      </c>
      <c r="F27" s="1">
        <f>[1]!s_qfa_roe($A27,F$1)</f>
        <v>0.5544</v>
      </c>
      <c r="G27" s="1">
        <f>[1]!s_qfa_roe($A27,G$1)</f>
        <v>2.2732000000000001</v>
      </c>
      <c r="H27" s="1">
        <f>[1]!s_qfa_roe($A27,H$1)</f>
        <v>2.0657999999999999</v>
      </c>
      <c r="I27" s="1">
        <f>[1]!s_qfa_roe($A27,I$1)</f>
        <v>0.9597</v>
      </c>
      <c r="J27" s="1">
        <f>[1]!s_qfa_roe($A27,J$1)</f>
        <v>-0.48949999999999999</v>
      </c>
      <c r="K27" s="1">
        <f>[1]!s_qfa_roe($A27,K$1)</f>
        <v>2.7059000000000002</v>
      </c>
      <c r="L27" s="1">
        <f>[1]!s_qfa_roe($A27,L$1)</f>
        <v>-0.91490000000000005</v>
      </c>
      <c r="M27" s="1">
        <f>[1]!s_qfa_roe($A27,M$1)</f>
        <v>1.7742</v>
      </c>
      <c r="N27" s="1">
        <f>[1]!s_qfa_roe($A27,N$1)</f>
        <v>-0.1154</v>
      </c>
      <c r="O27" s="1">
        <f>[1]!s_qfa_roe($A27,O$1)</f>
        <v>2.3637000000000001</v>
      </c>
      <c r="P27" s="1">
        <f>[1]!s_qfa_roe($A27,P$1)</f>
        <v>0.84589999999999999</v>
      </c>
      <c r="Q27" s="1">
        <f>[1]!s_qfa_roe($A27,Q$1)</f>
        <v>-0.1893</v>
      </c>
      <c r="R27" s="1">
        <f>[1]!s_qfa_roe($A27,R$1)</f>
        <v>-0.66239999999999999</v>
      </c>
      <c r="S27" s="1">
        <f>[1]!s_qfa_roe($A27,S$1)</f>
        <v>1.6618999999999999</v>
      </c>
      <c r="T27" s="1">
        <f>[1]!s_qfa_roe($A27,T$1)</f>
        <v>2.1657999999999999</v>
      </c>
      <c r="U27" s="1">
        <f>[1]!s_qfa_roe($A27,U$1)</f>
        <v>1.0882000000000001</v>
      </c>
      <c r="V27" s="1">
        <f>[1]!s_qfa_roe($A27,V$1)</f>
        <v>-0.66310000000000002</v>
      </c>
      <c r="W27" s="1">
        <f>[1]!s_qfa_roe($A27,W$1)</f>
        <v>1.4890000000000001</v>
      </c>
      <c r="X27" s="1">
        <f>[1]!s_qfa_roe($A27,X$1)</f>
        <v>1.8701000000000001</v>
      </c>
      <c r="Y27" s="1">
        <f>[1]!s_qfa_roe($A27,Y$1)</f>
        <v>1.2839</v>
      </c>
    </row>
    <row r="28" spans="1:25">
      <c r="A28" s="2" t="s">
        <v>7</v>
      </c>
      <c r="B28" s="2" t="s">
        <v>6</v>
      </c>
      <c r="C28" s="1">
        <f ca="1">[1]!s_qfa_roe($A28,C$1)</f>
        <v>1.5389999999999999</v>
      </c>
      <c r="D28" s="1">
        <f>[1]!s_qfa_roe($A28,D$1)</f>
        <v>1.5389999999999999</v>
      </c>
      <c r="E28" s="1">
        <f>[1]!s_qfa_roe($A28,E$1)</f>
        <v>0.73080000000000001</v>
      </c>
      <c r="F28" s="1">
        <f>[1]!s_qfa_roe($A28,F$1)</f>
        <v>-0.17119999999999999</v>
      </c>
      <c r="G28" s="1">
        <f>[1]!s_qfa_roe($A28,G$1)</f>
        <v>1.6498999999999999</v>
      </c>
      <c r="H28" s="1">
        <f>[1]!s_qfa_roe($A28,H$1)</f>
        <v>2.0871</v>
      </c>
      <c r="I28" s="1">
        <f>[1]!s_qfa_roe($A28,I$1)</f>
        <v>-0.12989999999999999</v>
      </c>
      <c r="J28" s="1">
        <f>[1]!s_qfa_roe($A28,J$1)</f>
        <v>-2.7902</v>
      </c>
      <c r="K28" s="1">
        <f>[1]!s_qfa_roe($A28,K$1)</f>
        <v>1.4111</v>
      </c>
      <c r="L28" s="1">
        <f>[1]!s_qfa_roe($A28,L$1)</f>
        <v>2.0562999999999998</v>
      </c>
      <c r="M28" s="1">
        <f>[1]!s_qfa_roe($A28,M$1)</f>
        <v>1.17</v>
      </c>
      <c r="N28" s="1">
        <f>[1]!s_qfa_roe($A28,N$1)</f>
        <v>-0.97470000000000001</v>
      </c>
      <c r="O28" s="1">
        <f>[1]!s_qfa_roe($A28,O$1)</f>
        <v>1.5384</v>
      </c>
      <c r="P28" s="1">
        <f>[1]!s_qfa_roe($A28,P$1)</f>
        <v>1.7927999999999999</v>
      </c>
      <c r="Q28" s="1">
        <f>[1]!s_qfa_roe($A28,Q$1)</f>
        <v>0.88049999999999995</v>
      </c>
      <c r="R28" s="1">
        <f>[1]!s_qfa_roe($A28,R$1)</f>
        <v>2.9091</v>
      </c>
      <c r="S28" s="1">
        <f>[1]!s_qfa_roe($A28,S$1)</f>
        <v>1.8522000000000001</v>
      </c>
      <c r="T28" s="1">
        <f>[1]!s_qfa_roe($A28,T$1)</f>
        <v>1.8317000000000001</v>
      </c>
      <c r="U28" s="1">
        <f>[1]!s_qfa_roe($A28,U$1)</f>
        <v>0.90669999999999995</v>
      </c>
      <c r="V28" s="1">
        <f>[1]!s_qfa_roe($A28,V$1)</f>
        <v>2.74</v>
      </c>
      <c r="W28" s="1">
        <f>[1]!s_qfa_roe($A28,W$1)</f>
        <v>2.3814000000000002</v>
      </c>
      <c r="X28" s="1">
        <f>[1]!s_qfa_roe($A28,X$1)</f>
        <v>2.2147000000000001</v>
      </c>
      <c r="Y28" s="1">
        <f>[1]!s_qfa_roe($A28,Y$1)</f>
        <v>3.0644999999999998</v>
      </c>
    </row>
    <row r="29" spans="1:25">
      <c r="A29" s="2" t="s">
        <v>5</v>
      </c>
      <c r="B29" s="2" t="s">
        <v>4</v>
      </c>
      <c r="C29" s="1">
        <f ca="1">[1]!s_qfa_roe($A29,C$1)</f>
        <v>2.8279000000000001</v>
      </c>
      <c r="D29" s="1">
        <f>[1]!s_qfa_roe($A29,D$1)</f>
        <v>2.8279000000000001</v>
      </c>
      <c r="E29" s="1">
        <f>[1]!s_qfa_roe($A29,E$1)</f>
        <v>1.7826</v>
      </c>
      <c r="F29" s="1">
        <f>[1]!s_qfa_roe($A29,F$1)</f>
        <v>-4.2754000000000003</v>
      </c>
      <c r="G29" s="1">
        <f>[1]!s_qfa_roe($A29,G$1)</f>
        <v>1.8922000000000001</v>
      </c>
      <c r="H29" s="1">
        <f>[1]!s_qfa_roe($A29,H$1)</f>
        <v>1.9029</v>
      </c>
      <c r="I29" s="1">
        <f>[1]!s_qfa_roe($A29,I$1)</f>
        <v>0.96640000000000004</v>
      </c>
      <c r="J29" s="1">
        <f>[1]!s_qfa_roe($A29,J$1)</f>
        <v>-7.1287000000000003</v>
      </c>
      <c r="K29" s="1">
        <f>[1]!s_qfa_roe($A29,K$1)</f>
        <v>1.7871999999999999</v>
      </c>
      <c r="L29" s="1">
        <f>[1]!s_qfa_roe($A29,L$1)</f>
        <v>0.38619999999999999</v>
      </c>
      <c r="M29" s="1">
        <f>[1]!s_qfa_roe($A29,M$1)</f>
        <v>1.8849</v>
      </c>
      <c r="N29" s="1">
        <f>[1]!s_qfa_roe($A29,N$1)</f>
        <v>-9.3815000000000008</v>
      </c>
      <c r="O29" s="1">
        <f>[1]!s_qfa_roe($A29,O$1)</f>
        <v>1.6506000000000001</v>
      </c>
      <c r="P29" s="1">
        <f>[1]!s_qfa_roe($A29,P$1)</f>
        <v>2.3938999999999999</v>
      </c>
      <c r="Q29" s="1">
        <f>[1]!s_qfa_roe($A29,Q$1)</f>
        <v>2.427</v>
      </c>
      <c r="R29" s="1">
        <f>[1]!s_qfa_roe($A29,R$1)</f>
        <v>-0.36009999999999998</v>
      </c>
      <c r="S29" s="1">
        <f>[1]!s_qfa_roe($A29,S$1)</f>
        <v>1.9630000000000001</v>
      </c>
      <c r="T29" s="1">
        <f>[1]!s_qfa_roe($A29,T$1)</f>
        <v>2.6766000000000001</v>
      </c>
      <c r="U29" s="1">
        <f>[1]!s_qfa_roe($A29,U$1)</f>
        <v>2.5064000000000002</v>
      </c>
      <c r="V29" s="1">
        <f>[1]!s_qfa_roe($A29,V$1)</f>
        <v>2.6785999999999999</v>
      </c>
      <c r="W29" s="1">
        <f>[1]!s_qfa_roe($A29,W$1)</f>
        <v>2.5402</v>
      </c>
      <c r="X29" s="1">
        <f>[1]!s_qfa_roe($A29,X$1)</f>
        <v>2.8136000000000001</v>
      </c>
      <c r="Y29" s="1">
        <f>[1]!s_qfa_roe($A29,Y$1)</f>
        <v>2.1930000000000001</v>
      </c>
    </row>
    <row r="30" spans="1:25">
      <c r="A30" s="2" t="s">
        <v>3</v>
      </c>
      <c r="B30" s="2" t="s">
        <v>2</v>
      </c>
      <c r="C30" s="1">
        <f ca="1">[1]!s_qfa_roe($A30,C$1)</f>
        <v>2.2574999999999998</v>
      </c>
      <c r="D30" s="1">
        <f>[1]!s_qfa_roe($A30,D$1)</f>
        <v>2.2574999999999998</v>
      </c>
      <c r="E30" s="1">
        <f>[1]!s_qfa_roe($A30,E$1)</f>
        <v>0.65780000000000005</v>
      </c>
      <c r="F30" s="1">
        <f>[1]!s_qfa_roe($A30,F$1)</f>
        <v>-5.1494999999999997</v>
      </c>
      <c r="G30" s="1">
        <f>[1]!s_qfa_roe($A30,G$1)</f>
        <v>1.0165</v>
      </c>
      <c r="H30" s="1">
        <f>[1]!s_qfa_roe($A30,H$1)</f>
        <v>1.502</v>
      </c>
      <c r="I30" s="1">
        <f>[1]!s_qfa_roe($A30,I$1)</f>
        <v>0.44990000000000002</v>
      </c>
      <c r="J30" s="1">
        <f>[1]!s_qfa_roe($A30,J$1)</f>
        <v>1.3110999999999999</v>
      </c>
      <c r="K30" s="1">
        <f>[1]!s_qfa_roe($A30,K$1)</f>
        <v>0.98829999999999996</v>
      </c>
      <c r="L30" s="1">
        <f>[1]!s_qfa_roe($A30,L$1)</f>
        <v>2.2279</v>
      </c>
      <c r="M30" s="1">
        <f>[1]!s_qfa_roe($A30,M$1)</f>
        <v>1.0468</v>
      </c>
      <c r="N30" s="1">
        <f>[1]!s_qfa_roe($A30,N$1)</f>
        <v>-3.8953000000000002</v>
      </c>
      <c r="O30" s="1">
        <f>[1]!s_qfa_roe($A30,O$1)</f>
        <v>0.98180000000000001</v>
      </c>
      <c r="P30" s="1">
        <f>[1]!s_qfa_roe($A30,P$1)</f>
        <v>1.7781</v>
      </c>
      <c r="Q30" s="1">
        <f>[1]!s_qfa_roe($A30,Q$1)</f>
        <v>0.78190000000000004</v>
      </c>
      <c r="R30" s="1">
        <f>[1]!s_qfa_roe($A30,R$1)</f>
        <v>1.2931999999999999</v>
      </c>
      <c r="S30" s="1">
        <f>[1]!s_qfa_roe($A30,S$1)</f>
        <v>1.8151999999999999</v>
      </c>
      <c r="T30" s="1">
        <f>[1]!s_qfa_roe($A30,T$1)</f>
        <v>2.5842000000000001</v>
      </c>
      <c r="U30" s="1">
        <f>[1]!s_qfa_roe($A30,U$1)</f>
        <v>1.3526</v>
      </c>
      <c r="V30" s="1">
        <f>[1]!s_qfa_roe($A30,V$1)</f>
        <v>1.1941999999999999</v>
      </c>
      <c r="W30" s="1">
        <f>[1]!s_qfa_roe($A30,W$1)</f>
        <v>1.9984</v>
      </c>
      <c r="X30" s="1">
        <f>[1]!s_qfa_roe($A30,X$1)</f>
        <v>2.6547000000000001</v>
      </c>
      <c r="Y30" s="1">
        <f>[1]!s_qfa_roe($A30,Y$1)</f>
        <v>1.1762999999999999</v>
      </c>
    </row>
    <row r="31" spans="1:25">
      <c r="A31" s="2" t="s">
        <v>1</v>
      </c>
      <c r="B31" s="2" t="s">
        <v>0</v>
      </c>
      <c r="C31" s="1">
        <f ca="1">[1]!s_qfa_roe($A31,C$1)</f>
        <v>2.4836999999999998</v>
      </c>
      <c r="D31" s="1">
        <f>[1]!s_qfa_roe($A31,D$1)</f>
        <v>2.4836999999999998</v>
      </c>
      <c r="E31" s="1">
        <f>[1]!s_qfa_roe($A31,E$1)</f>
        <v>1.2468999999999999</v>
      </c>
      <c r="F31" s="1">
        <f>[1]!s_qfa_roe($A31,F$1)</f>
        <v>7.0599999999999996E-2</v>
      </c>
      <c r="G31" s="1">
        <f>[1]!s_qfa_roe($A31,G$1)</f>
        <v>2.5718999999999999</v>
      </c>
      <c r="H31" s="1">
        <f>[1]!s_qfa_roe($A31,H$1)</f>
        <v>2.0438000000000001</v>
      </c>
      <c r="I31" s="1">
        <f>[1]!s_qfa_roe($A31,I$1)</f>
        <v>1.0593999999999999</v>
      </c>
      <c r="J31" s="1">
        <f>[1]!s_qfa_roe($A31,J$1)</f>
        <v>-1.4149</v>
      </c>
      <c r="K31" s="1" t="str">
        <f>[1]!s_qfa_roe($A31,K$1)</f>
        <v>#N/A</v>
      </c>
      <c r="L31" s="1" t="str">
        <f>[1]!s_qfa_roe($A31,L$1)</f>
        <v>#N/A</v>
      </c>
      <c r="M31" s="1" t="str">
        <f>[1]!s_qfa_roe($A31,M$1)</f>
        <v>#N/A</v>
      </c>
      <c r="N31" s="1" t="str">
        <f>[1]!s_qfa_roe($A31,N$1)</f>
        <v>#N/A</v>
      </c>
      <c r="O31" s="1" t="str">
        <f>[1]!s_qfa_roe($A31,O$1)</f>
        <v>#N/A</v>
      </c>
      <c r="P31" s="1" t="str">
        <f>[1]!s_qfa_roe($A31,P$1)</f>
        <v>#N/A</v>
      </c>
      <c r="Q31" s="1" t="str">
        <f>[1]!s_qfa_roe($A31,Q$1)</f>
        <v>#N/A</v>
      </c>
      <c r="R31" s="1" t="str">
        <f>[1]!s_qfa_roe($A31,R$1)</f>
        <v>#N/A</v>
      </c>
      <c r="S31" s="1" t="str">
        <f>[1]!s_qfa_roe($A31,S$1)</f>
        <v>#N/A</v>
      </c>
      <c r="T31" s="1" t="str">
        <f>[1]!s_qfa_roe($A31,T$1)</f>
        <v>#N/A</v>
      </c>
      <c r="U31" s="1" t="str">
        <f>[1]!s_qfa_roe($A31,U$1)</f>
        <v>#N/A</v>
      </c>
      <c r="V31" s="1" t="str">
        <f>[1]!s_qfa_roe($A31,V$1)</f>
        <v>#N/A</v>
      </c>
      <c r="W31" s="1" t="str">
        <f>[1]!s_qfa_roe($A31,W$1)</f>
        <v>#N/A</v>
      </c>
      <c r="X31" s="1" t="str">
        <f>[1]!s_qfa_roe($A31,X$1)</f>
        <v>#N/A</v>
      </c>
      <c r="Y31" s="1" t="str">
        <f>[1]!s_qfa_roe($A31,Y$1)</f>
        <v>#N/A</v>
      </c>
    </row>
  </sheetData>
  <phoneticPr fontId="3" type="noConversion"/>
  <conditionalFormatting sqref="C2:Y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目录!D1" display="单季_ROE" xr:uid="{67FCBFFD-F516-B949-94C3-E8B3425B2E5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F14A-7F8D-3949-8BCF-F7E8102741C6}">
  <sheetPr codeName="Sheet5"/>
  <dimension ref="A1:Y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/>
  <cols>
    <col min="4" max="25" width="12" bestFit="1" customWidth="1"/>
  </cols>
  <sheetData>
    <row r="1" spans="1:25">
      <c r="A1" s="7" t="s">
        <v>62</v>
      </c>
      <c r="B1" s="5">
        <f ca="1">TODAY()-1</f>
        <v>44439</v>
      </c>
      <c r="C1" s="4">
        <f ca="1">[1]!TDays("2016-01-01",B1,"Days=Alldays","Period=Q","Direction=H","Order=D","cols=23;rows=1")</f>
        <v>44439</v>
      </c>
      <c r="D1" s="3">
        <v>44377</v>
      </c>
      <c r="E1" s="3">
        <v>44286</v>
      </c>
      <c r="F1" s="3">
        <v>44196</v>
      </c>
      <c r="G1" s="3">
        <v>44104</v>
      </c>
      <c r="H1" s="3">
        <v>44012</v>
      </c>
      <c r="I1" s="3">
        <v>43921</v>
      </c>
      <c r="J1" s="3">
        <v>43830</v>
      </c>
      <c r="K1" s="3">
        <v>43738</v>
      </c>
      <c r="L1" s="3">
        <v>43646</v>
      </c>
      <c r="M1" s="3">
        <v>43555</v>
      </c>
      <c r="N1" s="3">
        <v>43465</v>
      </c>
      <c r="O1" s="3">
        <v>43373</v>
      </c>
      <c r="P1" s="3">
        <v>43281</v>
      </c>
      <c r="Q1" s="3">
        <v>43190</v>
      </c>
      <c r="R1" s="3">
        <v>43100</v>
      </c>
      <c r="S1" s="3">
        <v>43008</v>
      </c>
      <c r="T1" s="3">
        <v>42916</v>
      </c>
      <c r="U1" s="3">
        <v>42825</v>
      </c>
      <c r="V1" s="3">
        <v>42735</v>
      </c>
      <c r="W1" s="3">
        <v>42643</v>
      </c>
      <c r="X1" s="3">
        <v>42551</v>
      </c>
      <c r="Y1" s="3">
        <v>42460</v>
      </c>
    </row>
    <row r="2" spans="1:25">
      <c r="A2" s="2" t="s">
        <v>59</v>
      </c>
      <c r="B2" s="2" t="s">
        <v>58</v>
      </c>
      <c r="C2" s="1">
        <f ca="1">[1]!s_qfa_roa($A2,C$1)</f>
        <v>1.4595</v>
      </c>
      <c r="D2" s="1">
        <f>[1]!s_qfa_roa($A2,D$1)</f>
        <v>1.4595</v>
      </c>
      <c r="E2" s="1">
        <f>[1]!s_qfa_roa($A2,E$1)</f>
        <v>1.3125</v>
      </c>
      <c r="F2" s="1">
        <f>[1]!s_qfa_roa($A2,F$1)</f>
        <v>0.62170000000000003</v>
      </c>
      <c r="G2" s="1">
        <f>[1]!s_qfa_roa($A2,G$1)</f>
        <v>1.9867999999999999</v>
      </c>
      <c r="H2" s="1">
        <f>[1]!s_qfa_roa($A2,H$1)</f>
        <v>1.55E-2</v>
      </c>
      <c r="I2" s="1">
        <f>[1]!s_qfa_roa($A2,I$1)</f>
        <v>-0.50870000000000004</v>
      </c>
      <c r="J2" s="1">
        <f>[1]!s_qfa_roa($A2,J$1)</f>
        <v>0.627</v>
      </c>
      <c r="K2" s="1">
        <f>[1]!s_qfa_roa($A2,K$1)</f>
        <v>0.75570000000000004</v>
      </c>
      <c r="L2" s="1">
        <f>[1]!s_qfa_roa($A2,L$1)</f>
        <v>0.99709999999999999</v>
      </c>
      <c r="M2" s="1">
        <f>[1]!s_qfa_roa($A2,M$1)</f>
        <v>0.76219999999999999</v>
      </c>
      <c r="N2" s="1">
        <f>[1]!s_qfa_roa($A2,N$1)</f>
        <v>0.27710000000000001</v>
      </c>
      <c r="O2" s="1">
        <f>[1]!s_qfa_roa($A2,O$1)</f>
        <v>1.1838</v>
      </c>
      <c r="P2" s="1">
        <f>[1]!s_qfa_roa($A2,P$1)</f>
        <v>1.2428999999999999</v>
      </c>
      <c r="Q2" s="1">
        <f>[1]!s_qfa_roa($A2,Q$1)</f>
        <v>0.98250000000000004</v>
      </c>
      <c r="R2" s="1">
        <f>[1]!s_qfa_roa($A2,R$1)</f>
        <v>0.55159999999999998</v>
      </c>
      <c r="S2" s="1">
        <f>[1]!s_qfa_roa($A2,S$1)</f>
        <v>0.64800000000000002</v>
      </c>
      <c r="T2" s="1">
        <f>[1]!s_qfa_roa($A2,T$1)</f>
        <v>0.63119999999999998</v>
      </c>
      <c r="U2" s="1">
        <f>[1]!s_qfa_roa($A2,U$1)</f>
        <v>0.79620000000000002</v>
      </c>
      <c r="V2" s="1">
        <f>[1]!s_qfa_roa($A2,V$1)</f>
        <v>0.73040000000000005</v>
      </c>
      <c r="W2" s="1">
        <f>[1]!s_qfa_roa($A2,W$1)</f>
        <v>0.47860000000000003</v>
      </c>
      <c r="X2" s="1">
        <f>[1]!s_qfa_roa($A2,X$1)</f>
        <v>0.96389999999999998</v>
      </c>
      <c r="Y2" s="1">
        <f>[1]!s_qfa_roa($A2,Y$1)</f>
        <v>3.7000000000000002E-3</v>
      </c>
    </row>
    <row r="3" spans="1:25">
      <c r="A3" s="2" t="s">
        <v>57</v>
      </c>
      <c r="B3" s="2" t="s">
        <v>56</v>
      </c>
      <c r="C3" s="1">
        <f ca="1">[1]!s_qfa_roa($A3,C$1)</f>
        <v>2.2113999999999998</v>
      </c>
      <c r="D3" s="1">
        <f>[1]!s_qfa_roa($A3,D$1)</f>
        <v>2.2113999999999998</v>
      </c>
      <c r="E3" s="1">
        <f>[1]!s_qfa_roa($A3,E$1)</f>
        <v>1.8249</v>
      </c>
      <c r="F3" s="1">
        <f>[1]!s_qfa_roa($A3,F$1)</f>
        <v>1.0329999999999999</v>
      </c>
      <c r="G3" s="1">
        <f>[1]!s_qfa_roa($A3,G$1)</f>
        <v>1.6052</v>
      </c>
      <c r="H3" s="1">
        <f>[1]!s_qfa_roa($A3,H$1)</f>
        <v>1.3928</v>
      </c>
      <c r="I3" s="1">
        <f>[1]!s_qfa_roa($A3,I$1)</f>
        <v>1.1515</v>
      </c>
      <c r="J3" s="1">
        <f>[1]!s_qfa_roa($A3,J$1)</f>
        <v>0.61609999999999998</v>
      </c>
      <c r="K3" s="1">
        <f>[1]!s_qfa_roa($A3,K$1)</f>
        <v>1.6294</v>
      </c>
      <c r="L3" s="1">
        <f>[1]!s_qfa_roa($A3,L$1)</f>
        <v>1.7492000000000001</v>
      </c>
      <c r="M3" s="1">
        <f>[1]!s_qfa_roa($A3,M$1)</f>
        <v>1.6693</v>
      </c>
      <c r="N3" s="1">
        <f>[1]!s_qfa_roa($A3,N$1)</f>
        <v>1.0562</v>
      </c>
      <c r="O3" s="1">
        <f>[1]!s_qfa_roa($A3,O$1)</f>
        <v>1.6309</v>
      </c>
      <c r="P3" s="1">
        <f>[1]!s_qfa_roa($A3,P$1)</f>
        <v>1.6748000000000001</v>
      </c>
      <c r="Q3" s="1">
        <f>[1]!s_qfa_roa($A3,Q$1)</f>
        <v>1.6959</v>
      </c>
      <c r="R3" s="1">
        <f>[1]!s_qfa_roa($A3,R$1)</f>
        <v>1.1914</v>
      </c>
      <c r="S3" s="1">
        <f>[1]!s_qfa_roa($A3,S$1)</f>
        <v>1.4884999999999999</v>
      </c>
      <c r="T3" s="1">
        <f>[1]!s_qfa_roa($A3,T$1)</f>
        <v>1.5212000000000001</v>
      </c>
      <c r="U3" s="1">
        <f>[1]!s_qfa_roa($A3,U$1)</f>
        <v>1.5972</v>
      </c>
      <c r="V3" s="1">
        <f>[1]!s_qfa_roa($A3,V$1)</f>
        <v>1.0471999999999999</v>
      </c>
      <c r="W3" s="1">
        <f>[1]!s_qfa_roa($A3,W$1)</f>
        <v>0.67159999999999997</v>
      </c>
      <c r="X3" s="1">
        <f>[1]!s_qfa_roa($A3,X$1)</f>
        <v>0.4617</v>
      </c>
      <c r="Y3" s="1">
        <f>[1]!s_qfa_roa($A3,Y$1)</f>
        <v>0.31769999999999998</v>
      </c>
    </row>
    <row r="4" spans="1:25">
      <c r="A4" s="2" t="s">
        <v>55</v>
      </c>
      <c r="B4" s="2" t="s">
        <v>54</v>
      </c>
      <c r="C4" s="1">
        <f ca="1">[1]!s_qfa_roa($A4,C$1)</f>
        <v>1.7259</v>
      </c>
      <c r="D4" s="1">
        <f>[1]!s_qfa_roa($A4,D$1)</f>
        <v>1.7259</v>
      </c>
      <c r="E4" s="1">
        <f>[1]!s_qfa_roa($A4,E$1)</f>
        <v>1.1317999999999999</v>
      </c>
      <c r="F4" s="1">
        <f>[1]!s_qfa_roa($A4,F$1)</f>
        <v>0.90300000000000002</v>
      </c>
      <c r="G4" s="1">
        <f>[1]!s_qfa_roa($A4,G$1)</f>
        <v>0.81</v>
      </c>
      <c r="H4" s="1">
        <f>[1]!s_qfa_roa($A4,H$1)</f>
        <v>0.57230000000000003</v>
      </c>
      <c r="I4" s="1">
        <f>[1]!s_qfa_roa($A4,I$1)</f>
        <v>0.30759999999999998</v>
      </c>
      <c r="J4" s="1">
        <f>[1]!s_qfa_roa($A4,J$1)</f>
        <v>-0.84189999999999998</v>
      </c>
      <c r="K4" s="1">
        <f>[1]!s_qfa_roa($A4,K$1)</f>
        <v>0.56069999999999998</v>
      </c>
      <c r="L4" s="1">
        <f>[1]!s_qfa_roa($A4,L$1)</f>
        <v>0.62949999999999995</v>
      </c>
      <c r="M4" s="1">
        <f>[1]!s_qfa_roa($A4,M$1)</f>
        <v>0.54790000000000005</v>
      </c>
      <c r="N4" s="1">
        <f>[1]!s_qfa_roa($A4,N$1)</f>
        <v>-1.1093999999999999</v>
      </c>
      <c r="O4" s="1">
        <f>[1]!s_qfa_roa($A4,O$1)</f>
        <v>0.67530000000000001</v>
      </c>
      <c r="P4" s="1">
        <f>[1]!s_qfa_roa($A4,P$1)</f>
        <v>0.87960000000000005</v>
      </c>
      <c r="Q4" s="1">
        <f>[1]!s_qfa_roa($A4,Q$1)</f>
        <v>0.84379999999999999</v>
      </c>
      <c r="R4" s="1">
        <f>[1]!s_qfa_roa($A4,R$1)</f>
        <v>0.36420000000000002</v>
      </c>
      <c r="S4" s="1">
        <f>[1]!s_qfa_roa($A4,S$1)</f>
        <v>0.96709999999999996</v>
      </c>
      <c r="T4" s="1">
        <f>[1]!s_qfa_roa($A4,T$1)</f>
        <v>0.7661</v>
      </c>
      <c r="U4" s="1">
        <f>[1]!s_qfa_roa($A4,U$1)</f>
        <v>0.71399999999999997</v>
      </c>
      <c r="V4" s="1">
        <f>[1]!s_qfa_roa($A4,V$1)</f>
        <v>0.48320000000000002</v>
      </c>
      <c r="W4" s="1">
        <f>[1]!s_qfa_roa($A4,W$1)</f>
        <v>0.55510000000000004</v>
      </c>
      <c r="X4" s="1">
        <f>[1]!s_qfa_roa($A4,X$1)</f>
        <v>0.51390000000000002</v>
      </c>
      <c r="Y4" s="1">
        <f>[1]!s_qfa_roa($A4,Y$1)</f>
        <v>0.2016</v>
      </c>
    </row>
    <row r="5" spans="1:25">
      <c r="A5" s="2" t="s">
        <v>53</v>
      </c>
      <c r="B5" s="2" t="s">
        <v>52</v>
      </c>
      <c r="C5" s="1">
        <f ca="1">[1]!s_qfa_roa($A5,C$1)</f>
        <v>0.82450000000000001</v>
      </c>
      <c r="D5" s="1">
        <f>[1]!s_qfa_roa($A5,D$1)</f>
        <v>0.82450000000000001</v>
      </c>
      <c r="E5" s="1">
        <f>[1]!s_qfa_roa($A5,E$1)</f>
        <v>0.78400000000000003</v>
      </c>
      <c r="F5" s="1">
        <f>[1]!s_qfa_roa($A5,F$1)</f>
        <v>0.25650000000000001</v>
      </c>
      <c r="G5" s="1">
        <f>[1]!s_qfa_roa($A5,G$1)</f>
        <v>1.2229000000000001</v>
      </c>
      <c r="H5" s="1">
        <f>[1]!s_qfa_roa($A5,H$1)</f>
        <v>1.0468999999999999</v>
      </c>
      <c r="I5" s="1">
        <f>[1]!s_qfa_roa($A5,I$1)</f>
        <v>0.51819999999999999</v>
      </c>
      <c r="J5" s="1">
        <f>[1]!s_qfa_roa($A5,J$1)</f>
        <v>9.6199999999999994E-2</v>
      </c>
      <c r="K5" s="1">
        <f>[1]!s_qfa_roa($A5,K$1)</f>
        <v>0.90620000000000001</v>
      </c>
      <c r="L5" s="1">
        <f>[1]!s_qfa_roa($A5,L$1)</f>
        <v>0.70930000000000004</v>
      </c>
      <c r="M5" s="1">
        <f>[1]!s_qfa_roa($A5,M$1)</f>
        <v>0.73070000000000002</v>
      </c>
      <c r="N5" s="1">
        <f>[1]!s_qfa_roa($A5,N$1)</f>
        <v>0.1595</v>
      </c>
      <c r="O5" s="1">
        <f>[1]!s_qfa_roa($A5,O$1)</f>
        <v>0.79659999999999997</v>
      </c>
      <c r="P5" s="1">
        <f>[1]!s_qfa_roa($A5,P$1)</f>
        <v>0.70669999999999999</v>
      </c>
      <c r="Q5" s="1">
        <f>[1]!s_qfa_roa($A5,Q$1)</f>
        <v>0.62180000000000002</v>
      </c>
      <c r="R5" s="1">
        <f>[1]!s_qfa_roa($A5,R$1)</f>
        <v>0.25559999999999999</v>
      </c>
      <c r="S5" s="1">
        <f>[1]!s_qfa_roa($A5,S$1)</f>
        <v>0.98580000000000001</v>
      </c>
      <c r="T5" s="1">
        <f>[1]!s_qfa_roa($A5,T$1)</f>
        <v>0.65759999999999996</v>
      </c>
      <c r="U5" s="1">
        <f>[1]!s_qfa_roa($A5,U$1)</f>
        <v>0.55430000000000001</v>
      </c>
      <c r="V5" s="1">
        <f>[1]!s_qfa_roa($A5,V$1)</f>
        <v>0.47689999999999999</v>
      </c>
      <c r="W5" s="1">
        <f>[1]!s_qfa_roa($A5,W$1)</f>
        <v>1.1636</v>
      </c>
      <c r="X5" s="1">
        <f>[1]!s_qfa_roa($A5,X$1)</f>
        <v>1.1027</v>
      </c>
      <c r="Y5" s="1">
        <f>[1]!s_qfa_roa($A5,Y$1)</f>
        <v>0.97240000000000004</v>
      </c>
    </row>
    <row r="6" spans="1:25">
      <c r="A6" s="2" t="s">
        <v>51</v>
      </c>
      <c r="B6" s="2" t="s">
        <v>50</v>
      </c>
      <c r="C6" s="1">
        <f ca="1">[1]!s_qfa_roa($A6,C$1)</f>
        <v>2.5347</v>
      </c>
      <c r="D6" s="1">
        <f>[1]!s_qfa_roa($A6,D$1)</f>
        <v>2.5347</v>
      </c>
      <c r="E6" s="1">
        <f>[1]!s_qfa_roa($A6,E$1)</f>
        <v>1.4326000000000001</v>
      </c>
      <c r="F6" s="1">
        <f>[1]!s_qfa_roa($A6,F$1)</f>
        <v>1.0277000000000001</v>
      </c>
      <c r="G6" s="1">
        <f>[1]!s_qfa_roa($A6,G$1)</f>
        <v>1.0777000000000001</v>
      </c>
      <c r="H6" s="1">
        <f>[1]!s_qfa_roa($A6,H$1)</f>
        <v>0.85950000000000004</v>
      </c>
      <c r="I6" s="1">
        <f>[1]!s_qfa_roa($A6,I$1)</f>
        <v>0.44219999999999998</v>
      </c>
      <c r="J6" s="1">
        <f>[1]!s_qfa_roa($A6,J$1)</f>
        <v>0.64890000000000003</v>
      </c>
      <c r="K6" s="1">
        <f>[1]!s_qfa_roa($A6,K$1)</f>
        <v>0.76790000000000003</v>
      </c>
      <c r="L6" s="1">
        <f>[1]!s_qfa_roa($A6,L$1)</f>
        <v>1.19</v>
      </c>
      <c r="M6" s="1">
        <f>[1]!s_qfa_roa($A6,M$1)</f>
        <v>0.7611</v>
      </c>
      <c r="N6" s="1">
        <f>[1]!s_qfa_roa($A6,N$1)</f>
        <v>1.1212</v>
      </c>
      <c r="O6" s="1">
        <f>[1]!s_qfa_roa($A6,O$1)</f>
        <v>1.8231999999999999</v>
      </c>
      <c r="P6" s="1">
        <f>[1]!s_qfa_roa($A6,P$1)</f>
        <v>1.7867</v>
      </c>
      <c r="Q6" s="1">
        <f>[1]!s_qfa_roa($A6,Q$1)</f>
        <v>1.3448</v>
      </c>
      <c r="R6" s="1">
        <f>[1]!s_qfa_roa($A6,R$1)</f>
        <v>1.7323999999999999</v>
      </c>
      <c r="S6" s="1">
        <f>[1]!s_qfa_roa($A6,S$1)</f>
        <v>1.5667</v>
      </c>
      <c r="T6" s="1">
        <f>[1]!s_qfa_roa($A6,T$1)</f>
        <v>0.68289999999999995</v>
      </c>
      <c r="U6" s="1">
        <f>[1]!s_qfa_roa($A6,U$1)</f>
        <v>0.71540000000000004</v>
      </c>
      <c r="V6" s="1">
        <f>[1]!s_qfa_roa($A6,V$1)</f>
        <v>8.3099999999999993E-2</v>
      </c>
      <c r="W6" s="1">
        <f>[1]!s_qfa_roa($A6,W$1)</f>
        <v>0.26729999999999998</v>
      </c>
      <c r="X6" s="1">
        <f>[1]!s_qfa_roa($A6,X$1)</f>
        <v>0.41060000000000002</v>
      </c>
      <c r="Y6" s="1">
        <f>[1]!s_qfa_roa($A6,Y$1)</f>
        <v>-0.2465</v>
      </c>
    </row>
    <row r="7" spans="1:25">
      <c r="A7" s="2" t="s">
        <v>49</v>
      </c>
      <c r="B7" s="2" t="s">
        <v>48</v>
      </c>
      <c r="C7" s="1">
        <f ca="1">[1]!s_qfa_roa($A7,C$1)</f>
        <v>2.6070000000000002</v>
      </c>
      <c r="D7" s="1">
        <f>[1]!s_qfa_roa($A7,D$1)</f>
        <v>2.6070000000000002</v>
      </c>
      <c r="E7" s="1">
        <f>[1]!s_qfa_roa($A7,E$1)</f>
        <v>1.9231</v>
      </c>
      <c r="F7" s="1">
        <f>[1]!s_qfa_roa($A7,F$1)</f>
        <v>0.52400000000000002</v>
      </c>
      <c r="G7" s="1">
        <f>[1]!s_qfa_roa($A7,G$1)</f>
        <v>1.1866000000000001</v>
      </c>
      <c r="H7" s="1">
        <f>[1]!s_qfa_roa($A7,H$1)</f>
        <v>1.2932999999999999</v>
      </c>
      <c r="I7" s="1">
        <f>[1]!s_qfa_roa($A7,I$1)</f>
        <v>0.64100000000000001</v>
      </c>
      <c r="J7" s="1">
        <f>[1]!s_qfa_roa($A7,J$1)</f>
        <v>-2.1515</v>
      </c>
      <c r="K7" s="1">
        <f>[1]!s_qfa_roa($A7,K$1)</f>
        <v>0.9446</v>
      </c>
      <c r="L7" s="1">
        <f>[1]!s_qfa_roa($A7,L$1)</f>
        <v>1.3047</v>
      </c>
      <c r="M7" s="1">
        <f>[1]!s_qfa_roa($A7,M$1)</f>
        <v>1.1051</v>
      </c>
      <c r="N7" s="1">
        <f>[1]!s_qfa_roa($A7,N$1)</f>
        <v>0.45079999999999998</v>
      </c>
      <c r="O7" s="1">
        <f>[1]!s_qfa_roa($A7,O$1)</f>
        <v>1.3824000000000001</v>
      </c>
      <c r="P7" s="1">
        <f>[1]!s_qfa_roa($A7,P$1)</f>
        <v>1.712</v>
      </c>
      <c r="Q7" s="1">
        <f>[1]!s_qfa_roa($A7,Q$1)</f>
        <v>1.4736</v>
      </c>
      <c r="R7" s="1">
        <f>[1]!s_qfa_roa($A7,R$1)</f>
        <v>0.4052</v>
      </c>
      <c r="S7" s="1">
        <f>[1]!s_qfa_roa($A7,S$1)</f>
        <v>1.2015</v>
      </c>
      <c r="T7" s="1">
        <f>[1]!s_qfa_roa($A7,T$1)</f>
        <v>1.2464</v>
      </c>
      <c r="U7" s="1">
        <f>[1]!s_qfa_roa($A7,U$1)</f>
        <v>1.1047</v>
      </c>
      <c r="V7" s="1">
        <f>[1]!s_qfa_roa($A7,V$1)</f>
        <v>0.1663</v>
      </c>
      <c r="W7" s="1">
        <f>[1]!s_qfa_roa($A7,W$1)</f>
        <v>0.38379999999999997</v>
      </c>
      <c r="X7" s="1">
        <f>[1]!s_qfa_roa($A7,X$1)</f>
        <v>0.67349999999999999</v>
      </c>
      <c r="Y7" s="1">
        <f>[1]!s_qfa_roa($A7,Y$1)</f>
        <v>0.4894</v>
      </c>
    </row>
    <row r="8" spans="1:25">
      <c r="A8" s="2" t="s">
        <v>47</v>
      </c>
      <c r="B8" s="2" t="s">
        <v>46</v>
      </c>
      <c r="C8" s="1">
        <f ca="1">[1]!s_qfa_roa($A8,C$1)</f>
        <v>0.67430000000000001</v>
      </c>
      <c r="D8" s="1">
        <f>[1]!s_qfa_roa($A8,D$1)</f>
        <v>0.67430000000000001</v>
      </c>
      <c r="E8" s="1">
        <f>[1]!s_qfa_roa($A8,E$1)</f>
        <v>0.48909999999999998</v>
      </c>
      <c r="F8" s="1">
        <f>[1]!s_qfa_roa($A8,F$1)</f>
        <v>0.69069999999999998</v>
      </c>
      <c r="G8" s="1">
        <f>[1]!s_qfa_roa($A8,G$1)</f>
        <v>0.55600000000000005</v>
      </c>
      <c r="H8" s="1">
        <f>[1]!s_qfa_roa($A8,H$1)</f>
        <v>0.68679999999999997</v>
      </c>
      <c r="I8" s="1">
        <f>[1]!s_qfa_roa($A8,I$1)</f>
        <v>0.32350000000000001</v>
      </c>
      <c r="J8" s="1">
        <f>[1]!s_qfa_roa($A8,J$1)</f>
        <v>0.59509999999999996</v>
      </c>
      <c r="K8" s="1">
        <f>[1]!s_qfa_roa($A8,K$1)</f>
        <v>0.52549999999999997</v>
      </c>
      <c r="L8" s="1">
        <f>[1]!s_qfa_roa($A8,L$1)</f>
        <v>0.69330000000000003</v>
      </c>
      <c r="M8" s="1">
        <f>[1]!s_qfa_roa($A8,M$1)</f>
        <v>0.4919</v>
      </c>
      <c r="N8" s="1">
        <f>[1]!s_qfa_roa($A8,N$1)</f>
        <v>0.67420000000000002</v>
      </c>
      <c r="O8" s="1">
        <f>[1]!s_qfa_roa($A8,O$1)</f>
        <v>0.50790000000000002</v>
      </c>
      <c r="P8" s="1">
        <f>[1]!s_qfa_roa($A8,P$1)</f>
        <v>0.74060000000000004</v>
      </c>
      <c r="Q8" s="1">
        <f>[1]!s_qfa_roa($A8,Q$1)</f>
        <v>0.48559999999999998</v>
      </c>
      <c r="R8" s="1">
        <f>[1]!s_qfa_roa($A8,R$1)</f>
        <v>0.74819999999999998</v>
      </c>
      <c r="S8" s="1">
        <f>[1]!s_qfa_roa($A8,S$1)</f>
        <v>0.53849999999999998</v>
      </c>
      <c r="T8" s="1">
        <f>[1]!s_qfa_roa($A8,T$1)</f>
        <v>0.72409999999999997</v>
      </c>
      <c r="U8" s="1">
        <f>[1]!s_qfa_roa($A8,U$1)</f>
        <v>0.45850000000000002</v>
      </c>
      <c r="V8" s="1">
        <f>[1]!s_qfa_roa($A8,V$1)</f>
        <v>0.63400000000000001</v>
      </c>
      <c r="W8" s="1">
        <f>[1]!s_qfa_roa($A8,W$1)</f>
        <v>0.59919999999999995</v>
      </c>
      <c r="X8" s="1">
        <f>[1]!s_qfa_roa($A8,X$1)</f>
        <v>0.68569999999999998</v>
      </c>
      <c r="Y8" s="1">
        <f>[1]!s_qfa_roa($A8,Y$1)</f>
        <v>0.46279999999999999</v>
      </c>
    </row>
    <row r="9" spans="1:25">
      <c r="A9" s="2" t="s">
        <v>45</v>
      </c>
      <c r="B9" s="2" t="s">
        <v>44</v>
      </c>
      <c r="C9" s="1">
        <f ca="1">[1]!s_qfa_roa($A9,C$1)</f>
        <v>3.4352</v>
      </c>
      <c r="D9" s="1">
        <f>[1]!s_qfa_roa($A9,D$1)</f>
        <v>3.4352</v>
      </c>
      <c r="E9" s="1">
        <f>[1]!s_qfa_roa($A9,E$1)</f>
        <v>1.7434000000000001</v>
      </c>
      <c r="F9" s="1">
        <f>[1]!s_qfa_roa($A9,F$1)</f>
        <v>2.6804999999999999</v>
      </c>
      <c r="G9" s="1">
        <f>[1]!s_qfa_roa($A9,G$1)</f>
        <v>3.1867999999999999</v>
      </c>
      <c r="H9" s="1">
        <f>[1]!s_qfa_roa($A9,H$1)</f>
        <v>3.5760000000000001</v>
      </c>
      <c r="I9" s="1">
        <f>[1]!s_qfa_roa($A9,I$1)</f>
        <v>0.97640000000000005</v>
      </c>
      <c r="J9" s="1">
        <f>[1]!s_qfa_roa($A9,J$1)</f>
        <v>1.8161</v>
      </c>
      <c r="K9" s="1">
        <f>[1]!s_qfa_roa($A9,K$1)</f>
        <v>3.0989</v>
      </c>
      <c r="L9" s="1">
        <f>[1]!s_qfa_roa($A9,L$1)</f>
        <v>3.2364000000000002</v>
      </c>
      <c r="M9" s="1">
        <f>[1]!s_qfa_roa($A9,M$1)</f>
        <v>1.7322</v>
      </c>
      <c r="N9" s="1">
        <f>[1]!s_qfa_roa($A9,N$1)</f>
        <v>2.4895</v>
      </c>
      <c r="O9" s="1">
        <f>[1]!s_qfa_roa($A9,O$1)</f>
        <v>2.9809999999999999</v>
      </c>
      <c r="P9" s="1">
        <f>[1]!s_qfa_roa($A9,P$1)</f>
        <v>3.3176999999999999</v>
      </c>
      <c r="Q9" s="1">
        <f>[1]!s_qfa_roa($A9,Q$1)</f>
        <v>1.5899000000000001</v>
      </c>
      <c r="R9" s="1">
        <f>[1]!s_qfa_roa($A9,R$1)</f>
        <v>2.2633000000000001</v>
      </c>
      <c r="S9" s="1">
        <f>[1]!s_qfa_roa($A9,S$1)</f>
        <v>1.8883000000000001</v>
      </c>
      <c r="T9" s="1">
        <f>[1]!s_qfa_roa($A9,T$1)</f>
        <v>1.8744000000000001</v>
      </c>
      <c r="U9" s="1">
        <f>[1]!s_qfa_roa($A9,U$1)</f>
        <v>0.53669999999999995</v>
      </c>
      <c r="V9" s="1">
        <f>[1]!s_qfa_roa($A9,V$1)</f>
        <v>1.1814</v>
      </c>
      <c r="W9" s="1">
        <f>[1]!s_qfa_roa($A9,W$1)</f>
        <v>1.3160000000000001</v>
      </c>
      <c r="X9" s="1">
        <f>[1]!s_qfa_roa($A9,X$1)</f>
        <v>1.1424000000000001</v>
      </c>
      <c r="Y9" s="1">
        <f>[1]!s_qfa_roa($A9,Y$1)</f>
        <v>8.8700000000000001E-2</v>
      </c>
    </row>
    <row r="10" spans="1:25">
      <c r="A10" s="2" t="s">
        <v>43</v>
      </c>
      <c r="B10" s="2" t="s">
        <v>42</v>
      </c>
      <c r="C10" s="1">
        <f ca="1">[1]!s_qfa_roa($A10,C$1)</f>
        <v>1.6505000000000001</v>
      </c>
      <c r="D10" s="1">
        <f>[1]!s_qfa_roa($A10,D$1)</f>
        <v>1.6505000000000001</v>
      </c>
      <c r="E10" s="1">
        <f>[1]!s_qfa_roa($A10,E$1)</f>
        <v>1.5317000000000001</v>
      </c>
      <c r="F10" s="1">
        <f>[1]!s_qfa_roa($A10,F$1)</f>
        <v>1.3616999999999999</v>
      </c>
      <c r="G10" s="1">
        <f>[1]!s_qfa_roa($A10,G$1)</f>
        <v>1.5374000000000001</v>
      </c>
      <c r="H10" s="1">
        <f>[1]!s_qfa_roa($A10,H$1)</f>
        <v>1.2402</v>
      </c>
      <c r="I10" s="1">
        <f>[1]!s_qfa_roa($A10,I$1)</f>
        <v>0.61380000000000001</v>
      </c>
      <c r="J10" s="1">
        <f>[1]!s_qfa_roa($A10,J$1)</f>
        <v>0.99470000000000003</v>
      </c>
      <c r="K10" s="1">
        <f>[1]!s_qfa_roa($A10,K$1)</f>
        <v>1.5163</v>
      </c>
      <c r="L10" s="1">
        <f>[1]!s_qfa_roa($A10,L$1)</f>
        <v>1.3420000000000001</v>
      </c>
      <c r="M10" s="1">
        <f>[1]!s_qfa_roa($A10,M$1)</f>
        <v>0.97760000000000002</v>
      </c>
      <c r="N10" s="1">
        <f>[1]!s_qfa_roa($A10,N$1)</f>
        <v>0.68179999999999996</v>
      </c>
      <c r="O10" s="1">
        <f>[1]!s_qfa_roa($A10,O$1)</f>
        <v>1.5778000000000001</v>
      </c>
      <c r="P10" s="1">
        <f>[1]!s_qfa_roa($A10,P$1)</f>
        <v>1.7811999999999999</v>
      </c>
      <c r="Q10" s="1">
        <f>[1]!s_qfa_roa($A10,Q$1)</f>
        <v>1.1884999999999999</v>
      </c>
      <c r="R10" s="1">
        <f>[1]!s_qfa_roa($A10,R$1)</f>
        <v>1.4054</v>
      </c>
      <c r="S10" s="1">
        <f>[1]!s_qfa_roa($A10,S$1)</f>
        <v>1.6507000000000001</v>
      </c>
      <c r="T10" s="1">
        <f>[1]!s_qfa_roa($A10,T$1)</f>
        <v>1.5483</v>
      </c>
      <c r="U10" s="1">
        <f>[1]!s_qfa_roa($A10,U$1)</f>
        <v>1.3098000000000001</v>
      </c>
      <c r="V10" s="1">
        <f>[1]!s_qfa_roa($A10,V$1)</f>
        <v>1.1879</v>
      </c>
      <c r="W10" s="1">
        <f>[1]!s_qfa_roa($A10,W$1)</f>
        <v>0.97</v>
      </c>
      <c r="X10" s="1">
        <f>[1]!s_qfa_roa($A10,X$1)</f>
        <v>0.86060000000000003</v>
      </c>
      <c r="Y10" s="1">
        <f>[1]!s_qfa_roa($A10,Y$1)</f>
        <v>0.7913</v>
      </c>
    </row>
    <row r="11" spans="1:25">
      <c r="A11" s="2" t="s">
        <v>41</v>
      </c>
      <c r="B11" s="2" t="s">
        <v>40</v>
      </c>
      <c r="C11" s="1">
        <f ca="1">[1]!s_qfa_roa($A11,C$1)</f>
        <v>1.3711</v>
      </c>
      <c r="D11" s="1">
        <f>[1]!s_qfa_roa($A11,D$1)</f>
        <v>1.3711</v>
      </c>
      <c r="E11" s="1">
        <f>[1]!s_qfa_roa($A11,E$1)</f>
        <v>1.0468999999999999</v>
      </c>
      <c r="F11" s="1">
        <f>[1]!s_qfa_roa($A11,F$1)</f>
        <v>0.68400000000000005</v>
      </c>
      <c r="G11" s="1">
        <f>[1]!s_qfa_roa($A11,G$1)</f>
        <v>1.0623</v>
      </c>
      <c r="H11" s="1">
        <f>[1]!s_qfa_roa($A11,H$1)</f>
        <v>1.3983000000000001</v>
      </c>
      <c r="I11" s="1">
        <f>[1]!s_qfa_roa($A11,I$1)</f>
        <v>0.41099999999999998</v>
      </c>
      <c r="J11" s="1">
        <f>[1]!s_qfa_roa($A11,J$1)</f>
        <v>-5.4100000000000002E-2</v>
      </c>
      <c r="K11" s="1">
        <f>[1]!s_qfa_roa($A11,K$1)</f>
        <v>0.72489999999999999</v>
      </c>
      <c r="L11" s="1">
        <f>[1]!s_qfa_roa($A11,L$1)</f>
        <v>0.92059999999999997</v>
      </c>
      <c r="M11" s="1">
        <f>[1]!s_qfa_roa($A11,M$1)</f>
        <v>0.70679999999999998</v>
      </c>
      <c r="N11" s="1">
        <f>[1]!s_qfa_roa($A11,N$1)</f>
        <v>-0.7984</v>
      </c>
      <c r="O11" s="1">
        <f>[1]!s_qfa_roa($A11,O$1)</f>
        <v>0.71689999999999998</v>
      </c>
      <c r="P11" s="1">
        <f>[1]!s_qfa_roa($A11,P$1)</f>
        <v>0.74409999999999998</v>
      </c>
      <c r="Q11" s="1">
        <f>[1]!s_qfa_roa($A11,Q$1)</f>
        <v>0.57620000000000005</v>
      </c>
      <c r="R11" s="1">
        <f>[1]!s_qfa_roa($A11,R$1)</f>
        <v>0.75129999999999997</v>
      </c>
      <c r="S11" s="1">
        <f>[1]!s_qfa_roa($A11,S$1)</f>
        <v>0.79800000000000004</v>
      </c>
      <c r="T11" s="1">
        <f>[1]!s_qfa_roa($A11,T$1)</f>
        <v>0.86550000000000005</v>
      </c>
      <c r="U11" s="1">
        <f>[1]!s_qfa_roa($A11,U$1)</f>
        <v>0.49490000000000001</v>
      </c>
      <c r="V11" s="1">
        <f>[1]!s_qfa_roa($A11,V$1)</f>
        <v>0.96060000000000001</v>
      </c>
      <c r="W11" s="1">
        <f>[1]!s_qfa_roa($A11,W$1)</f>
        <v>0.4229</v>
      </c>
      <c r="X11" s="1">
        <f>[1]!s_qfa_roa($A11,X$1)</f>
        <v>0.4546</v>
      </c>
      <c r="Y11" s="1">
        <f>[1]!s_qfa_roa($A11,Y$1)</f>
        <v>0.24379999999999999</v>
      </c>
    </row>
    <row r="12" spans="1:25">
      <c r="A12" s="2" t="s">
        <v>39</v>
      </c>
      <c r="B12" s="2" t="s">
        <v>38</v>
      </c>
      <c r="C12" s="1">
        <f ca="1">[1]!s_qfa_roa($A12,C$1)</f>
        <v>1.0326</v>
      </c>
      <c r="D12" s="1">
        <f>[1]!s_qfa_roa($A12,D$1)</f>
        <v>1.0326</v>
      </c>
      <c r="E12" s="1">
        <f>[1]!s_qfa_roa($A12,E$1)</f>
        <v>1.0344</v>
      </c>
      <c r="F12" s="1">
        <f>[1]!s_qfa_roa($A12,F$1)</f>
        <v>0.60589999999999999</v>
      </c>
      <c r="G12" s="1">
        <f>[1]!s_qfa_roa($A12,G$1)</f>
        <v>1.1712</v>
      </c>
      <c r="H12" s="1">
        <f>[1]!s_qfa_roa($A12,H$1)</f>
        <v>1.1236999999999999</v>
      </c>
      <c r="I12" s="1">
        <f>[1]!s_qfa_roa($A12,I$1)</f>
        <v>0.45639999999999997</v>
      </c>
      <c r="J12" s="1">
        <f>[1]!s_qfa_roa($A12,J$1)</f>
        <v>6.5000000000000002E-2</v>
      </c>
      <c r="K12" s="1">
        <f>[1]!s_qfa_roa($A12,K$1)</f>
        <v>0.75270000000000004</v>
      </c>
      <c r="L12" s="1">
        <f>[1]!s_qfa_roa($A12,L$1)</f>
        <v>0.94769999999999999</v>
      </c>
      <c r="M12" s="1">
        <f>[1]!s_qfa_roa($A12,M$1)</f>
        <v>0.51959999999999995</v>
      </c>
      <c r="N12" s="1">
        <f>[1]!s_qfa_roa($A12,N$1)</f>
        <v>8.2400000000000001E-2</v>
      </c>
      <c r="O12" s="1">
        <f>[1]!s_qfa_roa($A12,O$1)</f>
        <v>0.74460000000000004</v>
      </c>
      <c r="P12" s="1">
        <f>[1]!s_qfa_roa($A12,P$1)</f>
        <v>1.0507</v>
      </c>
      <c r="Q12" s="1">
        <f>[1]!s_qfa_roa($A12,Q$1)</f>
        <v>0.50249999999999995</v>
      </c>
      <c r="R12" s="1">
        <f>[1]!s_qfa_roa($A12,R$1)</f>
        <v>0.97130000000000005</v>
      </c>
      <c r="S12" s="1">
        <f>[1]!s_qfa_roa($A12,S$1)</f>
        <v>0.92549999999999999</v>
      </c>
      <c r="T12" s="1">
        <f>[1]!s_qfa_roa($A12,T$1)</f>
        <v>1.1195999999999999</v>
      </c>
      <c r="U12" s="1">
        <f>[1]!s_qfa_roa($A12,U$1)</f>
        <v>0.50139999999999996</v>
      </c>
      <c r="V12" s="1">
        <f>[1]!s_qfa_roa($A12,V$1)</f>
        <v>0.74009999999999998</v>
      </c>
      <c r="W12" s="1">
        <f>[1]!s_qfa_roa($A12,W$1)</f>
        <v>0.76239999999999997</v>
      </c>
      <c r="X12" s="1">
        <f>[1]!s_qfa_roa($A12,X$1)</f>
        <v>1.0417000000000001</v>
      </c>
      <c r="Y12" s="1">
        <f>[1]!s_qfa_roa($A12,Y$1)</f>
        <v>0.62150000000000005</v>
      </c>
    </row>
    <row r="13" spans="1:25">
      <c r="A13" s="2" t="s">
        <v>37</v>
      </c>
      <c r="B13" s="2" t="s">
        <v>36</v>
      </c>
      <c r="C13" s="1">
        <f ca="1">[1]!s_qfa_roa($A13,C$1)</f>
        <v>0.96099999999999997</v>
      </c>
      <c r="D13" s="1">
        <f>[1]!s_qfa_roa($A13,D$1)</f>
        <v>0.96099999999999997</v>
      </c>
      <c r="E13" s="1">
        <f>[1]!s_qfa_roa($A13,E$1)</f>
        <v>0.67269999999999996</v>
      </c>
      <c r="F13" s="1">
        <f>[1]!s_qfa_roa($A13,F$1)</f>
        <v>0.80789999999999995</v>
      </c>
      <c r="G13" s="1">
        <f>[1]!s_qfa_roa($A13,G$1)</f>
        <v>0.64170000000000005</v>
      </c>
      <c r="H13" s="1">
        <f>[1]!s_qfa_roa($A13,H$1)</f>
        <v>0.74239999999999995</v>
      </c>
      <c r="I13" s="1">
        <f>[1]!s_qfa_roa($A13,I$1)</f>
        <v>0.69269999999999998</v>
      </c>
      <c r="J13" s="1">
        <f>[1]!s_qfa_roa($A13,J$1)</f>
        <v>0.26700000000000002</v>
      </c>
      <c r="K13" s="1">
        <f>[1]!s_qfa_roa($A13,K$1)</f>
        <v>0.32900000000000001</v>
      </c>
      <c r="L13" s="1">
        <f>[1]!s_qfa_roa($A13,L$1)</f>
        <v>0.878</v>
      </c>
      <c r="M13" s="1">
        <f>[1]!s_qfa_roa($A13,M$1)</f>
        <v>0.23519999999999999</v>
      </c>
      <c r="N13" s="1">
        <f>[1]!s_qfa_roa($A13,N$1)</f>
        <v>0.57079999999999997</v>
      </c>
      <c r="O13" s="1">
        <f>[1]!s_qfa_roa($A13,O$1)</f>
        <v>0.34560000000000002</v>
      </c>
      <c r="P13" s="1">
        <f>[1]!s_qfa_roa($A13,P$1)</f>
        <v>0.52949999999999997</v>
      </c>
      <c r="Q13" s="1">
        <f>[1]!s_qfa_roa($A13,Q$1)</f>
        <v>0.18240000000000001</v>
      </c>
      <c r="R13" s="1">
        <f>[1]!s_qfa_roa($A13,R$1)</f>
        <v>0.43509999999999999</v>
      </c>
      <c r="S13" s="1">
        <f>[1]!s_qfa_roa($A13,S$1)</f>
        <v>0.30990000000000001</v>
      </c>
      <c r="T13" s="1">
        <f>[1]!s_qfa_roa($A13,T$1)</f>
        <v>0.39410000000000001</v>
      </c>
      <c r="U13" s="1">
        <f>[1]!s_qfa_roa($A13,U$1)</f>
        <v>0.18740000000000001</v>
      </c>
      <c r="V13" s="1">
        <f>[1]!s_qfa_roa($A13,V$1)</f>
        <v>0.57150000000000001</v>
      </c>
      <c r="W13" s="1">
        <f>[1]!s_qfa_roa($A13,W$1)</f>
        <v>0.3589</v>
      </c>
      <c r="X13" s="1">
        <f>[1]!s_qfa_roa($A13,X$1)</f>
        <v>0.54420000000000002</v>
      </c>
      <c r="Y13" s="1">
        <f>[1]!s_qfa_roa($A13,Y$1)</f>
        <v>0.1573</v>
      </c>
    </row>
    <row r="14" spans="1:25">
      <c r="A14" s="2" t="s">
        <v>35</v>
      </c>
      <c r="B14" s="2" t="s">
        <v>34</v>
      </c>
      <c r="C14" s="1">
        <f ca="1">[1]!s_qfa_roa($A14,C$1)</f>
        <v>0.95420000000000005</v>
      </c>
      <c r="D14" s="1">
        <f>[1]!s_qfa_roa($A14,D$1)</f>
        <v>0.95420000000000005</v>
      </c>
      <c r="E14" s="1">
        <f>[1]!s_qfa_roa($A14,E$1)</f>
        <v>0.99950000000000006</v>
      </c>
      <c r="F14" s="1">
        <f>[1]!s_qfa_roa($A14,F$1)</f>
        <v>0.40910000000000002</v>
      </c>
      <c r="G14" s="1">
        <f>[1]!s_qfa_roa($A14,G$1)</f>
        <v>1.0197000000000001</v>
      </c>
      <c r="H14" s="1">
        <f>[1]!s_qfa_roa($A14,H$1)</f>
        <v>0.96130000000000004</v>
      </c>
      <c r="I14" s="1">
        <f>[1]!s_qfa_roa($A14,I$1)</f>
        <v>0.14510000000000001</v>
      </c>
      <c r="J14" s="1">
        <f>[1]!s_qfa_roa($A14,J$1)</f>
        <v>0.28199999999999997</v>
      </c>
      <c r="K14" s="1">
        <f>[1]!s_qfa_roa($A14,K$1)</f>
        <v>0.74490000000000001</v>
      </c>
      <c r="L14" s="1">
        <f>[1]!s_qfa_roa($A14,L$1)</f>
        <v>0.80400000000000005</v>
      </c>
      <c r="M14" s="1">
        <f>[1]!s_qfa_roa($A14,M$1)</f>
        <v>0.93559999999999999</v>
      </c>
      <c r="N14" s="1">
        <f>[1]!s_qfa_roa($A14,N$1)</f>
        <v>0.44969999999999999</v>
      </c>
      <c r="O14" s="1">
        <f>[1]!s_qfa_roa($A14,O$1)</f>
        <v>1.0134000000000001</v>
      </c>
      <c r="P14" s="1">
        <f>[1]!s_qfa_roa($A14,P$1)</f>
        <v>1.2806</v>
      </c>
      <c r="Q14" s="1">
        <f>[1]!s_qfa_roa($A14,Q$1)</f>
        <v>1.3305</v>
      </c>
      <c r="R14" s="1">
        <f>[1]!s_qfa_roa($A14,R$1)</f>
        <v>1.3105</v>
      </c>
      <c r="S14" s="1">
        <f>[1]!s_qfa_roa($A14,S$1)</f>
        <v>1.2008000000000001</v>
      </c>
      <c r="T14" s="1">
        <f>[1]!s_qfa_roa($A14,T$1)</f>
        <v>1.2551000000000001</v>
      </c>
      <c r="U14" s="1">
        <f>[1]!s_qfa_roa($A14,U$1)</f>
        <v>1.3736999999999999</v>
      </c>
      <c r="V14" s="1">
        <f>[1]!s_qfa_roa($A14,V$1)</f>
        <v>1.4927999999999999</v>
      </c>
      <c r="W14" s="1">
        <f>[1]!s_qfa_roa($A14,W$1)</f>
        <v>1.3294999999999999</v>
      </c>
      <c r="X14" s="1">
        <f>[1]!s_qfa_roa($A14,X$1)</f>
        <v>1.4926999999999999</v>
      </c>
      <c r="Y14" s="1">
        <f>[1]!s_qfa_roa($A14,Y$1)</f>
        <v>1.4367000000000001</v>
      </c>
    </row>
    <row r="15" spans="1:25">
      <c r="A15" s="2" t="s">
        <v>33</v>
      </c>
      <c r="B15" s="2" t="s">
        <v>32</v>
      </c>
      <c r="C15" s="1">
        <f ca="1">[1]!s_qfa_roa($A15,C$1)</f>
        <v>0.39329999999999998</v>
      </c>
      <c r="D15" s="1">
        <f>[1]!s_qfa_roa($A15,D$1)</f>
        <v>0.39329999999999998</v>
      </c>
      <c r="E15" s="1">
        <f>[1]!s_qfa_roa($A15,E$1)</f>
        <v>0.62849999999999995</v>
      </c>
      <c r="F15" s="1">
        <f>[1]!s_qfa_roa($A15,F$1)</f>
        <v>-0.58360000000000001</v>
      </c>
      <c r="G15" s="1">
        <f>[1]!s_qfa_roa($A15,G$1)</f>
        <v>0.50629999999999997</v>
      </c>
      <c r="H15" s="1">
        <f>[1]!s_qfa_roa($A15,H$1)</f>
        <v>0.58179999999999998</v>
      </c>
      <c r="I15" s="1">
        <f>[1]!s_qfa_roa($A15,I$1)</f>
        <v>0.23130000000000001</v>
      </c>
      <c r="J15" s="1">
        <f>[1]!s_qfa_roa($A15,J$1)</f>
        <v>-0.3926</v>
      </c>
      <c r="K15" s="1">
        <f>[1]!s_qfa_roa($A15,K$1)</f>
        <v>1.1153</v>
      </c>
      <c r="L15" s="1">
        <f>[1]!s_qfa_roa($A15,L$1)</f>
        <v>0.76490000000000002</v>
      </c>
      <c r="M15" s="1">
        <f>[1]!s_qfa_roa($A15,M$1)</f>
        <v>0.84389999999999998</v>
      </c>
      <c r="N15" s="1">
        <f>[1]!s_qfa_roa($A15,N$1)</f>
        <v>0.21190000000000001</v>
      </c>
      <c r="O15" s="1">
        <f>[1]!s_qfa_roa($A15,O$1)</f>
        <v>0.65769999999999995</v>
      </c>
      <c r="P15" s="1">
        <f>[1]!s_qfa_roa($A15,P$1)</f>
        <v>1.3081</v>
      </c>
      <c r="Q15" s="1">
        <f>[1]!s_qfa_roa($A15,Q$1)</f>
        <v>0.98309999999999997</v>
      </c>
      <c r="R15" s="1">
        <f>[1]!s_qfa_roa($A15,R$1)</f>
        <v>1.0004</v>
      </c>
      <c r="S15" s="1">
        <f>[1]!s_qfa_roa($A15,S$1)</f>
        <v>0.6663</v>
      </c>
      <c r="T15" s="1">
        <f>[1]!s_qfa_roa($A15,T$1)</f>
        <v>0.75639999999999996</v>
      </c>
      <c r="U15" s="1">
        <f>[1]!s_qfa_roa($A15,U$1)</f>
        <v>0.83140000000000003</v>
      </c>
      <c r="V15" s="1">
        <f>[1]!s_qfa_roa($A15,V$1)</f>
        <v>0.72650000000000003</v>
      </c>
      <c r="W15" s="1">
        <f>[1]!s_qfa_roa($A15,W$1)</f>
        <v>0.40200000000000002</v>
      </c>
      <c r="X15" s="1">
        <f>[1]!s_qfa_roa($A15,X$1)</f>
        <v>0.73140000000000005</v>
      </c>
      <c r="Y15" s="1">
        <f>[1]!s_qfa_roa($A15,Y$1)</f>
        <v>0.7712</v>
      </c>
    </row>
    <row r="16" spans="1:25">
      <c r="A16" s="2" t="s">
        <v>31</v>
      </c>
      <c r="B16" s="2" t="s">
        <v>30</v>
      </c>
      <c r="C16" s="1">
        <f ca="1">[1]!s_qfa_roa($A16,C$1)</f>
        <v>1.4026000000000001</v>
      </c>
      <c r="D16" s="1">
        <f>[1]!s_qfa_roa($A16,D$1)</f>
        <v>1.4026000000000001</v>
      </c>
      <c r="E16" s="1">
        <f>[1]!s_qfa_roa($A16,E$1)</f>
        <v>0.99370000000000003</v>
      </c>
      <c r="F16" s="1">
        <f>[1]!s_qfa_roa($A16,F$1)</f>
        <v>-0.33389999999999997</v>
      </c>
      <c r="G16" s="1">
        <f>[1]!s_qfa_roa($A16,G$1)</f>
        <v>2.1425000000000001</v>
      </c>
      <c r="H16" s="1">
        <f>[1]!s_qfa_roa($A16,H$1)</f>
        <v>0.14499999999999999</v>
      </c>
      <c r="I16" s="1">
        <f>[1]!s_qfa_roa($A16,I$1)</f>
        <v>-0.87309999999999999</v>
      </c>
      <c r="J16" s="1">
        <f>[1]!s_qfa_roa($A16,J$1)</f>
        <v>-0.2676</v>
      </c>
      <c r="K16" s="1">
        <f>[1]!s_qfa_roa($A16,K$1)</f>
        <v>1.9954000000000001</v>
      </c>
      <c r="L16" s="1">
        <f>[1]!s_qfa_roa($A16,L$1)</f>
        <v>1.8239000000000001</v>
      </c>
      <c r="M16" s="1">
        <f>[1]!s_qfa_roa($A16,M$1)</f>
        <v>2.0158</v>
      </c>
      <c r="N16" s="1">
        <f>[1]!s_qfa_roa($A16,N$1)</f>
        <v>0.50129999999999997</v>
      </c>
      <c r="O16" s="1">
        <f>[1]!s_qfa_roa($A16,O$1)</f>
        <v>2.3529</v>
      </c>
      <c r="P16" s="1">
        <f>[1]!s_qfa_roa($A16,P$1)</f>
        <v>1.9533</v>
      </c>
      <c r="Q16" s="1">
        <f>[1]!s_qfa_roa($A16,Q$1)</f>
        <v>1.2898000000000001</v>
      </c>
      <c r="R16" s="1">
        <f>[1]!s_qfa_roa($A16,R$1)</f>
        <v>1.1181000000000001</v>
      </c>
      <c r="S16" s="1">
        <f>[1]!s_qfa_roa($A16,S$1)</f>
        <v>1.7988999999999999</v>
      </c>
      <c r="T16" s="1">
        <f>[1]!s_qfa_roa($A16,T$1)</f>
        <v>1.4484999999999999</v>
      </c>
      <c r="U16" s="1">
        <f>[1]!s_qfa_roa($A16,U$1)</f>
        <v>0.92989999999999995</v>
      </c>
      <c r="V16" s="1">
        <f>[1]!s_qfa_roa($A16,V$1)</f>
        <v>0.80349999999999999</v>
      </c>
      <c r="W16" s="1">
        <f>[1]!s_qfa_roa($A16,W$1)</f>
        <v>1.4258999999999999</v>
      </c>
      <c r="X16" s="1">
        <f>[1]!s_qfa_roa($A16,X$1)</f>
        <v>1.1849000000000001</v>
      </c>
      <c r="Y16" s="1">
        <f>[1]!s_qfa_roa($A16,Y$1)</f>
        <v>1.1984999999999999</v>
      </c>
    </row>
    <row r="17" spans="1:25">
      <c r="A17" s="2" t="s">
        <v>29</v>
      </c>
      <c r="B17" s="2" t="s">
        <v>28</v>
      </c>
      <c r="C17" s="1">
        <f ca="1">[1]!s_qfa_roa($A17,C$1)</f>
        <v>1.8129</v>
      </c>
      <c r="D17" s="1">
        <f>[1]!s_qfa_roa($A17,D$1)</f>
        <v>1.8129</v>
      </c>
      <c r="E17" s="1">
        <f>[1]!s_qfa_roa($A17,E$1)</f>
        <v>1.3652</v>
      </c>
      <c r="F17" s="1">
        <f>[1]!s_qfa_roa($A17,F$1)</f>
        <v>1.8021</v>
      </c>
      <c r="G17" s="1">
        <f>[1]!s_qfa_roa($A17,G$1)</f>
        <v>2.1526999999999998</v>
      </c>
      <c r="H17" s="1">
        <f>[1]!s_qfa_roa($A17,H$1)</f>
        <v>1.9797</v>
      </c>
      <c r="I17" s="1">
        <f>[1]!s_qfa_roa($A17,I$1)</f>
        <v>0.71930000000000005</v>
      </c>
      <c r="J17" s="1">
        <f>[1]!s_qfa_roa($A17,J$1)</f>
        <v>0.64059999999999995</v>
      </c>
      <c r="K17" s="1">
        <f>[1]!s_qfa_roa($A17,K$1)</f>
        <v>2.0023</v>
      </c>
      <c r="L17" s="1">
        <f>[1]!s_qfa_roa($A17,L$1)</f>
        <v>2.2515999999999998</v>
      </c>
      <c r="M17" s="1">
        <f>[1]!s_qfa_roa($A17,M$1)</f>
        <v>1.5193000000000001</v>
      </c>
      <c r="N17" s="1">
        <f>[1]!s_qfa_roa($A17,N$1)</f>
        <v>0.15920000000000001</v>
      </c>
      <c r="O17" s="1">
        <f>[1]!s_qfa_roa($A17,O$1)</f>
        <v>1.6085</v>
      </c>
      <c r="P17" s="1">
        <f>[1]!s_qfa_roa($A17,P$1)</f>
        <v>2.0407000000000002</v>
      </c>
      <c r="Q17" s="1">
        <f>[1]!s_qfa_roa($A17,Q$1)</f>
        <v>1.4866999999999999</v>
      </c>
      <c r="R17" s="1">
        <f>[1]!s_qfa_roa($A17,R$1)</f>
        <v>1.6515</v>
      </c>
      <c r="S17" s="1">
        <f>[1]!s_qfa_roa($A17,S$1)</f>
        <v>1.6483000000000001</v>
      </c>
      <c r="T17" s="1">
        <f>[1]!s_qfa_roa($A17,T$1)</f>
        <v>1.8913</v>
      </c>
      <c r="U17" s="1">
        <f>[1]!s_qfa_roa($A17,U$1)</f>
        <v>1.4653</v>
      </c>
      <c r="V17" s="1">
        <f>[1]!s_qfa_roa($A17,V$1)</f>
        <v>1.3994</v>
      </c>
      <c r="W17" s="1">
        <f>[1]!s_qfa_roa($A17,W$1)</f>
        <v>1.5835999999999999</v>
      </c>
      <c r="X17" s="1">
        <f>[1]!s_qfa_roa($A17,X$1)</f>
        <v>1.8504</v>
      </c>
      <c r="Y17" s="1">
        <f>[1]!s_qfa_roa($A17,Y$1)</f>
        <v>1.6849000000000001</v>
      </c>
    </row>
    <row r="18" spans="1:25">
      <c r="A18" s="2" t="s">
        <v>27</v>
      </c>
      <c r="B18" s="2" t="s">
        <v>26</v>
      </c>
      <c r="C18" s="1">
        <f ca="1">[1]!s_qfa_roa($A18,C$1)</f>
        <v>1.0427999999999999</v>
      </c>
      <c r="D18" s="1">
        <f>[1]!s_qfa_roa($A18,D$1)</f>
        <v>1.0427999999999999</v>
      </c>
      <c r="E18" s="1">
        <f>[1]!s_qfa_roa($A18,E$1)</f>
        <v>1.0285</v>
      </c>
      <c r="F18" s="1">
        <f>[1]!s_qfa_roa($A18,F$1)</f>
        <v>-7.3599999999999999E-2</v>
      </c>
      <c r="G18" s="1">
        <f>[1]!s_qfa_roa($A18,G$1)</f>
        <v>0.92159999999999997</v>
      </c>
      <c r="H18" s="1">
        <f>[1]!s_qfa_roa($A18,H$1)</f>
        <v>0.93259999999999998</v>
      </c>
      <c r="I18" s="1">
        <f>[1]!s_qfa_roa($A18,I$1)</f>
        <v>0.40139999999999998</v>
      </c>
      <c r="J18" s="1">
        <f>[1]!s_qfa_roa($A18,J$1)</f>
        <v>-0.23530000000000001</v>
      </c>
      <c r="K18" s="1">
        <f>[1]!s_qfa_roa($A18,K$1)</f>
        <v>0.93</v>
      </c>
      <c r="L18" s="1">
        <f>[1]!s_qfa_roa($A18,L$1)</f>
        <v>0.87219999999999998</v>
      </c>
      <c r="M18" s="1">
        <f>[1]!s_qfa_roa($A18,M$1)</f>
        <v>1.3741000000000001</v>
      </c>
      <c r="N18" s="1">
        <f>[1]!s_qfa_roa($A18,N$1)</f>
        <v>-0.67710000000000004</v>
      </c>
      <c r="O18" s="1">
        <f>[1]!s_qfa_roa($A18,O$1)</f>
        <v>1.2045999999999999</v>
      </c>
      <c r="P18" s="1">
        <f>[1]!s_qfa_roa($A18,P$1)</f>
        <v>1.4014</v>
      </c>
      <c r="Q18" s="1">
        <f>[1]!s_qfa_roa($A18,Q$1)</f>
        <v>1.3747</v>
      </c>
      <c r="R18" s="1">
        <f>[1]!s_qfa_roa($A18,R$1)</f>
        <v>0.65290000000000004</v>
      </c>
      <c r="S18" s="1">
        <f>[1]!s_qfa_roa($A18,S$1)</f>
        <v>1.2209000000000001</v>
      </c>
      <c r="T18" s="1">
        <f>[1]!s_qfa_roa($A18,T$1)</f>
        <v>1.4537</v>
      </c>
      <c r="U18" s="1">
        <f>[1]!s_qfa_roa($A18,U$1)</f>
        <v>1.4489000000000001</v>
      </c>
      <c r="V18" s="1">
        <f>[1]!s_qfa_roa($A18,V$1)</f>
        <v>1.1846000000000001</v>
      </c>
      <c r="W18" s="1">
        <f>[1]!s_qfa_roa($A18,W$1)</f>
        <v>1.0374000000000001</v>
      </c>
      <c r="X18" s="1">
        <f>[1]!s_qfa_roa($A18,X$1)</f>
        <v>1.2012</v>
      </c>
      <c r="Y18" s="1">
        <f>[1]!s_qfa_roa($A18,Y$1)</f>
        <v>1.6732</v>
      </c>
    </row>
    <row r="19" spans="1:25">
      <c r="A19" s="2" t="s">
        <v>25</v>
      </c>
      <c r="B19" s="2" t="s">
        <v>24</v>
      </c>
      <c r="C19" s="1">
        <f ca="1">[1]!s_qfa_roa($A19,C$1)</f>
        <v>2.3332999999999999</v>
      </c>
      <c r="D19" s="1">
        <f>[1]!s_qfa_roa($A19,D$1)</f>
        <v>2.3332999999999999</v>
      </c>
      <c r="E19" s="1">
        <f>[1]!s_qfa_roa($A19,E$1)</f>
        <v>2.1234999999999999</v>
      </c>
      <c r="F19" s="1">
        <f>[1]!s_qfa_roa($A19,F$1)</f>
        <v>2.2599999999999999E-2</v>
      </c>
      <c r="G19" s="1">
        <f>[1]!s_qfa_roa($A19,G$1)</f>
        <v>2.0467</v>
      </c>
      <c r="H19" s="1">
        <f>[1]!s_qfa_roa($A19,H$1)</f>
        <v>2.1789000000000001</v>
      </c>
      <c r="I19" s="1">
        <f>[1]!s_qfa_roa($A19,I$1)</f>
        <v>1.3278000000000001</v>
      </c>
      <c r="J19" s="1">
        <f>[1]!s_qfa_roa($A19,J$1)</f>
        <v>-0.33700000000000002</v>
      </c>
      <c r="K19" s="1">
        <f>[1]!s_qfa_roa($A19,K$1)</f>
        <v>1.5663</v>
      </c>
      <c r="L19" s="1">
        <f>[1]!s_qfa_roa($A19,L$1)</f>
        <v>1.7784</v>
      </c>
      <c r="M19" s="1">
        <f>[1]!s_qfa_roa($A19,M$1)</f>
        <v>1.7423</v>
      </c>
      <c r="N19" s="1">
        <f>[1]!s_qfa_roa($A19,N$1)</f>
        <v>0.5071</v>
      </c>
      <c r="O19" s="1">
        <f>[1]!s_qfa_roa($A19,O$1)</f>
        <v>1.5868</v>
      </c>
      <c r="P19" s="1">
        <f>[1]!s_qfa_roa($A19,P$1)</f>
        <v>1.9305000000000001</v>
      </c>
      <c r="Q19" s="1">
        <f>[1]!s_qfa_roa($A19,Q$1)</f>
        <v>1.7910999999999999</v>
      </c>
      <c r="R19" s="1">
        <f>[1]!s_qfa_roa($A19,R$1)</f>
        <v>1.5325</v>
      </c>
      <c r="S19" s="1">
        <f>[1]!s_qfa_roa($A19,S$1)</f>
        <v>2.1448</v>
      </c>
      <c r="T19" s="1">
        <f>[1]!s_qfa_roa($A19,T$1)</f>
        <v>1.9139999999999999</v>
      </c>
      <c r="U19" s="1">
        <f>[1]!s_qfa_roa($A19,U$1)</f>
        <v>1.5697000000000001</v>
      </c>
      <c r="V19" s="1">
        <f>[1]!s_qfa_roa($A19,V$1)</f>
        <v>1.4975000000000001</v>
      </c>
      <c r="W19" s="1">
        <f>[1]!s_qfa_roa($A19,W$1)</f>
        <v>1.5789</v>
      </c>
      <c r="X19" s="1">
        <f>[1]!s_qfa_roa($A19,X$1)</f>
        <v>1.7571000000000001</v>
      </c>
      <c r="Y19" s="1">
        <f>[1]!s_qfa_roa($A19,Y$1)</f>
        <v>1.6053999999999999</v>
      </c>
    </row>
    <row r="20" spans="1:25">
      <c r="A20" s="2" t="s">
        <v>23</v>
      </c>
      <c r="B20" s="2" t="s">
        <v>22</v>
      </c>
      <c r="C20" s="1">
        <f ca="1">[1]!s_qfa_roa($A20,C$1)</f>
        <v>3.1882999999999999</v>
      </c>
      <c r="D20" s="1">
        <f>[1]!s_qfa_roa($A20,D$1)</f>
        <v>3.1882999999999999</v>
      </c>
      <c r="E20" s="1">
        <f>[1]!s_qfa_roa($A20,E$1)</f>
        <v>4.6752000000000002</v>
      </c>
      <c r="F20" s="1">
        <f>[1]!s_qfa_roa($A20,F$1)</f>
        <v>3.0257000000000001</v>
      </c>
      <c r="G20" s="1">
        <f>[1]!s_qfa_roa($A20,G$1)</f>
        <v>3.7235</v>
      </c>
      <c r="H20" s="1">
        <f>[1]!s_qfa_roa($A20,H$1)</f>
        <v>3.5737000000000001</v>
      </c>
      <c r="I20" s="1">
        <f>[1]!s_qfa_roa($A20,I$1)</f>
        <v>4.2023999999999999</v>
      </c>
      <c r="J20" s="1">
        <f>[1]!s_qfa_roa($A20,J$1)</f>
        <v>2.5813000000000001</v>
      </c>
      <c r="K20" s="1">
        <f>[1]!s_qfa_roa($A20,K$1)</f>
        <v>3.3123999999999998</v>
      </c>
      <c r="L20" s="1">
        <f>[1]!s_qfa_roa($A20,L$1)</f>
        <v>3.0520999999999998</v>
      </c>
      <c r="M20" s="1">
        <f>[1]!s_qfa_roa($A20,M$1)</f>
        <v>4.5305</v>
      </c>
      <c r="N20" s="1">
        <f>[1]!s_qfa_roa($A20,N$1)</f>
        <v>2.9529999999999998</v>
      </c>
      <c r="O20" s="1">
        <f>[1]!s_qfa_roa($A20,O$1)</f>
        <v>3.1844999999999999</v>
      </c>
      <c r="P20" s="1">
        <f>[1]!s_qfa_roa($A20,P$1)</f>
        <v>2.8807</v>
      </c>
      <c r="Q20" s="1">
        <f>[1]!s_qfa_roa($A20,Q$1)</f>
        <v>4.1778000000000004</v>
      </c>
      <c r="R20" s="1">
        <f>[1]!s_qfa_roa($A20,R$1)</f>
        <v>2.4272999999999998</v>
      </c>
      <c r="S20" s="1">
        <f>[1]!s_qfa_roa($A20,S$1)</f>
        <v>3.3079000000000001</v>
      </c>
      <c r="T20" s="1">
        <f>[1]!s_qfa_roa($A20,T$1)</f>
        <v>2.5400999999999998</v>
      </c>
      <c r="U20" s="1">
        <f>[1]!s_qfa_roa($A20,U$1)</f>
        <v>3.6890000000000001</v>
      </c>
      <c r="V20" s="1">
        <f>[1]!s_qfa_roa($A20,V$1)</f>
        <v>2.0853000000000002</v>
      </c>
      <c r="W20" s="1">
        <f>[1]!s_qfa_roa($A20,W$1)</f>
        <v>2.4066000000000001</v>
      </c>
      <c r="X20" s="1">
        <f>[1]!s_qfa_roa($A20,X$1)</f>
        <v>2.3317000000000001</v>
      </c>
      <c r="Y20" s="1">
        <f>[1]!s_qfa_roa($A20,Y$1)</f>
        <v>3.8170000000000002</v>
      </c>
    </row>
    <row r="21" spans="1:25">
      <c r="A21" s="2" t="s">
        <v>21</v>
      </c>
      <c r="B21" s="2" t="s">
        <v>20</v>
      </c>
      <c r="C21" s="1">
        <f ca="1">[1]!s_qfa_roa($A21,C$1)</f>
        <v>-0.14760000000000001</v>
      </c>
      <c r="D21" s="1">
        <f>[1]!s_qfa_roa($A21,D$1)</f>
        <v>-0.14760000000000001</v>
      </c>
      <c r="E21" s="1">
        <f>[1]!s_qfa_roa($A21,E$1)</f>
        <v>1.6278999999999999</v>
      </c>
      <c r="F21" s="1">
        <f>[1]!s_qfa_roa($A21,F$1)</f>
        <v>1.0309999999999999</v>
      </c>
      <c r="G21" s="1">
        <f>[1]!s_qfa_roa($A21,G$1)</f>
        <v>3.6979000000000002</v>
      </c>
      <c r="H21" s="1">
        <f>[1]!s_qfa_roa($A21,H$1)</f>
        <v>2.7835000000000001</v>
      </c>
      <c r="I21" s="1">
        <f>[1]!s_qfa_roa($A21,I$1)</f>
        <v>2.1772999999999998</v>
      </c>
      <c r="J21" s="1">
        <f>[1]!s_qfa_roa($A21,J$1)</f>
        <v>3.1086</v>
      </c>
      <c r="K21" s="1">
        <f>[1]!s_qfa_roa($A21,K$1)</f>
        <v>2.5165999999999999</v>
      </c>
      <c r="L21" s="1">
        <f>[1]!s_qfa_roa($A21,L$1)</f>
        <v>1.3495999999999999</v>
      </c>
      <c r="M21" s="1">
        <f>[1]!s_qfa_roa($A21,M$1)</f>
        <v>0.28949999999999998</v>
      </c>
      <c r="N21" s="1">
        <f>[1]!s_qfa_roa($A21,N$1)</f>
        <v>-0.90249999999999997</v>
      </c>
      <c r="O21" s="1">
        <f>[1]!s_qfa_roa($A21,O$1)</f>
        <v>1.6338999999999999</v>
      </c>
      <c r="P21" s="1">
        <f>[1]!s_qfa_roa($A21,P$1)</f>
        <v>0.2326</v>
      </c>
      <c r="Q21" s="1">
        <f>[1]!s_qfa_roa($A21,Q$1)</f>
        <v>1.1191</v>
      </c>
      <c r="R21" s="1">
        <f>[1]!s_qfa_roa($A21,R$1)</f>
        <v>-7.8700000000000006E-2</v>
      </c>
      <c r="S21" s="1">
        <f>[1]!s_qfa_roa($A21,S$1)</f>
        <v>1.7007000000000001</v>
      </c>
      <c r="T21" s="1">
        <f>[1]!s_qfa_roa($A21,T$1)</f>
        <v>1.0613999999999999</v>
      </c>
      <c r="U21" s="1">
        <f>[1]!s_qfa_roa($A21,U$1)</f>
        <v>1.3092999999999999</v>
      </c>
      <c r="V21" s="1">
        <f>[1]!s_qfa_roa($A21,V$1)</f>
        <v>1.2387999999999999</v>
      </c>
      <c r="W21" s="1">
        <f>[1]!s_qfa_roa($A21,W$1)</f>
        <v>2.2412000000000001</v>
      </c>
      <c r="X21" s="1">
        <f>[1]!s_qfa_roa($A21,X$1)</f>
        <v>2.4550999999999998</v>
      </c>
      <c r="Y21" s="1">
        <f>[1]!s_qfa_roa($A21,Y$1)</f>
        <v>0.85360000000000003</v>
      </c>
    </row>
    <row r="22" spans="1:25">
      <c r="A22" s="2" t="s">
        <v>19</v>
      </c>
      <c r="B22" s="2" t="s">
        <v>18</v>
      </c>
      <c r="C22" s="1">
        <f ca="1">[1]!s_qfa_roa($A22,C$1)</f>
        <v>0.21199999999999999</v>
      </c>
      <c r="D22" s="1">
        <f>[1]!s_qfa_roa($A22,D$1)</f>
        <v>0.21199999999999999</v>
      </c>
      <c r="E22" s="1">
        <f>[1]!s_qfa_roa($A22,E$1)</f>
        <v>0.24479999999999999</v>
      </c>
      <c r="F22" s="1">
        <f>[1]!s_qfa_roa($A22,F$1)</f>
        <v>0.1961</v>
      </c>
      <c r="G22" s="1">
        <f>[1]!s_qfa_roa($A22,G$1)</f>
        <v>0.2127</v>
      </c>
      <c r="H22" s="1">
        <f>[1]!s_qfa_roa($A22,H$1)</f>
        <v>0.18609999999999999</v>
      </c>
      <c r="I22" s="1">
        <f>[1]!s_qfa_roa($A22,I$1)</f>
        <v>0.2601</v>
      </c>
      <c r="J22" s="1">
        <f>[1]!s_qfa_roa($A22,J$1)</f>
        <v>0.15959999999999999</v>
      </c>
      <c r="K22" s="1">
        <f>[1]!s_qfa_roa($A22,K$1)</f>
        <v>0.25140000000000001</v>
      </c>
      <c r="L22" s="1">
        <f>[1]!s_qfa_roa($A22,L$1)</f>
        <v>0.27489999999999998</v>
      </c>
      <c r="M22" s="1">
        <f>[1]!s_qfa_roa($A22,M$1)</f>
        <v>0.2732</v>
      </c>
      <c r="N22" s="1">
        <f>[1]!s_qfa_roa($A22,N$1)</f>
        <v>0.16689999999999999</v>
      </c>
      <c r="O22" s="1">
        <f>[1]!s_qfa_roa($A22,O$1)</f>
        <v>0.25180000000000002</v>
      </c>
      <c r="P22" s="1">
        <f>[1]!s_qfa_roa($A22,P$1)</f>
        <v>0.27789999999999998</v>
      </c>
      <c r="Q22" s="1">
        <f>[1]!s_qfa_roa($A22,Q$1)</f>
        <v>0.27439999999999998</v>
      </c>
      <c r="R22" s="1">
        <f>[1]!s_qfa_roa($A22,R$1)</f>
        <v>0.1792</v>
      </c>
      <c r="S22" s="1">
        <f>[1]!s_qfa_roa($A22,S$1)</f>
        <v>0.24859999999999999</v>
      </c>
      <c r="T22" s="1">
        <f>[1]!s_qfa_roa($A22,T$1)</f>
        <v>0.27429999999999999</v>
      </c>
      <c r="U22" s="1">
        <f>[1]!s_qfa_roa($A22,U$1)</f>
        <v>0.27550000000000002</v>
      </c>
      <c r="V22" s="1">
        <f>[1]!s_qfa_roa($A22,V$1)</f>
        <v>0.1817</v>
      </c>
      <c r="W22" s="1">
        <f>[1]!s_qfa_roa($A22,W$1)</f>
        <v>0.26279999999999998</v>
      </c>
      <c r="X22" s="1">
        <f>[1]!s_qfa_roa($A22,X$1)</f>
        <v>0.29409999999999997</v>
      </c>
      <c r="Y22" s="1">
        <f>[1]!s_qfa_roa($A22,Y$1)</f>
        <v>0.30330000000000001</v>
      </c>
    </row>
    <row r="23" spans="1:25">
      <c r="A23" s="2" t="s">
        <v>17</v>
      </c>
      <c r="B23" s="2" t="s">
        <v>16</v>
      </c>
      <c r="C23" s="1">
        <f ca="1">[1]!s_qfa_roa($A23,C$1)</f>
        <v>0.45240000000000002</v>
      </c>
      <c r="D23" s="1">
        <f>[1]!s_qfa_roa($A23,D$1)</f>
        <v>0.45240000000000002</v>
      </c>
      <c r="E23" s="1">
        <f>[1]!s_qfa_roa($A23,E$1)</f>
        <v>0.48209999999999997</v>
      </c>
      <c r="F23" s="1">
        <f>[1]!s_qfa_roa($A23,F$1)</f>
        <v>0.2883</v>
      </c>
      <c r="G23" s="1">
        <f>[1]!s_qfa_roa($A23,G$1)</f>
        <v>0.53159999999999996</v>
      </c>
      <c r="H23" s="1">
        <f>[1]!s_qfa_roa($A23,H$1)</f>
        <v>0.25629999999999997</v>
      </c>
      <c r="I23" s="1">
        <f>[1]!s_qfa_roa($A23,I$1)</f>
        <v>0.45269999999999999</v>
      </c>
      <c r="J23" s="1">
        <f>[1]!s_qfa_roa($A23,J$1)</f>
        <v>0.23669999999999999</v>
      </c>
      <c r="K23" s="1">
        <f>[1]!s_qfa_roa($A23,K$1)</f>
        <v>0.46300000000000002</v>
      </c>
      <c r="L23" s="1">
        <f>[1]!s_qfa_roa($A23,L$1)</f>
        <v>0.54459999999999997</v>
      </c>
      <c r="M23" s="1">
        <f>[1]!s_qfa_roa($A23,M$1)</f>
        <v>0.6573</v>
      </c>
      <c r="N23" s="1">
        <f>[1]!s_qfa_roa($A23,N$1)</f>
        <v>0.216</v>
      </c>
      <c r="O23" s="1">
        <f>[1]!s_qfa_roa($A23,O$1)</f>
        <v>0.28089999999999998</v>
      </c>
      <c r="P23" s="1">
        <f>[1]!s_qfa_roa($A23,P$1)</f>
        <v>0.35870000000000002</v>
      </c>
      <c r="Q23" s="1">
        <f>[1]!s_qfa_roa($A23,Q$1)</f>
        <v>0.4148</v>
      </c>
      <c r="R23" s="1">
        <f>[1]!s_qfa_roa($A23,R$1)</f>
        <v>0.37730000000000002</v>
      </c>
      <c r="S23" s="1">
        <f>[1]!s_qfa_roa($A23,S$1)</f>
        <v>0.4607</v>
      </c>
      <c r="T23" s="1">
        <f>[1]!s_qfa_roa($A23,T$1)</f>
        <v>0.3795</v>
      </c>
      <c r="U23" s="1">
        <f>[1]!s_qfa_roa($A23,U$1)</f>
        <v>0.3947</v>
      </c>
      <c r="V23" s="1">
        <f>[1]!s_qfa_roa($A23,V$1)</f>
        <v>0.25840000000000002</v>
      </c>
      <c r="W23" s="1">
        <f>[1]!s_qfa_roa($A23,W$1)</f>
        <v>0.37309999999999999</v>
      </c>
      <c r="X23" s="1">
        <f>[1]!s_qfa_roa($A23,X$1)</f>
        <v>0.42320000000000002</v>
      </c>
      <c r="Y23" s="1">
        <f>[1]!s_qfa_roa($A23,Y$1)</f>
        <v>0.38140000000000002</v>
      </c>
    </row>
    <row r="24" spans="1:25">
      <c r="A24" s="2" t="s">
        <v>15</v>
      </c>
      <c r="B24" s="2" t="s">
        <v>14</v>
      </c>
      <c r="C24" s="1">
        <f ca="1">[1]!s_qfa_roa($A24,C$1)</f>
        <v>0.45989999999999998</v>
      </c>
      <c r="D24" s="1">
        <f>[1]!s_qfa_roa($A24,D$1)</f>
        <v>0.45989999999999998</v>
      </c>
      <c r="E24" s="1">
        <f>[1]!s_qfa_roa($A24,E$1)</f>
        <v>0.19009999999999999</v>
      </c>
      <c r="F24" s="1">
        <f>[1]!s_qfa_roa($A24,F$1)</f>
        <v>0.77859999999999996</v>
      </c>
      <c r="G24" s="1">
        <f>[1]!s_qfa_roa($A24,G$1)</f>
        <v>0.41149999999999998</v>
      </c>
      <c r="H24" s="1">
        <f>[1]!s_qfa_roa($A24,H$1)</f>
        <v>0.59230000000000005</v>
      </c>
      <c r="I24" s="1">
        <f>[1]!s_qfa_roa($A24,I$1)</f>
        <v>0.23830000000000001</v>
      </c>
      <c r="J24" s="1">
        <f>[1]!s_qfa_roa($A24,J$1)</f>
        <v>0.9516</v>
      </c>
      <c r="K24" s="1">
        <f>[1]!s_qfa_roa($A24,K$1)</f>
        <v>0.41839999999999999</v>
      </c>
      <c r="L24" s="1">
        <f>[1]!s_qfa_roa($A24,L$1)</f>
        <v>0.69989999999999997</v>
      </c>
      <c r="M24" s="1">
        <f>[1]!s_qfa_roa($A24,M$1)</f>
        <v>0.4597</v>
      </c>
      <c r="N24" s="1">
        <f>[1]!s_qfa_roa($A24,N$1)</f>
        <v>1.0489999999999999</v>
      </c>
      <c r="O24" s="1">
        <f>[1]!s_qfa_roa($A24,O$1)</f>
        <v>0.46729999999999999</v>
      </c>
      <c r="P24" s="1">
        <f>[1]!s_qfa_roa($A24,P$1)</f>
        <v>0.7329</v>
      </c>
      <c r="Q24" s="1">
        <f>[1]!s_qfa_roa($A24,Q$1)</f>
        <v>0.44429999999999997</v>
      </c>
      <c r="R24" s="1">
        <f>[1]!s_qfa_roa($A24,R$1)</f>
        <v>1.3624000000000001</v>
      </c>
      <c r="S24" s="1">
        <f>[1]!s_qfa_roa($A24,S$1)</f>
        <v>0.44379999999999997</v>
      </c>
      <c r="T24" s="1">
        <f>[1]!s_qfa_roa($A24,T$1)</f>
        <v>0.66679999999999995</v>
      </c>
      <c r="U24" s="1">
        <f>[1]!s_qfa_roa($A24,U$1)</f>
        <v>0.4113</v>
      </c>
      <c r="V24" s="1">
        <f>[1]!s_qfa_roa($A24,V$1)</f>
        <v>1.3282</v>
      </c>
      <c r="W24" s="1">
        <f>[1]!s_qfa_roa($A24,W$1)</f>
        <v>0.47720000000000001</v>
      </c>
      <c r="X24" s="1">
        <f>[1]!s_qfa_roa($A24,X$1)</f>
        <v>0.68889999999999996</v>
      </c>
      <c r="Y24" s="1">
        <f>[1]!s_qfa_roa($A24,Y$1)</f>
        <v>0.38390000000000002</v>
      </c>
    </row>
    <row r="25" spans="1:25">
      <c r="A25" s="2" t="s">
        <v>13</v>
      </c>
      <c r="B25" s="2" t="s">
        <v>12</v>
      </c>
      <c r="C25" s="1">
        <f ca="1">[1]!s_qfa_roa($A25,C$1)</f>
        <v>1.3495999999999999</v>
      </c>
      <c r="D25" s="1">
        <f>[1]!s_qfa_roa($A25,D$1)</f>
        <v>1.3495999999999999</v>
      </c>
      <c r="E25" s="1">
        <f>[1]!s_qfa_roa($A25,E$1)</f>
        <v>0.52849999999999997</v>
      </c>
      <c r="F25" s="1">
        <f>[1]!s_qfa_roa($A25,F$1)</f>
        <v>-0.33700000000000002</v>
      </c>
      <c r="G25" s="1">
        <f>[1]!s_qfa_roa($A25,G$1)</f>
        <v>0.67900000000000005</v>
      </c>
      <c r="H25" s="1">
        <f>[1]!s_qfa_roa($A25,H$1)</f>
        <v>0.2223</v>
      </c>
      <c r="I25" s="1">
        <f>[1]!s_qfa_roa($A25,I$1)</f>
        <v>-0.21010000000000001</v>
      </c>
      <c r="J25" s="1">
        <f>[1]!s_qfa_roa($A25,J$1)</f>
        <v>0.38750000000000001</v>
      </c>
      <c r="K25" s="1">
        <f>[1]!s_qfa_roa($A25,K$1)</f>
        <v>0.96640000000000004</v>
      </c>
      <c r="L25" s="1">
        <f>[1]!s_qfa_roa($A25,L$1)</f>
        <v>0.8831</v>
      </c>
      <c r="M25" s="1">
        <f>[1]!s_qfa_roa($A25,M$1)</f>
        <v>1.0744</v>
      </c>
      <c r="N25" s="1">
        <f>[1]!s_qfa_roa($A25,N$1)</f>
        <v>0.54369999999999996</v>
      </c>
      <c r="O25" s="1">
        <f>[1]!s_qfa_roa($A25,O$1)</f>
        <v>1.0634999999999999</v>
      </c>
      <c r="P25" s="1">
        <f>[1]!s_qfa_roa($A25,P$1)</f>
        <v>0.86760000000000004</v>
      </c>
      <c r="Q25" s="1">
        <f>[1]!s_qfa_roa($A25,Q$1)</f>
        <v>1.0622</v>
      </c>
      <c r="R25" s="1">
        <f>[1]!s_qfa_roa($A25,R$1)</f>
        <v>0.73109999999999997</v>
      </c>
      <c r="S25" s="1">
        <f>[1]!s_qfa_roa($A25,S$1)</f>
        <v>1.4874000000000001</v>
      </c>
      <c r="T25" s="1">
        <f>[1]!s_qfa_roa($A25,T$1)</f>
        <v>1.1265000000000001</v>
      </c>
      <c r="U25" s="1">
        <f>[1]!s_qfa_roa($A25,U$1)</f>
        <v>0.99970000000000003</v>
      </c>
      <c r="V25" s="1">
        <f>[1]!s_qfa_roa($A25,V$1)</f>
        <v>0.58850000000000002</v>
      </c>
      <c r="W25" s="1">
        <f>[1]!s_qfa_roa($A25,W$1)</f>
        <v>1.1669</v>
      </c>
      <c r="X25" s="1">
        <f>[1]!s_qfa_roa($A25,X$1)</f>
        <v>0.77029999999999998</v>
      </c>
      <c r="Y25" s="1">
        <f>[1]!s_qfa_roa($A25,Y$1)</f>
        <v>0.8145</v>
      </c>
    </row>
    <row r="26" spans="1:25">
      <c r="A26" s="2" t="s">
        <v>11</v>
      </c>
      <c r="B26" s="2" t="s">
        <v>10</v>
      </c>
      <c r="C26" s="1">
        <f ca="1">[1]!s_qfa_roa($A26,C$1)</f>
        <v>1.8426</v>
      </c>
      <c r="D26" s="1">
        <f>[1]!s_qfa_roa($A26,D$1)</f>
        <v>1.8426</v>
      </c>
      <c r="E26" s="1">
        <f>[1]!s_qfa_roa($A26,E$1)</f>
        <v>1.337</v>
      </c>
      <c r="F26" s="1">
        <f>[1]!s_qfa_roa($A26,F$1)</f>
        <v>0.9133</v>
      </c>
      <c r="G26" s="1">
        <f>[1]!s_qfa_roa($A26,G$1)</f>
        <v>1.4726999999999999</v>
      </c>
      <c r="H26" s="1">
        <f>[1]!s_qfa_roa($A26,H$1)</f>
        <v>1.1507000000000001</v>
      </c>
      <c r="I26" s="1">
        <f>[1]!s_qfa_roa($A26,I$1)</f>
        <v>0.51270000000000004</v>
      </c>
      <c r="J26" s="1">
        <f>[1]!s_qfa_roa($A26,J$1)</f>
        <v>-1.1999999999999999E-3</v>
      </c>
      <c r="K26" s="1">
        <f>[1]!s_qfa_roa($A26,K$1)</f>
        <v>1.0899000000000001</v>
      </c>
      <c r="L26" s="1">
        <f>[1]!s_qfa_roa($A26,L$1)</f>
        <v>0.86760000000000004</v>
      </c>
      <c r="M26" s="1">
        <f>[1]!s_qfa_roa($A26,M$1)</f>
        <v>0.66080000000000005</v>
      </c>
      <c r="N26" s="1">
        <f>[1]!s_qfa_roa($A26,N$1)</f>
        <v>-0.52500000000000002</v>
      </c>
      <c r="O26" s="1">
        <f>[1]!s_qfa_roa($A26,O$1)</f>
        <v>1.0972</v>
      </c>
      <c r="P26" s="1">
        <f>[1]!s_qfa_roa($A26,P$1)</f>
        <v>1.0432999999999999</v>
      </c>
      <c r="Q26" s="1">
        <f>[1]!s_qfa_roa($A26,Q$1)</f>
        <v>0.87339999999999995</v>
      </c>
      <c r="R26" s="1">
        <f>[1]!s_qfa_roa($A26,R$1)</f>
        <v>1.1575</v>
      </c>
      <c r="S26" s="1">
        <f>[1]!s_qfa_roa($A26,S$1)</f>
        <v>1.4563999999999999</v>
      </c>
      <c r="T26" s="1">
        <f>[1]!s_qfa_roa($A26,T$1)</f>
        <v>1.2938000000000001</v>
      </c>
      <c r="U26" s="1">
        <f>[1]!s_qfa_roa($A26,U$1)</f>
        <v>0.83360000000000001</v>
      </c>
      <c r="V26" s="1">
        <f>[1]!s_qfa_roa($A26,V$1)</f>
        <v>1.1154999999999999</v>
      </c>
      <c r="W26" s="1">
        <f>[1]!s_qfa_roa($A26,W$1)</f>
        <v>1.2057</v>
      </c>
      <c r="X26" s="1">
        <f>[1]!s_qfa_roa($A26,X$1)</f>
        <v>0.97750000000000004</v>
      </c>
      <c r="Y26" s="1">
        <f>[1]!s_qfa_roa($A26,Y$1)</f>
        <v>0.74480000000000002</v>
      </c>
    </row>
    <row r="27" spans="1:25">
      <c r="A27" s="2" t="s">
        <v>9</v>
      </c>
      <c r="B27" s="2" t="s">
        <v>8</v>
      </c>
      <c r="C27" s="1">
        <f ca="1">[1]!s_qfa_roa($A27,C$1)</f>
        <v>0.67430000000000001</v>
      </c>
      <c r="D27" s="1">
        <f>[1]!s_qfa_roa($A27,D$1)</f>
        <v>0.67430000000000001</v>
      </c>
      <c r="E27" s="1">
        <f>[1]!s_qfa_roa($A27,E$1)</f>
        <v>0.78320000000000001</v>
      </c>
      <c r="F27" s="1">
        <f>[1]!s_qfa_roa($A27,F$1)</f>
        <v>0.25700000000000001</v>
      </c>
      <c r="G27" s="1">
        <f>[1]!s_qfa_roa($A27,G$1)</f>
        <v>0.95069999999999999</v>
      </c>
      <c r="H27" s="1">
        <f>[1]!s_qfa_roa($A27,H$1)</f>
        <v>0.93979999999999997</v>
      </c>
      <c r="I27" s="1">
        <f>[1]!s_qfa_roa($A27,I$1)</f>
        <v>0.45300000000000001</v>
      </c>
      <c r="J27" s="1">
        <f>[1]!s_qfa_roa($A27,J$1)</f>
        <v>-0.1022</v>
      </c>
      <c r="K27" s="1">
        <f>[1]!s_qfa_roa($A27,K$1)</f>
        <v>1.0623</v>
      </c>
      <c r="L27" s="1">
        <f>[1]!s_qfa_roa($A27,L$1)</f>
        <v>-0.20280000000000001</v>
      </c>
      <c r="M27" s="1">
        <f>[1]!s_qfa_roa($A27,M$1)</f>
        <v>0.78249999999999997</v>
      </c>
      <c r="N27" s="1">
        <f>[1]!s_qfa_roa($A27,N$1)</f>
        <v>3.2599999999999997E-2</v>
      </c>
      <c r="O27" s="1">
        <f>[1]!s_qfa_roa($A27,O$1)</f>
        <v>0.93389999999999995</v>
      </c>
      <c r="P27" s="1">
        <f>[1]!s_qfa_roa($A27,P$1)</f>
        <v>0.4395</v>
      </c>
      <c r="Q27" s="1">
        <f>[1]!s_qfa_roa($A27,Q$1)</f>
        <v>7.9899999999999999E-2</v>
      </c>
      <c r="R27" s="1">
        <f>[1]!s_qfa_roa($A27,R$1)</f>
        <v>-0.28149999999999997</v>
      </c>
      <c r="S27" s="1">
        <f>[1]!s_qfa_roa($A27,S$1)</f>
        <v>0.62519999999999998</v>
      </c>
      <c r="T27" s="1">
        <f>[1]!s_qfa_roa($A27,T$1)</f>
        <v>0.76670000000000005</v>
      </c>
      <c r="U27" s="1">
        <f>[1]!s_qfa_roa($A27,U$1)</f>
        <v>0.37640000000000001</v>
      </c>
      <c r="V27" s="1">
        <f>[1]!s_qfa_roa($A27,V$1)</f>
        <v>-0.17760000000000001</v>
      </c>
      <c r="W27" s="1">
        <f>[1]!s_qfa_roa($A27,W$1)</f>
        <v>0.45729999999999998</v>
      </c>
      <c r="X27" s="1">
        <f>[1]!s_qfa_roa($A27,X$1)</f>
        <v>0.60770000000000002</v>
      </c>
      <c r="Y27" s="1">
        <f>[1]!s_qfa_roa($A27,Y$1)</f>
        <v>0.38500000000000001</v>
      </c>
    </row>
    <row r="28" spans="1:25">
      <c r="A28" s="2" t="s">
        <v>7</v>
      </c>
      <c r="B28" s="2" t="s">
        <v>6</v>
      </c>
      <c r="C28" s="1">
        <f ca="1">[1]!s_qfa_roa($A28,C$1)</f>
        <v>0.83919999999999995</v>
      </c>
      <c r="D28" s="1">
        <f>[1]!s_qfa_roa($A28,D$1)</f>
        <v>0.83919999999999995</v>
      </c>
      <c r="E28" s="1">
        <f>[1]!s_qfa_roa($A28,E$1)</f>
        <v>0.3805</v>
      </c>
      <c r="F28" s="1">
        <f>[1]!s_qfa_roa($A28,F$1)</f>
        <v>-0.10829999999999999</v>
      </c>
      <c r="G28" s="1">
        <f>[1]!s_qfa_roa($A28,G$1)</f>
        <v>0.89029999999999998</v>
      </c>
      <c r="H28" s="1">
        <f>[1]!s_qfa_roa($A28,H$1)</f>
        <v>1.0915999999999999</v>
      </c>
      <c r="I28" s="1">
        <f>[1]!s_qfa_roa($A28,I$1)</f>
        <v>-6.1499999999999999E-2</v>
      </c>
      <c r="J28" s="1">
        <f>[1]!s_qfa_roa($A28,J$1)</f>
        <v>-1.321</v>
      </c>
      <c r="K28" s="1">
        <f>[1]!s_qfa_roa($A28,K$1)</f>
        <v>0.82440000000000002</v>
      </c>
      <c r="L28" s="1">
        <f>[1]!s_qfa_roa($A28,L$1)</f>
        <v>1.2616000000000001</v>
      </c>
      <c r="M28" s="1">
        <f>[1]!s_qfa_roa($A28,M$1)</f>
        <v>0.66590000000000005</v>
      </c>
      <c r="N28" s="1">
        <f>[1]!s_qfa_roa($A28,N$1)</f>
        <v>-0.39550000000000002</v>
      </c>
      <c r="O28" s="1">
        <f>[1]!s_qfa_roa($A28,O$1)</f>
        <v>0.93489999999999995</v>
      </c>
      <c r="P28" s="1">
        <f>[1]!s_qfa_roa($A28,P$1)</f>
        <v>1.1409</v>
      </c>
      <c r="Q28" s="1">
        <f>[1]!s_qfa_roa($A28,Q$1)</f>
        <v>0.53790000000000004</v>
      </c>
      <c r="R28" s="1">
        <f>[1]!s_qfa_roa($A28,R$1)</f>
        <v>1.8605</v>
      </c>
      <c r="S28" s="1">
        <f>[1]!s_qfa_roa($A28,S$1)</f>
        <v>1.1442000000000001</v>
      </c>
      <c r="T28" s="1">
        <f>[1]!s_qfa_roa($A28,T$1)</f>
        <v>1.2041999999999999</v>
      </c>
      <c r="U28" s="1">
        <f>[1]!s_qfa_roa($A28,U$1)</f>
        <v>0.54969999999999997</v>
      </c>
      <c r="V28" s="1">
        <f>[1]!s_qfa_roa($A28,V$1)</f>
        <v>1.7804</v>
      </c>
      <c r="W28" s="1">
        <f>[1]!s_qfa_roa($A28,W$1)</f>
        <v>1.5169999999999999</v>
      </c>
      <c r="X28" s="1">
        <f>[1]!s_qfa_roa($A28,X$1)</f>
        <v>1.4106000000000001</v>
      </c>
      <c r="Y28" s="1">
        <f>[1]!s_qfa_roa($A28,Y$1)</f>
        <v>1.6947000000000001</v>
      </c>
    </row>
    <row r="29" spans="1:25">
      <c r="A29" s="2" t="s">
        <v>5</v>
      </c>
      <c r="B29" s="2" t="s">
        <v>4</v>
      </c>
      <c r="C29" s="1">
        <f ca="1">[1]!s_qfa_roa($A29,C$1)</f>
        <v>1.7273000000000001</v>
      </c>
      <c r="D29" s="1">
        <f>[1]!s_qfa_roa($A29,D$1)</f>
        <v>1.7273000000000001</v>
      </c>
      <c r="E29" s="1">
        <f>[1]!s_qfa_roa($A29,E$1)</f>
        <v>1.0801000000000001</v>
      </c>
      <c r="F29" s="1">
        <f>[1]!s_qfa_roa($A29,F$1)</f>
        <v>-2.5323000000000002</v>
      </c>
      <c r="G29" s="1">
        <f>[1]!s_qfa_roa($A29,G$1)</f>
        <v>1.1609</v>
      </c>
      <c r="H29" s="1">
        <f>[1]!s_qfa_roa($A29,H$1)</f>
        <v>1.1580999999999999</v>
      </c>
      <c r="I29" s="1">
        <f>[1]!s_qfa_roa($A29,I$1)</f>
        <v>0.57730000000000004</v>
      </c>
      <c r="J29" s="1">
        <f>[1]!s_qfa_roa($A29,J$1)</f>
        <v>-4.1294000000000004</v>
      </c>
      <c r="K29" s="1">
        <f>[1]!s_qfa_roa($A29,K$1)</f>
        <v>1.1175999999999999</v>
      </c>
      <c r="L29" s="1">
        <f>[1]!s_qfa_roa($A29,L$1)</f>
        <v>0.2883</v>
      </c>
      <c r="M29" s="1">
        <f>[1]!s_qfa_roa($A29,M$1)</f>
        <v>1.1412</v>
      </c>
      <c r="N29" s="1">
        <f>[1]!s_qfa_roa($A29,N$1)</f>
        <v>-5.7267999999999999</v>
      </c>
      <c r="O29" s="1">
        <f>[1]!s_qfa_roa($A29,O$1)</f>
        <v>1.0365</v>
      </c>
      <c r="P29" s="1">
        <f>[1]!s_qfa_roa($A29,P$1)</f>
        <v>1.4928999999999999</v>
      </c>
      <c r="Q29" s="1">
        <f>[1]!s_qfa_roa($A29,Q$1)</f>
        <v>1.5103</v>
      </c>
      <c r="R29" s="1">
        <f>[1]!s_qfa_roa($A29,R$1)</f>
        <v>-0.51670000000000005</v>
      </c>
      <c r="S29" s="1">
        <f>[1]!s_qfa_roa($A29,S$1)</f>
        <v>1.2007000000000001</v>
      </c>
      <c r="T29" s="1">
        <f>[1]!s_qfa_roa($A29,T$1)</f>
        <v>1.7228000000000001</v>
      </c>
      <c r="U29" s="1">
        <f>[1]!s_qfa_roa($A29,U$1)</f>
        <v>1.5797000000000001</v>
      </c>
      <c r="V29" s="1">
        <f>[1]!s_qfa_roa($A29,V$1)</f>
        <v>1.7139</v>
      </c>
      <c r="W29" s="1">
        <f>[1]!s_qfa_roa($A29,W$1)</f>
        <v>1.5799000000000001</v>
      </c>
      <c r="X29" s="1">
        <f>[1]!s_qfa_roa($A29,X$1)</f>
        <v>1.7112000000000001</v>
      </c>
      <c r="Y29" s="1">
        <f>[1]!s_qfa_roa($A29,Y$1)</f>
        <v>1.3701000000000001</v>
      </c>
    </row>
    <row r="30" spans="1:25">
      <c r="A30" s="2" t="s">
        <v>3</v>
      </c>
      <c r="B30" s="2" t="s">
        <v>2</v>
      </c>
      <c r="C30" s="1">
        <f ca="1">[1]!s_qfa_roa($A30,C$1)</f>
        <v>0.83640000000000003</v>
      </c>
      <c r="D30" s="1">
        <f>[1]!s_qfa_roa($A30,D$1)</f>
        <v>0.83640000000000003</v>
      </c>
      <c r="E30" s="1">
        <f>[1]!s_qfa_roa($A30,E$1)</f>
        <v>0.25690000000000002</v>
      </c>
      <c r="F30" s="1">
        <f>[1]!s_qfa_roa($A30,F$1)</f>
        <v>-1.2899</v>
      </c>
      <c r="G30" s="1">
        <f>[1]!s_qfa_roa($A30,G$1)</f>
        <v>0.51529999999999998</v>
      </c>
      <c r="H30" s="1">
        <f>[1]!s_qfa_roa($A30,H$1)</f>
        <v>0.59899999999999998</v>
      </c>
      <c r="I30" s="1">
        <f>[1]!s_qfa_roa($A30,I$1)</f>
        <v>0.1055</v>
      </c>
      <c r="J30" s="1">
        <f>[1]!s_qfa_roa($A30,J$1)</f>
        <v>0.34620000000000001</v>
      </c>
      <c r="K30" s="1">
        <f>[1]!s_qfa_roa($A30,K$1)</f>
        <v>0.47099999999999997</v>
      </c>
      <c r="L30" s="1">
        <f>[1]!s_qfa_roa($A30,L$1)</f>
        <v>0.8659</v>
      </c>
      <c r="M30" s="1">
        <f>[1]!s_qfa_roa($A30,M$1)</f>
        <v>0.33500000000000002</v>
      </c>
      <c r="N30" s="1">
        <f>[1]!s_qfa_roa($A30,N$1)</f>
        <v>-1.0952999999999999</v>
      </c>
      <c r="O30" s="1">
        <f>[1]!s_qfa_roa($A30,O$1)</f>
        <v>0.47499999999999998</v>
      </c>
      <c r="P30" s="1">
        <f>[1]!s_qfa_roa($A30,P$1)</f>
        <v>0.74119999999999997</v>
      </c>
      <c r="Q30" s="1">
        <f>[1]!s_qfa_roa($A30,Q$1)</f>
        <v>0.22289999999999999</v>
      </c>
      <c r="R30" s="1">
        <f>[1]!s_qfa_roa($A30,R$1)</f>
        <v>0.39090000000000003</v>
      </c>
      <c r="S30" s="1">
        <f>[1]!s_qfa_roa($A30,S$1)</f>
        <v>0.62009999999999998</v>
      </c>
      <c r="T30" s="1">
        <f>[1]!s_qfa_roa($A30,T$1)</f>
        <v>0.86140000000000005</v>
      </c>
      <c r="U30" s="1">
        <f>[1]!s_qfa_roa($A30,U$1)</f>
        <v>0.34029999999999999</v>
      </c>
      <c r="V30" s="1">
        <f>[1]!s_qfa_roa($A30,V$1)</f>
        <v>0.18820000000000001</v>
      </c>
      <c r="W30" s="1">
        <f>[1]!s_qfa_roa($A30,W$1)</f>
        <v>0.67430000000000001</v>
      </c>
      <c r="X30" s="1">
        <f>[1]!s_qfa_roa($A30,X$1)</f>
        <v>0.82569999999999999</v>
      </c>
      <c r="Y30" s="1">
        <f>[1]!s_qfa_roa($A30,Y$1)</f>
        <v>0.37390000000000001</v>
      </c>
    </row>
    <row r="31" spans="1:25">
      <c r="A31" s="2" t="s">
        <v>1</v>
      </c>
      <c r="B31" s="2" t="s">
        <v>0</v>
      </c>
      <c r="C31" s="1">
        <f ca="1">[1]!s_qfa_roa($A31,C$1)</f>
        <v>0.83630000000000004</v>
      </c>
      <c r="D31" s="1">
        <f>[1]!s_qfa_roa($A31,D$1)</f>
        <v>0.83630000000000004</v>
      </c>
      <c r="E31" s="1">
        <f>[1]!s_qfa_roa($A31,E$1)</f>
        <v>0.50329999999999997</v>
      </c>
      <c r="F31" s="1">
        <f>[1]!s_qfa_roa($A31,F$1)</f>
        <v>4.1500000000000002E-2</v>
      </c>
      <c r="G31" s="1">
        <f>[1]!s_qfa_roa($A31,G$1)</f>
        <v>1.0412999999999999</v>
      </c>
      <c r="H31" s="1">
        <f>[1]!s_qfa_roa($A31,H$1)</f>
        <v>0.89370000000000005</v>
      </c>
      <c r="I31" s="1">
        <f>[1]!s_qfa_roa($A31,I$1)</f>
        <v>0.50349999999999995</v>
      </c>
      <c r="J31" s="1">
        <f>[1]!s_qfa_roa($A31,J$1)</f>
        <v>-0.60599999999999998</v>
      </c>
      <c r="K31" s="1" t="str">
        <f>[1]!s_qfa_roa($A31,K$1)</f>
        <v>#N/A</v>
      </c>
      <c r="L31" s="1" t="str">
        <f>[1]!s_qfa_roa($A31,L$1)</f>
        <v>#N/A</v>
      </c>
      <c r="M31" s="1" t="str">
        <f>[1]!s_qfa_roa($A31,M$1)</f>
        <v>#N/A</v>
      </c>
      <c r="N31" s="1" t="str">
        <f>[1]!s_qfa_roa($A31,N$1)</f>
        <v>#N/A</v>
      </c>
      <c r="O31" s="1" t="str">
        <f>[1]!s_qfa_roa($A31,O$1)</f>
        <v>#N/A</v>
      </c>
      <c r="P31" s="1" t="str">
        <f>[1]!s_qfa_roa($A31,P$1)</f>
        <v>#N/A</v>
      </c>
      <c r="Q31" s="1" t="str">
        <f>[1]!s_qfa_roa($A31,Q$1)</f>
        <v>#N/A</v>
      </c>
      <c r="R31" s="1" t="str">
        <f>[1]!s_qfa_roa($A31,R$1)</f>
        <v>#N/A</v>
      </c>
      <c r="S31" s="1" t="str">
        <f>[1]!s_qfa_roa($A31,S$1)</f>
        <v>#N/A</v>
      </c>
      <c r="T31" s="1" t="str">
        <f>[1]!s_qfa_roa($A31,T$1)</f>
        <v>#N/A</v>
      </c>
      <c r="U31" s="1" t="str">
        <f>[1]!s_qfa_roa($A31,U$1)</f>
        <v>#N/A</v>
      </c>
      <c r="V31" s="1" t="str">
        <f>[1]!s_qfa_roa($A31,V$1)</f>
        <v>#N/A</v>
      </c>
      <c r="W31" s="1" t="str">
        <f>[1]!s_qfa_roa($A31,W$1)</f>
        <v>#N/A</v>
      </c>
      <c r="X31" s="1" t="str">
        <f>[1]!s_qfa_roa($A31,X$1)</f>
        <v>#N/A</v>
      </c>
      <c r="Y31" s="1" t="str">
        <f>[1]!s_qfa_roa($A31,Y$1)</f>
        <v>#N/A</v>
      </c>
    </row>
  </sheetData>
  <phoneticPr fontId="3" type="noConversion"/>
  <conditionalFormatting sqref="C2:Y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目录!E1" display="单季_ROA" xr:uid="{CFB62730-1182-3B40-9C34-E547A25EF6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5FEF-59BC-1547-A497-E7D0035B393B}">
  <sheetPr codeName="Sheet6"/>
  <dimension ref="A1:Y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/>
  <cols>
    <col min="4" max="25" width="12" bestFit="1" customWidth="1"/>
  </cols>
  <sheetData>
    <row r="1" spans="1:25">
      <c r="A1" s="7" t="s">
        <v>63</v>
      </c>
      <c r="B1" s="5">
        <f ca="1">TODAY()-1</f>
        <v>44439</v>
      </c>
      <c r="C1" s="4">
        <f ca="1">[1]!TDays("2016-01-01",B1,"Days=Alldays","Period=Q","Direction=H","Order=D","cols=23;rows=1")</f>
        <v>44439</v>
      </c>
      <c r="D1" s="3">
        <v>44377</v>
      </c>
      <c r="E1" s="3">
        <v>44286</v>
      </c>
      <c r="F1" s="3">
        <v>44196</v>
      </c>
      <c r="G1" s="3">
        <v>44104</v>
      </c>
      <c r="H1" s="3">
        <v>44012</v>
      </c>
      <c r="I1" s="3">
        <v>43921</v>
      </c>
      <c r="J1" s="3">
        <v>43830</v>
      </c>
      <c r="K1" s="3">
        <v>43738</v>
      </c>
      <c r="L1" s="3">
        <v>43646</v>
      </c>
      <c r="M1" s="3">
        <v>43555</v>
      </c>
      <c r="N1" s="3">
        <v>43465</v>
      </c>
      <c r="O1" s="3">
        <v>43373</v>
      </c>
      <c r="P1" s="3">
        <v>43281</v>
      </c>
      <c r="Q1" s="3">
        <v>43190</v>
      </c>
      <c r="R1" s="3">
        <v>43100</v>
      </c>
      <c r="S1" s="3">
        <v>43008</v>
      </c>
      <c r="T1" s="3">
        <v>42916</v>
      </c>
      <c r="U1" s="3">
        <v>42825</v>
      </c>
      <c r="V1" s="3">
        <v>42735</v>
      </c>
      <c r="W1" s="3">
        <v>42643</v>
      </c>
      <c r="X1" s="3">
        <v>42551</v>
      </c>
      <c r="Y1" s="3">
        <v>42460</v>
      </c>
    </row>
    <row r="2" spans="1:25">
      <c r="A2" s="2" t="s">
        <v>59</v>
      </c>
      <c r="B2" s="2" t="s">
        <v>58</v>
      </c>
      <c r="C2" s="1">
        <f ca="1">[1]!s_qfa_grossprofitmargin($A2,C$1)</f>
        <v>18.013999999999999</v>
      </c>
      <c r="D2" s="1">
        <f>[1]!s_qfa_grossprofitmargin($A2,D$1)</f>
        <v>18.013999999999999</v>
      </c>
      <c r="E2" s="1">
        <f>[1]!s_qfa_grossprofitmargin($A2,E$1)</f>
        <v>21.194299999999998</v>
      </c>
      <c r="F2" s="1">
        <f>[1]!s_qfa_grossprofitmargin($A2,F$1)</f>
        <v>20.904900000000001</v>
      </c>
      <c r="G2" s="1">
        <f>[1]!s_qfa_grossprofitmargin($A2,G$1)</f>
        <v>21.678899999999999</v>
      </c>
      <c r="H2" s="1">
        <f>[1]!s_qfa_grossprofitmargin($A2,H$1)</f>
        <v>18.508600000000001</v>
      </c>
      <c r="I2" s="1">
        <f>[1]!s_qfa_grossprofitmargin($A2,I$1)</f>
        <v>13.1205</v>
      </c>
      <c r="J2" s="1">
        <f>[1]!s_qfa_grossprofitmargin($A2,J$1)</f>
        <v>18.157900000000001</v>
      </c>
      <c r="K2" s="1">
        <f>[1]!s_qfa_grossprofitmargin($A2,K$1)</f>
        <v>16.706</v>
      </c>
      <c r="L2" s="1">
        <f>[1]!s_qfa_grossprofitmargin($A2,L$1)</f>
        <v>16.939399999999999</v>
      </c>
      <c r="M2" s="1">
        <f>[1]!s_qfa_grossprofitmargin($A2,M$1)</f>
        <v>17.573</v>
      </c>
      <c r="N2" s="1">
        <f>[1]!s_qfa_grossprofitmargin($A2,N$1)</f>
        <v>16.505500000000001</v>
      </c>
      <c r="O2" s="1">
        <f>[1]!s_qfa_grossprofitmargin($A2,O$1)</f>
        <v>18.808900000000001</v>
      </c>
      <c r="P2" s="1">
        <f>[1]!s_qfa_grossprofitmargin($A2,P$1)</f>
        <v>19.505500000000001</v>
      </c>
      <c r="Q2" s="1">
        <f>[1]!s_qfa_grossprofitmargin($A2,Q$1)</f>
        <v>19.128399999999999</v>
      </c>
      <c r="R2" s="1">
        <f>[1]!s_qfa_grossprofitmargin($A2,R$1)</f>
        <v>20.491299999999999</v>
      </c>
      <c r="S2" s="1">
        <f>[1]!s_qfa_grossprofitmargin($A2,S$1)</f>
        <v>19.804099999999998</v>
      </c>
      <c r="T2" s="1">
        <f>[1]!s_qfa_grossprofitmargin($A2,T$1)</f>
        <v>18.154599999999999</v>
      </c>
      <c r="U2" s="1">
        <f>[1]!s_qfa_grossprofitmargin($A2,U$1)</f>
        <v>19.589600000000001</v>
      </c>
      <c r="V2" s="1">
        <f>[1]!s_qfa_grossprofitmargin($A2,V$1)</f>
        <v>21.506</v>
      </c>
      <c r="W2" s="1">
        <f>[1]!s_qfa_grossprofitmargin($A2,W$1)</f>
        <v>21.004799999999999</v>
      </c>
      <c r="X2" s="1">
        <f>[1]!s_qfa_grossprofitmargin($A2,X$1)</f>
        <v>23.431000000000001</v>
      </c>
      <c r="Y2" s="1">
        <f>[1]!s_qfa_grossprofitmargin($A2,Y$1)</f>
        <v>22.5656</v>
      </c>
    </row>
    <row r="3" spans="1:25">
      <c r="A3" s="2" t="s">
        <v>57</v>
      </c>
      <c r="B3" s="2" t="s">
        <v>56</v>
      </c>
      <c r="C3" s="1">
        <f ca="1">[1]!s_qfa_grossprofitmargin($A3,C$1)</f>
        <v>27.7515</v>
      </c>
      <c r="D3" s="1">
        <f>[1]!s_qfa_grossprofitmargin($A3,D$1)</f>
        <v>27.7515</v>
      </c>
      <c r="E3" s="1">
        <f>[1]!s_qfa_grossprofitmargin($A3,E$1)</f>
        <v>27.282299999999999</v>
      </c>
      <c r="F3" s="1">
        <f>[1]!s_qfa_grossprofitmargin($A3,F$1)</f>
        <v>23.404299999999999</v>
      </c>
      <c r="G3" s="1">
        <f>[1]!s_qfa_grossprofitmargin($A3,G$1)</f>
        <v>26.473400000000002</v>
      </c>
      <c r="H3" s="1">
        <f>[1]!s_qfa_grossprofitmargin($A3,H$1)</f>
        <v>24.343299999999999</v>
      </c>
      <c r="I3" s="1">
        <f>[1]!s_qfa_grossprofitmargin($A3,I$1)</f>
        <v>25.606400000000001</v>
      </c>
      <c r="J3" s="1">
        <f>[1]!s_qfa_grossprofitmargin($A3,J$1)</f>
        <v>25.412099999999999</v>
      </c>
      <c r="K3" s="1">
        <f>[1]!s_qfa_grossprofitmargin($A3,K$1)</f>
        <v>28.6768</v>
      </c>
      <c r="L3" s="1">
        <f>[1]!s_qfa_grossprofitmargin($A3,L$1)</f>
        <v>28.776900000000001</v>
      </c>
      <c r="M3" s="1">
        <f>[1]!s_qfa_grossprofitmargin($A3,M$1)</f>
        <v>28.985800000000001</v>
      </c>
      <c r="N3" s="1">
        <f>[1]!s_qfa_grossprofitmargin($A3,N$1)</f>
        <v>31.316299999999998</v>
      </c>
      <c r="O3" s="1">
        <f>[1]!s_qfa_grossprofitmargin($A3,O$1)</f>
        <v>29.9419</v>
      </c>
      <c r="P3" s="1">
        <f>[1]!s_qfa_grossprofitmargin($A3,P$1)</f>
        <v>31.535</v>
      </c>
      <c r="Q3" s="1">
        <f>[1]!s_qfa_grossprofitmargin($A3,Q$1)</f>
        <v>31.568300000000001</v>
      </c>
      <c r="R3" s="1">
        <f>[1]!s_qfa_grossprofitmargin($A3,R$1)</f>
        <v>36.560899999999997</v>
      </c>
      <c r="S3" s="1">
        <f>[1]!s_qfa_grossprofitmargin($A3,S$1)</f>
        <v>29.425999999999998</v>
      </c>
      <c r="T3" s="1">
        <f>[1]!s_qfa_grossprofitmargin($A3,T$1)</f>
        <v>29.341799999999999</v>
      </c>
      <c r="U3" s="1">
        <f>[1]!s_qfa_grossprofitmargin($A3,U$1)</f>
        <v>30.604399999999998</v>
      </c>
      <c r="V3" s="1">
        <f>[1]!s_qfa_grossprofitmargin($A3,V$1)</f>
        <v>30.5199</v>
      </c>
      <c r="W3" s="1">
        <f>[1]!s_qfa_grossprofitmargin($A3,W$1)</f>
        <v>24.540600000000001</v>
      </c>
      <c r="X3" s="1">
        <f>[1]!s_qfa_grossprofitmargin($A3,X$1)</f>
        <v>26.4497</v>
      </c>
      <c r="Y3" s="1">
        <f>[1]!s_qfa_grossprofitmargin($A3,Y$1)</f>
        <v>27.1538</v>
      </c>
    </row>
    <row r="4" spans="1:25">
      <c r="A4" s="2" t="s">
        <v>55</v>
      </c>
      <c r="B4" s="2" t="s">
        <v>54</v>
      </c>
      <c r="C4" s="1">
        <f ca="1">[1]!s_qfa_grossprofitmargin($A4,C$1)</f>
        <v>11.2538</v>
      </c>
      <c r="D4" s="1">
        <f>[1]!s_qfa_grossprofitmargin($A4,D$1)</f>
        <v>11.2538</v>
      </c>
      <c r="E4" s="1">
        <f>[1]!s_qfa_grossprofitmargin($A4,E$1)</f>
        <v>10.2354</v>
      </c>
      <c r="F4" s="1">
        <f>[1]!s_qfa_grossprofitmargin($A4,F$1)</f>
        <v>10.001799999999999</v>
      </c>
      <c r="G4" s="1">
        <f>[1]!s_qfa_grossprofitmargin($A4,G$1)</f>
        <v>9.8955000000000002</v>
      </c>
      <c r="H4" s="1">
        <f>[1]!s_qfa_grossprofitmargin($A4,H$1)</f>
        <v>8.2362000000000002</v>
      </c>
      <c r="I4" s="1">
        <f>[1]!s_qfa_grossprofitmargin($A4,I$1)</f>
        <v>7.8</v>
      </c>
      <c r="J4" s="1">
        <f>[1]!s_qfa_grossprofitmargin($A4,J$1)</f>
        <v>8.9713999999999992</v>
      </c>
      <c r="K4" s="1">
        <f>[1]!s_qfa_grossprofitmargin($A4,K$1)</f>
        <v>8.4852000000000007</v>
      </c>
      <c r="L4" s="1">
        <f>[1]!s_qfa_grossprofitmargin($A4,L$1)</f>
        <v>9.4055</v>
      </c>
      <c r="M4" s="1">
        <f>[1]!s_qfa_grossprofitmargin($A4,M$1)</f>
        <v>9.5940999999999992</v>
      </c>
      <c r="N4" s="1">
        <f>[1]!s_qfa_grossprofitmargin($A4,N$1)</f>
        <v>9.5145</v>
      </c>
      <c r="O4" s="1">
        <f>[1]!s_qfa_grossprofitmargin($A4,O$1)</f>
        <v>9.8140999999999998</v>
      </c>
      <c r="P4" s="1">
        <f>[1]!s_qfa_grossprofitmargin($A4,P$1)</f>
        <v>10.8908</v>
      </c>
      <c r="Q4" s="1">
        <f>[1]!s_qfa_grossprofitmargin($A4,Q$1)</f>
        <v>11.2125</v>
      </c>
      <c r="R4" s="1">
        <f>[1]!s_qfa_grossprofitmargin($A4,R$1)</f>
        <v>12.888199999999999</v>
      </c>
      <c r="S4" s="1">
        <f>[1]!s_qfa_grossprofitmargin($A4,S$1)</f>
        <v>10.7462</v>
      </c>
      <c r="T4" s="1">
        <f>[1]!s_qfa_grossprofitmargin($A4,T$1)</f>
        <v>9.2125000000000004</v>
      </c>
      <c r="U4" s="1">
        <f>[1]!s_qfa_grossprofitmargin($A4,U$1)</f>
        <v>10.1571</v>
      </c>
      <c r="V4" s="1">
        <f>[1]!s_qfa_grossprofitmargin($A4,V$1)</f>
        <v>10.113899999999999</v>
      </c>
      <c r="W4" s="1">
        <f>[1]!s_qfa_grossprofitmargin($A4,W$1)</f>
        <v>8.1340000000000003</v>
      </c>
      <c r="X4" s="1">
        <f>[1]!s_qfa_grossprofitmargin($A4,X$1)</f>
        <v>8.5305999999999997</v>
      </c>
      <c r="Y4" s="1">
        <f>[1]!s_qfa_grossprofitmargin($A4,Y$1)</f>
        <v>8.1425000000000001</v>
      </c>
    </row>
    <row r="5" spans="1:25">
      <c r="A5" s="2" t="s">
        <v>53</v>
      </c>
      <c r="B5" s="2" t="s">
        <v>52</v>
      </c>
      <c r="C5" s="1">
        <f ca="1">[1]!s_qfa_grossprofitmargin($A5,C$1)</f>
        <v>19.726099999999999</v>
      </c>
      <c r="D5" s="1">
        <f>[1]!s_qfa_grossprofitmargin($A5,D$1)</f>
        <v>19.726099999999999</v>
      </c>
      <c r="E5" s="1">
        <f>[1]!s_qfa_grossprofitmargin($A5,E$1)</f>
        <v>19.873100000000001</v>
      </c>
      <c r="F5" s="1">
        <f>[1]!s_qfa_grossprofitmargin($A5,F$1)</f>
        <v>20.453800000000001</v>
      </c>
      <c r="G5" s="1">
        <f>[1]!s_qfa_grossprofitmargin($A5,G$1)</f>
        <v>27.0182</v>
      </c>
      <c r="H5" s="1">
        <f>[1]!s_qfa_grossprofitmargin($A5,H$1)</f>
        <v>25.9236</v>
      </c>
      <c r="I5" s="1">
        <f>[1]!s_qfa_grossprofitmargin($A5,I$1)</f>
        <v>22.349</v>
      </c>
      <c r="J5" s="1">
        <f>[1]!s_qfa_grossprofitmargin($A5,J$1)</f>
        <v>19.0105</v>
      </c>
      <c r="K5" s="1">
        <f>[1]!s_qfa_grossprofitmargin($A5,K$1)</f>
        <v>23.8264</v>
      </c>
      <c r="L5" s="1">
        <f>[1]!s_qfa_grossprofitmargin($A5,L$1)</f>
        <v>23.723400000000002</v>
      </c>
      <c r="M5" s="1">
        <f>[1]!s_qfa_grossprofitmargin($A5,M$1)</f>
        <v>21.205500000000001</v>
      </c>
      <c r="N5" s="1">
        <f>[1]!s_qfa_grossprofitmargin($A5,N$1)</f>
        <v>18.748799999999999</v>
      </c>
      <c r="O5" s="1">
        <f>[1]!s_qfa_grossprofitmargin($A5,O$1)</f>
        <v>23.0427</v>
      </c>
      <c r="P5" s="1">
        <f>[1]!s_qfa_grossprofitmargin($A5,P$1)</f>
        <v>21.676300000000001</v>
      </c>
      <c r="Q5" s="1">
        <f>[1]!s_qfa_grossprofitmargin($A5,Q$1)</f>
        <v>19.596699999999998</v>
      </c>
      <c r="R5" s="1">
        <f>[1]!s_qfa_grossprofitmargin($A5,R$1)</f>
        <v>18.8444</v>
      </c>
      <c r="S5" s="1">
        <f>[1]!s_qfa_grossprofitmargin($A5,S$1)</f>
        <v>23.296399999999998</v>
      </c>
      <c r="T5" s="1">
        <f>[1]!s_qfa_grossprofitmargin($A5,T$1)</f>
        <v>21.139700000000001</v>
      </c>
      <c r="U5" s="1">
        <f>[1]!s_qfa_grossprofitmargin($A5,U$1)</f>
        <v>18.823899999999998</v>
      </c>
      <c r="V5" s="1">
        <f>[1]!s_qfa_grossprofitmargin($A5,V$1)</f>
        <v>19.9513</v>
      </c>
      <c r="W5" s="1">
        <f>[1]!s_qfa_grossprofitmargin($A5,W$1)</f>
        <v>29.572099999999999</v>
      </c>
      <c r="X5" s="1">
        <f>[1]!s_qfa_grossprofitmargin($A5,X$1)</f>
        <v>31.402200000000001</v>
      </c>
      <c r="Y5" s="1">
        <f>[1]!s_qfa_grossprofitmargin($A5,Y$1)</f>
        <v>29.2347</v>
      </c>
    </row>
    <row r="6" spans="1:25">
      <c r="A6" s="2" t="s">
        <v>51</v>
      </c>
      <c r="B6" s="2" t="s">
        <v>50</v>
      </c>
      <c r="C6" s="1">
        <f ca="1">[1]!s_qfa_grossprofitmargin($A6,C$1)</f>
        <v>13.5962</v>
      </c>
      <c r="D6" s="1">
        <f>[1]!s_qfa_grossprofitmargin($A6,D$1)</f>
        <v>13.5962</v>
      </c>
      <c r="E6" s="1">
        <f>[1]!s_qfa_grossprofitmargin($A6,E$1)</f>
        <v>11.681900000000001</v>
      </c>
      <c r="F6" s="1">
        <f>[1]!s_qfa_grossprofitmargin($A6,F$1)</f>
        <v>9.7489000000000008</v>
      </c>
      <c r="G6" s="1">
        <f>[1]!s_qfa_grossprofitmargin($A6,G$1)</f>
        <v>11.0083</v>
      </c>
      <c r="H6" s="1">
        <f>[1]!s_qfa_grossprofitmargin($A6,H$1)</f>
        <v>10.3817</v>
      </c>
      <c r="I6" s="1">
        <f>[1]!s_qfa_grossprofitmargin($A6,I$1)</f>
        <v>9.9466000000000001</v>
      </c>
      <c r="J6" s="1">
        <f>[1]!s_qfa_grossprofitmargin($A6,J$1)</f>
        <v>11.1546</v>
      </c>
      <c r="K6" s="1">
        <f>[1]!s_qfa_grossprofitmargin($A6,K$1)</f>
        <v>9.6707000000000001</v>
      </c>
      <c r="L6" s="1">
        <f>[1]!s_qfa_grossprofitmargin($A6,L$1)</f>
        <v>12.403</v>
      </c>
      <c r="M6" s="1">
        <f>[1]!s_qfa_grossprofitmargin($A6,M$1)</f>
        <v>10.284700000000001</v>
      </c>
      <c r="N6" s="1">
        <f>[1]!s_qfa_grossprofitmargin($A6,N$1)</f>
        <v>13.150499999999999</v>
      </c>
      <c r="O6" s="1">
        <f>[1]!s_qfa_grossprofitmargin($A6,O$1)</f>
        <v>15.8954</v>
      </c>
      <c r="P6" s="1">
        <f>[1]!s_qfa_grossprofitmargin($A6,P$1)</f>
        <v>15.424300000000001</v>
      </c>
      <c r="Q6" s="1">
        <f>[1]!s_qfa_grossprofitmargin($A6,Q$1)</f>
        <v>14.1891</v>
      </c>
      <c r="R6" s="1">
        <f>[1]!s_qfa_grossprofitmargin($A6,R$1)</f>
        <v>17.497</v>
      </c>
      <c r="S6" s="1">
        <f>[1]!s_qfa_grossprofitmargin($A6,S$1)</f>
        <v>14.3301</v>
      </c>
      <c r="T6" s="1">
        <f>[1]!s_qfa_grossprofitmargin($A6,T$1)</f>
        <v>10.4404</v>
      </c>
      <c r="U6" s="1">
        <f>[1]!s_qfa_grossprofitmargin($A6,U$1)</f>
        <v>10.5466</v>
      </c>
      <c r="V6" s="1">
        <f>[1]!s_qfa_grossprofitmargin($A6,V$1)</f>
        <v>10.8468</v>
      </c>
      <c r="W6" s="1">
        <f>[1]!s_qfa_grossprofitmargin($A6,W$1)</f>
        <v>10.1365</v>
      </c>
      <c r="X6" s="1">
        <f>[1]!s_qfa_grossprofitmargin($A6,X$1)</f>
        <v>12.930899999999999</v>
      </c>
      <c r="Y6" s="1">
        <f>[1]!s_qfa_grossprofitmargin($A6,Y$1)</f>
        <v>7.5937999999999999</v>
      </c>
    </row>
    <row r="7" spans="1:25">
      <c r="A7" s="2" t="s">
        <v>49</v>
      </c>
      <c r="B7" s="2" t="s">
        <v>48</v>
      </c>
      <c r="C7" s="1">
        <f ca="1">[1]!s_qfa_grossprofitmargin($A7,C$1)</f>
        <v>25.057400000000001</v>
      </c>
      <c r="D7" s="1">
        <f>[1]!s_qfa_grossprofitmargin($A7,D$1)</f>
        <v>25.057400000000001</v>
      </c>
      <c r="E7" s="1">
        <f>[1]!s_qfa_grossprofitmargin($A7,E$1)</f>
        <v>23.5975</v>
      </c>
      <c r="F7" s="1">
        <f>[1]!s_qfa_grossprofitmargin($A7,F$1)</f>
        <v>20.275500000000001</v>
      </c>
      <c r="G7" s="1">
        <f>[1]!s_qfa_grossprofitmargin($A7,G$1)</f>
        <v>21.578900000000001</v>
      </c>
      <c r="H7" s="1">
        <f>[1]!s_qfa_grossprofitmargin($A7,H$1)</f>
        <v>20.756799999999998</v>
      </c>
      <c r="I7" s="1">
        <f>[1]!s_qfa_grossprofitmargin($A7,I$1)</f>
        <v>20.305599999999998</v>
      </c>
      <c r="J7" s="1">
        <f>[1]!s_qfa_grossprofitmargin($A7,J$1)</f>
        <v>21.479199999999999</v>
      </c>
      <c r="K7" s="1">
        <f>[1]!s_qfa_grossprofitmargin($A7,K$1)</f>
        <v>19.802099999999999</v>
      </c>
      <c r="L7" s="1">
        <f>[1]!s_qfa_grossprofitmargin($A7,L$1)</f>
        <v>21.2896</v>
      </c>
      <c r="M7" s="1">
        <f>[1]!s_qfa_grossprofitmargin($A7,M$1)</f>
        <v>21.2942</v>
      </c>
      <c r="N7" s="1">
        <f>[1]!s_qfa_grossprofitmargin($A7,N$1)</f>
        <v>22.1004</v>
      </c>
      <c r="O7" s="1">
        <f>[1]!s_qfa_grossprofitmargin($A7,O$1)</f>
        <v>22.0914</v>
      </c>
      <c r="P7" s="1">
        <f>[1]!s_qfa_grossprofitmargin($A7,P$1)</f>
        <v>22.361699999999999</v>
      </c>
      <c r="Q7" s="1">
        <f>[1]!s_qfa_grossprofitmargin($A7,Q$1)</f>
        <v>23.098099999999999</v>
      </c>
      <c r="R7" s="1">
        <f>[1]!s_qfa_grossprofitmargin($A7,R$1)</f>
        <v>23.577200000000001</v>
      </c>
      <c r="S7" s="1">
        <f>[1]!s_qfa_grossprofitmargin($A7,S$1)</f>
        <v>23.316500000000001</v>
      </c>
      <c r="T7" s="1">
        <f>[1]!s_qfa_grossprofitmargin($A7,T$1)</f>
        <v>20.563400000000001</v>
      </c>
      <c r="U7" s="1">
        <f>[1]!s_qfa_grossprofitmargin($A7,U$1)</f>
        <v>28.169699999999999</v>
      </c>
      <c r="V7" s="1">
        <f>[1]!s_qfa_grossprofitmargin($A7,V$1)</f>
        <v>19.2073</v>
      </c>
      <c r="W7" s="1">
        <f>[1]!s_qfa_grossprofitmargin($A7,W$1)</f>
        <v>18.363199999999999</v>
      </c>
      <c r="X7" s="1">
        <f>[1]!s_qfa_grossprofitmargin($A7,X$1)</f>
        <v>20.2026</v>
      </c>
      <c r="Y7" s="1">
        <f>[1]!s_qfa_grossprofitmargin($A7,Y$1)</f>
        <v>20.635100000000001</v>
      </c>
    </row>
    <row r="8" spans="1:25">
      <c r="A8" s="2" t="s">
        <v>47</v>
      </c>
      <c r="B8" s="2" t="s">
        <v>46</v>
      </c>
      <c r="C8" s="1">
        <f ca="1">[1]!s_qfa_grossprofitmargin($A8,C$1)</f>
        <v>10.933999999999999</v>
      </c>
      <c r="D8" s="1">
        <f>[1]!s_qfa_grossprofitmargin($A8,D$1)</f>
        <v>10.933999999999999</v>
      </c>
      <c r="E8" s="1">
        <f>[1]!s_qfa_grossprofitmargin($A8,E$1)</f>
        <v>9.9555000000000007</v>
      </c>
      <c r="F8" s="1">
        <f>[1]!s_qfa_grossprofitmargin($A8,F$1)</f>
        <v>12.2094</v>
      </c>
      <c r="G8" s="1">
        <f>[1]!s_qfa_grossprofitmargin($A8,G$1)</f>
        <v>10.8528</v>
      </c>
      <c r="H8" s="1">
        <f>[1]!s_qfa_grossprofitmargin($A8,H$1)</f>
        <v>11.2355</v>
      </c>
      <c r="I8" s="1">
        <f>[1]!s_qfa_grossprofitmargin($A8,I$1)</f>
        <v>10.677</v>
      </c>
      <c r="J8" s="1">
        <f>[1]!s_qfa_grossprofitmargin($A8,J$1)</f>
        <v>12.292999999999999</v>
      </c>
      <c r="K8" s="1">
        <f>[1]!s_qfa_grossprofitmargin($A8,K$1)</f>
        <v>11.5829</v>
      </c>
      <c r="L8" s="1">
        <f>[1]!s_qfa_grossprofitmargin($A8,L$1)</f>
        <v>11.6639</v>
      </c>
      <c r="M8" s="1">
        <f>[1]!s_qfa_grossprofitmargin($A8,M$1)</f>
        <v>11.11</v>
      </c>
      <c r="N8" s="1">
        <f>[1]!s_qfa_grossprofitmargin($A8,N$1)</f>
        <v>13.6599</v>
      </c>
      <c r="O8" s="1">
        <f>[1]!s_qfa_grossprofitmargin($A8,O$1)</f>
        <v>11.574199999999999</v>
      </c>
      <c r="P8" s="1">
        <f>[1]!s_qfa_grossprofitmargin($A8,P$1)</f>
        <v>12.4003</v>
      </c>
      <c r="Q8" s="1">
        <f>[1]!s_qfa_grossprofitmargin($A8,Q$1)</f>
        <v>11.0358</v>
      </c>
      <c r="R8" s="1">
        <f>[1]!s_qfa_grossprofitmargin($A8,R$1)</f>
        <v>13.1524</v>
      </c>
      <c r="S8" s="1">
        <f>[1]!s_qfa_grossprofitmargin($A8,S$1)</f>
        <v>10.541399999999999</v>
      </c>
      <c r="T8" s="1">
        <f>[1]!s_qfa_grossprofitmargin($A8,T$1)</f>
        <v>11.8302</v>
      </c>
      <c r="U8" s="1">
        <f>[1]!s_qfa_grossprofitmargin($A8,U$1)</f>
        <v>10.5688</v>
      </c>
      <c r="V8" s="1">
        <f>[1]!s_qfa_grossprofitmargin($A8,V$1)</f>
        <v>12.2415</v>
      </c>
      <c r="W8" s="1">
        <f>[1]!s_qfa_grossprofitmargin($A8,W$1)</f>
        <v>10.1808</v>
      </c>
      <c r="X8" s="1">
        <f>[1]!s_qfa_grossprofitmargin($A8,X$1)</f>
        <v>10.5944</v>
      </c>
      <c r="Y8" s="1">
        <f>[1]!s_qfa_grossprofitmargin($A8,Y$1)</f>
        <v>11.629799999999999</v>
      </c>
    </row>
    <row r="9" spans="1:25">
      <c r="A9" s="2" t="s">
        <v>45</v>
      </c>
      <c r="B9" s="2" t="s">
        <v>44</v>
      </c>
      <c r="C9" s="1">
        <f ca="1">[1]!s_qfa_grossprofitmargin($A9,C$1)</f>
        <v>29.6675</v>
      </c>
      <c r="D9" s="1">
        <f>[1]!s_qfa_grossprofitmargin($A9,D$1)</f>
        <v>29.6675</v>
      </c>
      <c r="E9" s="1">
        <f>[1]!s_qfa_grossprofitmargin($A9,E$1)</f>
        <v>27.709800000000001</v>
      </c>
      <c r="F9" s="1">
        <f>[1]!s_qfa_grossprofitmargin($A9,F$1)</f>
        <v>28.336400000000001</v>
      </c>
      <c r="G9" s="1">
        <f>[1]!s_qfa_grossprofitmargin($A9,G$1)</f>
        <v>29.197800000000001</v>
      </c>
      <c r="H9" s="1">
        <f>[1]!s_qfa_grossprofitmargin($A9,H$1)</f>
        <v>30.786200000000001</v>
      </c>
      <c r="I9" s="1">
        <f>[1]!s_qfa_grossprofitmargin($A9,I$1)</f>
        <v>30.139900000000001</v>
      </c>
      <c r="J9" s="1">
        <f>[1]!s_qfa_grossprofitmargin($A9,J$1)</f>
        <v>31.7624</v>
      </c>
      <c r="K9" s="1">
        <f>[1]!s_qfa_grossprofitmargin($A9,K$1)</f>
        <v>31.466899999999999</v>
      </c>
      <c r="L9" s="1">
        <f>[1]!s_qfa_grossprofitmargin($A9,L$1)</f>
        <v>32.385399999999997</v>
      </c>
      <c r="M9" s="1">
        <f>[1]!s_qfa_grossprofitmargin($A9,M$1)</f>
        <v>28.808900000000001</v>
      </c>
      <c r="N9" s="1">
        <f>[1]!s_qfa_grossprofitmargin($A9,N$1)</f>
        <v>29.589300000000001</v>
      </c>
      <c r="O9" s="1">
        <f>[1]!s_qfa_grossprofitmargin($A9,O$1)</f>
        <v>32.0745</v>
      </c>
      <c r="P9" s="1">
        <f>[1]!s_qfa_grossprofitmargin($A9,P$1)</f>
        <v>34.3367</v>
      </c>
      <c r="Q9" s="1">
        <f>[1]!s_qfa_grossprofitmargin($A9,Q$1)</f>
        <v>31.389099999999999</v>
      </c>
      <c r="R9" s="1">
        <f>[1]!s_qfa_grossprofitmargin($A9,R$1)</f>
        <v>33.400100000000002</v>
      </c>
      <c r="S9" s="1">
        <f>[1]!s_qfa_grossprofitmargin($A9,S$1)</f>
        <v>29.4617</v>
      </c>
      <c r="T9" s="1">
        <f>[1]!s_qfa_grossprofitmargin($A9,T$1)</f>
        <v>27.988199999999999</v>
      </c>
      <c r="U9" s="1">
        <f>[1]!s_qfa_grossprofitmargin($A9,U$1)</f>
        <v>24.25</v>
      </c>
      <c r="V9" s="1">
        <f>[1]!s_qfa_grossprofitmargin($A9,V$1)</f>
        <v>28.8828</v>
      </c>
      <c r="W9" s="1">
        <f>[1]!s_qfa_grossprofitmargin($A9,W$1)</f>
        <v>28.805700000000002</v>
      </c>
      <c r="X9" s="1">
        <f>[1]!s_qfa_grossprofitmargin($A9,X$1)</f>
        <v>27.890899999999998</v>
      </c>
      <c r="Y9" s="1">
        <f>[1]!s_qfa_grossprofitmargin($A9,Y$1)</f>
        <v>22.441299999999998</v>
      </c>
    </row>
    <row r="10" spans="1:25">
      <c r="A10" s="2" t="s">
        <v>43</v>
      </c>
      <c r="B10" s="2" t="s">
        <v>42</v>
      </c>
      <c r="C10" s="1">
        <f ca="1">[1]!s_qfa_grossprofitmargin($A10,C$1)</f>
        <v>24.165800000000001</v>
      </c>
      <c r="D10" s="1">
        <f>[1]!s_qfa_grossprofitmargin($A10,D$1)</f>
        <v>24.165800000000001</v>
      </c>
      <c r="E10" s="1">
        <f>[1]!s_qfa_grossprofitmargin($A10,E$1)</f>
        <v>24.723700000000001</v>
      </c>
      <c r="F10" s="1">
        <f>[1]!s_qfa_grossprofitmargin($A10,F$1)</f>
        <v>21.544</v>
      </c>
      <c r="G10" s="1">
        <f>[1]!s_qfa_grossprofitmargin($A10,G$1)</f>
        <v>27.088200000000001</v>
      </c>
      <c r="H10" s="1">
        <f>[1]!s_qfa_grossprofitmargin($A10,H$1)</f>
        <v>25.854199999999999</v>
      </c>
      <c r="I10" s="1">
        <f>[1]!s_qfa_grossprofitmargin($A10,I$1)</f>
        <v>25.498999999999999</v>
      </c>
      <c r="J10" s="1">
        <f>[1]!s_qfa_grossprofitmargin($A10,J$1)</f>
        <v>27.639600000000002</v>
      </c>
      <c r="K10" s="1">
        <f>[1]!s_qfa_grossprofitmargin($A10,K$1)</f>
        <v>26.841699999999999</v>
      </c>
      <c r="L10" s="1">
        <f>[1]!s_qfa_grossprofitmargin($A10,L$1)</f>
        <v>27.505500000000001</v>
      </c>
      <c r="M10" s="1">
        <f>[1]!s_qfa_grossprofitmargin($A10,M$1)</f>
        <v>24.704599999999999</v>
      </c>
      <c r="N10" s="1">
        <f>[1]!s_qfa_grossprofitmargin($A10,N$1)</f>
        <v>25.8733</v>
      </c>
      <c r="O10" s="1">
        <f>[1]!s_qfa_grossprofitmargin($A10,O$1)</f>
        <v>26.725300000000001</v>
      </c>
      <c r="P10" s="1">
        <f>[1]!s_qfa_grossprofitmargin($A10,P$1)</f>
        <v>27.4252</v>
      </c>
      <c r="Q10" s="1">
        <f>[1]!s_qfa_grossprofitmargin($A10,Q$1)</f>
        <v>26.5809</v>
      </c>
      <c r="R10" s="1">
        <f>[1]!s_qfa_grossprofitmargin($A10,R$1)</f>
        <v>27.633199999999999</v>
      </c>
      <c r="S10" s="1">
        <f>[1]!s_qfa_grossprofitmargin($A10,S$1)</f>
        <v>27.594899999999999</v>
      </c>
      <c r="T10" s="1">
        <f>[1]!s_qfa_grossprofitmargin($A10,T$1)</f>
        <v>27.905100000000001</v>
      </c>
      <c r="U10" s="1">
        <f>[1]!s_qfa_grossprofitmargin($A10,U$1)</f>
        <v>26.047999999999998</v>
      </c>
      <c r="V10" s="1">
        <f>[1]!s_qfa_grossprofitmargin($A10,V$1)</f>
        <v>25.824300000000001</v>
      </c>
      <c r="W10" s="1">
        <f>[1]!s_qfa_grossprofitmargin($A10,W$1)</f>
        <v>24.6585</v>
      </c>
      <c r="X10" s="1">
        <f>[1]!s_qfa_grossprofitmargin($A10,X$1)</f>
        <v>24.901199999999999</v>
      </c>
      <c r="Y10" s="1">
        <f>[1]!s_qfa_grossprofitmargin($A10,Y$1)</f>
        <v>24.6371</v>
      </c>
    </row>
    <row r="11" spans="1:25">
      <c r="A11" s="2" t="s">
        <v>41</v>
      </c>
      <c r="B11" s="2" t="s">
        <v>40</v>
      </c>
      <c r="C11" s="1">
        <f ca="1">[1]!s_qfa_grossprofitmargin($A11,C$1)</f>
        <v>22.518599999999999</v>
      </c>
      <c r="D11" s="1">
        <f>[1]!s_qfa_grossprofitmargin($A11,D$1)</f>
        <v>22.518599999999999</v>
      </c>
      <c r="E11" s="1">
        <f>[1]!s_qfa_grossprofitmargin($A11,E$1)</f>
        <v>23.126200000000001</v>
      </c>
      <c r="F11" s="1">
        <f>[1]!s_qfa_grossprofitmargin($A11,F$1)</f>
        <v>22.892499999999998</v>
      </c>
      <c r="G11" s="1">
        <f>[1]!s_qfa_grossprofitmargin($A11,G$1)</f>
        <v>23.785799999999998</v>
      </c>
      <c r="H11" s="1">
        <f>[1]!s_qfa_grossprofitmargin($A11,H$1)</f>
        <v>24.228400000000001</v>
      </c>
      <c r="I11" s="1">
        <f>[1]!s_qfa_grossprofitmargin($A11,I$1)</f>
        <v>22.7851</v>
      </c>
      <c r="J11" s="1">
        <f>[1]!s_qfa_grossprofitmargin($A11,J$1)</f>
        <v>24.789000000000001</v>
      </c>
      <c r="K11" s="1">
        <f>[1]!s_qfa_grossprofitmargin($A11,K$1)</f>
        <v>23.748999999999999</v>
      </c>
      <c r="L11" s="1">
        <f>[1]!s_qfa_grossprofitmargin($A11,L$1)</f>
        <v>22.940999999999999</v>
      </c>
      <c r="M11" s="1">
        <f>[1]!s_qfa_grossprofitmargin($A11,M$1)</f>
        <v>21.950399999999998</v>
      </c>
      <c r="N11" s="1">
        <f>[1]!s_qfa_grossprofitmargin($A11,N$1)</f>
        <v>21.5016</v>
      </c>
      <c r="O11" s="1">
        <f>[1]!s_qfa_grossprofitmargin($A11,O$1)</f>
        <v>22.463100000000001</v>
      </c>
      <c r="P11" s="1">
        <f>[1]!s_qfa_grossprofitmargin($A11,P$1)</f>
        <v>21.517900000000001</v>
      </c>
      <c r="Q11" s="1">
        <f>[1]!s_qfa_grossprofitmargin($A11,Q$1)</f>
        <v>21.062899999999999</v>
      </c>
      <c r="R11" s="1">
        <f>[1]!s_qfa_grossprofitmargin($A11,R$1)</f>
        <v>25.0029</v>
      </c>
      <c r="S11" s="1">
        <f>[1]!s_qfa_grossprofitmargin($A11,S$1)</f>
        <v>21.988700000000001</v>
      </c>
      <c r="T11" s="1">
        <f>[1]!s_qfa_grossprofitmargin($A11,T$1)</f>
        <v>21.438500000000001</v>
      </c>
      <c r="U11" s="1">
        <f>[1]!s_qfa_grossprofitmargin($A11,U$1)</f>
        <v>21.055499999999999</v>
      </c>
      <c r="V11" s="1">
        <f>[1]!s_qfa_grossprofitmargin($A11,V$1)</f>
        <v>19.889199999999999</v>
      </c>
      <c r="W11" s="1">
        <f>[1]!s_qfa_grossprofitmargin($A11,W$1)</f>
        <v>21.750399999999999</v>
      </c>
      <c r="X11" s="1">
        <f>[1]!s_qfa_grossprofitmargin($A11,X$1)</f>
        <v>22.8444</v>
      </c>
      <c r="Y11" s="1">
        <f>[1]!s_qfa_grossprofitmargin($A11,Y$1)</f>
        <v>22.128900000000002</v>
      </c>
    </row>
    <row r="12" spans="1:25">
      <c r="A12" s="2" t="s">
        <v>39</v>
      </c>
      <c r="B12" s="2" t="s">
        <v>38</v>
      </c>
      <c r="C12" s="1">
        <f ca="1">[1]!s_qfa_grossprofitmargin($A12,C$1)</f>
        <v>21.889299999999999</v>
      </c>
      <c r="D12" s="1">
        <f>[1]!s_qfa_grossprofitmargin($A12,D$1)</f>
        <v>21.889299999999999</v>
      </c>
      <c r="E12" s="1">
        <f>[1]!s_qfa_grossprofitmargin($A12,E$1)</f>
        <v>22.016400000000001</v>
      </c>
      <c r="F12" s="1">
        <f>[1]!s_qfa_grossprofitmargin($A12,F$1)</f>
        <v>19.456199999999999</v>
      </c>
      <c r="G12" s="1">
        <f>[1]!s_qfa_grossprofitmargin($A12,G$1)</f>
        <v>22.546099999999999</v>
      </c>
      <c r="H12" s="1">
        <f>[1]!s_qfa_grossprofitmargin($A12,H$1)</f>
        <v>22.2577</v>
      </c>
      <c r="I12" s="1">
        <f>[1]!s_qfa_grossprofitmargin($A12,I$1)</f>
        <v>22.6084</v>
      </c>
      <c r="J12" s="1">
        <f>[1]!s_qfa_grossprofitmargin($A12,J$1)</f>
        <v>27.869900000000001</v>
      </c>
      <c r="K12" s="1">
        <f>[1]!s_qfa_grossprofitmargin($A12,K$1)</f>
        <v>21.6311</v>
      </c>
      <c r="L12" s="1">
        <f>[1]!s_qfa_grossprofitmargin($A12,L$1)</f>
        <v>21.834900000000001</v>
      </c>
      <c r="M12" s="1">
        <f>[1]!s_qfa_grossprofitmargin($A12,M$1)</f>
        <v>21.125</v>
      </c>
      <c r="N12" s="1">
        <f>[1]!s_qfa_grossprofitmargin($A12,N$1)</f>
        <v>21.549499999999998</v>
      </c>
      <c r="O12" s="1">
        <f>[1]!s_qfa_grossprofitmargin($A12,O$1)</f>
        <v>21.753799999999998</v>
      </c>
      <c r="P12" s="1">
        <f>[1]!s_qfa_grossprofitmargin($A12,P$1)</f>
        <v>20.924299999999999</v>
      </c>
      <c r="Q12" s="1">
        <f>[1]!s_qfa_grossprofitmargin($A12,Q$1)</f>
        <v>21.734999999999999</v>
      </c>
      <c r="R12" s="1">
        <f>[1]!s_qfa_grossprofitmargin($A12,R$1)</f>
        <v>22.9968</v>
      </c>
      <c r="S12" s="1">
        <f>[1]!s_qfa_grossprofitmargin($A12,S$1)</f>
        <v>21.8931</v>
      </c>
      <c r="T12" s="1">
        <f>[1]!s_qfa_grossprofitmargin($A12,T$1)</f>
        <v>21.9787</v>
      </c>
      <c r="U12" s="1">
        <f>[1]!s_qfa_grossprofitmargin($A12,U$1)</f>
        <v>22.380400000000002</v>
      </c>
      <c r="V12" s="1">
        <f>[1]!s_qfa_grossprofitmargin($A12,V$1)</f>
        <v>22.2135</v>
      </c>
      <c r="W12" s="1">
        <f>[1]!s_qfa_grossprofitmargin($A12,W$1)</f>
        <v>23.180700000000002</v>
      </c>
      <c r="X12" s="1">
        <f>[1]!s_qfa_grossprofitmargin($A12,X$1)</f>
        <v>22.5578</v>
      </c>
      <c r="Y12" s="1">
        <f>[1]!s_qfa_grossprofitmargin($A12,Y$1)</f>
        <v>21.337599999999998</v>
      </c>
    </row>
    <row r="13" spans="1:25">
      <c r="A13" s="2" t="s">
        <v>37</v>
      </c>
      <c r="B13" s="2" t="s">
        <v>36</v>
      </c>
      <c r="C13" s="1">
        <f ca="1">[1]!s_qfa_grossprofitmargin($A13,C$1)</f>
        <v>21.249600000000001</v>
      </c>
      <c r="D13" s="1">
        <f>[1]!s_qfa_grossprofitmargin($A13,D$1)</f>
        <v>21.249600000000001</v>
      </c>
      <c r="E13" s="1">
        <f>[1]!s_qfa_grossprofitmargin($A13,E$1)</f>
        <v>22.879300000000001</v>
      </c>
      <c r="F13" s="1">
        <f>[1]!s_qfa_grossprofitmargin($A13,F$1)</f>
        <v>21.025600000000001</v>
      </c>
      <c r="G13" s="1">
        <f>[1]!s_qfa_grossprofitmargin($A13,G$1)</f>
        <v>19.544</v>
      </c>
      <c r="H13" s="1">
        <f>[1]!s_qfa_grossprofitmargin($A13,H$1)</f>
        <v>18.4145</v>
      </c>
      <c r="I13" s="1">
        <f>[1]!s_qfa_grossprofitmargin($A13,I$1)</f>
        <v>18.553799999999999</v>
      </c>
      <c r="J13" s="1">
        <f>[1]!s_qfa_grossprofitmargin($A13,J$1)</f>
        <v>17.136199999999999</v>
      </c>
      <c r="K13" s="1">
        <f>[1]!s_qfa_grossprofitmargin($A13,K$1)</f>
        <v>16.888000000000002</v>
      </c>
      <c r="L13" s="1">
        <f>[1]!s_qfa_grossprofitmargin($A13,L$1)</f>
        <v>17.168199999999999</v>
      </c>
      <c r="M13" s="1">
        <f>[1]!s_qfa_grossprofitmargin($A13,M$1)</f>
        <v>15.9221</v>
      </c>
      <c r="N13" s="1">
        <f>[1]!s_qfa_grossprofitmargin($A13,N$1)</f>
        <v>15.988099999999999</v>
      </c>
      <c r="O13" s="1">
        <f>[1]!s_qfa_grossprofitmargin($A13,O$1)</f>
        <v>16.542200000000001</v>
      </c>
      <c r="P13" s="1">
        <f>[1]!s_qfa_grossprofitmargin($A13,P$1)</f>
        <v>16.227499999999999</v>
      </c>
      <c r="Q13" s="1">
        <f>[1]!s_qfa_grossprofitmargin($A13,Q$1)</f>
        <v>16.7454</v>
      </c>
      <c r="R13" s="1">
        <f>[1]!s_qfa_grossprofitmargin($A13,R$1)</f>
        <v>16.596900000000002</v>
      </c>
      <c r="S13" s="1">
        <f>[1]!s_qfa_grossprofitmargin($A13,S$1)</f>
        <v>17.282800000000002</v>
      </c>
      <c r="T13" s="1">
        <f>[1]!s_qfa_grossprofitmargin($A13,T$1)</f>
        <v>18.191600000000001</v>
      </c>
      <c r="U13" s="1">
        <f>[1]!s_qfa_grossprofitmargin($A13,U$1)</f>
        <v>17.559899999999999</v>
      </c>
      <c r="V13" s="1">
        <f>[1]!s_qfa_grossprofitmargin($A13,V$1)</f>
        <v>16.6022</v>
      </c>
      <c r="W13" s="1">
        <f>[1]!s_qfa_grossprofitmargin($A13,W$1)</f>
        <v>17.119399999999999</v>
      </c>
      <c r="X13" s="1">
        <f>[1]!s_qfa_grossprofitmargin($A13,X$1)</f>
        <v>16.810099999999998</v>
      </c>
      <c r="Y13" s="1">
        <f>[1]!s_qfa_grossprofitmargin($A13,Y$1)</f>
        <v>16.732500000000002</v>
      </c>
    </row>
    <row r="14" spans="1:25">
      <c r="A14" s="2" t="s">
        <v>35</v>
      </c>
      <c r="B14" s="2" t="s">
        <v>34</v>
      </c>
      <c r="C14" s="1">
        <f ca="1">[1]!s_qfa_grossprofitmargin($A14,C$1)</f>
        <v>13.510899999999999</v>
      </c>
      <c r="D14" s="1">
        <f>[1]!s_qfa_grossprofitmargin($A14,D$1)</f>
        <v>13.510899999999999</v>
      </c>
      <c r="E14" s="1">
        <f>[1]!s_qfa_grossprofitmargin($A14,E$1)</f>
        <v>13.2036</v>
      </c>
      <c r="F14" s="1">
        <f>[1]!s_qfa_grossprofitmargin($A14,F$1)</f>
        <v>13.5006</v>
      </c>
      <c r="G14" s="1">
        <f>[1]!s_qfa_grossprofitmargin($A14,G$1)</f>
        <v>13.810499999999999</v>
      </c>
      <c r="H14" s="1">
        <f>[1]!s_qfa_grossprofitmargin($A14,H$1)</f>
        <v>13.294499999999999</v>
      </c>
      <c r="I14" s="1">
        <f>[1]!s_qfa_grossprofitmargin($A14,I$1)</f>
        <v>13.686299999999999</v>
      </c>
      <c r="J14" s="1">
        <f>[1]!s_qfa_grossprofitmargin($A14,J$1)</f>
        <v>14.4482</v>
      </c>
      <c r="K14" s="1">
        <f>[1]!s_qfa_grossprofitmargin($A14,K$1)</f>
        <v>14.8774</v>
      </c>
      <c r="L14" s="1">
        <f>[1]!s_qfa_grossprofitmargin($A14,L$1)</f>
        <v>14.9483</v>
      </c>
      <c r="M14" s="1">
        <f>[1]!s_qfa_grossprofitmargin($A14,M$1)</f>
        <v>15.170299999999999</v>
      </c>
      <c r="N14" s="1">
        <f>[1]!s_qfa_grossprofitmargin($A14,N$1)</f>
        <v>15.265000000000001</v>
      </c>
      <c r="O14" s="1">
        <f>[1]!s_qfa_grossprofitmargin($A14,O$1)</f>
        <v>15.5467</v>
      </c>
      <c r="P14" s="1">
        <f>[1]!s_qfa_grossprofitmargin($A14,P$1)</f>
        <v>15.3157</v>
      </c>
      <c r="Q14" s="1">
        <f>[1]!s_qfa_grossprofitmargin($A14,Q$1)</f>
        <v>15.5764</v>
      </c>
      <c r="R14" s="1">
        <f>[1]!s_qfa_grossprofitmargin($A14,R$1)</f>
        <v>14.6693</v>
      </c>
      <c r="S14" s="1">
        <f>[1]!s_qfa_grossprofitmargin($A14,S$1)</f>
        <v>14.359</v>
      </c>
      <c r="T14" s="1">
        <f>[1]!s_qfa_grossprofitmargin($A14,T$1)</f>
        <v>13.862500000000001</v>
      </c>
      <c r="U14" s="1">
        <f>[1]!s_qfa_grossprofitmargin($A14,U$1)</f>
        <v>14.526</v>
      </c>
      <c r="V14" s="1">
        <f>[1]!s_qfa_grossprofitmargin($A14,V$1)</f>
        <v>14.5732</v>
      </c>
      <c r="W14" s="1">
        <f>[1]!s_qfa_grossprofitmargin($A14,W$1)</f>
        <v>14.475300000000001</v>
      </c>
      <c r="X14" s="1">
        <f>[1]!s_qfa_grossprofitmargin($A14,X$1)</f>
        <v>14.3689</v>
      </c>
      <c r="Y14" s="1">
        <f>[1]!s_qfa_grossprofitmargin($A14,Y$1)</f>
        <v>14.3817</v>
      </c>
    </row>
    <row r="15" spans="1:25">
      <c r="A15" s="2" t="s">
        <v>33</v>
      </c>
      <c r="B15" s="2" t="s">
        <v>32</v>
      </c>
      <c r="C15" s="1">
        <f ca="1">[1]!s_qfa_grossprofitmargin($A15,C$1)</f>
        <v>10.366</v>
      </c>
      <c r="D15" s="1">
        <f>[1]!s_qfa_grossprofitmargin($A15,D$1)</f>
        <v>10.366</v>
      </c>
      <c r="E15" s="1">
        <f>[1]!s_qfa_grossprofitmargin($A15,E$1)</f>
        <v>13.590999999999999</v>
      </c>
      <c r="F15" s="1">
        <f>[1]!s_qfa_grossprofitmargin($A15,F$1)</f>
        <v>9.2768999999999995</v>
      </c>
      <c r="G15" s="1">
        <f>[1]!s_qfa_grossprofitmargin($A15,G$1)</f>
        <v>13.3192</v>
      </c>
      <c r="H15" s="1">
        <f>[1]!s_qfa_grossprofitmargin($A15,H$1)</f>
        <v>13.7668</v>
      </c>
      <c r="I15" s="1">
        <f>[1]!s_qfa_grossprofitmargin($A15,I$1)</f>
        <v>14.791499999999999</v>
      </c>
      <c r="J15" s="1">
        <f>[1]!s_qfa_grossprofitmargin($A15,J$1)</f>
        <v>15.634600000000001</v>
      </c>
      <c r="K15" s="1">
        <f>[1]!s_qfa_grossprofitmargin($A15,K$1)</f>
        <v>13.649900000000001</v>
      </c>
      <c r="L15" s="1">
        <f>[1]!s_qfa_grossprofitmargin($A15,L$1)</f>
        <v>15.581899999999999</v>
      </c>
      <c r="M15" s="1">
        <f>[1]!s_qfa_grossprofitmargin($A15,M$1)</f>
        <v>16.877300000000002</v>
      </c>
      <c r="N15" s="1">
        <f>[1]!s_qfa_grossprofitmargin($A15,N$1)</f>
        <v>16.711500000000001</v>
      </c>
      <c r="O15" s="1">
        <f>[1]!s_qfa_grossprofitmargin($A15,O$1)</f>
        <v>15.1473</v>
      </c>
      <c r="P15" s="1">
        <f>[1]!s_qfa_grossprofitmargin($A15,P$1)</f>
        <v>15.685700000000001</v>
      </c>
      <c r="Q15" s="1">
        <f>[1]!s_qfa_grossprofitmargin($A15,Q$1)</f>
        <v>16.999500000000001</v>
      </c>
      <c r="R15" s="1">
        <f>[1]!s_qfa_grossprofitmargin($A15,R$1)</f>
        <v>15.486000000000001</v>
      </c>
      <c r="S15" s="1">
        <f>[1]!s_qfa_grossprofitmargin($A15,S$1)</f>
        <v>14.818099999999999</v>
      </c>
      <c r="T15" s="1">
        <f>[1]!s_qfa_grossprofitmargin($A15,T$1)</f>
        <v>14.442600000000001</v>
      </c>
      <c r="U15" s="1">
        <f>[1]!s_qfa_grossprofitmargin($A15,U$1)</f>
        <v>15.3508</v>
      </c>
      <c r="V15" s="1">
        <f>[1]!s_qfa_grossprofitmargin($A15,V$1)</f>
        <v>15.023</v>
      </c>
      <c r="W15" s="1">
        <f>[1]!s_qfa_grossprofitmargin($A15,W$1)</f>
        <v>14.923999999999999</v>
      </c>
      <c r="X15" s="1">
        <f>[1]!s_qfa_grossprofitmargin($A15,X$1)</f>
        <v>15.3329</v>
      </c>
      <c r="Y15" s="1">
        <f>[1]!s_qfa_grossprofitmargin($A15,Y$1)</f>
        <v>16.081099999999999</v>
      </c>
    </row>
    <row r="16" spans="1:25">
      <c r="A16" s="2" t="s">
        <v>31</v>
      </c>
      <c r="B16" s="2" t="s">
        <v>30</v>
      </c>
      <c r="C16" s="1">
        <f ca="1">[1]!s_qfa_grossprofitmargin($A16,C$1)</f>
        <v>33.182099999999998</v>
      </c>
      <c r="D16" s="1">
        <f>[1]!s_qfa_grossprofitmargin($A16,D$1)</f>
        <v>33.182099999999998</v>
      </c>
      <c r="E16" s="1">
        <f>[1]!s_qfa_grossprofitmargin($A16,E$1)</f>
        <v>33.665999999999997</v>
      </c>
      <c r="F16" s="1">
        <f>[1]!s_qfa_grossprofitmargin($A16,F$1)</f>
        <v>34.8977</v>
      </c>
      <c r="G16" s="1">
        <f>[1]!s_qfa_grossprofitmargin($A16,G$1)</f>
        <v>37.646099999999997</v>
      </c>
      <c r="H16" s="1">
        <f>[1]!s_qfa_grossprofitmargin($A16,H$1)</f>
        <v>30.694199999999999</v>
      </c>
      <c r="I16" s="1">
        <f>[1]!s_qfa_grossprofitmargin($A16,I$1)</f>
        <v>27.509399999999999</v>
      </c>
      <c r="J16" s="1">
        <f>[1]!s_qfa_grossprofitmargin($A16,J$1)</f>
        <v>40.787199999999999</v>
      </c>
      <c r="K16" s="1">
        <f>[1]!s_qfa_grossprofitmargin($A16,K$1)</f>
        <v>45.611899999999999</v>
      </c>
      <c r="L16" s="1">
        <f>[1]!s_qfa_grossprofitmargin($A16,L$1)</f>
        <v>47.340499999999999</v>
      </c>
      <c r="M16" s="1">
        <f>[1]!s_qfa_grossprofitmargin($A16,M$1)</f>
        <v>46.641100000000002</v>
      </c>
      <c r="N16" s="1">
        <f>[1]!s_qfa_grossprofitmargin($A16,N$1)</f>
        <v>42.229799999999997</v>
      </c>
      <c r="O16" s="1">
        <f>[1]!s_qfa_grossprofitmargin($A16,O$1)</f>
        <v>43.015799999999999</v>
      </c>
      <c r="P16" s="1">
        <f>[1]!s_qfa_grossprofitmargin($A16,P$1)</f>
        <v>43.634300000000003</v>
      </c>
      <c r="Q16" s="1">
        <f>[1]!s_qfa_grossprofitmargin($A16,Q$1)</f>
        <v>42.290199999999999</v>
      </c>
      <c r="R16" s="1">
        <f>[1]!s_qfa_grossprofitmargin($A16,R$1)</f>
        <v>39.8872</v>
      </c>
      <c r="S16" s="1">
        <f>[1]!s_qfa_grossprofitmargin($A16,S$1)</f>
        <v>38.639099999999999</v>
      </c>
      <c r="T16" s="1">
        <f>[1]!s_qfa_grossprofitmargin($A16,T$1)</f>
        <v>41.588000000000001</v>
      </c>
      <c r="U16" s="1">
        <f>[1]!s_qfa_grossprofitmargin($A16,U$1)</f>
        <v>41.226500000000001</v>
      </c>
      <c r="V16" s="1">
        <f>[1]!s_qfa_grossprofitmargin($A16,V$1)</f>
        <v>41.955800000000004</v>
      </c>
      <c r="W16" s="1">
        <f>[1]!s_qfa_grossprofitmargin($A16,W$1)</f>
        <v>39.809100000000001</v>
      </c>
      <c r="X16" s="1">
        <f>[1]!s_qfa_grossprofitmargin($A16,X$1)</f>
        <v>42.040100000000002</v>
      </c>
      <c r="Y16" s="1">
        <f>[1]!s_qfa_grossprofitmargin($A16,Y$1)</f>
        <v>35.024000000000001</v>
      </c>
    </row>
    <row r="17" spans="1:25">
      <c r="A17" s="2" t="s">
        <v>29</v>
      </c>
      <c r="B17" s="2" t="s">
        <v>28</v>
      </c>
      <c r="C17" s="1">
        <f ca="1">[1]!s_qfa_grossprofitmargin($A17,C$1)</f>
        <v>22.985499999999998</v>
      </c>
      <c r="D17" s="1">
        <f>[1]!s_qfa_grossprofitmargin($A17,D$1)</f>
        <v>22.985499999999998</v>
      </c>
      <c r="E17" s="1">
        <f>[1]!s_qfa_grossprofitmargin($A17,E$1)</f>
        <v>22.3552</v>
      </c>
      <c r="F17" s="1">
        <f>[1]!s_qfa_grossprofitmargin($A17,F$1)</f>
        <v>24.934699999999999</v>
      </c>
      <c r="G17" s="1">
        <f>[1]!s_qfa_grossprofitmargin($A17,G$1)</f>
        <v>23.891200000000001</v>
      </c>
      <c r="H17" s="1">
        <f>[1]!s_qfa_grossprofitmargin($A17,H$1)</f>
        <v>23.9681</v>
      </c>
      <c r="I17" s="1">
        <f>[1]!s_qfa_grossprofitmargin($A17,I$1)</f>
        <v>22.213999999999999</v>
      </c>
      <c r="J17" s="1">
        <f>[1]!s_qfa_grossprofitmargin($A17,J$1)</f>
        <v>24.113600000000002</v>
      </c>
      <c r="K17" s="1">
        <f>[1]!s_qfa_grossprofitmargin($A17,K$1)</f>
        <v>25.2102</v>
      </c>
      <c r="L17" s="1">
        <f>[1]!s_qfa_grossprofitmargin($A17,L$1)</f>
        <v>26.341799999999999</v>
      </c>
      <c r="M17" s="1">
        <f>[1]!s_qfa_grossprofitmargin($A17,M$1)</f>
        <v>24.825600000000001</v>
      </c>
      <c r="N17" s="1">
        <f>[1]!s_qfa_grossprofitmargin($A17,N$1)</f>
        <v>24.531600000000001</v>
      </c>
      <c r="O17" s="1">
        <f>[1]!s_qfa_grossprofitmargin($A17,O$1)</f>
        <v>24.1205</v>
      </c>
      <c r="P17" s="1">
        <f>[1]!s_qfa_grossprofitmargin($A17,P$1)</f>
        <v>24.311</v>
      </c>
      <c r="Q17" s="1">
        <f>[1]!s_qfa_grossprofitmargin($A17,Q$1)</f>
        <v>23.838200000000001</v>
      </c>
      <c r="R17" s="1">
        <f>[1]!s_qfa_grossprofitmargin($A17,R$1)</f>
        <v>25.0107</v>
      </c>
      <c r="S17" s="1">
        <f>[1]!s_qfa_grossprofitmargin($A17,S$1)</f>
        <v>23.9115</v>
      </c>
      <c r="T17" s="1">
        <f>[1]!s_qfa_grossprofitmargin($A17,T$1)</f>
        <v>24.645900000000001</v>
      </c>
      <c r="U17" s="1">
        <f>[1]!s_qfa_grossprofitmargin($A17,U$1)</f>
        <v>24.970099999999999</v>
      </c>
      <c r="V17" s="1">
        <f>[1]!s_qfa_grossprofitmargin($A17,V$1)</f>
        <v>25.054200000000002</v>
      </c>
      <c r="W17" s="1">
        <f>[1]!s_qfa_grossprofitmargin($A17,W$1)</f>
        <v>24.6798</v>
      </c>
      <c r="X17" s="1">
        <f>[1]!s_qfa_grossprofitmargin($A17,X$1)</f>
        <v>25.824000000000002</v>
      </c>
      <c r="Y17" s="1">
        <f>[1]!s_qfa_grossprofitmargin($A17,Y$1)</f>
        <v>25.360800000000001</v>
      </c>
    </row>
    <row r="18" spans="1:25">
      <c r="A18" s="2" t="s">
        <v>27</v>
      </c>
      <c r="B18" s="2" t="s">
        <v>26</v>
      </c>
      <c r="C18" s="1">
        <f ca="1">[1]!s_qfa_grossprofitmargin($A18,C$1)</f>
        <v>24.9909</v>
      </c>
      <c r="D18" s="1">
        <f>[1]!s_qfa_grossprofitmargin($A18,D$1)</f>
        <v>24.9909</v>
      </c>
      <c r="E18" s="1">
        <f>[1]!s_qfa_grossprofitmargin($A18,E$1)</f>
        <v>25.247499999999999</v>
      </c>
      <c r="F18" s="1">
        <f>[1]!s_qfa_grossprofitmargin($A18,F$1)</f>
        <v>24.033100000000001</v>
      </c>
      <c r="G18" s="1">
        <f>[1]!s_qfa_grossprofitmargin($A18,G$1)</f>
        <v>22.935400000000001</v>
      </c>
      <c r="H18" s="1">
        <f>[1]!s_qfa_grossprofitmargin($A18,H$1)</f>
        <v>24.7165</v>
      </c>
      <c r="I18" s="1">
        <f>[1]!s_qfa_grossprofitmargin($A18,I$1)</f>
        <v>25.525700000000001</v>
      </c>
      <c r="J18" s="1">
        <f>[1]!s_qfa_grossprofitmargin($A18,J$1)</f>
        <v>19.448799999999999</v>
      </c>
      <c r="K18" s="1">
        <f>[1]!s_qfa_grossprofitmargin($A18,K$1)</f>
        <v>30.555399999999999</v>
      </c>
      <c r="L18" s="1">
        <f>[1]!s_qfa_grossprofitmargin($A18,L$1)</f>
        <v>30.7012</v>
      </c>
      <c r="M18" s="1">
        <f>[1]!s_qfa_grossprofitmargin($A18,M$1)</f>
        <v>30.797999999999998</v>
      </c>
      <c r="N18" s="1">
        <f>[1]!s_qfa_grossprofitmargin($A18,N$1)</f>
        <v>30.927199999999999</v>
      </c>
      <c r="O18" s="1">
        <f>[1]!s_qfa_grossprofitmargin($A18,O$1)</f>
        <v>29.477</v>
      </c>
      <c r="P18" s="1">
        <f>[1]!s_qfa_grossprofitmargin($A18,P$1)</f>
        <v>28.441500000000001</v>
      </c>
      <c r="Q18" s="1">
        <f>[1]!s_qfa_grossprofitmargin($A18,Q$1)</f>
        <v>29.576699999999999</v>
      </c>
      <c r="R18" s="1">
        <f>[1]!s_qfa_grossprofitmargin($A18,R$1)</f>
        <v>29.229600000000001</v>
      </c>
      <c r="S18" s="1">
        <f>[1]!s_qfa_grossprofitmargin($A18,S$1)</f>
        <v>27.356200000000001</v>
      </c>
      <c r="T18" s="1">
        <f>[1]!s_qfa_grossprofitmargin($A18,T$1)</f>
        <v>29.622399999999999</v>
      </c>
      <c r="U18" s="1">
        <f>[1]!s_qfa_grossprofitmargin($A18,U$1)</f>
        <v>32.267800000000001</v>
      </c>
      <c r="V18" s="1">
        <f>[1]!s_qfa_grossprofitmargin($A18,V$1)</f>
        <v>27.9863</v>
      </c>
      <c r="W18" s="1">
        <f>[1]!s_qfa_grossprofitmargin($A18,W$1)</f>
        <v>26.864999999999998</v>
      </c>
      <c r="X18" s="1">
        <f>[1]!s_qfa_grossprofitmargin($A18,X$1)</f>
        <v>27.3353</v>
      </c>
      <c r="Y18" s="1">
        <f>[1]!s_qfa_grossprofitmargin($A18,Y$1)</f>
        <v>31.212700000000002</v>
      </c>
    </row>
    <row r="19" spans="1:25">
      <c r="A19" s="2" t="s">
        <v>25</v>
      </c>
      <c r="B19" s="2" t="s">
        <v>24</v>
      </c>
      <c r="C19" s="1">
        <f ca="1">[1]!s_qfa_grossprofitmargin($A19,C$1)</f>
        <v>35.581099999999999</v>
      </c>
      <c r="D19" s="1">
        <f>[1]!s_qfa_grossprofitmargin($A19,D$1)</f>
        <v>35.581099999999999</v>
      </c>
      <c r="E19" s="1">
        <f>[1]!s_qfa_grossprofitmargin($A19,E$1)</f>
        <v>35.1571</v>
      </c>
      <c r="F19" s="1">
        <f>[1]!s_qfa_grossprofitmargin($A19,F$1)</f>
        <v>33.482399999999998</v>
      </c>
      <c r="G19" s="1">
        <f>[1]!s_qfa_grossprofitmargin($A19,G$1)</f>
        <v>35.360799999999998</v>
      </c>
      <c r="H19" s="1">
        <f>[1]!s_qfa_grossprofitmargin($A19,H$1)</f>
        <v>35.811900000000001</v>
      </c>
      <c r="I19" s="1">
        <f>[1]!s_qfa_grossprofitmargin($A19,I$1)</f>
        <v>33.0884</v>
      </c>
      <c r="J19" s="1">
        <f>[1]!s_qfa_grossprofitmargin($A19,J$1)</f>
        <v>33.733400000000003</v>
      </c>
      <c r="K19" s="1">
        <f>[1]!s_qfa_grossprofitmargin($A19,K$1)</f>
        <v>34.190399999999997</v>
      </c>
      <c r="L19" s="1">
        <f>[1]!s_qfa_grossprofitmargin($A19,L$1)</f>
        <v>34.5443</v>
      </c>
      <c r="M19" s="1">
        <f>[1]!s_qfa_grossprofitmargin($A19,M$1)</f>
        <v>33.746099999999998</v>
      </c>
      <c r="N19" s="1">
        <f>[1]!s_qfa_grossprofitmargin($A19,N$1)</f>
        <v>34.934100000000001</v>
      </c>
      <c r="O19" s="1">
        <f>[1]!s_qfa_grossprofitmargin($A19,O$1)</f>
        <v>33.9377</v>
      </c>
      <c r="P19" s="1">
        <f>[1]!s_qfa_grossprofitmargin($A19,P$1)</f>
        <v>34.903700000000001</v>
      </c>
      <c r="Q19" s="1">
        <f>[1]!s_qfa_grossprofitmargin($A19,Q$1)</f>
        <v>35.392800000000001</v>
      </c>
      <c r="R19" s="1">
        <f>[1]!s_qfa_grossprofitmargin($A19,R$1)</f>
        <v>36.146999999999998</v>
      </c>
      <c r="S19" s="1">
        <f>[1]!s_qfa_grossprofitmargin($A19,S$1)</f>
        <v>33.161900000000003</v>
      </c>
      <c r="T19" s="1">
        <f>[1]!s_qfa_grossprofitmargin($A19,T$1)</f>
        <v>32.037300000000002</v>
      </c>
      <c r="U19" s="1">
        <f>[1]!s_qfa_grossprofitmargin($A19,U$1)</f>
        <v>31.157900000000001</v>
      </c>
      <c r="V19" s="1">
        <f>[1]!s_qfa_grossprofitmargin($A19,V$1)</f>
        <v>31.1767</v>
      </c>
      <c r="W19" s="1">
        <f>[1]!s_qfa_grossprofitmargin($A19,W$1)</f>
        <v>30.553899999999999</v>
      </c>
      <c r="X19" s="1">
        <f>[1]!s_qfa_grossprofitmargin($A19,X$1)</f>
        <v>30.987100000000002</v>
      </c>
      <c r="Y19" s="1">
        <f>[1]!s_qfa_grossprofitmargin($A19,Y$1)</f>
        <v>27.5717</v>
      </c>
    </row>
    <row r="20" spans="1:25">
      <c r="A20" s="2" t="s">
        <v>23</v>
      </c>
      <c r="B20" s="2" t="s">
        <v>22</v>
      </c>
      <c r="C20" s="1">
        <f ca="1">[1]!s_qfa_grossprofitmargin($A20,C$1)</f>
        <v>45.2971</v>
      </c>
      <c r="D20" s="1">
        <f>[1]!s_qfa_grossprofitmargin($A20,D$1)</f>
        <v>45.2971</v>
      </c>
      <c r="E20" s="1">
        <f>[1]!s_qfa_grossprofitmargin($A20,E$1)</f>
        <v>49.368899999999996</v>
      </c>
      <c r="F20" s="1">
        <f>[1]!s_qfa_grossprofitmargin($A20,F$1)</f>
        <v>42.827599999999997</v>
      </c>
      <c r="G20" s="1">
        <f>[1]!s_qfa_grossprofitmargin($A20,G$1)</f>
        <v>46.145099999999999</v>
      </c>
      <c r="H20" s="1">
        <f>[1]!s_qfa_grossprofitmargin($A20,H$1)</f>
        <v>44.213700000000003</v>
      </c>
      <c r="I20" s="1">
        <f>[1]!s_qfa_grossprofitmargin($A20,I$1)</f>
        <v>49.482999999999997</v>
      </c>
      <c r="J20" s="1">
        <f>[1]!s_qfa_grossprofitmargin($A20,J$1)</f>
        <v>46.634599999999999</v>
      </c>
      <c r="K20" s="1">
        <f>[1]!s_qfa_grossprofitmargin($A20,K$1)</f>
        <v>44.8245</v>
      </c>
      <c r="L20" s="1">
        <f>[1]!s_qfa_grossprofitmargin($A20,L$1)</f>
        <v>44.556699999999999</v>
      </c>
      <c r="M20" s="1">
        <f>[1]!s_qfa_grossprofitmargin($A20,M$1)</f>
        <v>49.849499999999999</v>
      </c>
      <c r="N20" s="1">
        <f>[1]!s_qfa_grossprofitmargin($A20,N$1)</f>
        <v>44.721699999999998</v>
      </c>
      <c r="O20" s="1">
        <f>[1]!s_qfa_grossprofitmargin($A20,O$1)</f>
        <v>46.448700000000002</v>
      </c>
      <c r="P20" s="1">
        <f>[1]!s_qfa_grossprofitmargin($A20,P$1)</f>
        <v>45.788499999999999</v>
      </c>
      <c r="Q20" s="1">
        <f>[1]!s_qfa_grossprofitmargin($A20,Q$1)</f>
        <v>49.284300000000002</v>
      </c>
      <c r="R20" s="1">
        <f>[1]!s_qfa_grossprofitmargin($A20,R$1)</f>
        <v>44.065199999999997</v>
      </c>
      <c r="S20" s="1">
        <f>[1]!s_qfa_grossprofitmargin($A20,S$1)</f>
        <v>46.298999999999999</v>
      </c>
      <c r="T20" s="1">
        <f>[1]!s_qfa_grossprofitmargin($A20,T$1)</f>
        <v>43.264099999999999</v>
      </c>
      <c r="U20" s="1">
        <f>[1]!s_qfa_grossprofitmargin($A20,U$1)</f>
        <v>46.054600000000001</v>
      </c>
      <c r="V20" s="1">
        <f>[1]!s_qfa_grossprofitmargin($A20,V$1)</f>
        <v>42.592799999999997</v>
      </c>
      <c r="W20" s="1">
        <f>[1]!s_qfa_grossprofitmargin($A20,W$1)</f>
        <v>42.890900000000002</v>
      </c>
      <c r="X20" s="1">
        <f>[1]!s_qfa_grossprofitmargin($A20,X$1)</f>
        <v>41.247399999999999</v>
      </c>
      <c r="Y20" s="1">
        <f>[1]!s_qfa_grossprofitmargin($A20,Y$1)</f>
        <v>44.416899999999998</v>
      </c>
    </row>
    <row r="21" spans="1:25">
      <c r="A21" s="2" t="s">
        <v>21</v>
      </c>
      <c r="B21" s="2" t="s">
        <v>20</v>
      </c>
      <c r="C21" s="1">
        <f ca="1">[1]!s_qfa_grossprofitmargin($A21,C$1)</f>
        <v>8.8325999999999993</v>
      </c>
      <c r="D21" s="1">
        <f>[1]!s_qfa_grossprofitmargin($A21,D$1)</f>
        <v>8.8325999999999993</v>
      </c>
      <c r="E21" s="1">
        <f>[1]!s_qfa_grossprofitmargin($A21,E$1)</f>
        <v>17.0823</v>
      </c>
      <c r="F21" s="1">
        <f>[1]!s_qfa_grossprofitmargin($A21,F$1)</f>
        <v>15.824999999999999</v>
      </c>
      <c r="G21" s="1">
        <f>[1]!s_qfa_grossprofitmargin($A21,G$1)</f>
        <v>22.185099999999998</v>
      </c>
      <c r="H21" s="1">
        <f>[1]!s_qfa_grossprofitmargin($A21,H$1)</f>
        <v>21.038900000000002</v>
      </c>
      <c r="I21" s="1">
        <f>[1]!s_qfa_grossprofitmargin($A21,I$1)</f>
        <v>21.315999999999999</v>
      </c>
      <c r="J21" s="1">
        <f>[1]!s_qfa_grossprofitmargin($A21,J$1)</f>
        <v>24.9803</v>
      </c>
      <c r="K21" s="1">
        <f>[1]!s_qfa_grossprofitmargin($A21,K$1)</f>
        <v>19.921399999999998</v>
      </c>
      <c r="L21" s="1">
        <f>[1]!s_qfa_grossprofitmargin($A21,L$1)</f>
        <v>16.487100000000002</v>
      </c>
      <c r="M21" s="1">
        <f>[1]!s_qfa_grossprofitmargin($A21,M$1)</f>
        <v>13.137700000000001</v>
      </c>
      <c r="N21" s="1">
        <f>[1]!s_qfa_grossprofitmargin($A21,N$1)</f>
        <v>16.281700000000001</v>
      </c>
      <c r="O21" s="1">
        <f>[1]!s_qfa_grossprofitmargin($A21,O$1)</f>
        <v>16.314900000000002</v>
      </c>
      <c r="P21" s="1">
        <f>[1]!s_qfa_grossprofitmargin($A21,P$1)</f>
        <v>12.797000000000001</v>
      </c>
      <c r="Q21" s="1">
        <f>[1]!s_qfa_grossprofitmargin($A21,Q$1)</f>
        <v>16.1614</v>
      </c>
      <c r="R21" s="1">
        <f>[1]!s_qfa_grossprofitmargin($A21,R$1)</f>
        <v>20.1007</v>
      </c>
      <c r="S21" s="1">
        <f>[1]!s_qfa_grossprofitmargin($A21,S$1)</f>
        <v>16.4176</v>
      </c>
      <c r="T21" s="1">
        <f>[1]!s_qfa_grossprofitmargin($A21,T$1)</f>
        <v>14.4442</v>
      </c>
      <c r="U21" s="1">
        <f>[1]!s_qfa_grossprofitmargin($A21,U$1)</f>
        <v>16.4697</v>
      </c>
      <c r="V21" s="1">
        <f>[1]!s_qfa_grossprofitmargin($A21,V$1)</f>
        <v>16.7118</v>
      </c>
      <c r="W21" s="1">
        <f>[1]!s_qfa_grossprofitmargin($A21,W$1)</f>
        <v>17.052600000000002</v>
      </c>
      <c r="X21" s="1">
        <f>[1]!s_qfa_grossprofitmargin($A21,X$1)</f>
        <v>18.7699</v>
      </c>
      <c r="Y21" s="1">
        <f>[1]!s_qfa_grossprofitmargin($A21,Y$1)</f>
        <v>17.468599999999999</v>
      </c>
    </row>
    <row r="22" spans="1:25">
      <c r="A22" s="2" t="s">
        <v>19</v>
      </c>
      <c r="B22" s="2" t="s">
        <v>18</v>
      </c>
      <c r="C22" s="1" t="str">
        <f ca="1">[1]!s_qfa_grossprofitmargin($A22,C$1)</f>
        <v>#N/A</v>
      </c>
      <c r="D22" s="1" t="str">
        <f>[1]!s_qfa_grossprofitmargin($A22,D$1)</f>
        <v>#N/A</v>
      </c>
      <c r="E22" s="1" t="str">
        <f>[1]!s_qfa_grossprofitmargin($A22,E$1)</f>
        <v>#N/A</v>
      </c>
      <c r="F22" s="1" t="str">
        <f>[1]!s_qfa_grossprofitmargin($A22,F$1)</f>
        <v>#N/A</v>
      </c>
      <c r="G22" s="1" t="str">
        <f>[1]!s_qfa_grossprofitmargin($A22,G$1)</f>
        <v>#N/A</v>
      </c>
      <c r="H22" s="1" t="str">
        <f>[1]!s_qfa_grossprofitmargin($A22,H$1)</f>
        <v>#N/A</v>
      </c>
      <c r="I22" s="1" t="str">
        <f>[1]!s_qfa_grossprofitmargin($A22,I$1)</f>
        <v>#N/A</v>
      </c>
      <c r="J22" s="1" t="str">
        <f>[1]!s_qfa_grossprofitmargin($A22,J$1)</f>
        <v>#N/A</v>
      </c>
      <c r="K22" s="1" t="str">
        <f>[1]!s_qfa_grossprofitmargin($A22,K$1)</f>
        <v>#N/A</v>
      </c>
      <c r="L22" s="1" t="str">
        <f>[1]!s_qfa_grossprofitmargin($A22,L$1)</f>
        <v>#N/A</v>
      </c>
      <c r="M22" s="1" t="str">
        <f>[1]!s_qfa_grossprofitmargin($A22,M$1)</f>
        <v>#N/A</v>
      </c>
      <c r="N22" s="1" t="str">
        <f>[1]!s_qfa_grossprofitmargin($A22,N$1)</f>
        <v>#N/A</v>
      </c>
      <c r="O22" s="1" t="str">
        <f>[1]!s_qfa_grossprofitmargin($A22,O$1)</f>
        <v>#N/A</v>
      </c>
      <c r="P22" s="1" t="str">
        <f>[1]!s_qfa_grossprofitmargin($A22,P$1)</f>
        <v>#N/A</v>
      </c>
      <c r="Q22" s="1" t="str">
        <f>[1]!s_qfa_grossprofitmargin($A22,Q$1)</f>
        <v>#N/A</v>
      </c>
      <c r="R22" s="1" t="str">
        <f>[1]!s_qfa_grossprofitmargin($A22,R$1)</f>
        <v>#N/A</v>
      </c>
      <c r="S22" s="1" t="str">
        <f>[1]!s_qfa_grossprofitmargin($A22,S$1)</f>
        <v>#N/A</v>
      </c>
      <c r="T22" s="1" t="str">
        <f>[1]!s_qfa_grossprofitmargin($A22,T$1)</f>
        <v>#N/A</v>
      </c>
      <c r="U22" s="1" t="str">
        <f>[1]!s_qfa_grossprofitmargin($A22,U$1)</f>
        <v>#N/A</v>
      </c>
      <c r="V22" s="1" t="str">
        <f>[1]!s_qfa_grossprofitmargin($A22,V$1)</f>
        <v>#N/A</v>
      </c>
      <c r="W22" s="1" t="str">
        <f>[1]!s_qfa_grossprofitmargin($A22,W$1)</f>
        <v>#N/A</v>
      </c>
      <c r="X22" s="1" t="str">
        <f>[1]!s_qfa_grossprofitmargin($A22,X$1)</f>
        <v>#N/A</v>
      </c>
      <c r="Y22" s="1" t="str">
        <f>[1]!s_qfa_grossprofitmargin($A22,Y$1)</f>
        <v>#N/A</v>
      </c>
    </row>
    <row r="23" spans="1:25">
      <c r="A23" s="2" t="s">
        <v>17</v>
      </c>
      <c r="B23" s="2" t="s">
        <v>16</v>
      </c>
      <c r="C23" s="1">
        <f ca="1">[1]!s_qfa_grossprofitmargin($A23,C$1)</f>
        <v>24.5991</v>
      </c>
      <c r="D23" s="1">
        <f>[1]!s_qfa_grossprofitmargin($A23,D$1)</f>
        <v>24.5991</v>
      </c>
      <c r="E23" s="1">
        <f>[1]!s_qfa_grossprofitmargin($A23,E$1)</f>
        <v>25.348500000000001</v>
      </c>
      <c r="F23" s="1">
        <f>[1]!s_qfa_grossprofitmargin($A23,F$1)</f>
        <v>22.936</v>
      </c>
      <c r="G23" s="1">
        <f>[1]!s_qfa_grossprofitmargin($A23,G$1)</f>
        <v>25.424499999999998</v>
      </c>
      <c r="H23" s="1">
        <f>[1]!s_qfa_grossprofitmargin($A23,H$1)</f>
        <v>8.6029999999999998</v>
      </c>
      <c r="I23" s="1">
        <f>[1]!s_qfa_grossprofitmargin($A23,I$1)</f>
        <v>27.325900000000001</v>
      </c>
      <c r="J23" s="1">
        <f>[1]!s_qfa_grossprofitmargin($A23,J$1)</f>
        <v>24.5017</v>
      </c>
      <c r="K23" s="1">
        <f>[1]!s_qfa_grossprofitmargin($A23,K$1)</f>
        <v>44.531500000000001</v>
      </c>
      <c r="L23" s="1">
        <f>[1]!s_qfa_grossprofitmargin($A23,L$1)</f>
        <v>45.222900000000003</v>
      </c>
      <c r="M23" s="1">
        <f>[1]!s_qfa_grossprofitmargin($A23,M$1)</f>
        <v>69.6601</v>
      </c>
      <c r="N23" s="1">
        <f>[1]!s_qfa_grossprofitmargin($A23,N$1)</f>
        <v>46.388599999999997</v>
      </c>
      <c r="O23" s="1">
        <f>[1]!s_qfa_grossprofitmargin($A23,O$1)</f>
        <v>43.275199999999998</v>
      </c>
      <c r="P23" s="1">
        <f>[1]!s_qfa_grossprofitmargin($A23,P$1)</f>
        <v>41.631599999999999</v>
      </c>
      <c r="Q23" s="1">
        <f>[1]!s_qfa_grossprofitmargin($A23,Q$1)</f>
        <v>68.800399999999996</v>
      </c>
      <c r="R23" s="1">
        <f>[1]!s_qfa_grossprofitmargin($A23,R$1)</f>
        <v>42.9527</v>
      </c>
      <c r="S23" s="1">
        <f>[1]!s_qfa_grossprofitmargin($A23,S$1)</f>
        <v>46.829700000000003</v>
      </c>
      <c r="T23" s="1">
        <f>[1]!s_qfa_grossprofitmargin($A23,T$1)</f>
        <v>41.593699999999998</v>
      </c>
      <c r="U23" s="1">
        <f>[1]!s_qfa_grossprofitmargin($A23,U$1)</f>
        <v>31.788699999999999</v>
      </c>
      <c r="V23" s="1">
        <f>[1]!s_qfa_grossprofitmargin($A23,V$1)</f>
        <v>44.488799999999998</v>
      </c>
      <c r="W23" s="1">
        <f>[1]!s_qfa_grossprofitmargin($A23,W$1)</f>
        <v>41.2605</v>
      </c>
      <c r="X23" s="1">
        <f>[1]!s_qfa_grossprofitmargin($A23,X$1)</f>
        <v>36.792700000000004</v>
      </c>
      <c r="Y23" s="1">
        <f>[1]!s_qfa_grossprofitmargin($A23,Y$1)</f>
        <v>37.902999999999999</v>
      </c>
    </row>
    <row r="24" spans="1:25">
      <c r="A24" s="2" t="s">
        <v>15</v>
      </c>
      <c r="B24" s="2" t="s">
        <v>14</v>
      </c>
      <c r="C24" s="1">
        <f ca="1">[1]!s_qfa_grossprofitmargin($A24,C$1)</f>
        <v>20.739899999999999</v>
      </c>
      <c r="D24" s="1">
        <f>[1]!s_qfa_grossprofitmargin($A24,D$1)</f>
        <v>20.739899999999999</v>
      </c>
      <c r="E24" s="1">
        <f>[1]!s_qfa_grossprofitmargin($A24,E$1)</f>
        <v>22.645700000000001</v>
      </c>
      <c r="F24" s="1">
        <f>[1]!s_qfa_grossprofitmargin($A24,F$1)</f>
        <v>26.239599999999999</v>
      </c>
      <c r="G24" s="1">
        <f>[1]!s_qfa_grossprofitmargin($A24,G$1)</f>
        <v>25.505400000000002</v>
      </c>
      <c r="H24" s="1">
        <f>[1]!s_qfa_grossprofitmargin($A24,H$1)</f>
        <v>27.1952</v>
      </c>
      <c r="I24" s="1">
        <f>[1]!s_qfa_grossprofitmargin($A24,I$1)</f>
        <v>29.795200000000001</v>
      </c>
      <c r="J24" s="1">
        <f>[1]!s_qfa_grossprofitmargin($A24,J$1)</f>
        <v>31.084199999999999</v>
      </c>
      <c r="K24" s="1">
        <f>[1]!s_qfa_grossprofitmargin($A24,K$1)</f>
        <v>29.587299999999999</v>
      </c>
      <c r="L24" s="1">
        <f>[1]!s_qfa_grossprofitmargin($A24,L$1)</f>
        <v>32.478900000000003</v>
      </c>
      <c r="M24" s="1">
        <f>[1]!s_qfa_grossprofitmargin($A24,M$1)</f>
        <v>31.800699999999999</v>
      </c>
      <c r="N24" s="1">
        <f>[1]!s_qfa_grossprofitmargin($A24,N$1)</f>
        <v>33.557099999999998</v>
      </c>
      <c r="O24" s="1">
        <f>[1]!s_qfa_grossprofitmargin($A24,O$1)</f>
        <v>31.037800000000001</v>
      </c>
      <c r="P24" s="1">
        <f>[1]!s_qfa_grossprofitmargin($A24,P$1)</f>
        <v>31.2759</v>
      </c>
      <c r="Q24" s="1">
        <f>[1]!s_qfa_grossprofitmargin($A24,Q$1)</f>
        <v>30.987300000000001</v>
      </c>
      <c r="R24" s="1">
        <f>[1]!s_qfa_grossprofitmargin($A24,R$1)</f>
        <v>31.1036</v>
      </c>
      <c r="S24" s="1">
        <f>[1]!s_qfa_grossprofitmargin($A24,S$1)</f>
        <v>28.011399999999998</v>
      </c>
      <c r="T24" s="1">
        <f>[1]!s_qfa_grossprofitmargin($A24,T$1)</f>
        <v>28.159199999999998</v>
      </c>
      <c r="U24" s="1">
        <f>[1]!s_qfa_grossprofitmargin($A24,U$1)</f>
        <v>28.5349</v>
      </c>
      <c r="V24" s="1">
        <f>[1]!s_qfa_grossprofitmargin($A24,V$1)</f>
        <v>27.642900000000001</v>
      </c>
      <c r="W24" s="1">
        <f>[1]!s_qfa_grossprofitmargin($A24,W$1)</f>
        <v>26.6266</v>
      </c>
      <c r="X24" s="1">
        <f>[1]!s_qfa_grossprofitmargin($A24,X$1)</f>
        <v>26.500299999999999</v>
      </c>
      <c r="Y24" s="1">
        <f>[1]!s_qfa_grossprofitmargin($A24,Y$1)</f>
        <v>29.504200000000001</v>
      </c>
    </row>
    <row r="25" spans="1:25">
      <c r="A25" s="2" t="s">
        <v>13</v>
      </c>
      <c r="B25" s="2" t="s">
        <v>12</v>
      </c>
      <c r="C25" s="1">
        <f ca="1">[1]!s_qfa_grossprofitmargin($A25,C$1)</f>
        <v>12.0953</v>
      </c>
      <c r="D25" s="1">
        <f>[1]!s_qfa_grossprofitmargin($A25,D$1)</f>
        <v>12.0953</v>
      </c>
      <c r="E25" s="1">
        <f>[1]!s_qfa_grossprofitmargin($A25,E$1)</f>
        <v>9.74</v>
      </c>
      <c r="F25" s="1">
        <f>[1]!s_qfa_grossprofitmargin($A25,F$1)</f>
        <v>9.3724000000000007</v>
      </c>
      <c r="G25" s="1">
        <f>[1]!s_qfa_grossprofitmargin($A25,G$1)</f>
        <v>9.8497000000000003</v>
      </c>
      <c r="H25" s="1">
        <f>[1]!s_qfa_grossprofitmargin($A25,H$1)</f>
        <v>7.5555000000000003</v>
      </c>
      <c r="I25" s="1">
        <f>[1]!s_qfa_grossprofitmargin($A25,I$1)</f>
        <v>5.8849</v>
      </c>
      <c r="J25" s="1">
        <f>[1]!s_qfa_grossprofitmargin($A25,J$1)</f>
        <v>9.8596000000000004</v>
      </c>
      <c r="K25" s="1">
        <f>[1]!s_qfa_grossprofitmargin($A25,K$1)</f>
        <v>13.3543</v>
      </c>
      <c r="L25" s="1">
        <f>[1]!s_qfa_grossprofitmargin($A25,L$1)</f>
        <v>12.057600000000001</v>
      </c>
      <c r="M25" s="1">
        <f>[1]!s_qfa_grossprofitmargin($A25,M$1)</f>
        <v>13.5474</v>
      </c>
      <c r="N25" s="1">
        <f>[1]!s_qfa_grossprofitmargin($A25,N$1)</f>
        <v>11.316000000000001</v>
      </c>
      <c r="O25" s="1">
        <f>[1]!s_qfa_grossprofitmargin($A25,O$1)</f>
        <v>13.2492</v>
      </c>
      <c r="P25" s="1">
        <f>[1]!s_qfa_grossprofitmargin($A25,P$1)</f>
        <v>11.478899999999999</v>
      </c>
      <c r="Q25" s="1">
        <f>[1]!s_qfa_grossprofitmargin($A25,Q$1)</f>
        <v>12.913399999999999</v>
      </c>
      <c r="R25" s="1">
        <f>[1]!s_qfa_grossprofitmargin($A25,R$1)</f>
        <v>9.8984000000000005</v>
      </c>
      <c r="S25" s="1">
        <f>[1]!s_qfa_grossprofitmargin($A25,S$1)</f>
        <v>14.902699999999999</v>
      </c>
      <c r="T25" s="1">
        <f>[1]!s_qfa_grossprofitmargin($A25,T$1)</f>
        <v>11.917</v>
      </c>
      <c r="U25" s="1">
        <f>[1]!s_qfa_grossprofitmargin($A25,U$1)</f>
        <v>13.4543</v>
      </c>
      <c r="V25" s="1">
        <f>[1]!s_qfa_grossprofitmargin($A25,V$1)</f>
        <v>12.023400000000001</v>
      </c>
      <c r="W25" s="1">
        <f>[1]!s_qfa_grossprofitmargin($A25,W$1)</f>
        <v>16.7059</v>
      </c>
      <c r="X25" s="1">
        <f>[1]!s_qfa_grossprofitmargin($A25,X$1)</f>
        <v>14.7728</v>
      </c>
      <c r="Y25" s="1">
        <f>[1]!s_qfa_grossprofitmargin($A25,Y$1)</f>
        <v>17.931799999999999</v>
      </c>
    </row>
    <row r="26" spans="1:25">
      <c r="A26" s="2" t="s">
        <v>11</v>
      </c>
      <c r="B26" s="2" t="s">
        <v>10</v>
      </c>
      <c r="C26" s="1">
        <f ca="1">[1]!s_qfa_grossprofitmargin($A26,C$1)</f>
        <v>23.403400000000001</v>
      </c>
      <c r="D26" s="1">
        <f>[1]!s_qfa_grossprofitmargin($A26,D$1)</f>
        <v>23.403400000000001</v>
      </c>
      <c r="E26" s="1">
        <f>[1]!s_qfa_grossprofitmargin($A26,E$1)</f>
        <v>21.9451</v>
      </c>
      <c r="F26" s="1">
        <f>[1]!s_qfa_grossprofitmargin($A26,F$1)</f>
        <v>19.970800000000001</v>
      </c>
      <c r="G26" s="1">
        <f>[1]!s_qfa_grossprofitmargin($A26,G$1)</f>
        <v>21.1648</v>
      </c>
      <c r="H26" s="1">
        <f>[1]!s_qfa_grossprofitmargin($A26,H$1)</f>
        <v>21.3477</v>
      </c>
      <c r="I26" s="1">
        <f>[1]!s_qfa_grossprofitmargin($A26,I$1)</f>
        <v>19.1845</v>
      </c>
      <c r="J26" s="1">
        <f>[1]!s_qfa_grossprofitmargin($A26,J$1)</f>
        <v>20.0886</v>
      </c>
      <c r="K26" s="1">
        <f>[1]!s_qfa_grossprofitmargin($A26,K$1)</f>
        <v>19.655899999999999</v>
      </c>
      <c r="L26" s="1">
        <f>[1]!s_qfa_grossprofitmargin($A26,L$1)</f>
        <v>19.755400000000002</v>
      </c>
      <c r="M26" s="1">
        <f>[1]!s_qfa_grossprofitmargin($A26,M$1)</f>
        <v>18.846</v>
      </c>
      <c r="N26" s="1">
        <f>[1]!s_qfa_grossprofitmargin($A26,N$1)</f>
        <v>20.749600000000001</v>
      </c>
      <c r="O26" s="1">
        <f>[1]!s_qfa_grossprofitmargin($A26,O$1)</f>
        <v>20.403700000000001</v>
      </c>
      <c r="P26" s="1">
        <f>[1]!s_qfa_grossprofitmargin($A26,P$1)</f>
        <v>20.3794</v>
      </c>
      <c r="Q26" s="1">
        <f>[1]!s_qfa_grossprofitmargin($A26,Q$1)</f>
        <v>20.764199999999999</v>
      </c>
      <c r="R26" s="1">
        <f>[1]!s_qfa_grossprofitmargin($A26,R$1)</f>
        <v>21.869700000000002</v>
      </c>
      <c r="S26" s="1">
        <f>[1]!s_qfa_grossprofitmargin($A26,S$1)</f>
        <v>21.3202</v>
      </c>
      <c r="T26" s="1">
        <f>[1]!s_qfa_grossprofitmargin($A26,T$1)</f>
        <v>21.702400000000001</v>
      </c>
      <c r="U26" s="1">
        <f>[1]!s_qfa_grossprofitmargin($A26,U$1)</f>
        <v>20.7117</v>
      </c>
      <c r="V26" s="1">
        <f>[1]!s_qfa_grossprofitmargin($A26,V$1)</f>
        <v>21.665099999999999</v>
      </c>
      <c r="W26" s="1">
        <f>[1]!s_qfa_grossprofitmargin($A26,W$1)</f>
        <v>20.495699999999999</v>
      </c>
      <c r="X26" s="1">
        <f>[1]!s_qfa_grossprofitmargin($A26,X$1)</f>
        <v>19.324999999999999</v>
      </c>
      <c r="Y26" s="1">
        <f>[1]!s_qfa_grossprofitmargin($A26,Y$1)</f>
        <v>18.6694</v>
      </c>
    </row>
    <row r="27" spans="1:25">
      <c r="A27" s="2" t="s">
        <v>9</v>
      </c>
      <c r="B27" s="2" t="s">
        <v>8</v>
      </c>
      <c r="C27" s="1">
        <f ca="1">[1]!s_qfa_grossprofitmargin($A27,C$1)</f>
        <v>18.952400000000001</v>
      </c>
      <c r="D27" s="1">
        <f>[1]!s_qfa_grossprofitmargin($A27,D$1)</f>
        <v>18.952400000000001</v>
      </c>
      <c r="E27" s="1">
        <f>[1]!s_qfa_grossprofitmargin($A27,E$1)</f>
        <v>18.7822</v>
      </c>
      <c r="F27" s="1">
        <f>[1]!s_qfa_grossprofitmargin($A27,F$1)</f>
        <v>17.299099999999999</v>
      </c>
      <c r="G27" s="1">
        <f>[1]!s_qfa_grossprofitmargin($A27,G$1)</f>
        <v>18.439599999999999</v>
      </c>
      <c r="H27" s="1">
        <f>[1]!s_qfa_grossprofitmargin($A27,H$1)</f>
        <v>18.633299999999998</v>
      </c>
      <c r="I27" s="1">
        <f>[1]!s_qfa_grossprofitmargin($A27,I$1)</f>
        <v>19.665299999999998</v>
      </c>
      <c r="J27" s="1">
        <f>[1]!s_qfa_grossprofitmargin($A27,J$1)</f>
        <v>18.015000000000001</v>
      </c>
      <c r="K27" s="1">
        <f>[1]!s_qfa_grossprofitmargin($A27,K$1)</f>
        <v>18.345099999999999</v>
      </c>
      <c r="L27" s="1">
        <f>[1]!s_qfa_grossprofitmargin($A27,L$1)</f>
        <v>16.909300000000002</v>
      </c>
      <c r="M27" s="1">
        <f>[1]!s_qfa_grossprofitmargin($A27,M$1)</f>
        <v>18.371500000000001</v>
      </c>
      <c r="N27" s="1">
        <f>[1]!s_qfa_grossprofitmargin($A27,N$1)</f>
        <v>16.758500000000002</v>
      </c>
      <c r="O27" s="1">
        <f>[1]!s_qfa_grossprofitmargin($A27,O$1)</f>
        <v>16.790500000000002</v>
      </c>
      <c r="P27" s="1">
        <f>[1]!s_qfa_grossprofitmargin($A27,P$1)</f>
        <v>21.2499</v>
      </c>
      <c r="Q27" s="1">
        <f>[1]!s_qfa_grossprofitmargin($A27,Q$1)</f>
        <v>22.1586</v>
      </c>
      <c r="R27" s="1">
        <f>[1]!s_qfa_grossprofitmargin($A27,R$1)</f>
        <v>20.154599999999999</v>
      </c>
      <c r="S27" s="1">
        <f>[1]!s_qfa_grossprofitmargin($A27,S$1)</f>
        <v>22.888200000000001</v>
      </c>
      <c r="T27" s="1">
        <f>[1]!s_qfa_grossprofitmargin($A27,T$1)</f>
        <v>24.0106</v>
      </c>
      <c r="U27" s="1">
        <f>[1]!s_qfa_grossprofitmargin($A27,U$1)</f>
        <v>23.081</v>
      </c>
      <c r="V27" s="1">
        <f>[1]!s_qfa_grossprofitmargin($A27,V$1)</f>
        <v>21.635100000000001</v>
      </c>
      <c r="W27" s="1">
        <f>[1]!s_qfa_grossprofitmargin($A27,W$1)</f>
        <v>22.354900000000001</v>
      </c>
      <c r="X27" s="1">
        <f>[1]!s_qfa_grossprofitmargin($A27,X$1)</f>
        <v>24.511600000000001</v>
      </c>
      <c r="Y27" s="1">
        <f>[1]!s_qfa_grossprofitmargin($A27,Y$1)</f>
        <v>22.8017</v>
      </c>
    </row>
    <row r="28" spans="1:25">
      <c r="A28" s="2" t="s">
        <v>7</v>
      </c>
      <c r="B28" s="2" t="s">
        <v>6</v>
      </c>
      <c r="C28" s="1">
        <f ca="1">[1]!s_qfa_grossprofitmargin($A28,C$1)</f>
        <v>19.970700000000001</v>
      </c>
      <c r="D28" s="1">
        <f>[1]!s_qfa_grossprofitmargin($A28,D$1)</f>
        <v>19.970700000000001</v>
      </c>
      <c r="E28" s="1">
        <f>[1]!s_qfa_grossprofitmargin($A28,E$1)</f>
        <v>18.616599999999998</v>
      </c>
      <c r="F28" s="1">
        <f>[1]!s_qfa_grossprofitmargin($A28,F$1)</f>
        <v>21.480899999999998</v>
      </c>
      <c r="G28" s="1">
        <f>[1]!s_qfa_grossprofitmargin($A28,G$1)</f>
        <v>19.849</v>
      </c>
      <c r="H28" s="1">
        <f>[1]!s_qfa_grossprofitmargin($A28,H$1)</f>
        <v>19.695799999999998</v>
      </c>
      <c r="I28" s="1">
        <f>[1]!s_qfa_grossprofitmargin($A28,I$1)</f>
        <v>23.753900000000002</v>
      </c>
      <c r="J28" s="1">
        <f>[1]!s_qfa_grossprofitmargin($A28,J$1)</f>
        <v>23.893699999999999</v>
      </c>
      <c r="K28" s="1">
        <f>[1]!s_qfa_grossprofitmargin($A28,K$1)</f>
        <v>24.753499999999999</v>
      </c>
      <c r="L28" s="1">
        <f>[1]!s_qfa_grossprofitmargin($A28,L$1)</f>
        <v>32.648699999999998</v>
      </c>
      <c r="M28" s="1">
        <f>[1]!s_qfa_grossprofitmargin($A28,M$1)</f>
        <v>30.746300000000002</v>
      </c>
      <c r="N28" s="1">
        <f>[1]!s_qfa_grossprofitmargin($A28,N$1)</f>
        <v>33.157200000000003</v>
      </c>
      <c r="O28" s="1">
        <f>[1]!s_qfa_grossprofitmargin($A28,O$1)</f>
        <v>30.331</v>
      </c>
      <c r="P28" s="1">
        <f>[1]!s_qfa_grossprofitmargin($A28,P$1)</f>
        <v>30.763500000000001</v>
      </c>
      <c r="Q28" s="1">
        <f>[1]!s_qfa_grossprofitmargin($A28,Q$1)</f>
        <v>26.8</v>
      </c>
      <c r="R28" s="1">
        <f>[1]!s_qfa_grossprofitmargin($A28,R$1)</f>
        <v>28.239799999999999</v>
      </c>
      <c r="S28" s="1">
        <f>[1]!s_qfa_grossprofitmargin($A28,S$1)</f>
        <v>26.150700000000001</v>
      </c>
      <c r="T28" s="1">
        <f>[1]!s_qfa_grossprofitmargin($A28,T$1)</f>
        <v>27.166499999999999</v>
      </c>
      <c r="U28" s="1">
        <f>[1]!s_qfa_grossprofitmargin($A28,U$1)</f>
        <v>25.411200000000001</v>
      </c>
      <c r="V28" s="1">
        <f>[1]!s_qfa_grossprofitmargin($A28,V$1)</f>
        <v>28.786100000000001</v>
      </c>
      <c r="W28" s="1">
        <f>[1]!s_qfa_grossprofitmargin($A28,W$1)</f>
        <v>28.633700000000001</v>
      </c>
      <c r="X28" s="1">
        <f>[1]!s_qfa_grossprofitmargin($A28,X$1)</f>
        <v>28.6463</v>
      </c>
      <c r="Y28" s="1">
        <f>[1]!s_qfa_grossprofitmargin($A28,Y$1)</f>
        <v>27.6158</v>
      </c>
    </row>
    <row r="29" spans="1:25">
      <c r="A29" s="2" t="s">
        <v>5</v>
      </c>
      <c r="B29" s="2" t="s">
        <v>4</v>
      </c>
      <c r="C29" s="1">
        <f ca="1">[1]!s_qfa_grossprofitmargin($A29,C$1)</f>
        <v>29.495200000000001</v>
      </c>
      <c r="D29" s="1">
        <f>[1]!s_qfa_grossprofitmargin($A29,D$1)</f>
        <v>29.495200000000001</v>
      </c>
      <c r="E29" s="1">
        <f>[1]!s_qfa_grossprofitmargin($A29,E$1)</f>
        <v>30.2028</v>
      </c>
      <c r="F29" s="1">
        <f>[1]!s_qfa_grossprofitmargin($A29,F$1)</f>
        <v>26.419599999999999</v>
      </c>
      <c r="G29" s="1">
        <f>[1]!s_qfa_grossprofitmargin($A29,G$1)</f>
        <v>27.955500000000001</v>
      </c>
      <c r="H29" s="1">
        <f>[1]!s_qfa_grossprofitmargin($A29,H$1)</f>
        <v>29.229500000000002</v>
      </c>
      <c r="I29" s="1">
        <f>[1]!s_qfa_grossprofitmargin($A29,I$1)</f>
        <v>29.461300000000001</v>
      </c>
      <c r="J29" s="1">
        <f>[1]!s_qfa_grossprofitmargin($A29,J$1)</f>
        <v>27.014800000000001</v>
      </c>
      <c r="K29" s="1">
        <f>[1]!s_qfa_grossprofitmargin($A29,K$1)</f>
        <v>24.701699999999999</v>
      </c>
      <c r="L29" s="1">
        <f>[1]!s_qfa_grossprofitmargin($A29,L$1)</f>
        <v>24.7576</v>
      </c>
      <c r="M29" s="1">
        <f>[1]!s_qfa_grossprofitmargin($A29,M$1)</f>
        <v>25.102499999999999</v>
      </c>
      <c r="N29" s="1">
        <f>[1]!s_qfa_grossprofitmargin($A29,N$1)</f>
        <v>23.444800000000001</v>
      </c>
      <c r="O29" s="1">
        <f>[1]!s_qfa_grossprofitmargin($A29,O$1)</f>
        <v>23.015599999999999</v>
      </c>
      <c r="P29" s="1">
        <f>[1]!s_qfa_grossprofitmargin($A29,P$1)</f>
        <v>24.1633</v>
      </c>
      <c r="Q29" s="1">
        <f>[1]!s_qfa_grossprofitmargin($A29,Q$1)</f>
        <v>27.6662</v>
      </c>
      <c r="R29" s="1">
        <f>[1]!s_qfa_grossprofitmargin($A29,R$1)</f>
        <v>24.930599999999998</v>
      </c>
      <c r="S29" s="1">
        <f>[1]!s_qfa_grossprofitmargin($A29,S$1)</f>
        <v>25.5063</v>
      </c>
      <c r="T29" s="1">
        <f>[1]!s_qfa_grossprofitmargin($A29,T$1)</f>
        <v>27.444500000000001</v>
      </c>
      <c r="U29" s="1">
        <f>[1]!s_qfa_grossprofitmargin($A29,U$1)</f>
        <v>29.611999999999998</v>
      </c>
      <c r="V29" s="1">
        <f>[1]!s_qfa_grossprofitmargin($A29,V$1)</f>
        <v>26.630299999999998</v>
      </c>
      <c r="W29" s="1">
        <f>[1]!s_qfa_grossprofitmargin($A29,W$1)</f>
        <v>27.8889</v>
      </c>
      <c r="X29" s="1">
        <f>[1]!s_qfa_grossprofitmargin($A29,X$1)</f>
        <v>27.837700000000002</v>
      </c>
      <c r="Y29" s="1">
        <f>[1]!s_qfa_grossprofitmargin($A29,Y$1)</f>
        <v>29.779599999999999</v>
      </c>
    </row>
    <row r="30" spans="1:25">
      <c r="A30" s="2" t="s">
        <v>3</v>
      </c>
      <c r="B30" s="2" t="s">
        <v>2</v>
      </c>
      <c r="C30" s="1">
        <f ca="1">[1]!s_qfa_grossprofitmargin($A30,C$1)</f>
        <v>7.5312999999999999</v>
      </c>
      <c r="D30" s="1">
        <f>[1]!s_qfa_grossprofitmargin($A30,D$1)</f>
        <v>7.5312999999999999</v>
      </c>
      <c r="E30" s="1">
        <f>[1]!s_qfa_grossprofitmargin($A30,E$1)</f>
        <v>8.1353000000000009</v>
      </c>
      <c r="F30" s="1">
        <f>[1]!s_qfa_grossprofitmargin($A30,F$1)</f>
        <v>8.7917000000000005</v>
      </c>
      <c r="G30" s="1">
        <f>[1]!s_qfa_grossprofitmargin($A30,G$1)</f>
        <v>9.7350999999999992</v>
      </c>
      <c r="H30" s="1">
        <f>[1]!s_qfa_grossprofitmargin($A30,H$1)</f>
        <v>9.3679000000000006</v>
      </c>
      <c r="I30" s="1">
        <f>[1]!s_qfa_grossprofitmargin($A30,I$1)</f>
        <v>8.8828999999999994</v>
      </c>
      <c r="J30" s="1">
        <f>[1]!s_qfa_grossprofitmargin($A30,J$1)</f>
        <v>9.8443000000000005</v>
      </c>
      <c r="K30" s="1">
        <f>[1]!s_qfa_grossprofitmargin($A30,K$1)</f>
        <v>11.7514</v>
      </c>
      <c r="L30" s="1">
        <f>[1]!s_qfa_grossprofitmargin($A30,L$1)</f>
        <v>12.246</v>
      </c>
      <c r="M30" s="1">
        <f>[1]!s_qfa_grossprofitmargin($A30,M$1)</f>
        <v>10.5215</v>
      </c>
      <c r="N30" s="1">
        <f>[1]!s_qfa_grossprofitmargin($A30,N$1)</f>
        <v>11.2974</v>
      </c>
      <c r="O30" s="1">
        <f>[1]!s_qfa_grossprofitmargin($A30,O$1)</f>
        <v>10.664899999999999</v>
      </c>
      <c r="P30" s="1">
        <f>[1]!s_qfa_grossprofitmargin($A30,P$1)</f>
        <v>12.148400000000001</v>
      </c>
      <c r="Q30" s="1">
        <f>[1]!s_qfa_grossprofitmargin($A30,Q$1)</f>
        <v>9.6540999999999997</v>
      </c>
      <c r="R30" s="1">
        <f>[1]!s_qfa_grossprofitmargin($A30,R$1)</f>
        <v>19.464400000000001</v>
      </c>
      <c r="S30" s="1">
        <f>[1]!s_qfa_grossprofitmargin($A30,S$1)</f>
        <v>21.0822</v>
      </c>
      <c r="T30" s="1">
        <f>[1]!s_qfa_grossprofitmargin($A30,T$1)</f>
        <v>22.189399999999999</v>
      </c>
      <c r="U30" s="1">
        <f>[1]!s_qfa_grossprofitmargin($A30,U$1)</f>
        <v>20.283000000000001</v>
      </c>
      <c r="V30" s="1">
        <f>[1]!s_qfa_grossprofitmargin($A30,V$1)</f>
        <v>20.949400000000001</v>
      </c>
      <c r="W30" s="1">
        <f>[1]!s_qfa_grossprofitmargin($A30,W$1)</f>
        <v>18.4678</v>
      </c>
      <c r="X30" s="1">
        <f>[1]!s_qfa_grossprofitmargin($A30,X$1)</f>
        <v>19.023700000000002</v>
      </c>
      <c r="Y30" s="1">
        <f>[1]!s_qfa_grossprofitmargin($A30,Y$1)</f>
        <v>17.479199999999999</v>
      </c>
    </row>
    <row r="31" spans="1:25">
      <c r="A31" s="2" t="s">
        <v>1</v>
      </c>
      <c r="B31" s="2" t="s">
        <v>0</v>
      </c>
      <c r="C31" s="1">
        <f ca="1">[1]!s_qfa_grossprofitmargin($A31,C$1)</f>
        <v>12.1653</v>
      </c>
      <c r="D31" s="1">
        <f>[1]!s_qfa_grossprofitmargin($A31,D$1)</f>
        <v>12.1653</v>
      </c>
      <c r="E31" s="1">
        <f>[1]!s_qfa_grossprofitmargin($A31,E$1)</f>
        <v>12.117100000000001</v>
      </c>
      <c r="F31" s="1">
        <f>[1]!s_qfa_grossprofitmargin($A31,F$1)</f>
        <v>14.3414</v>
      </c>
      <c r="G31" s="1">
        <f>[1]!s_qfa_grossprofitmargin($A31,G$1)</f>
        <v>13.138</v>
      </c>
      <c r="H31" s="1">
        <f>[1]!s_qfa_grossprofitmargin($A31,H$1)</f>
        <v>10.9063</v>
      </c>
      <c r="I31" s="1">
        <f>[1]!s_qfa_grossprofitmargin($A31,I$1)</f>
        <v>18.9953</v>
      </c>
      <c r="J31" s="1">
        <f>[1]!s_qfa_grossprofitmargin($A31,J$1)</f>
        <v>21.368400000000001</v>
      </c>
      <c r="K31" s="1" t="str">
        <f>[1]!s_qfa_grossprofitmargin($A31,K$1)</f>
        <v>#N/A</v>
      </c>
      <c r="L31" s="1" t="str">
        <f>[1]!s_qfa_grossprofitmargin($A31,L$1)</f>
        <v>#N/A</v>
      </c>
      <c r="M31" s="1" t="str">
        <f>[1]!s_qfa_grossprofitmargin($A31,M$1)</f>
        <v>#N/A</v>
      </c>
      <c r="N31" s="1" t="str">
        <f>[1]!s_qfa_grossprofitmargin($A31,N$1)</f>
        <v>#N/A</v>
      </c>
      <c r="O31" s="1" t="str">
        <f>[1]!s_qfa_grossprofitmargin($A31,O$1)</f>
        <v>#N/A</v>
      </c>
      <c r="P31" s="1" t="str">
        <f>[1]!s_qfa_grossprofitmargin($A31,P$1)</f>
        <v>#N/A</v>
      </c>
      <c r="Q31" s="1" t="str">
        <f>[1]!s_qfa_grossprofitmargin($A31,Q$1)</f>
        <v>#N/A</v>
      </c>
      <c r="R31" s="1" t="str">
        <f>[1]!s_qfa_grossprofitmargin($A31,R$1)</f>
        <v>#N/A</v>
      </c>
      <c r="S31" s="1" t="str">
        <f>[1]!s_qfa_grossprofitmargin($A31,S$1)</f>
        <v>#N/A</v>
      </c>
      <c r="T31" s="1" t="str">
        <f>[1]!s_qfa_grossprofitmargin($A31,T$1)</f>
        <v>#N/A</v>
      </c>
      <c r="U31" s="1" t="str">
        <f>[1]!s_qfa_grossprofitmargin($A31,U$1)</f>
        <v>#N/A</v>
      </c>
      <c r="V31" s="1" t="str">
        <f>[1]!s_qfa_grossprofitmargin($A31,V$1)</f>
        <v>#N/A</v>
      </c>
      <c r="W31" s="1" t="str">
        <f>[1]!s_qfa_grossprofitmargin($A31,W$1)</f>
        <v>#N/A</v>
      </c>
      <c r="X31" s="1" t="str">
        <f>[1]!s_qfa_grossprofitmargin($A31,X$1)</f>
        <v>#N/A</v>
      </c>
      <c r="Y31" s="1" t="str">
        <f>[1]!s_qfa_grossprofitmargin($A31,Y$1)</f>
        <v>#N/A</v>
      </c>
    </row>
  </sheetData>
  <phoneticPr fontId="3" type="noConversion"/>
  <conditionalFormatting sqref="C2:Y22 C24:Y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目录!F1" display="单季_销售毛利率" xr:uid="{53FF4D95-F2EE-2F41-97D3-EF809725EF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9188-0596-2E43-92B8-1C739E44EF28}">
  <sheetPr codeName="Sheet7"/>
  <dimension ref="A1:AC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/>
  <cols>
    <col min="4" max="25" width="12" bestFit="1" customWidth="1"/>
  </cols>
  <sheetData>
    <row r="1" spans="1:29">
      <c r="A1" s="7" t="s">
        <v>65</v>
      </c>
      <c r="B1" s="5">
        <f ca="1">TODAY()-1</f>
        <v>44439</v>
      </c>
      <c r="C1" s="4">
        <f ca="1">[1]!TDays("2016-01-01",B1,"Days=Alldays","Period=Q","Direction=H","Order=D","cols=23;rows=1")</f>
        <v>44439</v>
      </c>
      <c r="D1" s="3">
        <v>44377</v>
      </c>
      <c r="E1" s="3">
        <v>44286</v>
      </c>
      <c r="F1" s="3">
        <v>44196</v>
      </c>
      <c r="G1" s="3">
        <v>44104</v>
      </c>
      <c r="H1" s="3">
        <v>44012</v>
      </c>
      <c r="I1" s="3">
        <v>43921</v>
      </c>
      <c r="J1" s="3">
        <v>43830</v>
      </c>
      <c r="K1" s="3">
        <v>43738</v>
      </c>
      <c r="L1" s="3">
        <v>43646</v>
      </c>
      <c r="M1" s="3">
        <v>43555</v>
      </c>
      <c r="N1" s="3">
        <v>43465</v>
      </c>
      <c r="O1" s="3">
        <v>43373</v>
      </c>
      <c r="P1" s="3">
        <v>43281</v>
      </c>
      <c r="Q1" s="3">
        <v>43190</v>
      </c>
      <c r="R1" s="3">
        <v>43100</v>
      </c>
      <c r="S1" s="3">
        <v>43008</v>
      </c>
      <c r="T1" s="3">
        <v>42916</v>
      </c>
      <c r="U1" s="3">
        <v>42825</v>
      </c>
      <c r="V1" s="3">
        <v>42735</v>
      </c>
      <c r="W1" s="3">
        <v>42643</v>
      </c>
      <c r="X1" s="3">
        <v>42551</v>
      </c>
      <c r="Y1" s="3">
        <v>42460</v>
      </c>
      <c r="Z1" s="3"/>
      <c r="AA1" s="3"/>
      <c r="AB1" s="3"/>
      <c r="AC1" s="3"/>
    </row>
    <row r="2" spans="1:29">
      <c r="A2" s="2" t="s">
        <v>59</v>
      </c>
      <c r="B2" s="2" t="s">
        <v>58</v>
      </c>
      <c r="C2" s="1">
        <f ca="1">[1]!s_qfa_operateexpensetogr($A2,C$1)</f>
        <v>2.0022000000000002</v>
      </c>
      <c r="D2" s="1">
        <f>[1]!s_qfa_operateexpensetogr($A2,D$1)</f>
        <v>2.0022000000000002</v>
      </c>
      <c r="E2" s="1">
        <f>[1]!s_qfa_operateexpensetogr($A2,E$1)</f>
        <v>2.4066000000000001</v>
      </c>
      <c r="F2" s="1">
        <f>[1]!s_qfa_operateexpensetogr($A2,F$1)</f>
        <v>3.0053000000000001</v>
      </c>
      <c r="G2" s="1">
        <f>[1]!s_qfa_operateexpensetogr($A2,G$1)</f>
        <v>2.8010999999999999</v>
      </c>
      <c r="H2" s="1">
        <f>[1]!s_qfa_operateexpensetogr($A2,H$1)</f>
        <v>2.8752</v>
      </c>
      <c r="I2" s="1">
        <f>[1]!s_qfa_operateexpensetogr($A2,I$1)</f>
        <v>2.6322999999999999</v>
      </c>
      <c r="J2" s="1">
        <f>[1]!s_qfa_operateexpensetogr($A2,J$1)</f>
        <v>2.5659999999999998</v>
      </c>
      <c r="K2" s="1">
        <f>[1]!s_qfa_operateexpensetogr($A2,K$1)</f>
        <v>2.3113000000000001</v>
      </c>
      <c r="L2" s="1">
        <f>[1]!s_qfa_operateexpensetogr($A2,L$1)</f>
        <v>2.0829</v>
      </c>
      <c r="M2" s="1">
        <f>[1]!s_qfa_operateexpensetogr($A2,M$1)</f>
        <v>2.2033</v>
      </c>
      <c r="N2" s="1">
        <f>[1]!s_qfa_operateexpensetogr($A2,N$1)</f>
        <v>2.3288000000000002</v>
      </c>
      <c r="O2" s="1">
        <f>[1]!s_qfa_operateexpensetogr($A2,O$1)</f>
        <v>2.1274000000000002</v>
      </c>
      <c r="P2" s="1">
        <f>[1]!s_qfa_operateexpensetogr($A2,P$1)</f>
        <v>2.1924000000000001</v>
      </c>
      <c r="Q2" s="1">
        <f>[1]!s_qfa_operateexpensetogr($A2,Q$1)</f>
        <v>2.2967</v>
      </c>
      <c r="R2" s="1">
        <f>[1]!s_qfa_operateexpensetogr($A2,R$1)</f>
        <v>2.7082000000000002</v>
      </c>
      <c r="S2" s="1">
        <f>[1]!s_qfa_operateexpensetogr($A2,S$1)</f>
        <v>2.6158000000000001</v>
      </c>
      <c r="T2" s="1">
        <f>[1]!s_qfa_operateexpensetogr($A2,T$1)</f>
        <v>2.4845000000000002</v>
      </c>
      <c r="U2" s="1">
        <f>[1]!s_qfa_operateexpensetogr($A2,U$1)</f>
        <v>2.3534000000000002</v>
      </c>
      <c r="V2" s="1">
        <f>[1]!s_qfa_operateexpensetogr($A2,V$1)</f>
        <v>2.8129</v>
      </c>
      <c r="W2" s="1">
        <f>[1]!s_qfa_operateexpensetogr($A2,W$1)</f>
        <v>2.9255</v>
      </c>
      <c r="X2" s="1">
        <f>[1]!s_qfa_operateexpensetogr($A2,X$1)</f>
        <v>2.9548000000000001</v>
      </c>
      <c r="Y2" s="1">
        <f>[1]!s_qfa_operateexpensetogr($A2,Y$1)</f>
        <v>3.2890000000000001</v>
      </c>
    </row>
    <row r="3" spans="1:29">
      <c r="A3" s="2" t="s">
        <v>57</v>
      </c>
      <c r="B3" s="2" t="s">
        <v>56</v>
      </c>
      <c r="C3" s="1">
        <f ca="1">[1]!s_qfa_operateexpensetogr($A3,C$1)</f>
        <v>1.1384000000000001</v>
      </c>
      <c r="D3" s="1">
        <f>[1]!s_qfa_operateexpensetogr($A3,D$1)</f>
        <v>1.1384000000000001</v>
      </c>
      <c r="E3" s="1">
        <f>[1]!s_qfa_operateexpensetogr($A3,E$1)</f>
        <v>2.0015000000000001</v>
      </c>
      <c r="F3" s="1">
        <f>[1]!s_qfa_operateexpensetogr($A3,F$1)</f>
        <v>-0.59899999999999998</v>
      </c>
      <c r="G3" s="1">
        <f>[1]!s_qfa_operateexpensetogr($A3,G$1)</f>
        <v>3.3675000000000002</v>
      </c>
      <c r="H3" s="1">
        <f>[1]!s_qfa_operateexpensetogr($A3,H$1)</f>
        <v>3.2886000000000002</v>
      </c>
      <c r="I3" s="1">
        <f>[1]!s_qfa_operateexpensetogr($A3,I$1)</f>
        <v>2.9102000000000001</v>
      </c>
      <c r="J3" s="1">
        <f>[1]!s_qfa_operateexpensetogr($A3,J$1)</f>
        <v>2.9586999999999999</v>
      </c>
      <c r="K3" s="1">
        <f>[1]!s_qfa_operateexpensetogr($A3,K$1)</f>
        <v>3.4196</v>
      </c>
      <c r="L3" s="1">
        <f>[1]!s_qfa_operateexpensetogr($A3,L$1)</f>
        <v>3.2094999999999998</v>
      </c>
      <c r="M3" s="1">
        <f>[1]!s_qfa_operateexpensetogr($A3,M$1)</f>
        <v>3.2218</v>
      </c>
      <c r="N3" s="1">
        <f>[1]!s_qfa_operateexpensetogr($A3,N$1)</f>
        <v>3.1198000000000001</v>
      </c>
      <c r="O3" s="1">
        <f>[1]!s_qfa_operateexpensetogr($A3,O$1)</f>
        <v>3.0467</v>
      </c>
      <c r="P3" s="1">
        <f>[1]!s_qfa_operateexpensetogr($A3,P$1)</f>
        <v>3.0348000000000002</v>
      </c>
      <c r="Q3" s="1">
        <f>[1]!s_qfa_operateexpensetogr($A3,Q$1)</f>
        <v>3.1728999999999998</v>
      </c>
      <c r="R3" s="1">
        <f>[1]!s_qfa_operateexpensetogr($A3,R$1)</f>
        <v>3.2606999999999999</v>
      </c>
      <c r="S3" s="1">
        <f>[1]!s_qfa_operateexpensetogr($A3,S$1)</f>
        <v>3.1556999999999999</v>
      </c>
      <c r="T3" s="1">
        <f>[1]!s_qfa_operateexpensetogr($A3,T$1)</f>
        <v>3.1486000000000001</v>
      </c>
      <c r="U3" s="1">
        <f>[1]!s_qfa_operateexpensetogr($A3,U$1)</f>
        <v>3.2263000000000002</v>
      </c>
      <c r="V3" s="1">
        <f>[1]!s_qfa_operateexpensetogr($A3,V$1)</f>
        <v>3.0306000000000002</v>
      </c>
      <c r="W3" s="1">
        <f>[1]!s_qfa_operateexpensetogr($A3,W$1)</f>
        <v>3.5964</v>
      </c>
      <c r="X3" s="1">
        <f>[1]!s_qfa_operateexpensetogr($A3,X$1)</f>
        <v>4.0228000000000002</v>
      </c>
      <c r="Y3" s="1">
        <f>[1]!s_qfa_operateexpensetogr($A3,Y$1)</f>
        <v>4.8285</v>
      </c>
    </row>
    <row r="4" spans="1:29">
      <c r="A4" s="2" t="s">
        <v>55</v>
      </c>
      <c r="B4" s="2" t="s">
        <v>54</v>
      </c>
      <c r="C4" s="1">
        <f ca="1">[1]!s_qfa_operateexpensetogr($A4,C$1)</f>
        <v>0.36940000000000001</v>
      </c>
      <c r="D4" s="1">
        <f>[1]!s_qfa_operateexpensetogr($A4,D$1)</f>
        <v>0.36940000000000001</v>
      </c>
      <c r="E4" s="1">
        <f>[1]!s_qfa_operateexpensetogr($A4,E$1)</f>
        <v>0.50449999999999995</v>
      </c>
      <c r="F4" s="1">
        <f>[1]!s_qfa_operateexpensetogr($A4,F$1)</f>
        <v>-0.04</v>
      </c>
      <c r="G4" s="1">
        <f>[1]!s_qfa_operateexpensetogr($A4,G$1)</f>
        <v>0.71250000000000002</v>
      </c>
      <c r="H4" s="1">
        <f>[1]!s_qfa_operateexpensetogr($A4,H$1)</f>
        <v>0.73019999999999996</v>
      </c>
      <c r="I4" s="1">
        <f>[1]!s_qfa_operateexpensetogr($A4,I$1)</f>
        <v>0.98080000000000001</v>
      </c>
      <c r="J4" s="1">
        <f>[1]!s_qfa_operateexpensetogr($A4,J$1)</f>
        <v>0.83020000000000005</v>
      </c>
      <c r="K4" s="1">
        <f>[1]!s_qfa_operateexpensetogr($A4,K$1)</f>
        <v>0.95840000000000003</v>
      </c>
      <c r="L4" s="1">
        <f>[1]!s_qfa_operateexpensetogr($A4,L$1)</f>
        <v>1.135</v>
      </c>
      <c r="M4" s="1">
        <f>[1]!s_qfa_operateexpensetogr($A4,M$1)</f>
        <v>1.117</v>
      </c>
      <c r="N4" s="1">
        <f>[1]!s_qfa_operateexpensetogr($A4,N$1)</f>
        <v>1.0484</v>
      </c>
      <c r="O4" s="1">
        <f>[1]!s_qfa_operateexpensetogr($A4,O$1)</f>
        <v>0.94379999999999997</v>
      </c>
      <c r="P4" s="1">
        <f>[1]!s_qfa_operateexpensetogr($A4,P$1)</f>
        <v>0.86199999999999999</v>
      </c>
      <c r="Q4" s="1">
        <f>[1]!s_qfa_operateexpensetogr($A4,Q$1)</f>
        <v>0.90990000000000004</v>
      </c>
      <c r="R4" s="1">
        <f>[1]!s_qfa_operateexpensetogr($A4,R$1)</f>
        <v>1.0858000000000001</v>
      </c>
      <c r="S4" s="1">
        <f>[1]!s_qfa_operateexpensetogr($A4,S$1)</f>
        <v>0.82030000000000003</v>
      </c>
      <c r="T4" s="1">
        <f>[1]!s_qfa_operateexpensetogr($A4,T$1)</f>
        <v>0.79610000000000003</v>
      </c>
      <c r="U4" s="1">
        <f>[1]!s_qfa_operateexpensetogr($A4,U$1)</f>
        <v>0.94540000000000002</v>
      </c>
      <c r="V4" s="1">
        <f>[1]!s_qfa_operateexpensetogr($A4,V$1)</f>
        <v>0.90300000000000002</v>
      </c>
      <c r="W4" s="1">
        <f>[1]!s_qfa_operateexpensetogr($A4,W$1)</f>
        <v>0.89629999999999999</v>
      </c>
      <c r="X4" s="1">
        <f>[1]!s_qfa_operateexpensetogr($A4,X$1)</f>
        <v>0.88480000000000003</v>
      </c>
      <c r="Y4" s="1">
        <f>[1]!s_qfa_operateexpensetogr($A4,Y$1)</f>
        <v>1.0657000000000001</v>
      </c>
    </row>
    <row r="5" spans="1:29">
      <c r="A5" s="2" t="s">
        <v>53</v>
      </c>
      <c r="B5" s="2" t="s">
        <v>52</v>
      </c>
      <c r="C5" s="1">
        <f ca="1">[1]!s_qfa_operateexpensetogr($A5,C$1)</f>
        <v>1.0158</v>
      </c>
      <c r="D5" s="1">
        <f>[1]!s_qfa_operateexpensetogr($A5,D$1)</f>
        <v>1.0158</v>
      </c>
      <c r="E5" s="1">
        <f>[1]!s_qfa_operateexpensetogr($A5,E$1)</f>
        <v>0.94650000000000001</v>
      </c>
      <c r="F5" s="1">
        <f>[1]!s_qfa_operateexpensetogr($A5,F$1)</f>
        <v>1.1079000000000001</v>
      </c>
      <c r="G5" s="1">
        <f>[1]!s_qfa_operateexpensetogr($A5,G$1)</f>
        <v>1.0117</v>
      </c>
      <c r="H5" s="1">
        <f>[1]!s_qfa_operateexpensetogr($A5,H$1)</f>
        <v>1.0290999999999999</v>
      </c>
      <c r="I5" s="1">
        <f>[1]!s_qfa_operateexpensetogr($A5,I$1)</f>
        <v>1.0311999999999999</v>
      </c>
      <c r="J5" s="1">
        <f>[1]!s_qfa_operateexpensetogr($A5,J$1)</f>
        <v>1.36</v>
      </c>
      <c r="K5" s="1">
        <f>[1]!s_qfa_operateexpensetogr($A5,K$1)</f>
        <v>0.99990000000000001</v>
      </c>
      <c r="L5" s="1">
        <f>[1]!s_qfa_operateexpensetogr($A5,L$1)</f>
        <v>1.1005</v>
      </c>
      <c r="M5" s="1">
        <f>[1]!s_qfa_operateexpensetogr($A5,M$1)</f>
        <v>0.98770000000000002</v>
      </c>
      <c r="N5" s="1">
        <f>[1]!s_qfa_operateexpensetogr($A5,N$1)</f>
        <v>1.5669</v>
      </c>
      <c r="O5" s="1">
        <f>[1]!s_qfa_operateexpensetogr($A5,O$1)</f>
        <v>1.0462</v>
      </c>
      <c r="P5" s="1">
        <f>[1]!s_qfa_operateexpensetogr($A5,P$1)</f>
        <v>1.0513999999999999</v>
      </c>
      <c r="Q5" s="1">
        <f>[1]!s_qfa_operateexpensetogr($A5,Q$1)</f>
        <v>1.0309999999999999</v>
      </c>
      <c r="R5" s="1">
        <f>[1]!s_qfa_operateexpensetogr($A5,R$1)</f>
        <v>1.4159999999999999</v>
      </c>
      <c r="S5" s="1">
        <f>[1]!s_qfa_operateexpensetogr($A5,S$1)</f>
        <v>1.0651999999999999</v>
      </c>
      <c r="T5" s="1">
        <f>[1]!s_qfa_operateexpensetogr($A5,T$1)</f>
        <v>1.1093</v>
      </c>
      <c r="U5" s="1">
        <f>[1]!s_qfa_operateexpensetogr($A5,U$1)</f>
        <v>1.0509999999999999</v>
      </c>
      <c r="V5" s="1">
        <f>[1]!s_qfa_operateexpensetogr($A5,V$1)</f>
        <v>1.1254999999999999</v>
      </c>
      <c r="W5" s="1">
        <f>[1]!s_qfa_operateexpensetogr($A5,W$1)</f>
        <v>0.90680000000000005</v>
      </c>
      <c r="X5" s="1">
        <f>[1]!s_qfa_operateexpensetogr($A5,X$1)</f>
        <v>0.9788</v>
      </c>
      <c r="Y5" s="1">
        <f>[1]!s_qfa_operateexpensetogr($A5,Y$1)</f>
        <v>0.95150000000000001</v>
      </c>
    </row>
    <row r="6" spans="1:29">
      <c r="A6" s="2" t="s">
        <v>51</v>
      </c>
      <c r="B6" s="2" t="s">
        <v>50</v>
      </c>
      <c r="C6" s="1">
        <f ca="1">[1]!s_qfa_operateexpensetogr($A6,C$1)</f>
        <v>0.41499999999999998</v>
      </c>
      <c r="D6" s="1">
        <f>[1]!s_qfa_operateexpensetogr($A6,D$1)</f>
        <v>0.41499999999999998</v>
      </c>
      <c r="E6" s="1">
        <f>[1]!s_qfa_operateexpensetogr($A6,E$1)</f>
        <v>0.998</v>
      </c>
      <c r="F6" s="1">
        <f>[1]!s_qfa_operateexpensetogr($A6,F$1)</f>
        <v>-0.25869999999999999</v>
      </c>
      <c r="G6" s="1">
        <f>[1]!s_qfa_operateexpensetogr($A6,G$1)</f>
        <v>1.5237000000000001</v>
      </c>
      <c r="H6" s="1">
        <f>[1]!s_qfa_operateexpensetogr($A6,H$1)</f>
        <v>1.5331999999999999</v>
      </c>
      <c r="I6" s="1">
        <f>[1]!s_qfa_operateexpensetogr($A6,I$1)</f>
        <v>1.7267999999999999</v>
      </c>
      <c r="J6" s="1">
        <f>[1]!s_qfa_operateexpensetogr($A6,J$1)</f>
        <v>1.6695</v>
      </c>
      <c r="K6" s="1">
        <f>[1]!s_qfa_operateexpensetogr($A6,K$1)</f>
        <v>1.5230999999999999</v>
      </c>
      <c r="L6" s="1">
        <f>[1]!s_qfa_operateexpensetogr($A6,L$1)</f>
        <v>1.55</v>
      </c>
      <c r="M6" s="1">
        <f>[1]!s_qfa_operateexpensetogr($A6,M$1)</f>
        <v>1.7297</v>
      </c>
      <c r="N6" s="1">
        <f>[1]!s_qfa_operateexpensetogr($A6,N$1)</f>
        <v>1.6064000000000001</v>
      </c>
      <c r="O6" s="1">
        <f>[1]!s_qfa_operateexpensetogr($A6,O$1)</f>
        <v>1.5254000000000001</v>
      </c>
      <c r="P6" s="1">
        <f>[1]!s_qfa_operateexpensetogr($A6,P$1)</f>
        <v>1.5176000000000001</v>
      </c>
      <c r="Q6" s="1">
        <f>[1]!s_qfa_operateexpensetogr($A6,Q$1)</f>
        <v>1.6168</v>
      </c>
      <c r="R6" s="1">
        <f>[1]!s_qfa_operateexpensetogr($A6,R$1)</f>
        <v>1.7803</v>
      </c>
      <c r="S6" s="1">
        <f>[1]!s_qfa_operateexpensetogr($A6,S$1)</f>
        <v>1.5536000000000001</v>
      </c>
      <c r="T6" s="1">
        <f>[1]!s_qfa_operateexpensetogr($A6,T$1)</f>
        <v>1.6203000000000001</v>
      </c>
      <c r="U6" s="1">
        <f>[1]!s_qfa_operateexpensetogr($A6,U$1)</f>
        <v>1.5770999999999999</v>
      </c>
      <c r="V6" s="1">
        <f>[1]!s_qfa_operateexpensetogr($A6,V$1)</f>
        <v>1.5640000000000001</v>
      </c>
      <c r="W6" s="1">
        <f>[1]!s_qfa_operateexpensetogr($A6,W$1)</f>
        <v>1.8319000000000001</v>
      </c>
      <c r="X6" s="1">
        <f>[1]!s_qfa_operateexpensetogr($A6,X$1)</f>
        <v>1.8871</v>
      </c>
      <c r="Y6" s="1">
        <f>[1]!s_qfa_operateexpensetogr($A6,Y$1)</f>
        <v>2.2412999999999998</v>
      </c>
    </row>
    <row r="7" spans="1:29">
      <c r="A7" s="2" t="s">
        <v>49</v>
      </c>
      <c r="B7" s="2" t="s">
        <v>48</v>
      </c>
      <c r="C7" s="1">
        <f ca="1">[1]!s_qfa_operateexpensetogr($A7,C$1)</f>
        <v>2.9748000000000001</v>
      </c>
      <c r="D7" s="1">
        <f>[1]!s_qfa_operateexpensetogr($A7,D$1)</f>
        <v>2.9748000000000001</v>
      </c>
      <c r="E7" s="1">
        <f>[1]!s_qfa_operateexpensetogr($A7,E$1)</f>
        <v>3.3837999999999999</v>
      </c>
      <c r="F7" s="1">
        <f>[1]!s_qfa_operateexpensetogr($A7,F$1)</f>
        <v>0.88939999999999997</v>
      </c>
      <c r="G7" s="1">
        <f>[1]!s_qfa_operateexpensetogr($A7,G$1)</f>
        <v>4.5702999999999996</v>
      </c>
      <c r="H7" s="1">
        <f>[1]!s_qfa_operateexpensetogr($A7,H$1)</f>
        <v>4.3310000000000004</v>
      </c>
      <c r="I7" s="1">
        <f>[1]!s_qfa_operateexpensetogr($A7,I$1)</f>
        <v>5.1811999999999996</v>
      </c>
      <c r="J7" s="1">
        <f>[1]!s_qfa_operateexpensetogr($A7,J$1)</f>
        <v>5.7488000000000001</v>
      </c>
      <c r="K7" s="1">
        <f>[1]!s_qfa_operateexpensetogr($A7,K$1)</f>
        <v>4.3952999999999998</v>
      </c>
      <c r="L7" s="1">
        <f>[1]!s_qfa_operateexpensetogr($A7,L$1)</f>
        <v>4.5221</v>
      </c>
      <c r="M7" s="1">
        <f>[1]!s_qfa_operateexpensetogr($A7,M$1)</f>
        <v>4.5618999999999996</v>
      </c>
      <c r="N7" s="1">
        <f>[1]!s_qfa_operateexpensetogr($A7,N$1)</f>
        <v>5.2385000000000002</v>
      </c>
      <c r="O7" s="1">
        <f>[1]!s_qfa_operateexpensetogr($A7,O$1)</f>
        <v>4.3170000000000002</v>
      </c>
      <c r="P7" s="1">
        <f>[1]!s_qfa_operateexpensetogr($A7,P$1)</f>
        <v>4.1261999999999999</v>
      </c>
      <c r="Q7" s="1">
        <f>[1]!s_qfa_operateexpensetogr($A7,Q$1)</f>
        <v>4.1231999999999998</v>
      </c>
      <c r="R7" s="1">
        <f>[1]!s_qfa_operateexpensetogr($A7,R$1)</f>
        <v>4.4722</v>
      </c>
      <c r="S7" s="1">
        <f>[1]!s_qfa_operateexpensetogr($A7,S$1)</f>
        <v>4.0660999999999996</v>
      </c>
      <c r="T7" s="1">
        <f>[1]!s_qfa_operateexpensetogr($A7,T$1)</f>
        <v>3.7884000000000002</v>
      </c>
      <c r="U7" s="1">
        <f>[1]!s_qfa_operateexpensetogr($A7,U$1)</f>
        <v>3.8307000000000002</v>
      </c>
      <c r="V7" s="1">
        <f>[1]!s_qfa_operateexpensetogr($A7,V$1)</f>
        <v>4.5426000000000002</v>
      </c>
      <c r="W7" s="1">
        <f>[1]!s_qfa_operateexpensetogr($A7,W$1)</f>
        <v>4.4062000000000001</v>
      </c>
      <c r="X7" s="1">
        <f>[1]!s_qfa_operateexpensetogr($A7,X$1)</f>
        <v>4.4503000000000004</v>
      </c>
      <c r="Y7" s="1">
        <f>[1]!s_qfa_operateexpensetogr($A7,Y$1)</f>
        <v>4.7633999999999999</v>
      </c>
    </row>
    <row r="8" spans="1:29">
      <c r="A8" s="2" t="s">
        <v>47</v>
      </c>
      <c r="B8" s="2" t="s">
        <v>46</v>
      </c>
      <c r="C8" s="1">
        <f ca="1">[1]!s_qfa_operateexpensetogr($A8,C$1)</f>
        <v>0.43619999999999998</v>
      </c>
      <c r="D8" s="1">
        <f>[1]!s_qfa_operateexpensetogr($A8,D$1)</f>
        <v>0.43619999999999998</v>
      </c>
      <c r="E8" s="1">
        <f>[1]!s_qfa_operateexpensetogr($A8,E$1)</f>
        <v>0.48139999999999999</v>
      </c>
      <c r="F8" s="1">
        <f>[1]!s_qfa_operateexpensetogr($A8,F$1)</f>
        <v>0.502</v>
      </c>
      <c r="G8" s="1">
        <f>[1]!s_qfa_operateexpensetogr($A8,G$1)</f>
        <v>0.48799999999999999</v>
      </c>
      <c r="H8" s="1">
        <f>[1]!s_qfa_operateexpensetogr($A8,H$1)</f>
        <v>0.42209999999999998</v>
      </c>
      <c r="I8" s="1">
        <f>[1]!s_qfa_operateexpensetogr($A8,I$1)</f>
        <v>0.58309999999999995</v>
      </c>
      <c r="J8" s="1">
        <f>[1]!s_qfa_operateexpensetogr($A8,J$1)</f>
        <v>0.59099999999999997</v>
      </c>
      <c r="K8" s="1">
        <f>[1]!s_qfa_operateexpensetogr($A8,K$1)</f>
        <v>0.54610000000000003</v>
      </c>
      <c r="L8" s="1">
        <f>[1]!s_qfa_operateexpensetogr($A8,L$1)</f>
        <v>0.58730000000000004</v>
      </c>
      <c r="M8" s="1">
        <f>[1]!s_qfa_operateexpensetogr($A8,M$1)</f>
        <v>0.65349999999999997</v>
      </c>
      <c r="N8" s="1">
        <f>[1]!s_qfa_operateexpensetogr($A8,N$1)</f>
        <v>0.76200000000000001</v>
      </c>
      <c r="O8" s="1">
        <f>[1]!s_qfa_operateexpensetogr($A8,O$1)</f>
        <v>0.57530000000000003</v>
      </c>
      <c r="P8" s="1">
        <f>[1]!s_qfa_operateexpensetogr($A8,P$1)</f>
        <v>0.5343</v>
      </c>
      <c r="Q8" s="1">
        <f>[1]!s_qfa_operateexpensetogr($A8,Q$1)</f>
        <v>0.61650000000000005</v>
      </c>
      <c r="R8" s="1">
        <f>[1]!s_qfa_operateexpensetogr($A8,R$1)</f>
        <v>0.65290000000000004</v>
      </c>
      <c r="S8" s="1">
        <f>[1]!s_qfa_operateexpensetogr($A8,S$1)</f>
        <v>0.53569999999999995</v>
      </c>
      <c r="T8" s="1">
        <f>[1]!s_qfa_operateexpensetogr($A8,T$1)</f>
        <v>0.47820000000000001</v>
      </c>
      <c r="U8" s="1">
        <f>[1]!s_qfa_operateexpensetogr($A8,U$1)</f>
        <v>0.61150000000000004</v>
      </c>
      <c r="V8" s="1">
        <f>[1]!s_qfa_operateexpensetogr($A8,V$1)</f>
        <v>0.61460000000000004</v>
      </c>
      <c r="W8" s="1">
        <f>[1]!s_qfa_operateexpensetogr($A8,W$1)</f>
        <v>0.53090000000000004</v>
      </c>
      <c r="X8" s="1">
        <f>[1]!s_qfa_operateexpensetogr($A8,X$1)</f>
        <v>0.48849999999999999</v>
      </c>
      <c r="Y8" s="1">
        <f>[1]!s_qfa_operateexpensetogr($A8,Y$1)</f>
        <v>0.50190000000000001</v>
      </c>
    </row>
    <row r="9" spans="1:29">
      <c r="A9" s="2" t="s">
        <v>45</v>
      </c>
      <c r="B9" s="2" t="s">
        <v>44</v>
      </c>
      <c r="C9" s="1">
        <f ca="1">[1]!s_qfa_operateexpensetogr($A9,C$1)</f>
        <v>3.0163000000000002</v>
      </c>
      <c r="D9" s="1">
        <f>[1]!s_qfa_operateexpensetogr($A9,D$1)</f>
        <v>3.0163000000000002</v>
      </c>
      <c r="E9" s="1">
        <f>[1]!s_qfa_operateexpensetogr($A9,E$1)</f>
        <v>3.7835000000000001</v>
      </c>
      <c r="F9" s="1">
        <f>[1]!s_qfa_operateexpensetogr($A9,F$1)</f>
        <v>1.7886</v>
      </c>
      <c r="G9" s="1">
        <f>[1]!s_qfa_operateexpensetogr($A9,G$1)</f>
        <v>3.9186999999999999</v>
      </c>
      <c r="H9" s="1">
        <f>[1]!s_qfa_operateexpensetogr($A9,H$1)</f>
        <v>3.6535000000000002</v>
      </c>
      <c r="I9" s="1">
        <f>[1]!s_qfa_operateexpensetogr($A9,I$1)</f>
        <v>5.1615000000000002</v>
      </c>
      <c r="J9" s="1">
        <f>[1]!s_qfa_operateexpensetogr($A9,J$1)</f>
        <v>4.2755000000000001</v>
      </c>
      <c r="K9" s="1">
        <f>[1]!s_qfa_operateexpensetogr($A9,K$1)</f>
        <v>4.4783999999999997</v>
      </c>
      <c r="L9" s="1">
        <f>[1]!s_qfa_operateexpensetogr($A9,L$1)</f>
        <v>4.1641000000000004</v>
      </c>
      <c r="M9" s="1">
        <f>[1]!s_qfa_operateexpensetogr($A9,M$1)</f>
        <v>4.601</v>
      </c>
      <c r="N9" s="1">
        <f>[1]!s_qfa_operateexpensetogr($A9,N$1)</f>
        <v>4.0953999999999997</v>
      </c>
      <c r="O9" s="1">
        <f>[1]!s_qfa_operateexpensetogr($A9,O$1)</f>
        <v>4.194</v>
      </c>
      <c r="P9" s="1">
        <f>[1]!s_qfa_operateexpensetogr($A9,P$1)</f>
        <v>4.0888</v>
      </c>
      <c r="Q9" s="1">
        <f>[1]!s_qfa_operateexpensetogr($A9,Q$1)</f>
        <v>4.5307000000000004</v>
      </c>
      <c r="R9" s="1">
        <f>[1]!s_qfa_operateexpensetogr($A9,R$1)</f>
        <v>4.2260999999999997</v>
      </c>
      <c r="S9" s="1">
        <f>[1]!s_qfa_operateexpensetogr($A9,S$1)</f>
        <v>4.4844999999999997</v>
      </c>
      <c r="T9" s="1">
        <f>[1]!s_qfa_operateexpensetogr($A9,T$1)</f>
        <v>4.5278</v>
      </c>
      <c r="U9" s="1">
        <f>[1]!s_qfa_operateexpensetogr($A9,U$1)</f>
        <v>5.4383999999999997</v>
      </c>
      <c r="V9" s="1">
        <f>[1]!s_qfa_operateexpensetogr($A9,V$1)</f>
        <v>5.2176999999999998</v>
      </c>
      <c r="W9" s="1">
        <f>[1]!s_qfa_operateexpensetogr($A9,W$1)</f>
        <v>5.3155000000000001</v>
      </c>
      <c r="X9" s="1">
        <f>[1]!s_qfa_operateexpensetogr($A9,X$1)</f>
        <v>5.4027000000000003</v>
      </c>
      <c r="Y9" s="1">
        <f>[1]!s_qfa_operateexpensetogr($A9,Y$1)</f>
        <v>6.0144000000000002</v>
      </c>
    </row>
    <row r="10" spans="1:29">
      <c r="A10" s="2" t="s">
        <v>43</v>
      </c>
      <c r="B10" s="2" t="s">
        <v>42</v>
      </c>
      <c r="C10" s="1">
        <f ca="1">[1]!s_qfa_operateexpensetogr($A10,C$1)</f>
        <v>5.3369999999999997</v>
      </c>
      <c r="D10" s="1">
        <f>[1]!s_qfa_operateexpensetogr($A10,D$1)</f>
        <v>5.3369999999999997</v>
      </c>
      <c r="E10" s="1">
        <f>[1]!s_qfa_operateexpensetogr($A10,E$1)</f>
        <v>5.8217999999999996</v>
      </c>
      <c r="F10" s="1">
        <f>[1]!s_qfa_operateexpensetogr($A10,F$1)</f>
        <v>2.3437999999999999</v>
      </c>
      <c r="G10" s="1">
        <f>[1]!s_qfa_operateexpensetogr($A10,G$1)</f>
        <v>7.8362999999999996</v>
      </c>
      <c r="H10" s="1">
        <f>[1]!s_qfa_operateexpensetogr($A10,H$1)</f>
        <v>7.5853000000000002</v>
      </c>
      <c r="I10" s="1">
        <f>[1]!s_qfa_operateexpensetogr($A10,I$1)</f>
        <v>8.6427999999999994</v>
      </c>
      <c r="J10" s="1">
        <f>[1]!s_qfa_operateexpensetogr($A10,J$1)</f>
        <v>8.5457000000000001</v>
      </c>
      <c r="K10" s="1">
        <f>[1]!s_qfa_operateexpensetogr($A10,K$1)</f>
        <v>7.6542000000000003</v>
      </c>
      <c r="L10" s="1">
        <f>[1]!s_qfa_operateexpensetogr($A10,L$1)</f>
        <v>7.9316000000000004</v>
      </c>
      <c r="M10" s="1">
        <f>[1]!s_qfa_operateexpensetogr($A10,M$1)</f>
        <v>7.8754</v>
      </c>
      <c r="N10" s="1">
        <f>[1]!s_qfa_operateexpensetogr($A10,N$1)</f>
        <v>8.2644000000000002</v>
      </c>
      <c r="O10" s="1">
        <f>[1]!s_qfa_operateexpensetogr($A10,O$1)</f>
        <v>7.4870999999999999</v>
      </c>
      <c r="P10" s="1">
        <f>[1]!s_qfa_operateexpensetogr($A10,P$1)</f>
        <v>7.4852999999999996</v>
      </c>
      <c r="Q10" s="1">
        <f>[1]!s_qfa_operateexpensetogr($A10,Q$1)</f>
        <v>7.3402000000000003</v>
      </c>
      <c r="R10" s="1">
        <f>[1]!s_qfa_operateexpensetogr($A10,R$1)</f>
        <v>7.2462</v>
      </c>
      <c r="S10" s="1">
        <f>[1]!s_qfa_operateexpensetogr($A10,S$1)</f>
        <v>6.9013</v>
      </c>
      <c r="T10" s="1">
        <f>[1]!s_qfa_operateexpensetogr($A10,T$1)</f>
        <v>7.2408999999999999</v>
      </c>
      <c r="U10" s="1">
        <f>[1]!s_qfa_operateexpensetogr($A10,U$1)</f>
        <v>6.6055000000000001</v>
      </c>
      <c r="V10" s="1">
        <f>[1]!s_qfa_operateexpensetogr($A10,V$1)</f>
        <v>6.1025999999999998</v>
      </c>
      <c r="W10" s="1">
        <f>[1]!s_qfa_operateexpensetogr($A10,W$1)</f>
        <v>5.9447999999999999</v>
      </c>
      <c r="X10" s="1">
        <f>[1]!s_qfa_operateexpensetogr($A10,X$1)</f>
        <v>6.1551</v>
      </c>
      <c r="Y10" s="1">
        <f>[1]!s_qfa_operateexpensetogr($A10,Y$1)</f>
        <v>6.2572000000000001</v>
      </c>
    </row>
    <row r="11" spans="1:29">
      <c r="A11" s="2" t="s">
        <v>41</v>
      </c>
      <c r="B11" s="2" t="s">
        <v>40</v>
      </c>
      <c r="C11" s="1">
        <f ca="1">[1]!s_qfa_operateexpensetogr($A11,C$1)</f>
        <v>3.8142</v>
      </c>
      <c r="D11" s="1">
        <f>[1]!s_qfa_operateexpensetogr($A11,D$1)</f>
        <v>3.8142</v>
      </c>
      <c r="E11" s="1">
        <f>[1]!s_qfa_operateexpensetogr($A11,E$1)</f>
        <v>4.3691000000000004</v>
      </c>
      <c r="F11" s="1">
        <f>[1]!s_qfa_operateexpensetogr($A11,F$1)</f>
        <v>3.7174</v>
      </c>
      <c r="G11" s="1">
        <f>[1]!s_qfa_operateexpensetogr($A11,G$1)</f>
        <v>4.6383000000000001</v>
      </c>
      <c r="H11" s="1">
        <f>[1]!s_qfa_operateexpensetogr($A11,H$1)</f>
        <v>4.3101000000000003</v>
      </c>
      <c r="I11" s="1">
        <f>[1]!s_qfa_operateexpensetogr($A11,I$1)</f>
        <v>5.4625000000000004</v>
      </c>
      <c r="J11" s="1">
        <f>[1]!s_qfa_operateexpensetogr($A11,J$1)</f>
        <v>6.6835000000000004</v>
      </c>
      <c r="K11" s="1">
        <f>[1]!s_qfa_operateexpensetogr($A11,K$1)</f>
        <v>5.5301999999999998</v>
      </c>
      <c r="L11" s="1">
        <f>[1]!s_qfa_operateexpensetogr($A11,L$1)</f>
        <v>4.9119000000000002</v>
      </c>
      <c r="M11" s="1">
        <f>[1]!s_qfa_operateexpensetogr($A11,M$1)</f>
        <v>5.0610999999999997</v>
      </c>
      <c r="N11" s="1">
        <f>[1]!s_qfa_operateexpensetogr($A11,N$1)</f>
        <v>5.0124000000000004</v>
      </c>
      <c r="O11" s="1">
        <f>[1]!s_qfa_operateexpensetogr($A11,O$1)</f>
        <v>5.2301000000000002</v>
      </c>
      <c r="P11" s="1">
        <f>[1]!s_qfa_operateexpensetogr($A11,P$1)</f>
        <v>4.6222000000000003</v>
      </c>
      <c r="Q11" s="1">
        <f>[1]!s_qfa_operateexpensetogr($A11,Q$1)</f>
        <v>4.8220999999999998</v>
      </c>
      <c r="R11" s="1">
        <f>[1]!s_qfa_operateexpensetogr($A11,R$1)</f>
        <v>5.3414000000000001</v>
      </c>
      <c r="S11" s="1">
        <f>[1]!s_qfa_operateexpensetogr($A11,S$1)</f>
        <v>4.6184000000000003</v>
      </c>
      <c r="T11" s="1">
        <f>[1]!s_qfa_operateexpensetogr($A11,T$1)</f>
        <v>4.4607000000000001</v>
      </c>
      <c r="U11" s="1">
        <f>[1]!s_qfa_operateexpensetogr($A11,U$1)</f>
        <v>4.6994999999999996</v>
      </c>
      <c r="V11" s="1">
        <f>[1]!s_qfa_operateexpensetogr($A11,V$1)</f>
        <v>3.8704999999999998</v>
      </c>
      <c r="W11" s="1">
        <f>[1]!s_qfa_operateexpensetogr($A11,W$1)</f>
        <v>4.7747000000000002</v>
      </c>
      <c r="X11" s="1">
        <f>[1]!s_qfa_operateexpensetogr($A11,X$1)</f>
        <v>4.7590000000000003</v>
      </c>
      <c r="Y11" s="1">
        <f>[1]!s_qfa_operateexpensetogr($A11,Y$1)</f>
        <v>5.0067000000000004</v>
      </c>
    </row>
    <row r="12" spans="1:29">
      <c r="A12" s="2" t="s">
        <v>39</v>
      </c>
      <c r="B12" s="2" t="s">
        <v>38</v>
      </c>
      <c r="C12" s="1">
        <f ca="1">[1]!s_qfa_operateexpensetogr($A12,C$1)</f>
        <v>2.98</v>
      </c>
      <c r="D12" s="1">
        <f>[1]!s_qfa_operateexpensetogr($A12,D$1)</f>
        <v>2.98</v>
      </c>
      <c r="E12" s="1">
        <f>[1]!s_qfa_operateexpensetogr($A12,E$1)</f>
        <v>3.4487000000000001</v>
      </c>
      <c r="F12" s="1">
        <f>[1]!s_qfa_operateexpensetogr($A12,F$1)</f>
        <v>2.4211999999999998</v>
      </c>
      <c r="G12" s="1">
        <f>[1]!s_qfa_operateexpensetogr($A12,G$1)</f>
        <v>4.1654</v>
      </c>
      <c r="H12" s="1">
        <f>[1]!s_qfa_operateexpensetogr($A12,H$1)</f>
        <v>3.7844000000000002</v>
      </c>
      <c r="I12" s="1">
        <f>[1]!s_qfa_operateexpensetogr($A12,I$1)</f>
        <v>4.6555999999999997</v>
      </c>
      <c r="J12" s="1">
        <f>[1]!s_qfa_operateexpensetogr($A12,J$1)</f>
        <v>4.8316999999999997</v>
      </c>
      <c r="K12" s="1">
        <f>[1]!s_qfa_operateexpensetogr($A12,K$1)</f>
        <v>5.2127999999999997</v>
      </c>
      <c r="L12" s="1">
        <f>[1]!s_qfa_operateexpensetogr($A12,L$1)</f>
        <v>4.8009000000000004</v>
      </c>
      <c r="M12" s="1">
        <f>[1]!s_qfa_operateexpensetogr($A12,M$1)</f>
        <v>4.9416000000000002</v>
      </c>
      <c r="N12" s="1">
        <f>[1]!s_qfa_operateexpensetogr($A12,N$1)</f>
        <v>5.9181999999999997</v>
      </c>
      <c r="O12" s="1">
        <f>[1]!s_qfa_operateexpensetogr($A12,O$1)</f>
        <v>5.2714999999999996</v>
      </c>
      <c r="P12" s="1">
        <f>[1]!s_qfa_operateexpensetogr($A12,P$1)</f>
        <v>4.2742000000000004</v>
      </c>
      <c r="Q12" s="1">
        <f>[1]!s_qfa_operateexpensetogr($A12,Q$1)</f>
        <v>5.3216000000000001</v>
      </c>
      <c r="R12" s="1">
        <f>[1]!s_qfa_operateexpensetogr($A12,R$1)</f>
        <v>5.3475999999999999</v>
      </c>
      <c r="S12" s="1">
        <f>[1]!s_qfa_operateexpensetogr($A12,S$1)</f>
        <v>4.8986000000000001</v>
      </c>
      <c r="T12" s="1">
        <f>[1]!s_qfa_operateexpensetogr($A12,T$1)</f>
        <v>4.3925000000000001</v>
      </c>
      <c r="U12" s="1">
        <f>[1]!s_qfa_operateexpensetogr($A12,U$1)</f>
        <v>5.3461999999999996</v>
      </c>
      <c r="V12" s="1">
        <f>[1]!s_qfa_operateexpensetogr($A12,V$1)</f>
        <v>5.8789999999999996</v>
      </c>
      <c r="W12" s="1">
        <f>[1]!s_qfa_operateexpensetogr($A12,W$1)</f>
        <v>5.1820000000000004</v>
      </c>
      <c r="X12" s="1">
        <f>[1]!s_qfa_operateexpensetogr($A12,X$1)</f>
        <v>4.7699999999999996</v>
      </c>
      <c r="Y12" s="1">
        <f>[1]!s_qfa_operateexpensetogr($A12,Y$1)</f>
        <v>5.0468000000000002</v>
      </c>
    </row>
    <row r="13" spans="1:29">
      <c r="A13" s="2" t="s">
        <v>37</v>
      </c>
      <c r="B13" s="2" t="s">
        <v>36</v>
      </c>
      <c r="C13" s="1">
        <f ca="1">[1]!s_qfa_operateexpensetogr($A13,C$1)</f>
        <v>1.444</v>
      </c>
      <c r="D13" s="1">
        <f>[1]!s_qfa_operateexpensetogr($A13,D$1)</f>
        <v>1.444</v>
      </c>
      <c r="E13" s="1">
        <f>[1]!s_qfa_operateexpensetogr($A13,E$1)</f>
        <v>2.0527000000000002</v>
      </c>
      <c r="F13" s="1">
        <f>[1]!s_qfa_operateexpensetogr($A13,F$1)</f>
        <v>1.5134000000000001</v>
      </c>
      <c r="G13" s="1">
        <f>[1]!s_qfa_operateexpensetogr($A13,G$1)</f>
        <v>1.7652000000000001</v>
      </c>
      <c r="H13" s="1">
        <f>[1]!s_qfa_operateexpensetogr($A13,H$1)</f>
        <v>1.4334</v>
      </c>
      <c r="I13" s="1">
        <f>[1]!s_qfa_operateexpensetogr($A13,I$1)</f>
        <v>2.0253999999999999</v>
      </c>
      <c r="J13" s="1">
        <f>[1]!s_qfa_operateexpensetogr($A13,J$1)</f>
        <v>1.6336999999999999</v>
      </c>
      <c r="K13" s="1">
        <f>[1]!s_qfa_operateexpensetogr($A13,K$1)</f>
        <v>2.0590999999999999</v>
      </c>
      <c r="L13" s="1">
        <f>[1]!s_qfa_operateexpensetogr($A13,L$1)</f>
        <v>1.6044</v>
      </c>
      <c r="M13" s="1">
        <f>[1]!s_qfa_operateexpensetogr($A13,M$1)</f>
        <v>2.1219999999999999</v>
      </c>
      <c r="N13" s="1">
        <f>[1]!s_qfa_operateexpensetogr($A13,N$1)</f>
        <v>1.5176000000000001</v>
      </c>
      <c r="O13" s="1">
        <f>[1]!s_qfa_operateexpensetogr($A13,O$1)</f>
        <v>1.9327000000000001</v>
      </c>
      <c r="P13" s="1">
        <f>[1]!s_qfa_operateexpensetogr($A13,P$1)</f>
        <v>1.6048</v>
      </c>
      <c r="Q13" s="1">
        <f>[1]!s_qfa_operateexpensetogr($A13,Q$1)</f>
        <v>2.1395</v>
      </c>
      <c r="R13" s="1">
        <f>[1]!s_qfa_operateexpensetogr($A13,R$1)</f>
        <v>1.6263000000000001</v>
      </c>
      <c r="S13" s="1">
        <f>[1]!s_qfa_operateexpensetogr($A13,S$1)</f>
        <v>2.2061999999999999</v>
      </c>
      <c r="T13" s="1">
        <f>[1]!s_qfa_operateexpensetogr($A13,T$1)</f>
        <v>1.9380999999999999</v>
      </c>
      <c r="U13" s="1">
        <f>[1]!s_qfa_operateexpensetogr($A13,U$1)</f>
        <v>2.2940999999999998</v>
      </c>
      <c r="V13" s="1">
        <f>[1]!s_qfa_operateexpensetogr($A13,V$1)</f>
        <v>1.5688</v>
      </c>
      <c r="W13" s="1">
        <f>[1]!s_qfa_operateexpensetogr($A13,W$1)</f>
        <v>2.15</v>
      </c>
      <c r="X13" s="1">
        <f>[1]!s_qfa_operateexpensetogr($A13,X$1)</f>
        <v>1.9332</v>
      </c>
      <c r="Y13" s="1">
        <f>[1]!s_qfa_operateexpensetogr($A13,Y$1)</f>
        <v>2.266</v>
      </c>
    </row>
    <row r="14" spans="1:29">
      <c r="A14" s="2" t="s">
        <v>35</v>
      </c>
      <c r="B14" s="2" t="s">
        <v>34</v>
      </c>
      <c r="C14" s="1">
        <f ca="1">[1]!s_qfa_operateexpensetogr($A14,C$1)</f>
        <v>3.694</v>
      </c>
      <c r="D14" s="1">
        <f>[1]!s_qfa_operateexpensetogr($A14,D$1)</f>
        <v>3.694</v>
      </c>
      <c r="E14" s="1">
        <f>[1]!s_qfa_operateexpensetogr($A14,E$1)</f>
        <v>3.5750999999999999</v>
      </c>
      <c r="F14" s="1">
        <f>[1]!s_qfa_operateexpensetogr($A14,F$1)</f>
        <v>3.2652999999999999</v>
      </c>
      <c r="G14" s="1">
        <f>[1]!s_qfa_operateexpensetogr($A14,G$1)</f>
        <v>4.2234999999999996</v>
      </c>
      <c r="H14" s="1">
        <f>[1]!s_qfa_operateexpensetogr($A14,H$1)</f>
        <v>3.8473000000000002</v>
      </c>
      <c r="I14" s="1">
        <f>[1]!s_qfa_operateexpensetogr($A14,I$1)</f>
        <v>4.6841999999999997</v>
      </c>
      <c r="J14" s="1">
        <f>[1]!s_qfa_operateexpensetogr($A14,J$1)</f>
        <v>5.2356999999999996</v>
      </c>
      <c r="K14" s="1">
        <f>[1]!s_qfa_operateexpensetogr($A14,K$1)</f>
        <v>5.5547000000000004</v>
      </c>
      <c r="L14" s="1">
        <f>[1]!s_qfa_operateexpensetogr($A14,L$1)</f>
        <v>5.2972999999999999</v>
      </c>
      <c r="M14" s="1">
        <f>[1]!s_qfa_operateexpensetogr($A14,M$1)</f>
        <v>4.9649999999999999</v>
      </c>
      <c r="N14" s="1">
        <f>[1]!s_qfa_operateexpensetogr($A14,N$1)</f>
        <v>5.8708</v>
      </c>
      <c r="O14" s="1">
        <f>[1]!s_qfa_operateexpensetogr($A14,O$1)</f>
        <v>5.6858000000000004</v>
      </c>
      <c r="P14" s="1">
        <f>[1]!s_qfa_operateexpensetogr($A14,P$1)</f>
        <v>5.1516000000000002</v>
      </c>
      <c r="Q14" s="1">
        <f>[1]!s_qfa_operateexpensetogr($A14,Q$1)</f>
        <v>5.0031999999999996</v>
      </c>
      <c r="R14" s="1">
        <f>[1]!s_qfa_operateexpensetogr($A14,R$1)</f>
        <v>5.1852999999999998</v>
      </c>
      <c r="S14" s="1">
        <f>[1]!s_qfa_operateexpensetogr($A14,S$1)</f>
        <v>4.9927000000000001</v>
      </c>
      <c r="T14" s="1">
        <f>[1]!s_qfa_operateexpensetogr($A14,T$1)</f>
        <v>4.5063000000000004</v>
      </c>
      <c r="U14" s="1">
        <f>[1]!s_qfa_operateexpensetogr($A14,U$1)</f>
        <v>4.5117000000000003</v>
      </c>
      <c r="V14" s="1">
        <f>[1]!s_qfa_operateexpensetogr($A14,V$1)</f>
        <v>5.0446999999999997</v>
      </c>
      <c r="W14" s="1">
        <f>[1]!s_qfa_operateexpensetogr($A14,W$1)</f>
        <v>4.7043999999999997</v>
      </c>
      <c r="X14" s="1">
        <f>[1]!s_qfa_operateexpensetogr($A14,X$1)</f>
        <v>4.4816000000000003</v>
      </c>
      <c r="Y14" s="1">
        <f>[1]!s_qfa_operateexpensetogr($A14,Y$1)</f>
        <v>4.5979999999999999</v>
      </c>
    </row>
    <row r="15" spans="1:29">
      <c r="A15" s="2" t="s">
        <v>33</v>
      </c>
      <c r="B15" s="2" t="s">
        <v>32</v>
      </c>
      <c r="C15" s="1">
        <f ca="1">[1]!s_qfa_operateexpensetogr($A15,C$1)</f>
        <v>5.7328999999999999</v>
      </c>
      <c r="D15" s="1">
        <f>[1]!s_qfa_operateexpensetogr($A15,D$1)</f>
        <v>5.7328999999999999</v>
      </c>
      <c r="E15" s="1">
        <f>[1]!s_qfa_operateexpensetogr($A15,E$1)</f>
        <v>6.7366999999999999</v>
      </c>
      <c r="F15" s="1">
        <f>[1]!s_qfa_operateexpensetogr($A15,F$1)</f>
        <v>5.5351999999999997</v>
      </c>
      <c r="G15" s="1">
        <f>[1]!s_qfa_operateexpensetogr($A15,G$1)</f>
        <v>7.3305999999999996</v>
      </c>
      <c r="H15" s="1">
        <f>[1]!s_qfa_operateexpensetogr($A15,H$1)</f>
        <v>7.3387000000000002</v>
      </c>
      <c r="I15" s="1">
        <f>[1]!s_qfa_operateexpensetogr($A15,I$1)</f>
        <v>8.5251000000000001</v>
      </c>
      <c r="J15" s="1">
        <f>[1]!s_qfa_operateexpensetogr($A15,J$1)</f>
        <v>8.0290999999999997</v>
      </c>
      <c r="K15" s="1">
        <f>[1]!s_qfa_operateexpensetogr($A15,K$1)</f>
        <v>7.4119000000000002</v>
      </c>
      <c r="L15" s="1">
        <f>[1]!s_qfa_operateexpensetogr($A15,L$1)</f>
        <v>8.1716999999999995</v>
      </c>
      <c r="M15" s="1">
        <f>[1]!s_qfa_operateexpensetogr($A15,M$1)</f>
        <v>8.4494000000000007</v>
      </c>
      <c r="N15" s="1">
        <f>[1]!s_qfa_operateexpensetogr($A15,N$1)</f>
        <v>8.5928000000000004</v>
      </c>
      <c r="O15" s="1">
        <f>[1]!s_qfa_operateexpensetogr($A15,O$1)</f>
        <v>8.2425999999999995</v>
      </c>
      <c r="P15" s="1">
        <f>[1]!s_qfa_operateexpensetogr($A15,P$1)</f>
        <v>7.9762000000000004</v>
      </c>
      <c r="Q15" s="1">
        <f>[1]!s_qfa_operateexpensetogr($A15,Q$1)</f>
        <v>8.3536000000000001</v>
      </c>
      <c r="R15" s="1">
        <f>[1]!s_qfa_operateexpensetogr($A15,R$1)</f>
        <v>8.0777000000000001</v>
      </c>
      <c r="S15" s="1">
        <f>[1]!s_qfa_operateexpensetogr($A15,S$1)</f>
        <v>8.0028000000000006</v>
      </c>
      <c r="T15" s="1">
        <f>[1]!s_qfa_operateexpensetogr($A15,T$1)</f>
        <v>7.3973000000000004</v>
      </c>
      <c r="U15" s="1">
        <f>[1]!s_qfa_operateexpensetogr($A15,U$1)</f>
        <v>7.7907999999999999</v>
      </c>
      <c r="V15" s="1">
        <f>[1]!s_qfa_operateexpensetogr($A15,V$1)</f>
        <v>7.4581</v>
      </c>
      <c r="W15" s="1">
        <f>[1]!s_qfa_operateexpensetogr($A15,W$1)</f>
        <v>8.5554000000000006</v>
      </c>
      <c r="X15" s="1">
        <f>[1]!s_qfa_operateexpensetogr($A15,X$1)</f>
        <v>8.1944999999999997</v>
      </c>
      <c r="Y15" s="1">
        <f>[1]!s_qfa_operateexpensetogr($A15,Y$1)</f>
        <v>8.4382999999999999</v>
      </c>
    </row>
    <row r="16" spans="1:29">
      <c r="A16" s="2" t="s">
        <v>31</v>
      </c>
      <c r="B16" s="2" t="s">
        <v>30</v>
      </c>
      <c r="C16" s="1">
        <f ca="1">[1]!s_qfa_operateexpensetogr($A16,C$1)</f>
        <v>8.6737000000000002</v>
      </c>
      <c r="D16" s="1">
        <f>[1]!s_qfa_operateexpensetogr($A16,D$1)</f>
        <v>8.6737000000000002</v>
      </c>
      <c r="E16" s="1">
        <f>[1]!s_qfa_operateexpensetogr($A16,E$1)</f>
        <v>11.194900000000001</v>
      </c>
      <c r="F16" s="1">
        <f>[1]!s_qfa_operateexpensetogr($A16,F$1)</f>
        <v>6.2488000000000001</v>
      </c>
      <c r="G16" s="1">
        <f>[1]!s_qfa_operateexpensetogr($A16,G$1)</f>
        <v>12.4941</v>
      </c>
      <c r="H16" s="1">
        <f>[1]!s_qfa_operateexpensetogr($A16,H$1)</f>
        <v>16.167000000000002</v>
      </c>
      <c r="I16" s="1">
        <f>[1]!s_qfa_operateexpensetogr($A16,I$1)</f>
        <v>23.991700000000002</v>
      </c>
      <c r="J16" s="1">
        <f>[1]!s_qfa_operateexpensetogr($A16,J$1)</f>
        <v>21.9175</v>
      </c>
      <c r="K16" s="1">
        <f>[1]!s_qfa_operateexpensetogr($A16,K$1)</f>
        <v>23.306999999999999</v>
      </c>
      <c r="L16" s="1">
        <f>[1]!s_qfa_operateexpensetogr($A16,L$1)</f>
        <v>24.982399999999998</v>
      </c>
      <c r="M16" s="1">
        <f>[1]!s_qfa_operateexpensetogr($A16,M$1)</f>
        <v>25.992799999999999</v>
      </c>
      <c r="N16" s="1">
        <f>[1]!s_qfa_operateexpensetogr($A16,N$1)</f>
        <v>24.801600000000001</v>
      </c>
      <c r="O16" s="1">
        <f>[1]!s_qfa_operateexpensetogr($A16,O$1)</f>
        <v>20.643000000000001</v>
      </c>
      <c r="P16" s="1">
        <f>[1]!s_qfa_operateexpensetogr($A16,P$1)</f>
        <v>22.186</v>
      </c>
      <c r="Q16" s="1">
        <f>[1]!s_qfa_operateexpensetogr($A16,Q$1)</f>
        <v>21.754100000000001</v>
      </c>
      <c r="R16" s="1">
        <f>[1]!s_qfa_operateexpensetogr($A16,R$1)</f>
        <v>18.424099999999999</v>
      </c>
      <c r="S16" s="1">
        <f>[1]!s_qfa_operateexpensetogr($A16,S$1)</f>
        <v>16.932700000000001</v>
      </c>
      <c r="T16" s="1">
        <f>[1]!s_qfa_operateexpensetogr($A16,T$1)</f>
        <v>20.231300000000001</v>
      </c>
      <c r="U16" s="1">
        <f>[1]!s_qfa_operateexpensetogr($A16,U$1)</f>
        <v>19.3215</v>
      </c>
      <c r="V16" s="1">
        <f>[1]!s_qfa_operateexpensetogr($A16,V$1)</f>
        <v>19.168900000000001</v>
      </c>
      <c r="W16" s="1">
        <f>[1]!s_qfa_operateexpensetogr($A16,W$1)</f>
        <v>16.9087</v>
      </c>
      <c r="X16" s="1">
        <f>[1]!s_qfa_operateexpensetogr($A16,X$1)</f>
        <v>19.2683</v>
      </c>
      <c r="Y16" s="1">
        <f>[1]!s_qfa_operateexpensetogr($A16,Y$1)</f>
        <v>11.728300000000001</v>
      </c>
    </row>
    <row r="17" spans="1:25">
      <c r="A17" s="2" t="s">
        <v>29</v>
      </c>
      <c r="B17" s="2" t="s">
        <v>28</v>
      </c>
      <c r="C17" s="1">
        <f ca="1">[1]!s_qfa_operateexpensetogr($A17,C$1)</f>
        <v>9.3849</v>
      </c>
      <c r="D17" s="1">
        <f>[1]!s_qfa_operateexpensetogr($A17,D$1)</f>
        <v>9.3849</v>
      </c>
      <c r="E17" s="1">
        <f>[1]!s_qfa_operateexpensetogr($A17,E$1)</f>
        <v>9.3506999999999998</v>
      </c>
      <c r="F17" s="1">
        <f>[1]!s_qfa_operateexpensetogr($A17,F$1)</f>
        <v>9.6759000000000004</v>
      </c>
      <c r="G17" s="1">
        <f>[1]!s_qfa_operateexpensetogr($A17,G$1)</f>
        <v>9.8987999999999996</v>
      </c>
      <c r="H17" s="1">
        <f>[1]!s_qfa_operateexpensetogr($A17,H$1)</f>
        <v>9.8597000000000001</v>
      </c>
      <c r="I17" s="1">
        <f>[1]!s_qfa_operateexpensetogr($A17,I$1)</f>
        <v>10.081200000000001</v>
      </c>
      <c r="J17" s="1">
        <f>[1]!s_qfa_operateexpensetogr($A17,J$1)</f>
        <v>12.0031</v>
      </c>
      <c r="K17" s="1">
        <f>[1]!s_qfa_operateexpensetogr($A17,K$1)</f>
        <v>11.0284</v>
      </c>
      <c r="L17" s="1">
        <f>[1]!s_qfa_operateexpensetogr($A17,L$1)</f>
        <v>11.432499999999999</v>
      </c>
      <c r="M17" s="1">
        <f>[1]!s_qfa_operateexpensetogr($A17,M$1)</f>
        <v>11.142799999999999</v>
      </c>
      <c r="N17" s="1">
        <f>[1]!s_qfa_operateexpensetogr($A17,N$1)</f>
        <v>11.246499999999999</v>
      </c>
      <c r="O17" s="1">
        <f>[1]!s_qfa_operateexpensetogr($A17,O$1)</f>
        <v>10.667999999999999</v>
      </c>
      <c r="P17" s="1">
        <f>[1]!s_qfa_operateexpensetogr($A17,P$1)</f>
        <v>10.5548</v>
      </c>
      <c r="Q17" s="1">
        <f>[1]!s_qfa_operateexpensetogr($A17,Q$1)</f>
        <v>10.537000000000001</v>
      </c>
      <c r="R17" s="1">
        <f>[1]!s_qfa_operateexpensetogr($A17,R$1)</f>
        <v>11.441000000000001</v>
      </c>
      <c r="S17" s="1">
        <f>[1]!s_qfa_operateexpensetogr($A17,S$1)</f>
        <v>11.1739</v>
      </c>
      <c r="T17" s="1">
        <f>[1]!s_qfa_operateexpensetogr($A17,T$1)</f>
        <v>10.3794</v>
      </c>
      <c r="U17" s="1">
        <f>[1]!s_qfa_operateexpensetogr($A17,U$1)</f>
        <v>12.241899999999999</v>
      </c>
      <c r="V17" s="1">
        <f>[1]!s_qfa_operateexpensetogr($A17,V$1)</f>
        <v>12.396800000000001</v>
      </c>
      <c r="W17" s="1">
        <f>[1]!s_qfa_operateexpensetogr($A17,W$1)</f>
        <v>12.3375</v>
      </c>
      <c r="X17" s="1">
        <f>[1]!s_qfa_operateexpensetogr($A17,X$1)</f>
        <v>11.7585</v>
      </c>
      <c r="Y17" s="1">
        <f>[1]!s_qfa_operateexpensetogr($A17,Y$1)</f>
        <v>12.370200000000001</v>
      </c>
    </row>
    <row r="18" spans="1:25">
      <c r="A18" s="2" t="s">
        <v>27</v>
      </c>
      <c r="B18" s="2" t="s">
        <v>26</v>
      </c>
      <c r="C18" s="1">
        <f ca="1">[1]!s_qfa_operateexpensetogr($A18,C$1)</f>
        <v>10.814299999999999</v>
      </c>
      <c r="D18" s="1">
        <f>[1]!s_qfa_operateexpensetogr($A18,D$1)</f>
        <v>10.814299999999999</v>
      </c>
      <c r="E18" s="1">
        <f>[1]!s_qfa_operateexpensetogr($A18,E$1)</f>
        <v>10.598000000000001</v>
      </c>
      <c r="F18" s="1">
        <f>[1]!s_qfa_operateexpensetogr($A18,F$1)</f>
        <v>12.1013</v>
      </c>
      <c r="G18" s="1">
        <f>[1]!s_qfa_operateexpensetogr($A18,G$1)</f>
        <v>10.2393</v>
      </c>
      <c r="H18" s="1">
        <f>[1]!s_qfa_operateexpensetogr($A18,H$1)</f>
        <v>10.4733</v>
      </c>
      <c r="I18" s="1">
        <f>[1]!s_qfa_operateexpensetogr($A18,I$1)</f>
        <v>12.1951</v>
      </c>
      <c r="J18" s="1">
        <f>[1]!s_qfa_operateexpensetogr($A18,J$1)</f>
        <v>8.2203999999999997</v>
      </c>
      <c r="K18" s="1">
        <f>[1]!s_qfa_operateexpensetogr($A18,K$1)</f>
        <v>14.488799999999999</v>
      </c>
      <c r="L18" s="1">
        <f>[1]!s_qfa_operateexpensetogr($A18,L$1)</f>
        <v>14.603999999999999</v>
      </c>
      <c r="M18" s="1">
        <f>[1]!s_qfa_operateexpensetogr($A18,M$1)</f>
        <v>13.6713</v>
      </c>
      <c r="N18" s="1">
        <f>[1]!s_qfa_operateexpensetogr($A18,N$1)</f>
        <v>15.661300000000001</v>
      </c>
      <c r="O18" s="1">
        <f>[1]!s_qfa_operateexpensetogr($A18,O$1)</f>
        <v>12.657999999999999</v>
      </c>
      <c r="P18" s="1">
        <f>[1]!s_qfa_operateexpensetogr($A18,P$1)</f>
        <v>12.0694</v>
      </c>
      <c r="Q18" s="1">
        <f>[1]!s_qfa_operateexpensetogr($A18,Q$1)</f>
        <v>12.3521</v>
      </c>
      <c r="R18" s="1">
        <f>[1]!s_qfa_operateexpensetogr($A18,R$1)</f>
        <v>13.1988</v>
      </c>
      <c r="S18" s="1">
        <f>[1]!s_qfa_operateexpensetogr($A18,S$1)</f>
        <v>10.6601</v>
      </c>
      <c r="T18" s="1">
        <f>[1]!s_qfa_operateexpensetogr($A18,T$1)</f>
        <v>12.357699999999999</v>
      </c>
      <c r="U18" s="1">
        <f>[1]!s_qfa_operateexpensetogr($A18,U$1)</f>
        <v>13.0517</v>
      </c>
      <c r="V18" s="1">
        <f>[1]!s_qfa_operateexpensetogr($A18,V$1)</f>
        <v>12.243</v>
      </c>
      <c r="W18" s="1">
        <f>[1]!s_qfa_operateexpensetogr($A18,W$1)</f>
        <v>11.0105</v>
      </c>
      <c r="X18" s="1">
        <f>[1]!s_qfa_operateexpensetogr($A18,X$1)</f>
        <v>10.354100000000001</v>
      </c>
      <c r="Y18" s="1">
        <f>[1]!s_qfa_operateexpensetogr($A18,Y$1)</f>
        <v>10.6981</v>
      </c>
    </row>
    <row r="19" spans="1:25">
      <c r="A19" s="2" t="s">
        <v>25</v>
      </c>
      <c r="B19" s="2" t="s">
        <v>24</v>
      </c>
      <c r="C19" s="1">
        <f ca="1">[1]!s_qfa_operateexpensetogr($A19,C$1)</f>
        <v>13.8568</v>
      </c>
      <c r="D19" s="1">
        <f>[1]!s_qfa_operateexpensetogr($A19,D$1)</f>
        <v>13.8568</v>
      </c>
      <c r="E19" s="1">
        <f>[1]!s_qfa_operateexpensetogr($A19,E$1)</f>
        <v>14.185</v>
      </c>
      <c r="F19" s="1">
        <f>[1]!s_qfa_operateexpensetogr($A19,F$1)</f>
        <v>14.584</v>
      </c>
      <c r="G19" s="1">
        <f>[1]!s_qfa_operateexpensetogr($A19,G$1)</f>
        <v>14.911300000000001</v>
      </c>
      <c r="H19" s="1">
        <f>[1]!s_qfa_operateexpensetogr($A19,H$1)</f>
        <v>14.3391</v>
      </c>
      <c r="I19" s="1">
        <f>[1]!s_qfa_operateexpensetogr($A19,I$1)</f>
        <v>15.191800000000001</v>
      </c>
      <c r="J19" s="1">
        <f>[1]!s_qfa_operateexpensetogr($A19,J$1)</f>
        <v>17.686499999999999</v>
      </c>
      <c r="K19" s="1">
        <f>[1]!s_qfa_operateexpensetogr($A19,K$1)</f>
        <v>16.491</v>
      </c>
      <c r="L19" s="1">
        <f>[1]!s_qfa_operateexpensetogr($A19,L$1)</f>
        <v>16.2502</v>
      </c>
      <c r="M19" s="1">
        <f>[1]!s_qfa_operateexpensetogr($A19,M$1)</f>
        <v>15.9132</v>
      </c>
      <c r="N19" s="1">
        <f>[1]!s_qfa_operateexpensetogr($A19,N$1)</f>
        <v>18.398599999999998</v>
      </c>
      <c r="O19" s="1">
        <f>[1]!s_qfa_operateexpensetogr($A19,O$1)</f>
        <v>16.4682</v>
      </c>
      <c r="P19" s="1">
        <f>[1]!s_qfa_operateexpensetogr($A19,P$1)</f>
        <v>16.187899999999999</v>
      </c>
      <c r="Q19" s="1">
        <f>[1]!s_qfa_operateexpensetogr($A19,Q$1)</f>
        <v>16.2226</v>
      </c>
      <c r="R19" s="1">
        <f>[1]!s_qfa_operateexpensetogr($A19,R$1)</f>
        <v>17.595099999999999</v>
      </c>
      <c r="S19" s="1">
        <f>[1]!s_qfa_operateexpensetogr($A19,S$1)</f>
        <v>14.996600000000001</v>
      </c>
      <c r="T19" s="1">
        <f>[1]!s_qfa_operateexpensetogr($A19,T$1)</f>
        <v>13.597099999999999</v>
      </c>
      <c r="U19" s="1">
        <f>[1]!s_qfa_operateexpensetogr($A19,U$1)</f>
        <v>13.0047</v>
      </c>
      <c r="V19" s="1">
        <f>[1]!s_qfa_operateexpensetogr($A19,V$1)</f>
        <v>13.180199999999999</v>
      </c>
      <c r="W19" s="1">
        <f>[1]!s_qfa_operateexpensetogr($A19,W$1)</f>
        <v>12.7128</v>
      </c>
      <c r="X19" s="1">
        <f>[1]!s_qfa_operateexpensetogr($A19,X$1)</f>
        <v>12.6488</v>
      </c>
      <c r="Y19" s="1">
        <f>[1]!s_qfa_operateexpensetogr($A19,Y$1)</f>
        <v>11.147500000000001</v>
      </c>
    </row>
    <row r="20" spans="1:25">
      <c r="A20" s="2" t="s">
        <v>23</v>
      </c>
      <c r="B20" s="2" t="s">
        <v>22</v>
      </c>
      <c r="C20" s="1">
        <f ca="1">[1]!s_qfa_operateexpensetogr($A20,C$1)</f>
        <v>13.025</v>
      </c>
      <c r="D20" s="1">
        <f>[1]!s_qfa_operateexpensetogr($A20,D$1)</f>
        <v>13.025</v>
      </c>
      <c r="E20" s="1">
        <f>[1]!s_qfa_operateexpensetogr($A20,E$1)</f>
        <v>11.3979</v>
      </c>
      <c r="F20" s="1">
        <f>[1]!s_qfa_operateexpensetogr($A20,F$1)</f>
        <v>9.3295999999999992</v>
      </c>
      <c r="G20" s="1">
        <f>[1]!s_qfa_operateexpensetogr($A20,G$1)</f>
        <v>13.0969</v>
      </c>
      <c r="H20" s="1">
        <f>[1]!s_qfa_operateexpensetogr($A20,H$1)</f>
        <v>12.8871</v>
      </c>
      <c r="I20" s="1">
        <f>[1]!s_qfa_operateexpensetogr($A20,I$1)</f>
        <v>12.566000000000001</v>
      </c>
      <c r="J20" s="1">
        <f>[1]!s_qfa_operateexpensetogr($A20,J$1)</f>
        <v>13.903499999999999</v>
      </c>
      <c r="K20" s="1">
        <f>[1]!s_qfa_operateexpensetogr($A20,K$1)</f>
        <v>13.7121</v>
      </c>
      <c r="L20" s="1">
        <f>[1]!s_qfa_operateexpensetogr($A20,L$1)</f>
        <v>14.6547</v>
      </c>
      <c r="M20" s="1">
        <f>[1]!s_qfa_operateexpensetogr($A20,M$1)</f>
        <v>12.9215</v>
      </c>
      <c r="N20" s="1">
        <f>[1]!s_qfa_operateexpensetogr($A20,N$1)</f>
        <v>12.8653</v>
      </c>
      <c r="O20" s="1">
        <f>[1]!s_qfa_operateexpensetogr($A20,O$1)</f>
        <v>14.325200000000001</v>
      </c>
      <c r="P20" s="1">
        <f>[1]!s_qfa_operateexpensetogr($A20,P$1)</f>
        <v>15.752000000000001</v>
      </c>
      <c r="Q20" s="1">
        <f>[1]!s_qfa_operateexpensetogr($A20,Q$1)</f>
        <v>13.0268</v>
      </c>
      <c r="R20" s="1">
        <f>[1]!s_qfa_operateexpensetogr($A20,R$1)</f>
        <v>15.0017</v>
      </c>
      <c r="S20" s="1">
        <f>[1]!s_qfa_operateexpensetogr($A20,S$1)</f>
        <v>14.0992</v>
      </c>
      <c r="T20" s="1">
        <f>[1]!s_qfa_operateexpensetogr($A20,T$1)</f>
        <v>15.561400000000001</v>
      </c>
      <c r="U20" s="1">
        <f>[1]!s_qfa_operateexpensetogr($A20,U$1)</f>
        <v>13.6412</v>
      </c>
      <c r="V20" s="1">
        <f>[1]!s_qfa_operateexpensetogr($A20,V$1)</f>
        <v>15.37</v>
      </c>
      <c r="W20" s="1">
        <f>[1]!s_qfa_operateexpensetogr($A20,W$1)</f>
        <v>15.6722</v>
      </c>
      <c r="X20" s="1">
        <f>[1]!s_qfa_operateexpensetogr($A20,X$1)</f>
        <v>15.147600000000001</v>
      </c>
      <c r="Y20" s="1">
        <f>[1]!s_qfa_operateexpensetogr($A20,Y$1)</f>
        <v>12.7691</v>
      </c>
    </row>
    <row r="21" spans="1:25">
      <c r="A21" s="2" t="s">
        <v>21</v>
      </c>
      <c r="B21" s="2" t="s">
        <v>20</v>
      </c>
      <c r="C21" s="1">
        <f ca="1">[1]!s_qfa_operateexpensetogr($A21,C$1)</f>
        <v>2.5171999999999999</v>
      </c>
      <c r="D21" s="1">
        <f>[1]!s_qfa_operateexpensetogr($A21,D$1)</f>
        <v>2.5171999999999999</v>
      </c>
      <c r="E21" s="1">
        <f>[1]!s_qfa_operateexpensetogr($A21,E$1)</f>
        <v>2.8744000000000001</v>
      </c>
      <c r="F21" s="1">
        <f>[1]!s_qfa_operateexpensetogr($A21,F$1)</f>
        <v>1.8010999999999999</v>
      </c>
      <c r="G21" s="1">
        <f>[1]!s_qfa_operateexpensetogr($A21,G$1)</f>
        <v>2.4702000000000002</v>
      </c>
      <c r="H21" s="1">
        <f>[1]!s_qfa_operateexpensetogr($A21,H$1)</f>
        <v>2.4496000000000002</v>
      </c>
      <c r="I21" s="1">
        <f>[1]!s_qfa_operateexpensetogr($A21,I$1)</f>
        <v>2.8279999999999998</v>
      </c>
      <c r="J21" s="1">
        <f>[1]!s_qfa_operateexpensetogr($A21,J$1)</f>
        <v>3.2389000000000001</v>
      </c>
      <c r="K21" s="1">
        <f>[1]!s_qfa_operateexpensetogr($A21,K$1)</f>
        <v>3.4203000000000001</v>
      </c>
      <c r="L21" s="1">
        <f>[1]!s_qfa_operateexpensetogr($A21,L$1)</f>
        <v>3.8597000000000001</v>
      </c>
      <c r="M21" s="1">
        <f>[1]!s_qfa_operateexpensetogr($A21,M$1)</f>
        <v>3.7181999999999999</v>
      </c>
      <c r="N21" s="1">
        <f>[1]!s_qfa_operateexpensetogr($A21,N$1)</f>
        <v>4.476</v>
      </c>
      <c r="O21" s="1">
        <f>[1]!s_qfa_operateexpensetogr($A21,O$1)</f>
        <v>3.6364999999999998</v>
      </c>
      <c r="P21" s="1">
        <f>[1]!s_qfa_operateexpensetogr($A21,P$1)</f>
        <v>3.9788000000000001</v>
      </c>
      <c r="Q21" s="1">
        <f>[1]!s_qfa_operateexpensetogr($A21,Q$1)</f>
        <v>3.8147000000000002</v>
      </c>
      <c r="R21" s="1">
        <f>[1]!s_qfa_operateexpensetogr($A21,R$1)</f>
        <v>4.3987999999999996</v>
      </c>
      <c r="S21" s="1">
        <f>[1]!s_qfa_operateexpensetogr($A21,S$1)</f>
        <v>3.7789000000000001</v>
      </c>
      <c r="T21" s="1">
        <f>[1]!s_qfa_operateexpensetogr($A21,T$1)</f>
        <v>3.7608999999999999</v>
      </c>
      <c r="U21" s="1">
        <f>[1]!s_qfa_operateexpensetogr($A21,U$1)</f>
        <v>3.6922999999999999</v>
      </c>
      <c r="V21" s="1">
        <f>[1]!s_qfa_operateexpensetogr($A21,V$1)</f>
        <v>4.2454999999999998</v>
      </c>
      <c r="W21" s="1">
        <f>[1]!s_qfa_operateexpensetogr($A21,W$1)</f>
        <v>3.8264999999999998</v>
      </c>
      <c r="X21" s="1">
        <f>[1]!s_qfa_operateexpensetogr($A21,X$1)</f>
        <v>3.7881</v>
      </c>
      <c r="Y21" s="1">
        <f>[1]!s_qfa_operateexpensetogr($A21,Y$1)</f>
        <v>5.3070000000000004</v>
      </c>
    </row>
    <row r="22" spans="1:25">
      <c r="A22" s="2" t="s">
        <v>19</v>
      </c>
      <c r="B22" s="2" t="s">
        <v>18</v>
      </c>
      <c r="C22" s="1" t="str">
        <f ca="1">[1]!s_qfa_operateexpensetogr($A22,C$1)</f>
        <v>#N/A</v>
      </c>
      <c r="D22" s="1" t="str">
        <f>[1]!s_qfa_operateexpensetogr($A22,D$1)</f>
        <v>#N/A</v>
      </c>
      <c r="E22" s="1" t="str">
        <f>[1]!s_qfa_operateexpensetogr($A22,E$1)</f>
        <v>#N/A</v>
      </c>
      <c r="F22" s="1" t="str">
        <f>[1]!s_qfa_operateexpensetogr($A22,F$1)</f>
        <v>#N/A</v>
      </c>
      <c r="G22" s="1" t="str">
        <f>[1]!s_qfa_operateexpensetogr($A22,G$1)</f>
        <v>#N/A</v>
      </c>
      <c r="H22" s="1" t="str">
        <f>[1]!s_qfa_operateexpensetogr($A22,H$1)</f>
        <v>#N/A</v>
      </c>
      <c r="I22" s="1" t="str">
        <f>[1]!s_qfa_operateexpensetogr($A22,I$1)</f>
        <v>#N/A</v>
      </c>
      <c r="J22" s="1" t="str">
        <f>[1]!s_qfa_operateexpensetogr($A22,J$1)</f>
        <v>#N/A</v>
      </c>
      <c r="K22" s="1" t="str">
        <f>[1]!s_qfa_operateexpensetogr($A22,K$1)</f>
        <v>#N/A</v>
      </c>
      <c r="L22" s="1" t="str">
        <f>[1]!s_qfa_operateexpensetogr($A22,L$1)</f>
        <v>#N/A</v>
      </c>
      <c r="M22" s="1" t="str">
        <f>[1]!s_qfa_operateexpensetogr($A22,M$1)</f>
        <v>#N/A</v>
      </c>
      <c r="N22" s="1" t="str">
        <f>[1]!s_qfa_operateexpensetogr($A22,N$1)</f>
        <v>#N/A</v>
      </c>
      <c r="O22" s="1" t="str">
        <f>[1]!s_qfa_operateexpensetogr($A22,O$1)</f>
        <v>#N/A</v>
      </c>
      <c r="P22" s="1" t="str">
        <f>[1]!s_qfa_operateexpensetogr($A22,P$1)</f>
        <v>#N/A</v>
      </c>
      <c r="Q22" s="1" t="str">
        <f>[1]!s_qfa_operateexpensetogr($A22,Q$1)</f>
        <v>#N/A</v>
      </c>
      <c r="R22" s="1" t="str">
        <f>[1]!s_qfa_operateexpensetogr($A22,R$1)</f>
        <v>#N/A</v>
      </c>
      <c r="S22" s="1" t="str">
        <f>[1]!s_qfa_operateexpensetogr($A22,S$1)</f>
        <v>#N/A</v>
      </c>
      <c r="T22" s="1" t="str">
        <f>[1]!s_qfa_operateexpensetogr($A22,T$1)</f>
        <v>#N/A</v>
      </c>
      <c r="U22" s="1" t="str">
        <f>[1]!s_qfa_operateexpensetogr($A22,U$1)</f>
        <v>#N/A</v>
      </c>
      <c r="V22" s="1" t="str">
        <f>[1]!s_qfa_operateexpensetogr($A22,V$1)</f>
        <v>#N/A</v>
      </c>
      <c r="W22" s="1" t="str">
        <f>[1]!s_qfa_operateexpensetogr($A22,W$1)</f>
        <v>#N/A</v>
      </c>
      <c r="X22" s="1" t="str">
        <f>[1]!s_qfa_operateexpensetogr($A22,X$1)</f>
        <v>#N/A</v>
      </c>
      <c r="Y22" s="1" t="str">
        <f>[1]!s_qfa_operateexpensetogr($A22,Y$1)</f>
        <v>#N/A</v>
      </c>
    </row>
    <row r="23" spans="1:25">
      <c r="A23" s="2" t="s">
        <v>17</v>
      </c>
      <c r="B23" s="2" t="s">
        <v>16</v>
      </c>
      <c r="C23" s="1">
        <f ca="1">[1]!s_qfa_operateexpensetogr($A23,C$1)</f>
        <v>4.3674999999999997</v>
      </c>
      <c r="D23" s="1">
        <f>[1]!s_qfa_operateexpensetogr($A23,D$1)</f>
        <v>4.3674999999999997</v>
      </c>
      <c r="E23" s="1">
        <f>[1]!s_qfa_operateexpensetogr($A23,E$1)</f>
        <v>4.1022999999999996</v>
      </c>
      <c r="F23" s="1">
        <f>[1]!s_qfa_operateexpensetogr($A23,F$1)</f>
        <v>4.3361000000000001</v>
      </c>
      <c r="G23" s="1">
        <f>[1]!s_qfa_operateexpensetogr($A23,G$1)</f>
        <v>4.0697000000000001</v>
      </c>
      <c r="H23" s="1">
        <f>[1]!s_qfa_operateexpensetogr($A23,H$1)</f>
        <v>6.6859999999999999</v>
      </c>
      <c r="I23" s="1">
        <f>[1]!s_qfa_operateexpensetogr($A23,I$1)</f>
        <v>3.593</v>
      </c>
      <c r="J23" s="1">
        <f>[1]!s_qfa_operateexpensetogr($A23,J$1)</f>
        <v>4.5575999999999999</v>
      </c>
      <c r="K23" s="1">
        <f>[1]!s_qfa_operateexpensetogr($A23,K$1)</f>
        <v>4.5929000000000002</v>
      </c>
      <c r="L23" s="1">
        <f>[1]!s_qfa_operateexpensetogr($A23,L$1)</f>
        <v>4.7068000000000003</v>
      </c>
      <c r="M23" s="1">
        <f>[1]!s_qfa_operateexpensetogr($A23,M$1)</f>
        <v>5.6867000000000001</v>
      </c>
      <c r="N23" s="1">
        <f>[1]!s_qfa_operateexpensetogr($A23,N$1)</f>
        <v>5.2180999999999997</v>
      </c>
      <c r="O23" s="1">
        <f>[1]!s_qfa_operateexpensetogr($A23,O$1)</f>
        <v>5.4414999999999996</v>
      </c>
      <c r="P23" s="1">
        <f>[1]!s_qfa_operateexpensetogr($A23,P$1)</f>
        <v>4.9394999999999998</v>
      </c>
      <c r="Q23" s="1">
        <f>[1]!s_qfa_operateexpensetogr($A23,Q$1)</f>
        <v>6.6881000000000004</v>
      </c>
      <c r="R23" s="1">
        <f>[1]!s_qfa_operateexpensetogr($A23,R$1)</f>
        <v>8.3480000000000008</v>
      </c>
      <c r="S23" s="1">
        <f>[1]!s_qfa_operateexpensetogr($A23,S$1)</f>
        <v>4.3249000000000004</v>
      </c>
      <c r="T23" s="1">
        <f>[1]!s_qfa_operateexpensetogr($A23,T$1)</f>
        <v>4.6073000000000004</v>
      </c>
      <c r="U23" s="1">
        <f>[1]!s_qfa_operateexpensetogr($A23,U$1)</f>
        <v>2.6568000000000001</v>
      </c>
      <c r="V23" s="1">
        <f>[1]!s_qfa_operateexpensetogr($A23,V$1)</f>
        <v>4.6516000000000002</v>
      </c>
      <c r="W23" s="1">
        <f>[1]!s_qfa_operateexpensetogr($A23,W$1)</f>
        <v>4.7350000000000003</v>
      </c>
      <c r="X23" s="1">
        <f>[1]!s_qfa_operateexpensetogr($A23,X$1)</f>
        <v>4.6406999999999998</v>
      </c>
      <c r="Y23" s="1">
        <f>[1]!s_qfa_operateexpensetogr($A23,Y$1)</f>
        <v>3.0484</v>
      </c>
    </row>
    <row r="24" spans="1:25">
      <c r="A24" s="2" t="s">
        <v>15</v>
      </c>
      <c r="B24" s="2" t="s">
        <v>14</v>
      </c>
      <c r="C24" s="1">
        <f ca="1">[1]!s_qfa_operateexpensetogr($A24,C$1)</f>
        <v>2.536</v>
      </c>
      <c r="D24" s="1">
        <f>[1]!s_qfa_operateexpensetogr($A24,D$1)</f>
        <v>2.536</v>
      </c>
      <c r="E24" s="1">
        <f>[1]!s_qfa_operateexpensetogr($A24,E$1)</f>
        <v>3.0145</v>
      </c>
      <c r="F24" s="1">
        <f>[1]!s_qfa_operateexpensetogr($A24,F$1)</f>
        <v>2.6840000000000002</v>
      </c>
      <c r="G24" s="1">
        <f>[1]!s_qfa_operateexpensetogr($A24,G$1)</f>
        <v>3.1408999999999998</v>
      </c>
      <c r="H24" s="1">
        <f>[1]!s_qfa_operateexpensetogr($A24,H$1)</f>
        <v>2.4430999999999998</v>
      </c>
      <c r="I24" s="1">
        <f>[1]!s_qfa_operateexpensetogr($A24,I$1)</f>
        <v>2.9697</v>
      </c>
      <c r="J24" s="1">
        <f>[1]!s_qfa_operateexpensetogr($A24,J$1)</f>
        <v>3.0731999999999999</v>
      </c>
      <c r="K24" s="1">
        <f>[1]!s_qfa_operateexpensetogr($A24,K$1)</f>
        <v>3.3473000000000002</v>
      </c>
      <c r="L24" s="1">
        <f>[1]!s_qfa_operateexpensetogr($A24,L$1)</f>
        <v>2.6427999999999998</v>
      </c>
      <c r="M24" s="1">
        <f>[1]!s_qfa_operateexpensetogr($A24,M$1)</f>
        <v>3.2330000000000001</v>
      </c>
      <c r="N24" s="1">
        <f>[1]!s_qfa_operateexpensetogr($A24,N$1)</f>
        <v>2.98</v>
      </c>
      <c r="O24" s="1">
        <f>[1]!s_qfa_operateexpensetogr($A24,O$1)</f>
        <v>3.5112000000000001</v>
      </c>
      <c r="P24" s="1">
        <f>[1]!s_qfa_operateexpensetogr($A24,P$1)</f>
        <v>2.5327000000000002</v>
      </c>
      <c r="Q24" s="1">
        <f>[1]!s_qfa_operateexpensetogr($A24,Q$1)</f>
        <v>3.3069000000000002</v>
      </c>
      <c r="R24" s="1">
        <f>[1]!s_qfa_operateexpensetogr($A24,R$1)</f>
        <v>2.6105</v>
      </c>
      <c r="S24" s="1">
        <f>[1]!s_qfa_operateexpensetogr($A24,S$1)</f>
        <v>3.5367000000000002</v>
      </c>
      <c r="T24" s="1">
        <f>[1]!s_qfa_operateexpensetogr($A24,T$1)</f>
        <v>2.5417999999999998</v>
      </c>
      <c r="U24" s="1">
        <f>[1]!s_qfa_operateexpensetogr($A24,U$1)</f>
        <v>3.1052</v>
      </c>
      <c r="V24" s="1">
        <f>[1]!s_qfa_operateexpensetogr($A24,V$1)</f>
        <v>2.2002999999999999</v>
      </c>
      <c r="W24" s="1">
        <f>[1]!s_qfa_operateexpensetogr($A24,W$1)</f>
        <v>3.1373000000000002</v>
      </c>
      <c r="X24" s="1">
        <f>[1]!s_qfa_operateexpensetogr($A24,X$1)</f>
        <v>2.3439999999999999</v>
      </c>
      <c r="Y24" s="1">
        <f>[1]!s_qfa_operateexpensetogr($A24,Y$1)</f>
        <v>3.0158999999999998</v>
      </c>
    </row>
    <row r="25" spans="1:25">
      <c r="A25" s="2" t="s">
        <v>13</v>
      </c>
      <c r="B25" s="2" t="s">
        <v>12</v>
      </c>
      <c r="C25" s="1">
        <f ca="1">[1]!s_qfa_operateexpensetogr($A25,C$1)</f>
        <v>1.1725000000000001</v>
      </c>
      <c r="D25" s="1">
        <f>[1]!s_qfa_operateexpensetogr($A25,D$1)</f>
        <v>1.1725000000000001</v>
      </c>
      <c r="E25" s="1">
        <f>[1]!s_qfa_operateexpensetogr($A25,E$1)</f>
        <v>1.3462000000000001</v>
      </c>
      <c r="F25" s="1">
        <f>[1]!s_qfa_operateexpensetogr($A25,F$1)</f>
        <v>1.3724000000000001</v>
      </c>
      <c r="G25" s="1">
        <f>[1]!s_qfa_operateexpensetogr($A25,G$1)</f>
        <v>1.5259</v>
      </c>
      <c r="H25" s="1">
        <f>[1]!s_qfa_operateexpensetogr($A25,H$1)</f>
        <v>1.4234</v>
      </c>
      <c r="I25" s="1">
        <f>[1]!s_qfa_operateexpensetogr($A25,I$1)</f>
        <v>1.6964999999999999</v>
      </c>
      <c r="J25" s="1">
        <f>[1]!s_qfa_operateexpensetogr($A25,J$1)</f>
        <v>2.1042000000000001</v>
      </c>
      <c r="K25" s="1">
        <f>[1]!s_qfa_operateexpensetogr($A25,K$1)</f>
        <v>1.9260999999999999</v>
      </c>
      <c r="L25" s="1">
        <f>[1]!s_qfa_operateexpensetogr($A25,L$1)</f>
        <v>1.9577</v>
      </c>
      <c r="M25" s="1">
        <f>[1]!s_qfa_operateexpensetogr($A25,M$1)</f>
        <v>2.0190999999999999</v>
      </c>
      <c r="N25" s="1">
        <f>[1]!s_qfa_operateexpensetogr($A25,N$1)</f>
        <v>2.0369999999999999</v>
      </c>
      <c r="O25" s="1">
        <f>[1]!s_qfa_operateexpensetogr($A25,O$1)</f>
        <v>1.8638999999999999</v>
      </c>
      <c r="P25" s="1">
        <f>[1]!s_qfa_operateexpensetogr($A25,P$1)</f>
        <v>1.8994</v>
      </c>
      <c r="Q25" s="1">
        <f>[1]!s_qfa_operateexpensetogr($A25,Q$1)</f>
        <v>1.9938</v>
      </c>
      <c r="R25" s="1">
        <f>[1]!s_qfa_operateexpensetogr($A25,R$1)</f>
        <v>2.0057999999999998</v>
      </c>
      <c r="S25" s="1">
        <f>[1]!s_qfa_operateexpensetogr($A25,S$1)</f>
        <v>2.0522</v>
      </c>
      <c r="T25" s="1">
        <f>[1]!s_qfa_operateexpensetogr($A25,T$1)</f>
        <v>1.9107000000000001</v>
      </c>
      <c r="U25" s="1">
        <f>[1]!s_qfa_operateexpensetogr($A25,U$1)</f>
        <v>2.1482999999999999</v>
      </c>
      <c r="V25" s="1">
        <f>[1]!s_qfa_operateexpensetogr($A25,V$1)</f>
        <v>2.2195</v>
      </c>
      <c r="W25" s="1">
        <f>[1]!s_qfa_operateexpensetogr($A25,W$1)</f>
        <v>2.3988999999999998</v>
      </c>
      <c r="X25" s="1">
        <f>[1]!s_qfa_operateexpensetogr($A25,X$1)</f>
        <v>2.581</v>
      </c>
      <c r="Y25" s="1">
        <f>[1]!s_qfa_operateexpensetogr($A25,Y$1)</f>
        <v>2.6074000000000002</v>
      </c>
    </row>
    <row r="26" spans="1:25">
      <c r="A26" s="2" t="s">
        <v>11</v>
      </c>
      <c r="B26" s="2" t="s">
        <v>10</v>
      </c>
      <c r="C26" s="1">
        <f ca="1">[1]!s_qfa_operateexpensetogr($A26,C$1)</f>
        <v>2.9123999999999999</v>
      </c>
      <c r="D26" s="1">
        <f>[1]!s_qfa_operateexpensetogr($A26,D$1)</f>
        <v>2.9123999999999999</v>
      </c>
      <c r="E26" s="1">
        <f>[1]!s_qfa_operateexpensetogr($A26,E$1)</f>
        <v>3.0131999999999999</v>
      </c>
      <c r="F26" s="1">
        <f>[1]!s_qfa_operateexpensetogr($A26,F$1)</f>
        <v>2.8191000000000002</v>
      </c>
      <c r="G26" s="1">
        <f>[1]!s_qfa_operateexpensetogr($A26,G$1)</f>
        <v>2.9893000000000001</v>
      </c>
      <c r="H26" s="1">
        <f>[1]!s_qfa_operateexpensetogr($A26,H$1)</f>
        <v>3.218</v>
      </c>
      <c r="I26" s="1">
        <f>[1]!s_qfa_operateexpensetogr($A26,I$1)</f>
        <v>3.5876999999999999</v>
      </c>
      <c r="J26" s="1">
        <f>[1]!s_qfa_operateexpensetogr($A26,J$1)</f>
        <v>3.5175000000000001</v>
      </c>
      <c r="K26" s="1">
        <f>[1]!s_qfa_operateexpensetogr($A26,K$1)</f>
        <v>3.1922000000000001</v>
      </c>
      <c r="L26" s="1">
        <f>[1]!s_qfa_operateexpensetogr($A26,L$1)</f>
        <v>3.4609000000000001</v>
      </c>
      <c r="M26" s="1">
        <f>[1]!s_qfa_operateexpensetogr($A26,M$1)</f>
        <v>3.5813000000000001</v>
      </c>
      <c r="N26" s="1">
        <f>[1]!s_qfa_operateexpensetogr($A26,N$1)</f>
        <v>3.8879000000000001</v>
      </c>
      <c r="O26" s="1">
        <f>[1]!s_qfa_operateexpensetogr($A26,O$1)</f>
        <v>3.4723999999999999</v>
      </c>
      <c r="P26" s="1">
        <f>[1]!s_qfa_operateexpensetogr($A26,P$1)</f>
        <v>3.5447000000000002</v>
      </c>
      <c r="Q26" s="1">
        <f>[1]!s_qfa_operateexpensetogr($A26,Q$1)</f>
        <v>3.4836999999999998</v>
      </c>
      <c r="R26" s="1">
        <f>[1]!s_qfa_operateexpensetogr($A26,R$1)</f>
        <v>3.6092</v>
      </c>
      <c r="S26" s="1">
        <f>[1]!s_qfa_operateexpensetogr($A26,S$1)</f>
        <v>3.3982000000000001</v>
      </c>
      <c r="T26" s="1">
        <f>[1]!s_qfa_operateexpensetogr($A26,T$1)</f>
        <v>3.4085000000000001</v>
      </c>
      <c r="U26" s="1">
        <f>[1]!s_qfa_operateexpensetogr($A26,U$1)</f>
        <v>3.6879</v>
      </c>
      <c r="V26" s="1">
        <f>[1]!s_qfa_operateexpensetogr($A26,V$1)</f>
        <v>3.5613999999999999</v>
      </c>
      <c r="W26" s="1">
        <f>[1]!s_qfa_operateexpensetogr($A26,W$1)</f>
        <v>3.121</v>
      </c>
      <c r="X26" s="1">
        <f>[1]!s_qfa_operateexpensetogr($A26,X$1)</f>
        <v>3.3033999999999999</v>
      </c>
      <c r="Y26" s="1">
        <f>[1]!s_qfa_operateexpensetogr($A26,Y$1)</f>
        <v>3.4134000000000002</v>
      </c>
    </row>
    <row r="27" spans="1:25">
      <c r="A27" s="2" t="s">
        <v>9</v>
      </c>
      <c r="B27" s="2" t="s">
        <v>8</v>
      </c>
      <c r="C27" s="1">
        <f ca="1">[1]!s_qfa_operateexpensetogr($A27,C$1)</f>
        <v>4.3879000000000001</v>
      </c>
      <c r="D27" s="1">
        <f>[1]!s_qfa_operateexpensetogr($A27,D$1)</f>
        <v>4.3879000000000001</v>
      </c>
      <c r="E27" s="1">
        <f>[1]!s_qfa_operateexpensetogr($A27,E$1)</f>
        <v>4.6807999999999996</v>
      </c>
      <c r="F27" s="1">
        <f>[1]!s_qfa_operateexpensetogr($A27,F$1)</f>
        <v>3.9615999999999998</v>
      </c>
      <c r="G27" s="1">
        <f>[1]!s_qfa_operateexpensetogr($A27,G$1)</f>
        <v>4.5660999999999996</v>
      </c>
      <c r="H27" s="1">
        <f>[1]!s_qfa_operateexpensetogr($A27,H$1)</f>
        <v>4.6703999999999999</v>
      </c>
      <c r="I27" s="1">
        <f>[1]!s_qfa_operateexpensetogr($A27,I$1)</f>
        <v>5.2496</v>
      </c>
      <c r="J27" s="1">
        <f>[1]!s_qfa_operateexpensetogr($A27,J$1)</f>
        <v>4.7519999999999998</v>
      </c>
      <c r="K27" s="1">
        <f>[1]!s_qfa_operateexpensetogr($A27,K$1)</f>
        <v>4.9622999999999999</v>
      </c>
      <c r="L27" s="1">
        <f>[1]!s_qfa_operateexpensetogr($A27,L$1)</f>
        <v>4.9720000000000004</v>
      </c>
      <c r="M27" s="1">
        <f>[1]!s_qfa_operateexpensetogr($A27,M$1)</f>
        <v>5.2171000000000003</v>
      </c>
      <c r="N27" s="1">
        <f>[1]!s_qfa_operateexpensetogr($A27,N$1)</f>
        <v>4.9355000000000002</v>
      </c>
      <c r="O27" s="1">
        <f>[1]!s_qfa_operateexpensetogr($A27,O$1)</f>
        <v>4.7404000000000002</v>
      </c>
      <c r="P27" s="1">
        <f>[1]!s_qfa_operateexpensetogr($A27,P$1)</f>
        <v>6.9477000000000002</v>
      </c>
      <c r="Q27" s="1">
        <f>[1]!s_qfa_operateexpensetogr($A27,Q$1)</f>
        <v>7.5529999999999999</v>
      </c>
      <c r="R27" s="1">
        <f>[1]!s_qfa_operateexpensetogr($A27,R$1)</f>
        <v>8.1683000000000003</v>
      </c>
      <c r="S27" s="1">
        <f>[1]!s_qfa_operateexpensetogr($A27,S$1)</f>
        <v>8.4503000000000004</v>
      </c>
      <c r="T27" s="1">
        <f>[1]!s_qfa_operateexpensetogr($A27,T$1)</f>
        <v>7.851</v>
      </c>
      <c r="U27" s="1">
        <f>[1]!s_qfa_operateexpensetogr($A27,U$1)</f>
        <v>8.8816000000000006</v>
      </c>
      <c r="V27" s="1">
        <f>[1]!s_qfa_operateexpensetogr($A27,V$1)</f>
        <v>9.6180000000000003</v>
      </c>
      <c r="W27" s="1">
        <f>[1]!s_qfa_operateexpensetogr($A27,W$1)</f>
        <v>9.2756000000000007</v>
      </c>
      <c r="X27" s="1">
        <f>[1]!s_qfa_operateexpensetogr($A27,X$1)</f>
        <v>9.3651</v>
      </c>
      <c r="Y27" s="1">
        <f>[1]!s_qfa_operateexpensetogr($A27,Y$1)</f>
        <v>9.3635999999999999</v>
      </c>
    </row>
    <row r="28" spans="1:25">
      <c r="A28" s="2" t="s">
        <v>7</v>
      </c>
      <c r="B28" s="2" t="s">
        <v>6</v>
      </c>
      <c r="C28" s="1">
        <f ca="1">[1]!s_qfa_operateexpensetogr($A28,C$1)</f>
        <v>5.3193999999999999</v>
      </c>
      <c r="D28" s="1">
        <f>[1]!s_qfa_operateexpensetogr($A28,D$1)</f>
        <v>5.3193999999999999</v>
      </c>
      <c r="E28" s="1">
        <f>[1]!s_qfa_operateexpensetogr($A28,E$1)</f>
        <v>5.6235999999999997</v>
      </c>
      <c r="F28" s="1">
        <f>[1]!s_qfa_operateexpensetogr($A28,F$1)</f>
        <v>4.4649000000000001</v>
      </c>
      <c r="G28" s="1">
        <f>[1]!s_qfa_operateexpensetogr($A28,G$1)</f>
        <v>5.1421000000000001</v>
      </c>
      <c r="H28" s="1">
        <f>[1]!s_qfa_operateexpensetogr($A28,H$1)</f>
        <v>5.0098000000000003</v>
      </c>
      <c r="I28" s="1">
        <f>[1]!s_qfa_operateexpensetogr($A28,I$1)</f>
        <v>8.2620000000000005</v>
      </c>
      <c r="J28" s="1">
        <f>[1]!s_qfa_operateexpensetogr($A28,J$1)</f>
        <v>6.0156999999999998</v>
      </c>
      <c r="K28" s="1">
        <f>[1]!s_qfa_operateexpensetogr($A28,K$1)</f>
        <v>6.9147999999999996</v>
      </c>
      <c r="L28" s="1">
        <f>[1]!s_qfa_operateexpensetogr($A28,L$1)</f>
        <v>8.7257999999999996</v>
      </c>
      <c r="M28" s="1">
        <f>[1]!s_qfa_operateexpensetogr($A28,M$1)</f>
        <v>9.0211000000000006</v>
      </c>
      <c r="N28" s="1">
        <f>[1]!s_qfa_operateexpensetogr($A28,N$1)</f>
        <v>7.9875999999999996</v>
      </c>
      <c r="O28" s="1">
        <f>[1]!s_qfa_operateexpensetogr($A28,O$1)</f>
        <v>7.8371000000000004</v>
      </c>
      <c r="P28" s="1">
        <f>[1]!s_qfa_operateexpensetogr($A28,P$1)</f>
        <v>7.7866999999999997</v>
      </c>
      <c r="Q28" s="1">
        <f>[1]!s_qfa_operateexpensetogr($A28,Q$1)</f>
        <v>7.9848999999999997</v>
      </c>
      <c r="R28" s="1">
        <f>[1]!s_qfa_operateexpensetogr($A28,R$1)</f>
        <v>5.9924999999999997</v>
      </c>
      <c r="S28" s="1">
        <f>[1]!s_qfa_operateexpensetogr($A28,S$1)</f>
        <v>7.0979000000000001</v>
      </c>
      <c r="T28" s="1">
        <f>[1]!s_qfa_operateexpensetogr($A28,T$1)</f>
        <v>6.9180999999999999</v>
      </c>
      <c r="U28" s="1">
        <f>[1]!s_qfa_operateexpensetogr($A28,U$1)</f>
        <v>7.6393000000000004</v>
      </c>
      <c r="V28" s="1">
        <f>[1]!s_qfa_operateexpensetogr($A28,V$1)</f>
        <v>6.5431999999999997</v>
      </c>
      <c r="W28" s="1">
        <f>[1]!s_qfa_operateexpensetogr($A28,W$1)</f>
        <v>7.9455</v>
      </c>
      <c r="X28" s="1">
        <f>[1]!s_qfa_operateexpensetogr($A28,X$1)</f>
        <v>7.6124999999999998</v>
      </c>
      <c r="Y28" s="1">
        <f>[1]!s_qfa_operateexpensetogr($A28,Y$1)</f>
        <v>8.4176000000000002</v>
      </c>
    </row>
    <row r="29" spans="1:25">
      <c r="A29" s="2" t="s">
        <v>5</v>
      </c>
      <c r="B29" s="2" t="s">
        <v>4</v>
      </c>
      <c r="C29" s="1">
        <f ca="1">[1]!s_qfa_operateexpensetogr($A29,C$1)</f>
        <v>10.1866</v>
      </c>
      <c r="D29" s="1">
        <f>[1]!s_qfa_operateexpensetogr($A29,D$1)</f>
        <v>10.1866</v>
      </c>
      <c r="E29" s="1">
        <f>[1]!s_qfa_operateexpensetogr($A29,E$1)</f>
        <v>11.0328</v>
      </c>
      <c r="F29" s="1">
        <f>[1]!s_qfa_operateexpensetogr($A29,F$1)</f>
        <v>9.2878000000000007</v>
      </c>
      <c r="G29" s="1">
        <f>[1]!s_qfa_operateexpensetogr($A29,G$1)</f>
        <v>10.473800000000001</v>
      </c>
      <c r="H29" s="1">
        <f>[1]!s_qfa_operateexpensetogr($A29,H$1)</f>
        <v>10.313700000000001</v>
      </c>
      <c r="I29" s="1">
        <f>[1]!s_qfa_operateexpensetogr($A29,I$1)</f>
        <v>11.304399999999999</v>
      </c>
      <c r="J29" s="1">
        <f>[1]!s_qfa_operateexpensetogr($A29,J$1)</f>
        <v>11.2118</v>
      </c>
      <c r="K29" s="1">
        <f>[1]!s_qfa_operateexpensetogr($A29,K$1)</f>
        <v>7.9255000000000004</v>
      </c>
      <c r="L29" s="1">
        <f>[1]!s_qfa_operateexpensetogr($A29,L$1)</f>
        <v>7.7634999999999996</v>
      </c>
      <c r="M29" s="1">
        <f>[1]!s_qfa_operateexpensetogr($A29,M$1)</f>
        <v>8.1832999999999991</v>
      </c>
      <c r="N29" s="1">
        <f>[1]!s_qfa_operateexpensetogr($A29,N$1)</f>
        <v>8.3455999999999992</v>
      </c>
      <c r="O29" s="1">
        <f>[1]!s_qfa_operateexpensetogr($A29,O$1)</f>
        <v>7.1524999999999999</v>
      </c>
      <c r="P29" s="1">
        <f>[1]!s_qfa_operateexpensetogr($A29,P$1)</f>
        <v>6.8085000000000004</v>
      </c>
      <c r="Q29" s="1">
        <f>[1]!s_qfa_operateexpensetogr($A29,Q$1)</f>
        <v>7.6124999999999998</v>
      </c>
      <c r="R29" s="1">
        <f>[1]!s_qfa_operateexpensetogr($A29,R$1)</f>
        <v>8.1600999999999999</v>
      </c>
      <c r="S29" s="1">
        <f>[1]!s_qfa_operateexpensetogr($A29,S$1)</f>
        <v>7.5872000000000002</v>
      </c>
      <c r="T29" s="1">
        <f>[1]!s_qfa_operateexpensetogr($A29,T$1)</f>
        <v>7.6078000000000001</v>
      </c>
      <c r="U29" s="1">
        <f>[1]!s_qfa_operateexpensetogr($A29,U$1)</f>
        <v>8.3191000000000006</v>
      </c>
      <c r="V29" s="1">
        <f>[1]!s_qfa_operateexpensetogr($A29,V$1)</f>
        <v>8.4578000000000007</v>
      </c>
      <c r="W29" s="1">
        <f>[1]!s_qfa_operateexpensetogr($A29,W$1)</f>
        <v>8.6972000000000005</v>
      </c>
      <c r="X29" s="1">
        <f>[1]!s_qfa_operateexpensetogr($A29,X$1)</f>
        <v>8.2756000000000007</v>
      </c>
      <c r="Y29" s="1">
        <f>[1]!s_qfa_operateexpensetogr($A29,Y$1)</f>
        <v>9.7108000000000008</v>
      </c>
    </row>
    <row r="30" spans="1:25">
      <c r="A30" s="2" t="s">
        <v>3</v>
      </c>
      <c r="B30" s="2" t="s">
        <v>2</v>
      </c>
      <c r="C30" s="1">
        <f ca="1">[1]!s_qfa_operateexpensetogr($A30,C$1)</f>
        <v>1.3046</v>
      </c>
      <c r="D30" s="1">
        <f>[1]!s_qfa_operateexpensetogr($A30,D$1)</f>
        <v>1.3046</v>
      </c>
      <c r="E30" s="1">
        <f>[1]!s_qfa_operateexpensetogr($A30,E$1)</f>
        <v>1.7665</v>
      </c>
      <c r="F30" s="1">
        <f>[1]!s_qfa_operateexpensetogr($A30,F$1)</f>
        <v>1.6827000000000001</v>
      </c>
      <c r="G30" s="1">
        <f>[1]!s_qfa_operateexpensetogr($A30,G$1)</f>
        <v>1.9708000000000001</v>
      </c>
      <c r="H30" s="1">
        <f>[1]!s_qfa_operateexpensetogr($A30,H$1)</f>
        <v>1.8211999999999999</v>
      </c>
      <c r="I30" s="1">
        <f>[1]!s_qfa_operateexpensetogr($A30,I$1)</f>
        <v>2.1882000000000001</v>
      </c>
      <c r="J30" s="1">
        <f>[1]!s_qfa_operateexpensetogr($A30,J$1)</f>
        <v>2.2871999999999999</v>
      </c>
      <c r="K30" s="1">
        <f>[1]!s_qfa_operateexpensetogr($A30,K$1)</f>
        <v>2.6501000000000001</v>
      </c>
      <c r="L30" s="1">
        <f>[1]!s_qfa_operateexpensetogr($A30,L$1)</f>
        <v>2.1770999999999998</v>
      </c>
      <c r="M30" s="1">
        <f>[1]!s_qfa_operateexpensetogr($A30,M$1)</f>
        <v>2.3147000000000002</v>
      </c>
      <c r="N30" s="1">
        <f>[1]!s_qfa_operateexpensetogr($A30,N$1)</f>
        <v>2.2961</v>
      </c>
      <c r="O30" s="1">
        <f>[1]!s_qfa_operateexpensetogr($A30,O$1)</f>
        <v>2.3368000000000002</v>
      </c>
      <c r="P30" s="1">
        <f>[1]!s_qfa_operateexpensetogr($A30,P$1)</f>
        <v>2.1059000000000001</v>
      </c>
      <c r="Q30" s="1">
        <f>[1]!s_qfa_operateexpensetogr($A30,Q$1)</f>
        <v>2.4651000000000001</v>
      </c>
      <c r="R30" s="1">
        <f>[1]!s_qfa_operateexpensetogr($A30,R$1)</f>
        <v>3.7854000000000001</v>
      </c>
      <c r="S30" s="1">
        <f>[1]!s_qfa_operateexpensetogr($A30,S$1)</f>
        <v>3.7404999999999999</v>
      </c>
      <c r="T30" s="1">
        <f>[1]!s_qfa_operateexpensetogr($A30,T$1)</f>
        <v>3.2433999999999998</v>
      </c>
      <c r="U30" s="1">
        <f>[1]!s_qfa_operateexpensetogr($A30,U$1)</f>
        <v>3.6640999999999999</v>
      </c>
      <c r="V30" s="1">
        <f>[1]!s_qfa_operateexpensetogr($A30,V$1)</f>
        <v>3.9821</v>
      </c>
      <c r="W30" s="1">
        <f>[1]!s_qfa_operateexpensetogr($A30,W$1)</f>
        <v>3.8491</v>
      </c>
      <c r="X30" s="1">
        <f>[1]!s_qfa_operateexpensetogr($A30,X$1)</f>
        <v>2.8067000000000002</v>
      </c>
      <c r="Y30" s="1">
        <f>[1]!s_qfa_operateexpensetogr($A30,Y$1)</f>
        <v>4.1745999999999999</v>
      </c>
    </row>
    <row r="31" spans="1:25">
      <c r="A31" s="2" t="s">
        <v>1</v>
      </c>
      <c r="B31" s="2" t="s">
        <v>0</v>
      </c>
      <c r="C31" s="1">
        <f ca="1">[1]!s_qfa_operateexpensetogr($A31,C$1)</f>
        <v>2.7919</v>
      </c>
      <c r="D31" s="1">
        <f>[1]!s_qfa_operateexpensetogr($A31,D$1)</f>
        <v>2.7919</v>
      </c>
      <c r="E31" s="1">
        <f>[1]!s_qfa_operateexpensetogr($A31,E$1)</f>
        <v>2.9415</v>
      </c>
      <c r="F31" s="1">
        <f>[1]!s_qfa_operateexpensetogr($A31,F$1)</f>
        <v>6.6939000000000002</v>
      </c>
      <c r="G31" s="1">
        <f>[1]!s_qfa_operateexpensetogr($A31,G$1)</f>
        <v>3.3578000000000001</v>
      </c>
      <c r="H31" s="1">
        <f>[1]!s_qfa_operateexpensetogr($A31,H$1)</f>
        <v>2.6926000000000001</v>
      </c>
      <c r="I31" s="1">
        <f>[1]!s_qfa_operateexpensetogr($A31,I$1)</f>
        <v>3.8780000000000001</v>
      </c>
      <c r="J31" s="1">
        <f>[1]!s_qfa_operateexpensetogr($A31,J$1)</f>
        <v>4.1303000000000001</v>
      </c>
      <c r="K31" s="1" t="str">
        <f>[1]!s_qfa_operateexpensetogr($A31,K$1)</f>
        <v>#N/A</v>
      </c>
      <c r="L31" s="1" t="str">
        <f>[1]!s_qfa_operateexpensetogr($A31,L$1)</f>
        <v>#N/A</v>
      </c>
      <c r="M31" s="1" t="str">
        <f>[1]!s_qfa_operateexpensetogr($A31,M$1)</f>
        <v>#N/A</v>
      </c>
      <c r="N31" s="1" t="str">
        <f>[1]!s_qfa_operateexpensetogr($A31,N$1)</f>
        <v>#N/A</v>
      </c>
      <c r="O31" s="1" t="str">
        <f>[1]!s_qfa_operateexpensetogr($A31,O$1)</f>
        <v>#N/A</v>
      </c>
      <c r="P31" s="1" t="str">
        <f>[1]!s_qfa_operateexpensetogr($A31,P$1)</f>
        <v>#N/A</v>
      </c>
      <c r="Q31" s="1" t="str">
        <f>[1]!s_qfa_operateexpensetogr($A31,Q$1)</f>
        <v>#N/A</v>
      </c>
      <c r="R31" s="1" t="str">
        <f>[1]!s_qfa_operateexpensetogr($A31,R$1)</f>
        <v>#N/A</v>
      </c>
      <c r="S31" s="1" t="str">
        <f>[1]!s_qfa_operateexpensetogr($A31,S$1)</f>
        <v>#N/A</v>
      </c>
      <c r="T31" s="1" t="str">
        <f>[1]!s_qfa_operateexpensetogr($A31,T$1)</f>
        <v>#N/A</v>
      </c>
      <c r="U31" s="1" t="str">
        <f>[1]!s_qfa_operateexpensetogr($A31,U$1)</f>
        <v>#N/A</v>
      </c>
      <c r="V31" s="1" t="str">
        <f>[1]!s_qfa_operateexpensetogr($A31,V$1)</f>
        <v>#N/A</v>
      </c>
      <c r="W31" s="1" t="str">
        <f>[1]!s_qfa_operateexpensetogr($A31,W$1)</f>
        <v>#N/A</v>
      </c>
      <c r="X31" s="1" t="str">
        <f>[1]!s_qfa_operateexpensetogr($A31,X$1)</f>
        <v>#N/A</v>
      </c>
      <c r="Y31" s="1" t="str">
        <f>[1]!s_qfa_operateexpensetogr($A31,Y$1)</f>
        <v>#N/A</v>
      </c>
    </row>
  </sheetData>
  <phoneticPr fontId="3" type="noConversion"/>
  <conditionalFormatting sqref="C2:Y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目录!G1" display="单季_销售费用率" xr:uid="{8D80645F-5EA5-2744-A50C-92A5D9B2727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D607-4FB0-8D49-A682-7229509F5BB0}">
  <sheetPr codeName="Sheet8"/>
  <dimension ref="A1:Y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/>
  <cols>
    <col min="4" max="25" width="12" bestFit="1" customWidth="1"/>
  </cols>
  <sheetData>
    <row r="1" spans="1:25">
      <c r="A1" s="7" t="s">
        <v>64</v>
      </c>
      <c r="B1" s="5">
        <f ca="1">TODAY()-1</f>
        <v>44439</v>
      </c>
      <c r="C1" s="4">
        <f ca="1">[1]!TDays("2016-01-01",B1,"Days=Alldays","Period=Q","Direction=H","Order=D","cols=23;rows=1")</f>
        <v>44439</v>
      </c>
      <c r="D1" s="3">
        <v>44377</v>
      </c>
      <c r="E1" s="3">
        <v>44286</v>
      </c>
      <c r="F1" s="3">
        <v>44196</v>
      </c>
      <c r="G1" s="3">
        <v>44104</v>
      </c>
      <c r="H1" s="3">
        <v>44012</v>
      </c>
      <c r="I1" s="3">
        <v>43921</v>
      </c>
      <c r="J1" s="3">
        <v>43830</v>
      </c>
      <c r="K1" s="3">
        <v>43738</v>
      </c>
      <c r="L1" s="3">
        <v>43646</v>
      </c>
      <c r="M1" s="3">
        <v>43555</v>
      </c>
      <c r="N1" s="3">
        <v>43465</v>
      </c>
      <c r="O1" s="3">
        <v>43373</v>
      </c>
      <c r="P1" s="3">
        <v>43281</v>
      </c>
      <c r="Q1" s="3">
        <v>43190</v>
      </c>
      <c r="R1" s="3">
        <v>43100</v>
      </c>
      <c r="S1" s="3">
        <v>43008</v>
      </c>
      <c r="T1" s="3">
        <v>42916</v>
      </c>
      <c r="U1" s="3">
        <v>42825</v>
      </c>
      <c r="V1" s="3">
        <v>42735</v>
      </c>
      <c r="W1" s="3">
        <v>42643</v>
      </c>
      <c r="X1" s="3">
        <v>42551</v>
      </c>
      <c r="Y1" s="3">
        <v>42460</v>
      </c>
    </row>
    <row r="2" spans="1:25">
      <c r="A2" s="2" t="s">
        <v>59</v>
      </c>
      <c r="B2" s="2" t="s">
        <v>58</v>
      </c>
      <c r="C2" s="1">
        <f ca="1">[1]!s_qfa_netprofitmargin($A2,C$1)</f>
        <v>5.1616</v>
      </c>
      <c r="D2" s="1">
        <f>[1]!s_qfa_netprofitmargin($A2,D$1)</f>
        <v>5.1616</v>
      </c>
      <c r="E2" s="1">
        <f>[1]!s_qfa_netprofitmargin($A2,E$1)</f>
        <v>5.3032000000000004</v>
      </c>
      <c r="F2" s="1">
        <f>[1]!s_qfa_netprofitmargin($A2,F$1)</f>
        <v>2.5878000000000001</v>
      </c>
      <c r="G2" s="1">
        <f>[1]!s_qfa_netprofitmargin($A2,G$1)</f>
        <v>9.0827000000000009</v>
      </c>
      <c r="H2" s="1">
        <f>[1]!s_qfa_netprofitmargin($A2,H$1)</f>
        <v>7.8700000000000006E-2</v>
      </c>
      <c r="I2" s="1">
        <f>[1]!s_qfa_netprofitmargin($A2,I$1)</f>
        <v>-2.3220999999999998</v>
      </c>
      <c r="J2" s="1">
        <f>[1]!s_qfa_netprofitmargin($A2,J$1)</f>
        <v>2.0908000000000002</v>
      </c>
      <c r="K2" s="1">
        <f>[1]!s_qfa_netprofitmargin($A2,K$1)</f>
        <v>2.6657000000000002</v>
      </c>
      <c r="L2" s="1">
        <f>[1]!s_qfa_netprofitmargin($A2,L$1)</f>
        <v>3.3854000000000002</v>
      </c>
      <c r="M2" s="1">
        <f>[1]!s_qfa_netprofitmargin($A2,M$1)</f>
        <v>2.6648000000000001</v>
      </c>
      <c r="N2" s="1">
        <f>[1]!s_qfa_netprofitmargin($A2,N$1)</f>
        <v>0.81399999999999995</v>
      </c>
      <c r="O2" s="1">
        <f>[1]!s_qfa_netprofitmargin($A2,O$1)</f>
        <v>3.7065999999999999</v>
      </c>
      <c r="P2" s="1">
        <f>[1]!s_qfa_netprofitmargin($A2,P$1)</f>
        <v>4.1211000000000002</v>
      </c>
      <c r="Q2" s="1">
        <f>[1]!s_qfa_netprofitmargin($A2,Q$1)</f>
        <v>3.5200999999999998</v>
      </c>
      <c r="R2" s="1">
        <f>[1]!s_qfa_netprofitmargin($A2,R$1)</f>
        <v>1.891</v>
      </c>
      <c r="S2" s="1">
        <f>[1]!s_qfa_netprofitmargin($A2,S$1)</f>
        <v>2.4384000000000001</v>
      </c>
      <c r="T2" s="1">
        <f>[1]!s_qfa_netprofitmargin($A2,T$1)</f>
        <v>2.3592</v>
      </c>
      <c r="U2" s="1">
        <f>[1]!s_qfa_netprofitmargin($A2,U$1)</f>
        <v>3.0312000000000001</v>
      </c>
      <c r="V2" s="1">
        <f>[1]!s_qfa_netprofitmargin($A2,V$1)</f>
        <v>2.6785999999999999</v>
      </c>
      <c r="W2" s="1">
        <f>[1]!s_qfa_netprofitmargin($A2,W$1)</f>
        <v>2.0851999999999999</v>
      </c>
      <c r="X2" s="1">
        <f>[1]!s_qfa_netprofitmargin($A2,X$1)</f>
        <v>4.3663999999999996</v>
      </c>
      <c r="Y2" s="1">
        <f>[1]!s_qfa_netprofitmargin($A2,Y$1)</f>
        <v>1.9300000000000001E-2</v>
      </c>
    </row>
    <row r="3" spans="1:25">
      <c r="A3" s="2" t="s">
        <v>57</v>
      </c>
      <c r="B3" s="2" t="s">
        <v>56</v>
      </c>
      <c r="C3" s="1">
        <f ca="1">[1]!s_qfa_netprofitmargin($A3,C$1)</f>
        <v>14.968500000000001</v>
      </c>
      <c r="D3" s="1">
        <f>[1]!s_qfa_netprofitmargin($A3,D$1)</f>
        <v>14.968500000000001</v>
      </c>
      <c r="E3" s="1">
        <f>[1]!s_qfa_netprofitmargin($A3,E$1)</f>
        <v>13.3111</v>
      </c>
      <c r="F3" s="1">
        <f>[1]!s_qfa_netprofitmargin($A3,F$1)</f>
        <v>6.9794</v>
      </c>
      <c r="G3" s="1">
        <f>[1]!s_qfa_netprofitmargin($A3,G$1)</f>
        <v>12.033300000000001</v>
      </c>
      <c r="H3" s="1">
        <f>[1]!s_qfa_netprofitmargin($A3,H$1)</f>
        <v>10.533899999999999</v>
      </c>
      <c r="I3" s="1">
        <f>[1]!s_qfa_netprofitmargin($A3,I$1)</f>
        <v>10.005800000000001</v>
      </c>
      <c r="J3" s="1">
        <f>[1]!s_qfa_netprofitmargin($A3,J$1)</f>
        <v>4.5339999999999998</v>
      </c>
      <c r="K3" s="1">
        <f>[1]!s_qfa_netprofitmargin($A3,K$1)</f>
        <v>12.470700000000001</v>
      </c>
      <c r="L3" s="1">
        <f>[1]!s_qfa_netprofitmargin($A3,L$1)</f>
        <v>12.7026</v>
      </c>
      <c r="M3" s="1">
        <f>[1]!s_qfa_netprofitmargin($A3,M$1)</f>
        <v>13.373900000000001</v>
      </c>
      <c r="N3" s="1">
        <f>[1]!s_qfa_netprofitmargin($A3,N$1)</f>
        <v>8.2491000000000003</v>
      </c>
      <c r="O3" s="1">
        <f>[1]!s_qfa_netprofitmargin($A3,O$1)</f>
        <v>12.448</v>
      </c>
      <c r="P3" s="1">
        <f>[1]!s_qfa_netprofitmargin($A3,P$1)</f>
        <v>13.2105</v>
      </c>
      <c r="Q3" s="1">
        <f>[1]!s_qfa_netprofitmargin($A3,Q$1)</f>
        <v>14.225099999999999</v>
      </c>
      <c r="R3" s="1">
        <f>[1]!s_qfa_netprofitmargin($A3,R$1)</f>
        <v>10.481400000000001</v>
      </c>
      <c r="S3" s="1">
        <f>[1]!s_qfa_netprofitmargin($A3,S$1)</f>
        <v>11.691700000000001</v>
      </c>
      <c r="T3" s="1">
        <f>[1]!s_qfa_netprofitmargin($A3,T$1)</f>
        <v>12.413600000000001</v>
      </c>
      <c r="U3" s="1">
        <f>[1]!s_qfa_netprofitmargin($A3,U$1)</f>
        <v>13.228300000000001</v>
      </c>
      <c r="V3" s="1">
        <f>[1]!s_qfa_netprofitmargin($A3,V$1)</f>
        <v>8.4981000000000009</v>
      </c>
      <c r="W3" s="1">
        <f>[1]!s_qfa_netprofitmargin($A3,W$1)</f>
        <v>6.6121999999999996</v>
      </c>
      <c r="X3" s="1">
        <f>[1]!s_qfa_netprofitmargin($A3,X$1)</f>
        <v>6.1917999999999997</v>
      </c>
      <c r="Y3" s="1">
        <f>[1]!s_qfa_netprofitmargin($A3,Y$1)</f>
        <v>4.6712999999999996</v>
      </c>
    </row>
    <row r="4" spans="1:25">
      <c r="A4" s="2" t="s">
        <v>55</v>
      </c>
      <c r="B4" s="2" t="s">
        <v>54</v>
      </c>
      <c r="C4" s="1">
        <f ca="1">[1]!s_qfa_netprofitmargin($A4,C$1)</f>
        <v>5.0664999999999996</v>
      </c>
      <c r="D4" s="1">
        <f>[1]!s_qfa_netprofitmargin($A4,D$1)</f>
        <v>5.0664999999999996</v>
      </c>
      <c r="E4" s="1">
        <f>[1]!s_qfa_netprofitmargin($A4,E$1)</f>
        <v>3.8889999999999998</v>
      </c>
      <c r="F4" s="1">
        <f>[1]!s_qfa_netprofitmargin($A4,F$1)</f>
        <v>3.2124000000000001</v>
      </c>
      <c r="G4" s="1">
        <f>[1]!s_qfa_netprofitmargin($A4,G$1)</f>
        <v>2.8481000000000001</v>
      </c>
      <c r="H4" s="1">
        <f>[1]!s_qfa_netprofitmargin($A4,H$1)</f>
        <v>2.0779000000000001</v>
      </c>
      <c r="I4" s="1">
        <f>[1]!s_qfa_netprofitmargin($A4,I$1)</f>
        <v>1.4236</v>
      </c>
      <c r="J4" s="1">
        <f>[1]!s_qfa_netprofitmargin($A4,J$1)</f>
        <v>-3.3714</v>
      </c>
      <c r="K4" s="1">
        <f>[1]!s_qfa_netprofitmargin($A4,K$1)</f>
        <v>2.1358999999999999</v>
      </c>
      <c r="L4" s="1">
        <f>[1]!s_qfa_netprofitmargin($A4,L$1)</f>
        <v>2.5247999999999999</v>
      </c>
      <c r="M4" s="1">
        <f>[1]!s_qfa_netprofitmargin($A4,M$1)</f>
        <v>2.5547</v>
      </c>
      <c r="N4" s="1">
        <f>[1]!s_qfa_netprofitmargin($A4,N$1)</f>
        <v>-4.3182</v>
      </c>
      <c r="O4" s="1">
        <f>[1]!s_qfa_netprofitmargin($A4,O$1)</f>
        <v>2.7494999999999998</v>
      </c>
      <c r="P4" s="1">
        <f>[1]!s_qfa_netprofitmargin($A4,P$1)</f>
        <v>3.5407000000000002</v>
      </c>
      <c r="Q4" s="1">
        <f>[1]!s_qfa_netprofitmargin($A4,Q$1)</f>
        <v>4.1714000000000002</v>
      </c>
      <c r="R4" s="1">
        <f>[1]!s_qfa_netprofitmargin($A4,R$1)</f>
        <v>1.6275999999999999</v>
      </c>
      <c r="S4" s="1">
        <f>[1]!s_qfa_netprofitmargin($A4,S$1)</f>
        <v>3.8012999999999999</v>
      </c>
      <c r="T4" s="1">
        <f>[1]!s_qfa_netprofitmargin($A4,T$1)</f>
        <v>2.9973000000000001</v>
      </c>
      <c r="U4" s="1">
        <f>[1]!s_qfa_netprofitmargin($A4,U$1)</f>
        <v>3.4112</v>
      </c>
      <c r="V4" s="1">
        <f>[1]!s_qfa_netprofitmargin($A4,V$1)</f>
        <v>1.7466999999999999</v>
      </c>
      <c r="W4" s="1">
        <f>[1]!s_qfa_netprofitmargin($A4,W$1)</f>
        <v>2.2168000000000001</v>
      </c>
      <c r="X4" s="1">
        <f>[1]!s_qfa_netprofitmargin($A4,X$1)</f>
        <v>2.1587000000000001</v>
      </c>
      <c r="Y4" s="1">
        <f>[1]!s_qfa_netprofitmargin($A4,Y$1)</f>
        <v>1.1332</v>
      </c>
    </row>
    <row r="5" spans="1:25">
      <c r="A5" s="2" t="s">
        <v>53</v>
      </c>
      <c r="B5" s="2" t="s">
        <v>52</v>
      </c>
      <c r="C5" s="1">
        <f ca="1">[1]!s_qfa_netprofitmargin($A5,C$1)</f>
        <v>10.319900000000001</v>
      </c>
      <c r="D5" s="1">
        <f>[1]!s_qfa_netprofitmargin($A5,D$1)</f>
        <v>10.319900000000001</v>
      </c>
      <c r="E5" s="1">
        <f>[1]!s_qfa_netprofitmargin($A5,E$1)</f>
        <v>9.9574999999999996</v>
      </c>
      <c r="F5" s="1">
        <f>[1]!s_qfa_netprofitmargin($A5,F$1)</f>
        <v>3.0994999999999999</v>
      </c>
      <c r="G5" s="1">
        <f>[1]!s_qfa_netprofitmargin($A5,G$1)</f>
        <v>15.685499999999999</v>
      </c>
      <c r="H5" s="1">
        <f>[1]!s_qfa_netprofitmargin($A5,H$1)</f>
        <v>14.9648</v>
      </c>
      <c r="I5" s="1">
        <f>[1]!s_qfa_netprofitmargin($A5,I$1)</f>
        <v>8.2540999999999993</v>
      </c>
      <c r="J5" s="1">
        <f>[1]!s_qfa_netprofitmargin($A5,J$1)</f>
        <v>1.1364000000000001</v>
      </c>
      <c r="K5" s="1">
        <f>[1]!s_qfa_netprofitmargin($A5,K$1)</f>
        <v>11.3499</v>
      </c>
      <c r="L5" s="1">
        <f>[1]!s_qfa_netprofitmargin($A5,L$1)</f>
        <v>10.057700000000001</v>
      </c>
      <c r="M5" s="1">
        <f>[1]!s_qfa_netprofitmargin($A5,M$1)</f>
        <v>9.9736999999999991</v>
      </c>
      <c r="N5" s="1">
        <f>[1]!s_qfa_netprofitmargin($A5,N$1)</f>
        <v>1.958</v>
      </c>
      <c r="O5" s="1">
        <f>[1]!s_qfa_netprofitmargin($A5,O$1)</f>
        <v>10.5319</v>
      </c>
      <c r="P5" s="1">
        <f>[1]!s_qfa_netprofitmargin($A5,P$1)</f>
        <v>9.9495000000000005</v>
      </c>
      <c r="Q5" s="1">
        <f>[1]!s_qfa_netprofitmargin($A5,Q$1)</f>
        <v>8.8994</v>
      </c>
      <c r="R5" s="1">
        <f>[1]!s_qfa_netprofitmargin($A5,R$1)</f>
        <v>3.1774</v>
      </c>
      <c r="S5" s="1">
        <f>[1]!s_qfa_netprofitmargin($A5,S$1)</f>
        <v>12.743399999999999</v>
      </c>
      <c r="T5" s="1">
        <f>[1]!s_qfa_netprofitmargin($A5,T$1)</f>
        <v>9.8373000000000008</v>
      </c>
      <c r="U5" s="1">
        <f>[1]!s_qfa_netprofitmargin($A5,U$1)</f>
        <v>8.3747000000000007</v>
      </c>
      <c r="V5" s="1">
        <f>[1]!s_qfa_netprofitmargin($A5,V$1)</f>
        <v>6.3982999999999999</v>
      </c>
      <c r="W5" s="1">
        <f>[1]!s_qfa_netprofitmargin($A5,W$1)</f>
        <v>16.899100000000001</v>
      </c>
      <c r="X5" s="1">
        <f>[1]!s_qfa_netprofitmargin($A5,X$1)</f>
        <v>17.053599999999999</v>
      </c>
      <c r="Y5" s="1">
        <f>[1]!s_qfa_netprofitmargin($A5,Y$1)</f>
        <v>15.911099999999999</v>
      </c>
    </row>
    <row r="6" spans="1:25">
      <c r="A6" s="2" t="s">
        <v>51</v>
      </c>
      <c r="B6" s="2" t="s">
        <v>50</v>
      </c>
      <c r="C6" s="1">
        <f ca="1">[1]!s_qfa_netprofitmargin($A6,C$1)</f>
        <v>7.5547000000000004</v>
      </c>
      <c r="D6" s="1">
        <f>[1]!s_qfa_netprofitmargin($A6,D$1)</f>
        <v>7.5547000000000004</v>
      </c>
      <c r="E6" s="1">
        <f>[1]!s_qfa_netprofitmargin($A6,E$1)</f>
        <v>5.3331999999999997</v>
      </c>
      <c r="F6" s="1">
        <f>[1]!s_qfa_netprofitmargin($A6,F$1)</f>
        <v>3.9384999999999999</v>
      </c>
      <c r="G6" s="1">
        <f>[1]!s_qfa_netprofitmargin($A6,G$1)</f>
        <v>4.4071999999999996</v>
      </c>
      <c r="H6" s="1">
        <f>[1]!s_qfa_netprofitmargin($A6,H$1)</f>
        <v>3.6815000000000002</v>
      </c>
      <c r="I6" s="1">
        <f>[1]!s_qfa_netprofitmargin($A6,I$1)</f>
        <v>2.3938000000000001</v>
      </c>
      <c r="J6" s="1">
        <f>[1]!s_qfa_netprofitmargin($A6,J$1)</f>
        <v>2.8481000000000001</v>
      </c>
      <c r="K6" s="1">
        <f>[1]!s_qfa_netprofitmargin($A6,K$1)</f>
        <v>3.3159999999999998</v>
      </c>
      <c r="L6" s="1">
        <f>[1]!s_qfa_netprofitmargin($A6,L$1)</f>
        <v>5.1792999999999996</v>
      </c>
      <c r="M6" s="1">
        <f>[1]!s_qfa_netprofitmargin($A6,M$1)</f>
        <v>3.8317000000000001</v>
      </c>
      <c r="N6" s="1">
        <f>[1]!s_qfa_netprofitmargin($A6,N$1)</f>
        <v>4.7580999999999998</v>
      </c>
      <c r="O6" s="1">
        <f>[1]!s_qfa_netprofitmargin($A6,O$1)</f>
        <v>7.444</v>
      </c>
      <c r="P6" s="1">
        <f>[1]!s_qfa_netprofitmargin($A6,P$1)</f>
        <v>7.4145000000000003</v>
      </c>
      <c r="Q6" s="1">
        <f>[1]!s_qfa_netprofitmargin($A6,Q$1)</f>
        <v>6.585</v>
      </c>
      <c r="R6" s="1">
        <f>[1]!s_qfa_netprofitmargin($A6,R$1)</f>
        <v>8.5945</v>
      </c>
      <c r="S6" s="1">
        <f>[1]!s_qfa_netprofitmargin($A6,S$1)</f>
        <v>6.9939999999999998</v>
      </c>
      <c r="T6" s="1">
        <f>[1]!s_qfa_netprofitmargin($A6,T$1)</f>
        <v>3.2547999999999999</v>
      </c>
      <c r="U6" s="1">
        <f>[1]!s_qfa_netprofitmargin($A6,U$1)</f>
        <v>3.5402999999999998</v>
      </c>
      <c r="V6" s="1">
        <f>[1]!s_qfa_netprofitmargin($A6,V$1)</f>
        <v>0.46339999999999998</v>
      </c>
      <c r="W6" s="1">
        <f>[1]!s_qfa_netprofitmargin($A6,W$1)</f>
        <v>1.5837000000000001</v>
      </c>
      <c r="X6" s="1">
        <f>[1]!s_qfa_netprofitmargin($A6,X$1)</f>
        <v>2.5377000000000001</v>
      </c>
      <c r="Y6" s="1">
        <f>[1]!s_qfa_netprofitmargin($A6,Y$1)</f>
        <v>-1.9494</v>
      </c>
    </row>
    <row r="7" spans="1:25">
      <c r="A7" s="2" t="s">
        <v>49</v>
      </c>
      <c r="B7" s="2" t="s">
        <v>48</v>
      </c>
      <c r="C7" s="1">
        <f ca="1">[1]!s_qfa_netprofitmargin($A7,C$1)</f>
        <v>13.547700000000001</v>
      </c>
      <c r="D7" s="1">
        <f>[1]!s_qfa_netprofitmargin($A7,D$1)</f>
        <v>13.547700000000001</v>
      </c>
      <c r="E7" s="1">
        <f>[1]!s_qfa_netprofitmargin($A7,E$1)</f>
        <v>11.126799999999999</v>
      </c>
      <c r="F7" s="1">
        <f>[1]!s_qfa_netprofitmargin($A7,F$1)</f>
        <v>2.9735999999999998</v>
      </c>
      <c r="G7" s="1">
        <f>[1]!s_qfa_netprofitmargin($A7,G$1)</f>
        <v>7.1375999999999999</v>
      </c>
      <c r="H7" s="1">
        <f>[1]!s_qfa_netprofitmargin($A7,H$1)</f>
        <v>7.2840999999999996</v>
      </c>
      <c r="I7" s="1">
        <f>[1]!s_qfa_netprofitmargin($A7,I$1)</f>
        <v>4.9038000000000004</v>
      </c>
      <c r="J7" s="1">
        <f>[1]!s_qfa_netprofitmargin($A7,J$1)</f>
        <v>-12.860200000000001</v>
      </c>
      <c r="K7" s="1">
        <f>[1]!s_qfa_netprofitmargin($A7,K$1)</f>
        <v>5.6222000000000003</v>
      </c>
      <c r="L7" s="1">
        <f>[1]!s_qfa_netprofitmargin($A7,L$1)</f>
        <v>7.7496999999999998</v>
      </c>
      <c r="M7" s="1">
        <f>[1]!s_qfa_netprofitmargin($A7,M$1)</f>
        <v>7.2618999999999998</v>
      </c>
      <c r="N7" s="1">
        <f>[1]!s_qfa_netprofitmargin($A7,N$1)</f>
        <v>2.7117</v>
      </c>
      <c r="O7" s="1">
        <f>[1]!s_qfa_netprofitmargin($A7,O$1)</f>
        <v>7.8789999999999996</v>
      </c>
      <c r="P7" s="1">
        <f>[1]!s_qfa_netprofitmargin($A7,P$1)</f>
        <v>9.3606999999999996</v>
      </c>
      <c r="Q7" s="1">
        <f>[1]!s_qfa_netprofitmargin($A7,Q$1)</f>
        <v>9.6707000000000001</v>
      </c>
      <c r="R7" s="1">
        <f>[1]!s_qfa_netprofitmargin($A7,R$1)</f>
        <v>2.3414999999999999</v>
      </c>
      <c r="S7" s="1">
        <f>[1]!s_qfa_netprofitmargin($A7,S$1)</f>
        <v>7.5088999999999997</v>
      </c>
      <c r="T7" s="1">
        <f>[1]!s_qfa_netprofitmargin($A7,T$1)</f>
        <v>7.6679000000000004</v>
      </c>
      <c r="U7" s="1">
        <f>[1]!s_qfa_netprofitmargin($A7,U$1)</f>
        <v>7.3433999999999999</v>
      </c>
      <c r="V7" s="1">
        <f>[1]!s_qfa_netprofitmargin($A7,V$1)</f>
        <v>1.0174000000000001</v>
      </c>
      <c r="W7" s="1">
        <f>[1]!s_qfa_netprofitmargin($A7,W$1)</f>
        <v>2.8820999999999999</v>
      </c>
      <c r="X7" s="1">
        <f>[1]!s_qfa_netprofitmargin($A7,X$1)</f>
        <v>4.8064</v>
      </c>
      <c r="Y7" s="1">
        <f>[1]!s_qfa_netprofitmargin($A7,Y$1)</f>
        <v>4.1814</v>
      </c>
    </row>
    <row r="8" spans="1:25">
      <c r="A8" s="2" t="s">
        <v>47</v>
      </c>
      <c r="B8" s="2" t="s">
        <v>46</v>
      </c>
      <c r="C8" s="1">
        <f ca="1">[1]!s_qfa_netprofitmargin($A8,C$1)</f>
        <v>3.68</v>
      </c>
      <c r="D8" s="1">
        <f>[1]!s_qfa_netprofitmargin($A8,D$1)</f>
        <v>3.68</v>
      </c>
      <c r="E8" s="1">
        <f>[1]!s_qfa_netprofitmargin($A8,E$1)</f>
        <v>3.1938</v>
      </c>
      <c r="F8" s="1">
        <f>[1]!s_qfa_netprofitmargin($A8,F$1)</f>
        <v>3.1143999999999998</v>
      </c>
      <c r="G8" s="1">
        <f>[1]!s_qfa_netprofitmargin($A8,G$1)</f>
        <v>3.3203999999999998</v>
      </c>
      <c r="H8" s="1">
        <f>[1]!s_qfa_netprofitmargin($A8,H$1)</f>
        <v>3.7885</v>
      </c>
      <c r="I8" s="1">
        <f>[1]!s_qfa_netprofitmargin($A8,I$1)</f>
        <v>2.87</v>
      </c>
      <c r="J8" s="1">
        <f>[1]!s_qfa_netprofitmargin($A8,J$1)</f>
        <v>2.8176999999999999</v>
      </c>
      <c r="K8" s="1">
        <f>[1]!s_qfa_netprofitmargin($A8,K$1)</f>
        <v>3.3780000000000001</v>
      </c>
      <c r="L8" s="1">
        <f>[1]!s_qfa_netprofitmargin($A8,L$1)</f>
        <v>4.0095000000000001</v>
      </c>
      <c r="M8" s="1">
        <f>[1]!s_qfa_netprofitmargin($A8,M$1)</f>
        <v>3.5587</v>
      </c>
      <c r="N8" s="1">
        <f>[1]!s_qfa_netprofitmargin($A8,N$1)</f>
        <v>3.2744</v>
      </c>
      <c r="O8" s="1">
        <f>[1]!s_qfa_netprofitmargin($A8,O$1)</f>
        <v>3.3815</v>
      </c>
      <c r="P8" s="1">
        <f>[1]!s_qfa_netprofitmargin($A8,P$1)</f>
        <v>4.4027000000000003</v>
      </c>
      <c r="Q8" s="1">
        <f>[1]!s_qfa_netprofitmargin($A8,Q$1)</f>
        <v>3.4298999999999999</v>
      </c>
      <c r="R8" s="1">
        <f>[1]!s_qfa_netprofitmargin($A8,R$1)</f>
        <v>3.5865</v>
      </c>
      <c r="S8" s="1">
        <f>[1]!s_qfa_netprofitmargin($A8,S$1)</f>
        <v>3.3159000000000001</v>
      </c>
      <c r="T8" s="1">
        <f>[1]!s_qfa_netprofitmargin($A8,T$1)</f>
        <v>4.0979000000000001</v>
      </c>
      <c r="U8" s="1">
        <f>[1]!s_qfa_netprofitmargin($A8,U$1)</f>
        <v>3.3113999999999999</v>
      </c>
      <c r="V8" s="1">
        <f>[1]!s_qfa_netprofitmargin($A8,V$1)</f>
        <v>2.9462999999999999</v>
      </c>
      <c r="W8" s="1">
        <f>[1]!s_qfa_netprofitmargin($A8,W$1)</f>
        <v>3.6057000000000001</v>
      </c>
      <c r="X8" s="1">
        <f>[1]!s_qfa_netprofitmargin($A8,X$1)</f>
        <v>3.8235000000000001</v>
      </c>
      <c r="Y8" s="1">
        <f>[1]!s_qfa_netprofitmargin($A8,Y$1)</f>
        <v>3.0375000000000001</v>
      </c>
    </row>
    <row r="9" spans="1:25">
      <c r="A9" s="2" t="s">
        <v>45</v>
      </c>
      <c r="B9" s="2" t="s">
        <v>44</v>
      </c>
      <c r="C9" s="1">
        <f ca="1">[1]!s_qfa_netprofitmargin($A9,C$1)</f>
        <v>16.896699999999999</v>
      </c>
      <c r="D9" s="1">
        <f>[1]!s_qfa_netprofitmargin($A9,D$1)</f>
        <v>16.896699999999999</v>
      </c>
      <c r="E9" s="1">
        <f>[1]!s_qfa_netprofitmargin($A9,E$1)</f>
        <v>12.4617</v>
      </c>
      <c r="F9" s="1">
        <f>[1]!s_qfa_netprofitmargin($A9,F$1)</f>
        <v>12.758900000000001</v>
      </c>
      <c r="G9" s="1">
        <f>[1]!s_qfa_netprofitmargin($A9,G$1)</f>
        <v>16.011900000000001</v>
      </c>
      <c r="H9" s="1">
        <f>[1]!s_qfa_netprofitmargin($A9,H$1)</f>
        <v>17.387899999999998</v>
      </c>
      <c r="I9" s="1">
        <f>[1]!s_qfa_netprofitmargin($A9,I$1)</f>
        <v>10.08</v>
      </c>
      <c r="J9" s="1">
        <f>[1]!s_qfa_netprofitmargin($A9,J$1)</f>
        <v>9.0485000000000007</v>
      </c>
      <c r="K9" s="1">
        <f>[1]!s_qfa_netprofitmargin($A9,K$1)</f>
        <v>16.6266</v>
      </c>
      <c r="L9" s="1">
        <f>[1]!s_qfa_netprofitmargin($A9,L$1)</f>
        <v>16.900300000000001</v>
      </c>
      <c r="M9" s="1">
        <f>[1]!s_qfa_netprofitmargin($A9,M$1)</f>
        <v>12.9085</v>
      </c>
      <c r="N9" s="1">
        <f>[1]!s_qfa_netprofitmargin($A9,N$1)</f>
        <v>12.2326</v>
      </c>
      <c r="O9" s="1">
        <f>[1]!s_qfa_netprofitmargin($A9,O$1)</f>
        <v>16.457699999999999</v>
      </c>
      <c r="P9" s="1">
        <f>[1]!s_qfa_netprofitmargin($A9,P$1)</f>
        <v>18.414400000000001</v>
      </c>
      <c r="Q9" s="1">
        <f>[1]!s_qfa_netprofitmargin($A9,Q$1)</f>
        <v>13.0617</v>
      </c>
      <c r="R9" s="1">
        <f>[1]!s_qfa_netprofitmargin($A9,R$1)</f>
        <v>12.880800000000001</v>
      </c>
      <c r="S9" s="1">
        <f>[1]!s_qfa_netprofitmargin($A9,S$1)</f>
        <v>12.846500000000001</v>
      </c>
      <c r="T9" s="1">
        <f>[1]!s_qfa_netprofitmargin($A9,T$1)</f>
        <v>13.0143</v>
      </c>
      <c r="U9" s="1">
        <f>[1]!s_qfa_netprofitmargin($A9,U$1)</f>
        <v>5.4748999999999999</v>
      </c>
      <c r="V9" s="1">
        <f>[1]!s_qfa_netprofitmargin($A9,V$1)</f>
        <v>8.4406999999999996</v>
      </c>
      <c r="W9" s="1">
        <f>[1]!s_qfa_netprofitmargin($A9,W$1)</f>
        <v>11.3178</v>
      </c>
      <c r="X9" s="1">
        <f>[1]!s_qfa_netprofitmargin($A9,X$1)</f>
        <v>9.7607999999999997</v>
      </c>
      <c r="Y9" s="1">
        <f>[1]!s_qfa_netprofitmargin($A9,Y$1)</f>
        <v>1.1384000000000001</v>
      </c>
    </row>
    <row r="10" spans="1:25">
      <c r="A10" s="2" t="s">
        <v>43</v>
      </c>
      <c r="B10" s="2" t="s">
        <v>42</v>
      </c>
      <c r="C10" s="1">
        <f ca="1">[1]!s_qfa_netprofitmargin($A10,C$1)</f>
        <v>9.0983999999999998</v>
      </c>
      <c r="D10" s="1">
        <f>[1]!s_qfa_netprofitmargin($A10,D$1)</f>
        <v>9.0983999999999998</v>
      </c>
      <c r="E10" s="1">
        <f>[1]!s_qfa_netprofitmargin($A10,E$1)</f>
        <v>9.0395000000000003</v>
      </c>
      <c r="F10" s="1">
        <f>[1]!s_qfa_netprofitmargin($A10,F$1)</f>
        <v>7.0460000000000003</v>
      </c>
      <c r="G10" s="1">
        <f>[1]!s_qfa_netprofitmargin($A10,G$1)</f>
        <v>8.8477999999999994</v>
      </c>
      <c r="H10" s="1">
        <f>[1]!s_qfa_netprofitmargin($A10,H$1)</f>
        <v>8.1188000000000002</v>
      </c>
      <c r="I10" s="1">
        <f>[1]!s_qfa_netprofitmargin($A10,I$1)</f>
        <v>5.4420999999999999</v>
      </c>
      <c r="J10" s="1">
        <f>[1]!s_qfa_netprofitmargin($A10,J$1)</f>
        <v>5.6943000000000001</v>
      </c>
      <c r="K10" s="1">
        <f>[1]!s_qfa_netprofitmargin($A10,K$1)</f>
        <v>8.9604999999999997</v>
      </c>
      <c r="L10" s="1">
        <f>[1]!s_qfa_netprofitmargin($A10,L$1)</f>
        <v>8.6944999999999997</v>
      </c>
      <c r="M10" s="1">
        <f>[1]!s_qfa_netprofitmargin($A10,M$1)</f>
        <v>6.8331999999999997</v>
      </c>
      <c r="N10" s="1">
        <f>[1]!s_qfa_netprofitmargin($A10,N$1)</f>
        <v>3.9723999999999999</v>
      </c>
      <c r="O10" s="1">
        <f>[1]!s_qfa_netprofitmargin($A10,O$1)</f>
        <v>9.2512000000000008</v>
      </c>
      <c r="P10" s="1">
        <f>[1]!s_qfa_netprofitmargin($A10,P$1)</f>
        <v>10.4978</v>
      </c>
      <c r="Q10" s="1">
        <f>[1]!s_qfa_netprofitmargin($A10,Q$1)</f>
        <v>8.1247000000000007</v>
      </c>
      <c r="R10" s="1">
        <f>[1]!s_qfa_netprofitmargin($A10,R$1)</f>
        <v>8.1792999999999996</v>
      </c>
      <c r="S10" s="1">
        <f>[1]!s_qfa_netprofitmargin($A10,S$1)</f>
        <v>9.8842999999999996</v>
      </c>
      <c r="T10" s="1">
        <f>[1]!s_qfa_netprofitmargin($A10,T$1)</f>
        <v>9.9504999999999999</v>
      </c>
      <c r="U10" s="1">
        <f>[1]!s_qfa_netprofitmargin($A10,U$1)</f>
        <v>9.5342000000000002</v>
      </c>
      <c r="V10" s="1">
        <f>[1]!s_qfa_netprofitmargin($A10,V$1)</f>
        <v>7.2537000000000003</v>
      </c>
      <c r="W10" s="1">
        <f>[1]!s_qfa_netprofitmargin($A10,W$1)</f>
        <v>7.1928000000000001</v>
      </c>
      <c r="X10" s="1">
        <f>[1]!s_qfa_netprofitmargin($A10,X$1)</f>
        <v>6.7705000000000002</v>
      </c>
      <c r="Y10" s="1">
        <f>[1]!s_qfa_netprofitmargin($A10,Y$1)</f>
        <v>6.7091000000000003</v>
      </c>
    </row>
    <row r="11" spans="1:25">
      <c r="A11" s="2" t="s">
        <v>41</v>
      </c>
      <c r="B11" s="2" t="s">
        <v>40</v>
      </c>
      <c r="C11" s="1">
        <f ca="1">[1]!s_qfa_netprofitmargin($A11,C$1)</f>
        <v>8.6936999999999998</v>
      </c>
      <c r="D11" s="1">
        <f>[1]!s_qfa_netprofitmargin($A11,D$1)</f>
        <v>8.6936999999999998</v>
      </c>
      <c r="E11" s="1">
        <f>[1]!s_qfa_netprofitmargin($A11,E$1)</f>
        <v>8.1471</v>
      </c>
      <c r="F11" s="1">
        <f>[1]!s_qfa_netprofitmargin($A11,F$1)</f>
        <v>4.1779000000000002</v>
      </c>
      <c r="G11" s="1">
        <f>[1]!s_qfa_netprofitmargin($A11,G$1)</f>
        <v>7.8284000000000002</v>
      </c>
      <c r="H11" s="1">
        <f>[1]!s_qfa_netprofitmargin($A11,H$1)</f>
        <v>9.5897000000000006</v>
      </c>
      <c r="I11" s="1">
        <f>[1]!s_qfa_netprofitmargin($A11,I$1)</f>
        <v>4.2453000000000003</v>
      </c>
      <c r="J11" s="1">
        <f>[1]!s_qfa_netprofitmargin($A11,J$1)</f>
        <v>-0.33129999999999998</v>
      </c>
      <c r="K11" s="1">
        <f>[1]!s_qfa_netprofitmargin($A11,K$1)</f>
        <v>5.7624000000000004</v>
      </c>
      <c r="L11" s="1">
        <f>[1]!s_qfa_netprofitmargin($A11,L$1)</f>
        <v>6.4332000000000003</v>
      </c>
      <c r="M11" s="1">
        <f>[1]!s_qfa_netprofitmargin($A11,M$1)</f>
        <v>5.7778999999999998</v>
      </c>
      <c r="N11" s="1">
        <f>[1]!s_qfa_netprofitmargin($A11,N$1)</f>
        <v>-4.9871999999999996</v>
      </c>
      <c r="O11" s="1">
        <f>[1]!s_qfa_netprofitmargin($A11,O$1)</f>
        <v>5.5936000000000003</v>
      </c>
      <c r="P11" s="1">
        <f>[1]!s_qfa_netprofitmargin($A11,P$1)</f>
        <v>5.0380000000000003</v>
      </c>
      <c r="Q11" s="1">
        <f>[1]!s_qfa_netprofitmargin($A11,Q$1)</f>
        <v>5.1719999999999997</v>
      </c>
      <c r="R11" s="1">
        <f>[1]!s_qfa_netprofitmargin($A11,R$1)</f>
        <v>4.8033000000000001</v>
      </c>
      <c r="S11" s="1">
        <f>[1]!s_qfa_netprofitmargin($A11,S$1)</f>
        <v>6.1596000000000002</v>
      </c>
      <c r="T11" s="1">
        <f>[1]!s_qfa_netprofitmargin($A11,T$1)</f>
        <v>6.3000999999999996</v>
      </c>
      <c r="U11" s="1">
        <f>[1]!s_qfa_netprofitmargin($A11,U$1)</f>
        <v>4.7382</v>
      </c>
      <c r="V11" s="1">
        <f>[1]!s_qfa_netprofitmargin($A11,V$1)</f>
        <v>5.5678999999999998</v>
      </c>
      <c r="W11" s="1">
        <f>[1]!s_qfa_netprofitmargin($A11,W$1)</f>
        <v>3.8822000000000001</v>
      </c>
      <c r="X11" s="1">
        <f>[1]!s_qfa_netprofitmargin($A11,X$1)</f>
        <v>3.8953000000000002</v>
      </c>
      <c r="Y11" s="1">
        <f>[1]!s_qfa_netprofitmargin($A11,Y$1)</f>
        <v>3.2399</v>
      </c>
    </row>
    <row r="12" spans="1:25">
      <c r="A12" s="2" t="s">
        <v>39</v>
      </c>
      <c r="B12" s="2" t="s">
        <v>38</v>
      </c>
      <c r="C12" s="1">
        <f ca="1">[1]!s_qfa_netprofitmargin($A12,C$1)</f>
        <v>7.4988000000000001</v>
      </c>
      <c r="D12" s="1">
        <f>[1]!s_qfa_netprofitmargin($A12,D$1)</f>
        <v>7.4988000000000001</v>
      </c>
      <c r="E12" s="1">
        <f>[1]!s_qfa_netprofitmargin($A12,E$1)</f>
        <v>9.6332000000000004</v>
      </c>
      <c r="F12" s="1">
        <f>[1]!s_qfa_netprofitmargin($A12,F$1)</f>
        <v>4.0044000000000004</v>
      </c>
      <c r="G12" s="1">
        <f>[1]!s_qfa_netprofitmargin($A12,G$1)</f>
        <v>9.4115000000000002</v>
      </c>
      <c r="H12" s="1">
        <f>[1]!s_qfa_netprofitmargin($A12,H$1)</f>
        <v>8.8577999999999992</v>
      </c>
      <c r="I12" s="1">
        <f>[1]!s_qfa_netprofitmargin($A12,I$1)</f>
        <v>5.8198999999999996</v>
      </c>
      <c r="J12" s="1">
        <f>[1]!s_qfa_netprofitmargin($A12,J$1)</f>
        <v>0.44469999999999998</v>
      </c>
      <c r="K12" s="1">
        <f>[1]!s_qfa_netprofitmargin($A12,K$1)</f>
        <v>6.1154000000000002</v>
      </c>
      <c r="L12" s="1">
        <f>[1]!s_qfa_netprofitmargin($A12,L$1)</f>
        <v>7.2102000000000004</v>
      </c>
      <c r="M12" s="1">
        <f>[1]!s_qfa_netprofitmargin($A12,M$1)</f>
        <v>5.1544999999999996</v>
      </c>
      <c r="N12" s="1">
        <f>[1]!s_qfa_netprofitmargin($A12,N$1)</f>
        <v>0.5454</v>
      </c>
      <c r="O12" s="1">
        <f>[1]!s_qfa_netprofitmargin($A12,O$1)</f>
        <v>6.4486999999999997</v>
      </c>
      <c r="P12" s="1">
        <f>[1]!s_qfa_netprofitmargin($A12,P$1)</f>
        <v>7.3644999999999996</v>
      </c>
      <c r="Q12" s="1">
        <f>[1]!s_qfa_netprofitmargin($A12,Q$1)</f>
        <v>5.1666999999999996</v>
      </c>
      <c r="R12" s="1">
        <f>[1]!s_qfa_netprofitmargin($A12,R$1)</f>
        <v>6.1479999999999997</v>
      </c>
      <c r="S12" s="1">
        <f>[1]!s_qfa_netprofitmargin($A12,S$1)</f>
        <v>7.4071999999999996</v>
      </c>
      <c r="T12" s="1">
        <f>[1]!s_qfa_netprofitmargin($A12,T$1)</f>
        <v>8.0065000000000008</v>
      </c>
      <c r="U12" s="1">
        <f>[1]!s_qfa_netprofitmargin($A12,U$1)</f>
        <v>5.5094000000000003</v>
      </c>
      <c r="V12" s="1">
        <f>[1]!s_qfa_netprofitmargin($A12,V$1)</f>
        <v>4.4431000000000003</v>
      </c>
      <c r="W12" s="1">
        <f>[1]!s_qfa_netprofitmargin($A12,W$1)</f>
        <v>6.5747</v>
      </c>
      <c r="X12" s="1">
        <f>[1]!s_qfa_netprofitmargin($A12,X$1)</f>
        <v>7.4656000000000002</v>
      </c>
      <c r="Y12" s="1">
        <f>[1]!s_qfa_netprofitmargin($A12,Y$1)</f>
        <v>5.8301999999999996</v>
      </c>
    </row>
    <row r="13" spans="1:25">
      <c r="A13" s="2" t="s">
        <v>37</v>
      </c>
      <c r="B13" s="2" t="s">
        <v>36</v>
      </c>
      <c r="C13" s="1">
        <f ca="1">[1]!s_qfa_netprofitmargin($A13,C$1)</f>
        <v>8.6760999999999999</v>
      </c>
      <c r="D13" s="1">
        <f>[1]!s_qfa_netprofitmargin($A13,D$1)</f>
        <v>8.6760999999999999</v>
      </c>
      <c r="E13" s="1">
        <f>[1]!s_qfa_netprofitmargin($A13,E$1)</f>
        <v>8.1671999999999993</v>
      </c>
      <c r="F13" s="1">
        <f>[1]!s_qfa_netprofitmargin($A13,F$1)</f>
        <v>5.4268000000000001</v>
      </c>
      <c r="G13" s="1">
        <f>[1]!s_qfa_netprofitmargin($A13,G$1)</f>
        <v>6.4226000000000001</v>
      </c>
      <c r="H13" s="1">
        <f>[1]!s_qfa_netprofitmargin($A13,H$1)</f>
        <v>6.6839000000000004</v>
      </c>
      <c r="I13" s="1">
        <f>[1]!s_qfa_netprofitmargin($A13,I$1)</f>
        <v>10.485099999999999</v>
      </c>
      <c r="J13" s="1">
        <f>[1]!s_qfa_netprofitmargin($A13,J$1)</f>
        <v>1.6556999999999999</v>
      </c>
      <c r="K13" s="1">
        <f>[1]!s_qfa_netprofitmargin($A13,K$1)</f>
        <v>3.5958999999999999</v>
      </c>
      <c r="L13" s="1">
        <f>[1]!s_qfa_netprofitmargin($A13,L$1)</f>
        <v>7.4217000000000004</v>
      </c>
      <c r="M13" s="1">
        <f>[1]!s_qfa_netprofitmargin($A13,M$1)</f>
        <v>2.8974000000000002</v>
      </c>
      <c r="N13" s="1">
        <f>[1]!s_qfa_netprofitmargin($A13,N$1)</f>
        <v>3.5596000000000001</v>
      </c>
      <c r="O13" s="1">
        <f>[1]!s_qfa_netprofitmargin($A13,O$1)</f>
        <v>3.5640000000000001</v>
      </c>
      <c r="P13" s="1">
        <f>[1]!s_qfa_netprofitmargin($A13,P$1)</f>
        <v>4.5862999999999996</v>
      </c>
      <c r="Q13" s="1">
        <f>[1]!s_qfa_netprofitmargin($A13,Q$1)</f>
        <v>2.5884999999999998</v>
      </c>
      <c r="R13" s="1">
        <f>[1]!s_qfa_netprofitmargin($A13,R$1)</f>
        <v>2.5819999999999999</v>
      </c>
      <c r="S13" s="1">
        <f>[1]!s_qfa_netprofitmargin($A13,S$1)</f>
        <v>3.5893999999999999</v>
      </c>
      <c r="T13" s="1">
        <f>[1]!s_qfa_netprofitmargin($A13,T$1)</f>
        <v>4.0012999999999996</v>
      </c>
      <c r="U13" s="1">
        <f>[1]!s_qfa_netprofitmargin($A13,U$1)</f>
        <v>2.4340999999999999</v>
      </c>
      <c r="V13" s="1">
        <f>[1]!s_qfa_netprofitmargin($A13,V$1)</f>
        <v>3.5453999999999999</v>
      </c>
      <c r="W13" s="1">
        <f>[1]!s_qfa_netprofitmargin($A13,W$1)</f>
        <v>3.7795000000000001</v>
      </c>
      <c r="X13" s="1">
        <f>[1]!s_qfa_netprofitmargin($A13,X$1)</f>
        <v>5.1380999999999997</v>
      </c>
      <c r="Y13" s="1">
        <f>[1]!s_qfa_netprofitmargin($A13,Y$1)</f>
        <v>2.1151</v>
      </c>
    </row>
    <row r="14" spans="1:25">
      <c r="A14" s="2" t="s">
        <v>35</v>
      </c>
      <c r="B14" s="2" t="s">
        <v>34</v>
      </c>
      <c r="C14" s="1">
        <f ca="1">[1]!s_qfa_netprofitmargin($A14,C$1)</f>
        <v>4.5631000000000004</v>
      </c>
      <c r="D14" s="1">
        <f>[1]!s_qfa_netprofitmargin($A14,D$1)</f>
        <v>4.5631000000000004</v>
      </c>
      <c r="E14" s="1">
        <f>[1]!s_qfa_netprofitmargin($A14,E$1)</f>
        <v>4.6338999999999997</v>
      </c>
      <c r="F14" s="1">
        <f>[1]!s_qfa_netprofitmargin($A14,F$1)</f>
        <v>1.6012</v>
      </c>
      <c r="G14" s="1">
        <f>[1]!s_qfa_netprofitmargin($A14,G$1)</f>
        <v>4.5556000000000001</v>
      </c>
      <c r="H14" s="1">
        <f>[1]!s_qfa_netprofitmargin($A14,H$1)</f>
        <v>4.5109000000000004</v>
      </c>
      <c r="I14" s="1">
        <f>[1]!s_qfa_netprofitmargin($A14,I$1)</f>
        <v>1.0553999999999999</v>
      </c>
      <c r="J14" s="1">
        <f>[1]!s_qfa_netprofitmargin($A14,J$1)</f>
        <v>1.1242000000000001</v>
      </c>
      <c r="K14" s="1">
        <f>[1]!s_qfa_netprofitmargin($A14,K$1)</f>
        <v>3.7119</v>
      </c>
      <c r="L14" s="1">
        <f>[1]!s_qfa_netprofitmargin($A14,L$1)</f>
        <v>4.0540000000000003</v>
      </c>
      <c r="M14" s="1">
        <f>[1]!s_qfa_netprofitmargin($A14,M$1)</f>
        <v>4.6821000000000002</v>
      </c>
      <c r="N14" s="1">
        <f>[1]!s_qfa_netprofitmargin($A14,N$1)</f>
        <v>1.8835999999999999</v>
      </c>
      <c r="O14" s="1">
        <f>[1]!s_qfa_netprofitmargin($A14,O$1)</f>
        <v>4.7484000000000002</v>
      </c>
      <c r="P14" s="1">
        <f>[1]!s_qfa_netprofitmargin($A14,P$1)</f>
        <v>5.5537999999999998</v>
      </c>
      <c r="Q14" s="1">
        <f>[1]!s_qfa_netprofitmargin($A14,Q$1)</f>
        <v>5.8224</v>
      </c>
      <c r="R14" s="1">
        <f>[1]!s_qfa_netprofitmargin($A14,R$1)</f>
        <v>4.3379000000000003</v>
      </c>
      <c r="S14" s="1">
        <f>[1]!s_qfa_netprofitmargin($A14,S$1)</f>
        <v>4.6482000000000001</v>
      </c>
      <c r="T14" s="1">
        <f>[1]!s_qfa_netprofitmargin($A14,T$1)</f>
        <v>4.9603000000000002</v>
      </c>
      <c r="U14" s="1">
        <f>[1]!s_qfa_netprofitmargin($A14,U$1)</f>
        <v>5.5564999999999998</v>
      </c>
      <c r="V14" s="1">
        <f>[1]!s_qfa_netprofitmargin($A14,V$1)</f>
        <v>4.7691999999999997</v>
      </c>
      <c r="W14" s="1">
        <f>[1]!s_qfa_netprofitmargin($A14,W$1)</f>
        <v>5.1478000000000002</v>
      </c>
      <c r="X14" s="1">
        <f>[1]!s_qfa_netprofitmargin($A14,X$1)</f>
        <v>5.7491000000000003</v>
      </c>
      <c r="Y14" s="1">
        <f>[1]!s_qfa_netprofitmargin($A14,Y$1)</f>
        <v>5.6904000000000003</v>
      </c>
    </row>
    <row r="15" spans="1:25">
      <c r="A15" s="2" t="s">
        <v>33</v>
      </c>
      <c r="B15" s="2" t="s">
        <v>32</v>
      </c>
      <c r="C15" s="1">
        <f ca="1">[1]!s_qfa_netprofitmargin($A15,C$1)</f>
        <v>1.4085000000000001</v>
      </c>
      <c r="D15" s="1">
        <f>[1]!s_qfa_netprofitmargin($A15,D$1)</f>
        <v>1.4085000000000001</v>
      </c>
      <c r="E15" s="1">
        <f>[1]!s_qfa_netprofitmargin($A15,E$1)</f>
        <v>2.4897999999999998</v>
      </c>
      <c r="F15" s="1">
        <f>[1]!s_qfa_netprofitmargin($A15,F$1)</f>
        <v>-2.0097</v>
      </c>
      <c r="G15" s="1">
        <f>[1]!s_qfa_netprofitmargin($A15,G$1)</f>
        <v>1.9611000000000001</v>
      </c>
      <c r="H15" s="1">
        <f>[1]!s_qfa_netprofitmargin($A15,H$1)</f>
        <v>2.4119000000000002</v>
      </c>
      <c r="I15" s="1">
        <f>[1]!s_qfa_netprofitmargin($A15,I$1)</f>
        <v>1.0999000000000001</v>
      </c>
      <c r="J15" s="1">
        <f>[1]!s_qfa_netprofitmargin($A15,J$1)</f>
        <v>-1.4578</v>
      </c>
      <c r="K15" s="1">
        <f>[1]!s_qfa_netprofitmargin($A15,K$1)</f>
        <v>4.1436999999999999</v>
      </c>
      <c r="L15" s="1">
        <f>[1]!s_qfa_netprofitmargin($A15,L$1)</f>
        <v>3.1797</v>
      </c>
      <c r="M15" s="1">
        <f>[1]!s_qfa_netprofitmargin($A15,M$1)</f>
        <v>3.5070999999999999</v>
      </c>
      <c r="N15" s="1">
        <f>[1]!s_qfa_netprofitmargin($A15,N$1)</f>
        <v>0.80630000000000002</v>
      </c>
      <c r="O15" s="1">
        <f>[1]!s_qfa_netprofitmargin($A15,O$1)</f>
        <v>2.6111</v>
      </c>
      <c r="P15" s="1">
        <f>[1]!s_qfa_netprofitmargin($A15,P$1)</f>
        <v>5.0989000000000004</v>
      </c>
      <c r="Q15" s="1">
        <f>[1]!s_qfa_netprofitmargin($A15,Q$1)</f>
        <v>3.835</v>
      </c>
      <c r="R15" s="1">
        <f>[1]!s_qfa_netprofitmargin($A15,R$1)</f>
        <v>3.2246999999999999</v>
      </c>
      <c r="S15" s="1">
        <f>[1]!s_qfa_netprofitmargin($A15,S$1)</f>
        <v>2.4689000000000001</v>
      </c>
      <c r="T15" s="1">
        <f>[1]!s_qfa_netprofitmargin($A15,T$1)</f>
        <v>2.8401999999999998</v>
      </c>
      <c r="U15" s="1">
        <f>[1]!s_qfa_netprofitmargin($A15,U$1)</f>
        <v>3.2124999999999999</v>
      </c>
      <c r="V15" s="1">
        <f>[1]!s_qfa_netprofitmargin($A15,V$1)</f>
        <v>2.6899000000000002</v>
      </c>
      <c r="W15" s="1">
        <f>[1]!s_qfa_netprofitmargin($A15,W$1)</f>
        <v>1.7492000000000001</v>
      </c>
      <c r="X15" s="1">
        <f>[1]!s_qfa_netprofitmargin($A15,X$1)</f>
        <v>2.8315000000000001</v>
      </c>
      <c r="Y15" s="1">
        <f>[1]!s_qfa_netprofitmargin($A15,Y$1)</f>
        <v>2.8489</v>
      </c>
    </row>
    <row r="16" spans="1:25">
      <c r="A16" s="2" t="s">
        <v>31</v>
      </c>
      <c r="B16" s="2" t="s">
        <v>30</v>
      </c>
      <c r="C16" s="1">
        <f ca="1">[1]!s_qfa_netprofitmargin($A16,C$1)</f>
        <v>9.7543000000000006</v>
      </c>
      <c r="D16" s="1">
        <f>[1]!s_qfa_netprofitmargin($A16,D$1)</f>
        <v>9.7543000000000006</v>
      </c>
      <c r="E16" s="1">
        <f>[1]!s_qfa_netprofitmargin($A16,E$1)</f>
        <v>7.4246999999999996</v>
      </c>
      <c r="F16" s="1">
        <f>[1]!s_qfa_netprofitmargin($A16,F$1)</f>
        <v>-2.0354000000000001</v>
      </c>
      <c r="G16" s="1">
        <f>[1]!s_qfa_netprofitmargin($A16,G$1)</f>
        <v>12.838200000000001</v>
      </c>
      <c r="H16" s="1">
        <f>[1]!s_qfa_netprofitmargin($A16,H$1)</f>
        <v>1.3408</v>
      </c>
      <c r="I16" s="1">
        <f>[1]!s_qfa_netprofitmargin($A16,I$1)</f>
        <v>-9.3803000000000001</v>
      </c>
      <c r="J16" s="1">
        <f>[1]!s_qfa_netprofitmargin($A16,J$1)</f>
        <v>-1.4553</v>
      </c>
      <c r="K16" s="1">
        <f>[1]!s_qfa_netprofitmargin($A16,K$1)</f>
        <v>9.8920999999999992</v>
      </c>
      <c r="L16" s="1">
        <f>[1]!s_qfa_netprofitmargin($A16,L$1)</f>
        <v>10.4621</v>
      </c>
      <c r="M16" s="1">
        <f>[1]!s_qfa_netprofitmargin($A16,M$1)</f>
        <v>11.505699999999999</v>
      </c>
      <c r="N16" s="1">
        <f>[1]!s_qfa_netprofitmargin($A16,N$1)</f>
        <v>2.7071000000000001</v>
      </c>
      <c r="O16" s="1">
        <f>[1]!s_qfa_netprofitmargin($A16,O$1)</f>
        <v>10.7216</v>
      </c>
      <c r="P16" s="1">
        <f>[1]!s_qfa_netprofitmargin($A16,P$1)</f>
        <v>10.1709</v>
      </c>
      <c r="Q16" s="1">
        <f>[1]!s_qfa_netprofitmargin($A16,Q$1)</f>
        <v>8.3940999999999999</v>
      </c>
      <c r="R16" s="1">
        <f>[1]!s_qfa_netprofitmargin($A16,R$1)</f>
        <v>6.7577999999999996</v>
      </c>
      <c r="S16" s="1">
        <f>[1]!s_qfa_netprofitmargin($A16,S$1)</f>
        <v>9.9602000000000004</v>
      </c>
      <c r="T16" s="1">
        <f>[1]!s_qfa_netprofitmargin($A16,T$1)</f>
        <v>9.8773</v>
      </c>
      <c r="U16" s="1">
        <f>[1]!s_qfa_netprofitmargin($A16,U$1)</f>
        <v>7.3380000000000001</v>
      </c>
      <c r="V16" s="1">
        <f>[1]!s_qfa_netprofitmargin($A16,V$1)</f>
        <v>5.7262000000000004</v>
      </c>
      <c r="W16" s="1">
        <f>[1]!s_qfa_netprofitmargin($A16,W$1)</f>
        <v>9.3773999999999997</v>
      </c>
      <c r="X16" s="1">
        <f>[1]!s_qfa_netprofitmargin($A16,X$1)</f>
        <v>8.7073999999999998</v>
      </c>
      <c r="Y16" s="1">
        <f>[1]!s_qfa_netprofitmargin($A16,Y$1)</f>
        <v>8.6552000000000007</v>
      </c>
    </row>
    <row r="17" spans="1:25">
      <c r="A17" s="2" t="s">
        <v>29</v>
      </c>
      <c r="B17" s="2" t="s">
        <v>28</v>
      </c>
      <c r="C17" s="1">
        <f ca="1">[1]!s_qfa_netprofitmargin($A17,C$1)</f>
        <v>7.4646999999999997</v>
      </c>
      <c r="D17" s="1">
        <f>[1]!s_qfa_netprofitmargin($A17,D$1)</f>
        <v>7.4646999999999997</v>
      </c>
      <c r="E17" s="1">
        <f>[1]!s_qfa_netprofitmargin($A17,E$1)</f>
        <v>6.4238999999999997</v>
      </c>
      <c r="F17" s="1">
        <f>[1]!s_qfa_netprofitmargin($A17,F$1)</f>
        <v>7.6112000000000002</v>
      </c>
      <c r="G17" s="1">
        <f>[1]!s_qfa_netprofitmargin($A17,G$1)</f>
        <v>8.6036000000000001</v>
      </c>
      <c r="H17" s="1">
        <f>[1]!s_qfa_netprofitmargin($A17,H$1)</f>
        <v>8.3139000000000003</v>
      </c>
      <c r="I17" s="1">
        <f>[1]!s_qfa_netprofitmargin($A17,I$1)</f>
        <v>4.3765000000000001</v>
      </c>
      <c r="J17" s="1">
        <f>[1]!s_qfa_netprofitmargin($A17,J$1)</f>
        <v>2.8540000000000001</v>
      </c>
      <c r="K17" s="1">
        <f>[1]!s_qfa_netprofitmargin($A17,K$1)</f>
        <v>8.4461999999999993</v>
      </c>
      <c r="L17" s="1">
        <f>[1]!s_qfa_netprofitmargin($A17,L$1)</f>
        <v>8.8889999999999993</v>
      </c>
      <c r="M17" s="1">
        <f>[1]!s_qfa_netprofitmargin($A17,M$1)</f>
        <v>6.8274999999999997</v>
      </c>
      <c r="N17" s="1">
        <f>[1]!s_qfa_netprofitmargin($A17,N$1)</f>
        <v>0.69130000000000003</v>
      </c>
      <c r="O17" s="1">
        <f>[1]!s_qfa_netprofitmargin($A17,O$1)</f>
        <v>6.6066000000000003</v>
      </c>
      <c r="P17" s="1">
        <f>[1]!s_qfa_netprofitmargin($A17,P$1)</f>
        <v>8.1468000000000007</v>
      </c>
      <c r="Q17" s="1">
        <f>[1]!s_qfa_netprofitmargin($A17,Q$1)</f>
        <v>6.6254</v>
      </c>
      <c r="R17" s="1">
        <f>[1]!s_qfa_netprofitmargin($A17,R$1)</f>
        <v>7.375</v>
      </c>
      <c r="S17" s="1">
        <f>[1]!s_qfa_netprofitmargin($A17,S$1)</f>
        <v>6.8533999999999997</v>
      </c>
      <c r="T17" s="1">
        <f>[1]!s_qfa_netprofitmargin($A17,T$1)</f>
        <v>7.9008000000000003</v>
      </c>
      <c r="U17" s="1">
        <f>[1]!s_qfa_netprofitmargin($A17,U$1)</f>
        <v>6.5364000000000004</v>
      </c>
      <c r="V17" s="1">
        <f>[1]!s_qfa_netprofitmargin($A17,V$1)</f>
        <v>6.2092000000000001</v>
      </c>
      <c r="W17" s="1">
        <f>[1]!s_qfa_netprofitmargin($A17,W$1)</f>
        <v>6.8315000000000001</v>
      </c>
      <c r="X17" s="1">
        <f>[1]!s_qfa_netprofitmargin($A17,X$1)</f>
        <v>8.4156999999999993</v>
      </c>
      <c r="Y17" s="1">
        <f>[1]!s_qfa_netprofitmargin($A17,Y$1)</f>
        <v>7.4630999999999998</v>
      </c>
    </row>
    <row r="18" spans="1:25">
      <c r="A18" s="2" t="s">
        <v>27</v>
      </c>
      <c r="B18" s="2" t="s">
        <v>26</v>
      </c>
      <c r="C18" s="1">
        <f ca="1">[1]!s_qfa_netprofitmargin($A18,C$1)</f>
        <v>6.5823999999999998</v>
      </c>
      <c r="D18" s="1">
        <f>[1]!s_qfa_netprofitmargin($A18,D$1)</f>
        <v>6.5823999999999998</v>
      </c>
      <c r="E18" s="1">
        <f>[1]!s_qfa_netprofitmargin($A18,E$1)</f>
        <v>6.5552000000000001</v>
      </c>
      <c r="F18" s="1">
        <f>[1]!s_qfa_netprofitmargin($A18,F$1)</f>
        <v>-0.40139999999999998</v>
      </c>
      <c r="G18" s="1">
        <f>[1]!s_qfa_netprofitmargin($A18,G$1)</f>
        <v>6.0061</v>
      </c>
      <c r="H18" s="1">
        <f>[1]!s_qfa_netprofitmargin($A18,H$1)</f>
        <v>6.4470000000000001</v>
      </c>
      <c r="I18" s="1">
        <f>[1]!s_qfa_netprofitmargin($A18,I$1)</f>
        <v>3.3730000000000002</v>
      </c>
      <c r="J18" s="1">
        <f>[1]!s_qfa_netprofitmargin($A18,J$1)</f>
        <v>-0.75049999999999994</v>
      </c>
      <c r="K18" s="1">
        <f>[1]!s_qfa_netprofitmargin($A18,K$1)</f>
        <v>5.5343999999999998</v>
      </c>
      <c r="L18" s="1">
        <f>[1]!s_qfa_netprofitmargin($A18,L$1)</f>
        <v>5.3381999999999996</v>
      </c>
      <c r="M18" s="1">
        <f>[1]!s_qfa_netprofitmargin($A18,M$1)</f>
        <v>8.702</v>
      </c>
      <c r="N18" s="1">
        <f>[1]!s_qfa_netprofitmargin($A18,N$1)</f>
        <v>-3.1331000000000002</v>
      </c>
      <c r="O18" s="1">
        <f>[1]!s_qfa_netprofitmargin($A18,O$1)</f>
        <v>6.9187000000000003</v>
      </c>
      <c r="P18" s="1">
        <f>[1]!s_qfa_netprofitmargin($A18,P$1)</f>
        <v>7.7239000000000004</v>
      </c>
      <c r="Q18" s="1">
        <f>[1]!s_qfa_netprofitmargin($A18,Q$1)</f>
        <v>7.8952</v>
      </c>
      <c r="R18" s="1">
        <f>[1]!s_qfa_netprofitmargin($A18,R$1)</f>
        <v>3.4201999999999999</v>
      </c>
      <c r="S18" s="1">
        <f>[1]!s_qfa_netprofitmargin($A18,S$1)</f>
        <v>7.7499000000000002</v>
      </c>
      <c r="T18" s="1">
        <f>[1]!s_qfa_netprofitmargin($A18,T$1)</f>
        <v>9.2864000000000004</v>
      </c>
      <c r="U18" s="1">
        <f>[1]!s_qfa_netprofitmargin($A18,U$1)</f>
        <v>10.3195</v>
      </c>
      <c r="V18" s="1">
        <f>[1]!s_qfa_netprofitmargin($A18,V$1)</f>
        <v>6.5513000000000003</v>
      </c>
      <c r="W18" s="1">
        <f>[1]!s_qfa_netprofitmargin($A18,W$1)</f>
        <v>7.2062999999999997</v>
      </c>
      <c r="X18" s="1">
        <f>[1]!s_qfa_netprofitmargin($A18,X$1)</f>
        <v>8.3594000000000008</v>
      </c>
      <c r="Y18" s="1">
        <f>[1]!s_qfa_netprofitmargin($A18,Y$1)</f>
        <v>11.9232</v>
      </c>
    </row>
    <row r="19" spans="1:25">
      <c r="A19" s="2" t="s">
        <v>25</v>
      </c>
      <c r="B19" s="2" t="s">
        <v>24</v>
      </c>
      <c r="C19" s="1">
        <f ca="1">[1]!s_qfa_netprofitmargin($A19,C$1)</f>
        <v>12.4947</v>
      </c>
      <c r="D19" s="1">
        <f>[1]!s_qfa_netprofitmargin($A19,D$1)</f>
        <v>12.4947</v>
      </c>
      <c r="E19" s="1">
        <f>[1]!s_qfa_netprofitmargin($A19,E$1)</f>
        <v>11.2788</v>
      </c>
      <c r="F19" s="1">
        <f>[1]!s_qfa_netprofitmargin($A19,F$1)</f>
        <v>0.1108</v>
      </c>
      <c r="G19" s="1">
        <f>[1]!s_qfa_netprofitmargin($A19,G$1)</f>
        <v>10.4788</v>
      </c>
      <c r="H19" s="1">
        <f>[1]!s_qfa_netprofitmargin($A19,H$1)</f>
        <v>11.7948</v>
      </c>
      <c r="I19" s="1">
        <f>[1]!s_qfa_netprofitmargin($A19,I$1)</f>
        <v>8.0473999999999997</v>
      </c>
      <c r="J19" s="1">
        <f>[1]!s_qfa_netprofitmargin($A19,J$1)</f>
        <v>-1.7646999999999999</v>
      </c>
      <c r="K19" s="1">
        <f>[1]!s_qfa_netprofitmargin($A19,K$1)</f>
        <v>8.0531000000000006</v>
      </c>
      <c r="L19" s="1">
        <f>[1]!s_qfa_netprofitmargin($A19,L$1)</f>
        <v>8.9661000000000008</v>
      </c>
      <c r="M19" s="1">
        <f>[1]!s_qfa_netprofitmargin($A19,M$1)</f>
        <v>8.8186</v>
      </c>
      <c r="N19" s="1">
        <f>[1]!s_qfa_netprofitmargin($A19,N$1)</f>
        <v>2.6057999999999999</v>
      </c>
      <c r="O19" s="1">
        <f>[1]!s_qfa_netprofitmargin($A19,O$1)</f>
        <v>8.0092999999999996</v>
      </c>
      <c r="P19" s="1">
        <f>[1]!s_qfa_netprofitmargin($A19,P$1)</f>
        <v>9.9601000000000006</v>
      </c>
      <c r="Q19" s="1">
        <f>[1]!s_qfa_netprofitmargin($A19,Q$1)</f>
        <v>9.2703000000000007</v>
      </c>
      <c r="R19" s="1">
        <f>[1]!s_qfa_netprofitmargin($A19,R$1)</f>
        <v>7.5824999999999996</v>
      </c>
      <c r="S19" s="1">
        <f>[1]!s_qfa_netprofitmargin($A19,S$1)</f>
        <v>11.469799999999999</v>
      </c>
      <c r="T19" s="1">
        <f>[1]!s_qfa_netprofitmargin($A19,T$1)</f>
        <v>9.9050999999999991</v>
      </c>
      <c r="U19" s="1">
        <f>[1]!s_qfa_netprofitmargin($A19,U$1)</f>
        <v>8.9496000000000002</v>
      </c>
      <c r="V19" s="1">
        <f>[1]!s_qfa_netprofitmargin($A19,V$1)</f>
        <v>7.3928000000000003</v>
      </c>
      <c r="W19" s="1">
        <f>[1]!s_qfa_netprofitmargin($A19,W$1)</f>
        <v>8.9552999999999994</v>
      </c>
      <c r="X19" s="1">
        <f>[1]!s_qfa_netprofitmargin($A19,X$1)</f>
        <v>9.5088000000000008</v>
      </c>
      <c r="Y19" s="1">
        <f>[1]!s_qfa_netprofitmargin($A19,Y$1)</f>
        <v>8.4326000000000008</v>
      </c>
    </row>
    <row r="20" spans="1:25">
      <c r="A20" s="2" t="s">
        <v>23</v>
      </c>
      <c r="B20" s="2" t="s">
        <v>22</v>
      </c>
      <c r="C20" s="1">
        <f ca="1">[1]!s_qfa_netprofitmargin($A20,C$1)</f>
        <v>18.081099999999999</v>
      </c>
      <c r="D20" s="1">
        <f>[1]!s_qfa_netprofitmargin($A20,D$1)</f>
        <v>18.081099999999999</v>
      </c>
      <c r="E20" s="1">
        <f>[1]!s_qfa_netprofitmargin($A20,E$1)</f>
        <v>21.700399999999998</v>
      </c>
      <c r="F20" s="1">
        <f>[1]!s_qfa_netprofitmargin($A20,F$1)</f>
        <v>15.737299999999999</v>
      </c>
      <c r="G20" s="1">
        <f>[1]!s_qfa_netprofitmargin($A20,G$1)</f>
        <v>18.670500000000001</v>
      </c>
      <c r="H20" s="1">
        <f>[1]!s_qfa_netprofitmargin($A20,H$1)</f>
        <v>18.660299999999999</v>
      </c>
      <c r="I20" s="1">
        <f>[1]!s_qfa_netprofitmargin($A20,I$1)</f>
        <v>21.3675</v>
      </c>
      <c r="J20" s="1">
        <f>[1]!s_qfa_netprofitmargin($A20,J$1)</f>
        <v>13.301600000000001</v>
      </c>
      <c r="K20" s="1">
        <f>[1]!s_qfa_netprofitmargin($A20,K$1)</f>
        <v>16.853899999999999</v>
      </c>
      <c r="L20" s="1">
        <f>[1]!s_qfa_netprofitmargin($A20,L$1)</f>
        <v>16.444500000000001</v>
      </c>
      <c r="M20" s="1">
        <f>[1]!s_qfa_netprofitmargin($A20,M$1)</f>
        <v>20.9922</v>
      </c>
      <c r="N20" s="1">
        <f>[1]!s_qfa_netprofitmargin($A20,N$1)</f>
        <v>15.1175</v>
      </c>
      <c r="O20" s="1">
        <f>[1]!s_qfa_netprofitmargin($A20,O$1)</f>
        <v>16.618500000000001</v>
      </c>
      <c r="P20" s="1">
        <f>[1]!s_qfa_netprofitmargin($A20,P$1)</f>
        <v>15.8215</v>
      </c>
      <c r="Q20" s="1">
        <f>[1]!s_qfa_netprofitmargin($A20,Q$1)</f>
        <v>20.063400000000001</v>
      </c>
      <c r="R20" s="1">
        <f>[1]!s_qfa_netprofitmargin($A20,R$1)</f>
        <v>13.450900000000001</v>
      </c>
      <c r="S20" s="1">
        <f>[1]!s_qfa_netprofitmargin($A20,S$1)</f>
        <v>16.733799999999999</v>
      </c>
      <c r="T20" s="1">
        <f>[1]!s_qfa_netprofitmargin($A20,T$1)</f>
        <v>14.097899999999999</v>
      </c>
      <c r="U20" s="1">
        <f>[1]!s_qfa_netprofitmargin($A20,U$1)</f>
        <v>17.739699999999999</v>
      </c>
      <c r="V20" s="1">
        <f>[1]!s_qfa_netprofitmargin($A20,V$1)</f>
        <v>11.520099999999999</v>
      </c>
      <c r="W20" s="1">
        <f>[1]!s_qfa_netprofitmargin($A20,W$1)</f>
        <v>13.2881</v>
      </c>
      <c r="X20" s="1">
        <f>[1]!s_qfa_netprofitmargin($A20,X$1)</f>
        <v>13.065899999999999</v>
      </c>
      <c r="Y20" s="1">
        <f>[1]!s_qfa_netprofitmargin($A20,Y$1)</f>
        <v>17.729500000000002</v>
      </c>
    </row>
    <row r="21" spans="1:25">
      <c r="A21" s="2" t="s">
        <v>21</v>
      </c>
      <c r="B21" s="2" t="s">
        <v>20</v>
      </c>
      <c r="C21" s="1">
        <f ca="1">[1]!s_qfa_netprofitmargin($A21,C$1)</f>
        <v>-0.66830000000000001</v>
      </c>
      <c r="D21" s="1">
        <f>[1]!s_qfa_netprofitmargin($A21,D$1)</f>
        <v>-0.66830000000000001</v>
      </c>
      <c r="E21" s="1">
        <f>[1]!s_qfa_netprofitmargin($A21,E$1)</f>
        <v>7.4348000000000001</v>
      </c>
      <c r="F21" s="1">
        <f>[1]!s_qfa_netprofitmargin($A21,F$1)</f>
        <v>4.0377999999999998</v>
      </c>
      <c r="G21" s="1">
        <f>[1]!s_qfa_netprofitmargin($A21,G$1)</f>
        <v>14.9674</v>
      </c>
      <c r="H21" s="1">
        <f>[1]!s_qfa_netprofitmargin($A21,H$1)</f>
        <v>12.268000000000001</v>
      </c>
      <c r="I21" s="1">
        <f>[1]!s_qfa_netprofitmargin($A21,I$1)</f>
        <v>11.5114</v>
      </c>
      <c r="J21" s="1">
        <f>[1]!s_qfa_netprofitmargin($A21,J$1)</f>
        <v>11.275499999999999</v>
      </c>
      <c r="K21" s="1">
        <f>[1]!s_qfa_netprofitmargin($A21,K$1)</f>
        <v>10.8896</v>
      </c>
      <c r="L21" s="1">
        <f>[1]!s_qfa_netprofitmargin($A21,L$1)</f>
        <v>6.4222999999999999</v>
      </c>
      <c r="M21" s="1">
        <f>[1]!s_qfa_netprofitmargin($A21,M$1)</f>
        <v>1.6423000000000001</v>
      </c>
      <c r="N21" s="1">
        <f>[1]!s_qfa_netprofitmargin($A21,N$1)</f>
        <v>-3.9499</v>
      </c>
      <c r="O21" s="1">
        <f>[1]!s_qfa_netprofitmargin($A21,O$1)</f>
        <v>7.4705000000000004</v>
      </c>
      <c r="P21" s="1">
        <f>[1]!s_qfa_netprofitmargin($A21,P$1)</f>
        <v>1.1680999999999999</v>
      </c>
      <c r="Q21" s="1">
        <f>[1]!s_qfa_netprofitmargin($A21,Q$1)</f>
        <v>6.3322000000000003</v>
      </c>
      <c r="R21" s="1">
        <f>[1]!s_qfa_netprofitmargin($A21,R$1)</f>
        <v>-0.34100000000000003</v>
      </c>
      <c r="S21" s="1">
        <f>[1]!s_qfa_netprofitmargin($A21,S$1)</f>
        <v>7.4398</v>
      </c>
      <c r="T21" s="1">
        <f>[1]!s_qfa_netprofitmargin($A21,T$1)</f>
        <v>5.0002000000000004</v>
      </c>
      <c r="U21" s="1">
        <f>[1]!s_qfa_netprofitmargin($A21,U$1)</f>
        <v>6.9729999999999999</v>
      </c>
      <c r="V21" s="1">
        <f>[1]!s_qfa_netprofitmargin($A21,V$1)</f>
        <v>4.5178000000000003</v>
      </c>
      <c r="W21" s="1">
        <f>[1]!s_qfa_netprofitmargin($A21,W$1)</f>
        <v>8.7213999999999992</v>
      </c>
      <c r="X21" s="1">
        <f>[1]!s_qfa_netprofitmargin($A21,X$1)</f>
        <v>9.8598999999999997</v>
      </c>
      <c r="Y21" s="1">
        <f>[1]!s_qfa_netprofitmargin($A21,Y$1)</f>
        <v>5.4055999999999997</v>
      </c>
    </row>
    <row r="22" spans="1:25">
      <c r="A22" s="2" t="s">
        <v>19</v>
      </c>
      <c r="B22" s="2" t="s">
        <v>18</v>
      </c>
      <c r="C22" s="1">
        <f ca="1">[1]!s_qfa_netprofitmargin($A22,C$1)</f>
        <v>32.6389</v>
      </c>
      <c r="D22" s="1">
        <f>[1]!s_qfa_netprofitmargin($A22,D$1)</f>
        <v>32.6389</v>
      </c>
      <c r="E22" s="1">
        <f>[1]!s_qfa_netprofitmargin($A22,E$1)</f>
        <v>35.283999999999999</v>
      </c>
      <c r="F22" s="1">
        <f>[1]!s_qfa_netprofitmargin($A22,F$1)</f>
        <v>31.1051</v>
      </c>
      <c r="G22" s="1">
        <f>[1]!s_qfa_netprofitmargin($A22,G$1)</f>
        <v>33.419699999999999</v>
      </c>
      <c r="H22" s="1">
        <f>[1]!s_qfa_netprofitmargin($A22,H$1)</f>
        <v>28.571200000000001</v>
      </c>
      <c r="I22" s="1">
        <f>[1]!s_qfa_netprofitmargin($A22,I$1)</f>
        <v>35.384900000000002</v>
      </c>
      <c r="J22" s="1">
        <f>[1]!s_qfa_netprofitmargin($A22,J$1)</f>
        <v>24.281099999999999</v>
      </c>
      <c r="K22" s="1">
        <f>[1]!s_qfa_netprofitmargin($A22,K$1)</f>
        <v>36.648499999999999</v>
      </c>
      <c r="L22" s="1">
        <f>[1]!s_qfa_netprofitmargin($A22,L$1)</f>
        <v>40.202500000000001</v>
      </c>
      <c r="M22" s="1">
        <f>[1]!s_qfa_netprofitmargin($A22,M$1)</f>
        <v>36.138199999999998</v>
      </c>
      <c r="N22" s="1">
        <f>[1]!s_qfa_netprofitmargin($A22,N$1)</f>
        <v>24.8096</v>
      </c>
      <c r="O22" s="1">
        <f>[1]!s_qfa_netprofitmargin($A22,O$1)</f>
        <v>37.263399999999997</v>
      </c>
      <c r="P22" s="1">
        <f>[1]!s_qfa_netprofitmargin($A22,P$1)</f>
        <v>40.983199999999997</v>
      </c>
      <c r="Q22" s="1">
        <f>[1]!s_qfa_netprofitmargin($A22,Q$1)</f>
        <v>39.121499999999997</v>
      </c>
      <c r="R22" s="1">
        <f>[1]!s_qfa_netprofitmargin($A22,R$1)</f>
        <v>27.221599999999999</v>
      </c>
      <c r="S22" s="1">
        <f>[1]!s_qfa_netprofitmargin($A22,S$1)</f>
        <v>38.523800000000001</v>
      </c>
      <c r="T22" s="1">
        <f>[1]!s_qfa_netprofitmargin($A22,T$1)</f>
        <v>42.155799999999999</v>
      </c>
      <c r="U22" s="1">
        <f>[1]!s_qfa_netprofitmargin($A22,U$1)</f>
        <v>38.123100000000001</v>
      </c>
      <c r="V22" s="1">
        <f>[1]!s_qfa_netprofitmargin($A22,V$1)</f>
        <v>27.841999999999999</v>
      </c>
      <c r="W22" s="1">
        <f>[1]!s_qfa_netprofitmargin($A22,W$1)</f>
        <v>39.054299999999998</v>
      </c>
      <c r="X22" s="1">
        <f>[1]!s_qfa_netprofitmargin($A22,X$1)</f>
        <v>40.130699999999997</v>
      </c>
      <c r="Y22" s="1">
        <f>[1]!s_qfa_netprofitmargin($A22,Y$1)</f>
        <v>36.222999999999999</v>
      </c>
    </row>
    <row r="23" spans="1:25">
      <c r="A23" s="2" t="s">
        <v>17</v>
      </c>
      <c r="B23" s="2" t="s">
        <v>16</v>
      </c>
      <c r="C23" s="1">
        <f ca="1">[1]!s_qfa_netprofitmargin($A23,C$1)</f>
        <v>14.404500000000001</v>
      </c>
      <c r="D23" s="1">
        <f>[1]!s_qfa_netprofitmargin($A23,D$1)</f>
        <v>14.404500000000001</v>
      </c>
      <c r="E23" s="1">
        <f>[1]!s_qfa_netprofitmargin($A23,E$1)</f>
        <v>11.109299999999999</v>
      </c>
      <c r="F23" s="1">
        <f>[1]!s_qfa_netprofitmargin($A23,F$1)</f>
        <v>9.6753</v>
      </c>
      <c r="G23" s="1">
        <f>[1]!s_qfa_netprofitmargin($A23,G$1)</f>
        <v>15.3216</v>
      </c>
      <c r="H23" s="1">
        <f>[1]!s_qfa_netprofitmargin($A23,H$1)</f>
        <v>7.3681000000000001</v>
      </c>
      <c r="I23" s="1">
        <f>[1]!s_qfa_netprofitmargin($A23,I$1)</f>
        <v>9.6818000000000008</v>
      </c>
      <c r="J23" s="1">
        <f>[1]!s_qfa_netprofitmargin($A23,J$1)</f>
        <v>7.2419000000000002</v>
      </c>
      <c r="K23" s="1">
        <f>[1]!s_qfa_netprofitmargin($A23,K$1)</f>
        <v>13.266299999999999</v>
      </c>
      <c r="L23" s="1">
        <f>[1]!s_qfa_netprofitmargin($A23,L$1)</f>
        <v>15.952400000000001</v>
      </c>
      <c r="M23" s="1">
        <f>[1]!s_qfa_netprofitmargin($A23,M$1)</f>
        <v>12.305</v>
      </c>
      <c r="N23" s="1">
        <f>[1]!s_qfa_netprofitmargin($A23,N$1)</f>
        <v>7.0688000000000004</v>
      </c>
      <c r="O23" s="1">
        <f>[1]!s_qfa_netprofitmargin($A23,O$1)</f>
        <v>9.8580000000000005</v>
      </c>
      <c r="P23" s="1">
        <f>[1]!s_qfa_netprofitmargin($A23,P$1)</f>
        <v>12.1004</v>
      </c>
      <c r="Q23" s="1">
        <f>[1]!s_qfa_netprofitmargin($A23,Q$1)</f>
        <v>9.2454000000000001</v>
      </c>
      <c r="R23" s="1">
        <f>[1]!s_qfa_netprofitmargin($A23,R$1)</f>
        <v>12.690200000000001</v>
      </c>
      <c r="S23" s="1">
        <f>[1]!s_qfa_netprofitmargin($A23,S$1)</f>
        <v>14.523199999999999</v>
      </c>
      <c r="T23" s="1">
        <f>[1]!s_qfa_netprofitmargin($A23,T$1)</f>
        <v>12.6206</v>
      </c>
      <c r="U23" s="1">
        <f>[1]!s_qfa_netprofitmargin($A23,U$1)</f>
        <v>8.5648</v>
      </c>
      <c r="V23" s="1">
        <f>[1]!s_qfa_netprofitmargin($A23,V$1)</f>
        <v>9.0472000000000001</v>
      </c>
      <c r="W23" s="1">
        <f>[1]!s_qfa_netprofitmargin($A23,W$1)</f>
        <v>11.7774</v>
      </c>
      <c r="X23" s="1">
        <f>[1]!s_qfa_netprofitmargin($A23,X$1)</f>
        <v>13.4278</v>
      </c>
      <c r="Y23" s="1">
        <f>[1]!s_qfa_netprofitmargin($A23,Y$1)</f>
        <v>8.6127000000000002</v>
      </c>
    </row>
    <row r="24" spans="1:25">
      <c r="A24" s="2" t="s">
        <v>15</v>
      </c>
      <c r="B24" s="2" t="s">
        <v>14</v>
      </c>
      <c r="C24" s="1">
        <f ca="1">[1]!s_qfa_netprofitmargin($A24,C$1)</f>
        <v>8.2416999999999998</v>
      </c>
      <c r="D24" s="1">
        <f>[1]!s_qfa_netprofitmargin($A24,D$1)</f>
        <v>8.2416999999999998</v>
      </c>
      <c r="E24" s="1">
        <f>[1]!s_qfa_netprofitmargin($A24,E$1)</f>
        <v>5.4147999999999996</v>
      </c>
      <c r="F24" s="1">
        <f>[1]!s_qfa_netprofitmargin($A24,F$1)</f>
        <v>8.4065999999999992</v>
      </c>
      <c r="G24" s="1">
        <f>[1]!s_qfa_netprofitmargin($A24,G$1)</f>
        <v>9.1522000000000006</v>
      </c>
      <c r="H24" s="1">
        <f>[1]!s_qfa_netprofitmargin($A24,H$1)</f>
        <v>11.945</v>
      </c>
      <c r="I24" s="1">
        <f>[1]!s_qfa_netprofitmargin($A24,I$1)</f>
        <v>8.0769000000000002</v>
      </c>
      <c r="J24" s="1">
        <f>[1]!s_qfa_netprofitmargin($A24,J$1)</f>
        <v>10.516299999999999</v>
      </c>
      <c r="K24" s="1">
        <f>[1]!s_qfa_netprofitmargin($A24,K$1)</f>
        <v>9.3472000000000008</v>
      </c>
      <c r="L24" s="1">
        <f>[1]!s_qfa_netprofitmargin($A24,L$1)</f>
        <v>13.151999999999999</v>
      </c>
      <c r="M24" s="1">
        <f>[1]!s_qfa_netprofitmargin($A24,M$1)</f>
        <v>13.0152</v>
      </c>
      <c r="N24" s="1">
        <f>[1]!s_qfa_netprofitmargin($A24,N$1)</f>
        <v>11.7064</v>
      </c>
      <c r="O24" s="1">
        <f>[1]!s_qfa_netprofitmargin($A24,O$1)</f>
        <v>10.535299999999999</v>
      </c>
      <c r="P24" s="1">
        <f>[1]!s_qfa_netprofitmargin($A24,P$1)</f>
        <v>14.184100000000001</v>
      </c>
      <c r="Q24" s="1">
        <f>[1]!s_qfa_netprofitmargin($A24,Q$1)</f>
        <v>12.599</v>
      </c>
      <c r="R24" s="1">
        <f>[1]!s_qfa_netprofitmargin($A24,R$1)</f>
        <v>13.7035</v>
      </c>
      <c r="S24" s="1">
        <f>[1]!s_qfa_netprofitmargin($A24,S$1)</f>
        <v>10.5482</v>
      </c>
      <c r="T24" s="1">
        <f>[1]!s_qfa_netprofitmargin($A24,T$1)</f>
        <v>12.401400000000001</v>
      </c>
      <c r="U24" s="1">
        <f>[1]!s_qfa_netprofitmargin($A24,U$1)</f>
        <v>10.845000000000001</v>
      </c>
      <c r="V24" s="1">
        <f>[1]!s_qfa_netprofitmargin($A24,V$1)</f>
        <v>11.7821</v>
      </c>
      <c r="W24" s="1">
        <f>[1]!s_qfa_netprofitmargin($A24,W$1)</f>
        <v>8.8439999999999994</v>
      </c>
      <c r="X24" s="1">
        <f>[1]!s_qfa_netprofitmargin($A24,X$1)</f>
        <v>10.303800000000001</v>
      </c>
      <c r="Y24" s="1">
        <f>[1]!s_qfa_netprofitmargin($A24,Y$1)</f>
        <v>8.8611000000000004</v>
      </c>
    </row>
    <row r="25" spans="1:25">
      <c r="A25" s="2" t="s">
        <v>13</v>
      </c>
      <c r="B25" s="2" t="s">
        <v>12</v>
      </c>
      <c r="C25" s="1">
        <f ca="1">[1]!s_qfa_netprofitmargin($A25,C$1)</f>
        <v>8.4316999999999993</v>
      </c>
      <c r="D25" s="1">
        <f>[1]!s_qfa_netprofitmargin($A25,D$1)</f>
        <v>8.4316999999999993</v>
      </c>
      <c r="E25" s="1">
        <f>[1]!s_qfa_netprofitmargin($A25,E$1)</f>
        <v>4.1401000000000003</v>
      </c>
      <c r="F25" s="1">
        <f>[1]!s_qfa_netprofitmargin($A25,F$1)</f>
        <v>-2.2132999999999998</v>
      </c>
      <c r="G25" s="1">
        <f>[1]!s_qfa_netprofitmargin($A25,G$1)</f>
        <v>5.0773000000000001</v>
      </c>
      <c r="H25" s="1">
        <f>[1]!s_qfa_netprofitmargin($A25,H$1)</f>
        <v>1.875</v>
      </c>
      <c r="I25" s="1">
        <f>[1]!s_qfa_netprofitmargin($A25,I$1)</f>
        <v>-1.7282</v>
      </c>
      <c r="J25" s="1">
        <f>[1]!s_qfa_netprofitmargin($A25,J$1)</f>
        <v>2.2233999999999998</v>
      </c>
      <c r="K25" s="1">
        <f>[1]!s_qfa_netprofitmargin($A25,K$1)</f>
        <v>5.7789999999999999</v>
      </c>
      <c r="L25" s="1">
        <f>[1]!s_qfa_netprofitmargin($A25,L$1)</f>
        <v>5.6665000000000001</v>
      </c>
      <c r="M25" s="1">
        <f>[1]!s_qfa_netprofitmargin($A25,M$1)</f>
        <v>7.3079000000000001</v>
      </c>
      <c r="N25" s="1">
        <f>[1]!s_qfa_netprofitmargin($A25,N$1)</f>
        <v>2.9805999999999999</v>
      </c>
      <c r="O25" s="1">
        <f>[1]!s_qfa_netprofitmargin($A25,O$1)</f>
        <v>5.9272</v>
      </c>
      <c r="P25" s="1">
        <f>[1]!s_qfa_netprofitmargin($A25,P$1)</f>
        <v>5.0260999999999996</v>
      </c>
      <c r="Q25" s="1">
        <f>[1]!s_qfa_netprofitmargin($A25,Q$1)</f>
        <v>6.7099000000000002</v>
      </c>
      <c r="R25" s="1">
        <f>[1]!s_qfa_netprofitmargin($A25,R$1)</f>
        <v>3.9672999999999998</v>
      </c>
      <c r="S25" s="1">
        <f>[1]!s_qfa_netprofitmargin($A25,S$1)</f>
        <v>8.6091999999999995</v>
      </c>
      <c r="T25" s="1">
        <f>[1]!s_qfa_netprofitmargin($A25,T$1)</f>
        <v>6.5846999999999998</v>
      </c>
      <c r="U25" s="1">
        <f>[1]!s_qfa_netprofitmargin($A25,U$1)</f>
        <v>6.585</v>
      </c>
      <c r="V25" s="1">
        <f>[1]!s_qfa_netprofitmargin($A25,V$1)</f>
        <v>3.6665000000000001</v>
      </c>
      <c r="W25" s="1">
        <f>[1]!s_qfa_netprofitmargin($A25,W$1)</f>
        <v>9.1043000000000003</v>
      </c>
      <c r="X25" s="1">
        <f>[1]!s_qfa_netprofitmargin($A25,X$1)</f>
        <v>6.4733000000000001</v>
      </c>
      <c r="Y25" s="1">
        <f>[1]!s_qfa_netprofitmargin($A25,Y$1)</f>
        <v>7.6402999999999999</v>
      </c>
    </row>
    <row r="26" spans="1:25">
      <c r="A26" s="2" t="s">
        <v>11</v>
      </c>
      <c r="B26" s="2" t="s">
        <v>10</v>
      </c>
      <c r="C26" s="1">
        <f ca="1">[1]!s_qfa_netprofitmargin($A26,C$1)</f>
        <v>10.682499999999999</v>
      </c>
      <c r="D26" s="1">
        <f>[1]!s_qfa_netprofitmargin($A26,D$1)</f>
        <v>10.682499999999999</v>
      </c>
      <c r="E26" s="1">
        <f>[1]!s_qfa_netprofitmargin($A26,E$1)</f>
        <v>8.2213999999999992</v>
      </c>
      <c r="F26" s="1">
        <f>[1]!s_qfa_netprofitmargin($A26,F$1)</f>
        <v>4.4359999999999999</v>
      </c>
      <c r="G26" s="1">
        <f>[1]!s_qfa_netprofitmargin($A26,G$1)</f>
        <v>8.0974000000000004</v>
      </c>
      <c r="H26" s="1">
        <f>[1]!s_qfa_netprofitmargin($A26,H$1)</f>
        <v>7.1002999999999998</v>
      </c>
      <c r="I26" s="1">
        <f>[1]!s_qfa_netprofitmargin($A26,I$1)</f>
        <v>4.0288000000000004</v>
      </c>
      <c r="J26" s="1">
        <f>[1]!s_qfa_netprofitmargin($A26,J$1)</f>
        <v>-6.4999999999999997E-3</v>
      </c>
      <c r="K26" s="1">
        <f>[1]!s_qfa_netprofitmargin($A26,K$1)</f>
        <v>6.18</v>
      </c>
      <c r="L26" s="1">
        <f>[1]!s_qfa_netprofitmargin($A26,L$1)</f>
        <v>5.5354000000000001</v>
      </c>
      <c r="M26" s="1">
        <f>[1]!s_qfa_netprofitmargin($A26,M$1)</f>
        <v>4.5975000000000001</v>
      </c>
      <c r="N26" s="1">
        <f>[1]!s_qfa_netprofitmargin($A26,N$1)</f>
        <v>-2.8559999999999999</v>
      </c>
      <c r="O26" s="1">
        <f>[1]!s_qfa_netprofitmargin($A26,O$1)</f>
        <v>6.3517000000000001</v>
      </c>
      <c r="P26" s="1">
        <f>[1]!s_qfa_netprofitmargin($A26,P$1)</f>
        <v>6.4291999999999998</v>
      </c>
      <c r="Q26" s="1">
        <f>[1]!s_qfa_netprofitmargin($A26,Q$1)</f>
        <v>6.3448000000000002</v>
      </c>
      <c r="R26" s="1">
        <f>[1]!s_qfa_netprofitmargin($A26,R$1)</f>
        <v>6.3449</v>
      </c>
      <c r="S26" s="1">
        <f>[1]!s_qfa_netprofitmargin($A26,S$1)</f>
        <v>8.3727</v>
      </c>
      <c r="T26" s="1">
        <f>[1]!s_qfa_netprofitmargin($A26,T$1)</f>
        <v>7.6580000000000004</v>
      </c>
      <c r="U26" s="1">
        <f>[1]!s_qfa_netprofitmargin($A26,U$1)</f>
        <v>5.8574999999999999</v>
      </c>
      <c r="V26" s="1">
        <f>[1]!s_qfa_netprofitmargin($A26,V$1)</f>
        <v>6.0175999999999998</v>
      </c>
      <c r="W26" s="1">
        <f>[1]!s_qfa_netprofitmargin($A26,W$1)</f>
        <v>7.1546000000000003</v>
      </c>
      <c r="X26" s="1">
        <f>[1]!s_qfa_netprofitmargin($A26,X$1)</f>
        <v>6.1872999999999996</v>
      </c>
      <c r="Y26" s="1">
        <f>[1]!s_qfa_netprofitmargin($A26,Y$1)</f>
        <v>5.7089999999999996</v>
      </c>
    </row>
    <row r="27" spans="1:25">
      <c r="A27" s="2" t="s">
        <v>9</v>
      </c>
      <c r="B27" s="2" t="s">
        <v>8</v>
      </c>
      <c r="C27" s="1">
        <f ca="1">[1]!s_qfa_netprofitmargin($A27,C$1)</f>
        <v>3.2240000000000002</v>
      </c>
      <c r="D27" s="1">
        <f>[1]!s_qfa_netprofitmargin($A27,D$1)</f>
        <v>3.2240000000000002</v>
      </c>
      <c r="E27" s="1">
        <f>[1]!s_qfa_netprofitmargin($A27,E$1)</f>
        <v>4.1143000000000001</v>
      </c>
      <c r="F27" s="1">
        <f>[1]!s_qfa_netprofitmargin($A27,F$1)</f>
        <v>1.0873999999999999</v>
      </c>
      <c r="G27" s="1">
        <f>[1]!s_qfa_netprofitmargin($A27,G$1)</f>
        <v>4.7374999999999998</v>
      </c>
      <c r="H27" s="1">
        <f>[1]!s_qfa_netprofitmargin($A27,H$1)</f>
        <v>4.7217000000000002</v>
      </c>
      <c r="I27" s="1">
        <f>[1]!s_qfa_netprofitmargin($A27,I$1)</f>
        <v>2.7320000000000002</v>
      </c>
      <c r="J27" s="1">
        <f>[1]!s_qfa_netprofitmargin($A27,J$1)</f>
        <v>-0.44400000000000001</v>
      </c>
      <c r="K27" s="1">
        <f>[1]!s_qfa_netprofitmargin($A27,K$1)</f>
        <v>5.2587000000000002</v>
      </c>
      <c r="L27" s="1">
        <f>[1]!s_qfa_netprofitmargin($A27,L$1)</f>
        <v>-0.96950000000000003</v>
      </c>
      <c r="M27" s="1">
        <f>[1]!s_qfa_netprofitmargin($A27,M$1)</f>
        <v>3.9620000000000002</v>
      </c>
      <c r="N27" s="1">
        <f>[1]!s_qfa_netprofitmargin($A27,N$1)</f>
        <v>0.12520000000000001</v>
      </c>
      <c r="O27" s="1">
        <f>[1]!s_qfa_netprofitmargin($A27,O$1)</f>
        <v>3.9748999999999999</v>
      </c>
      <c r="P27" s="1">
        <f>[1]!s_qfa_netprofitmargin($A27,P$1)</f>
        <v>2.5975000000000001</v>
      </c>
      <c r="Q27" s="1">
        <f>[1]!s_qfa_netprofitmargin($A27,Q$1)</f>
        <v>0.50729999999999997</v>
      </c>
      <c r="R27" s="1">
        <f>[1]!s_qfa_netprofitmargin($A27,R$1)</f>
        <v>-1.5541</v>
      </c>
      <c r="S27" s="1">
        <f>[1]!s_qfa_netprofitmargin($A27,S$1)</f>
        <v>4.0869</v>
      </c>
      <c r="T27" s="1">
        <f>[1]!s_qfa_netprofitmargin($A27,T$1)</f>
        <v>4.7958999999999996</v>
      </c>
      <c r="U27" s="1">
        <f>[1]!s_qfa_netprofitmargin($A27,U$1)</f>
        <v>2.6495000000000002</v>
      </c>
      <c r="V27" s="1">
        <f>[1]!s_qfa_netprofitmargin($A27,V$1)</f>
        <v>-1.0832999999999999</v>
      </c>
      <c r="W27" s="1">
        <f>[1]!s_qfa_netprofitmargin($A27,W$1)</f>
        <v>3.1291000000000002</v>
      </c>
      <c r="X27" s="1">
        <f>[1]!s_qfa_netprofitmargin($A27,X$1)</f>
        <v>3.9603000000000002</v>
      </c>
      <c r="Y27" s="1">
        <f>[1]!s_qfa_netprofitmargin($A27,Y$1)</f>
        <v>2.6120000000000001</v>
      </c>
    </row>
    <row r="28" spans="1:25">
      <c r="A28" s="2" t="s">
        <v>7</v>
      </c>
      <c r="B28" s="2" t="s">
        <v>6</v>
      </c>
      <c r="C28" s="1">
        <f ca="1">[1]!s_qfa_netprofitmargin($A28,C$1)</f>
        <v>4.0232000000000001</v>
      </c>
      <c r="D28" s="1">
        <f>[1]!s_qfa_netprofitmargin($A28,D$1)</f>
        <v>4.0232000000000001</v>
      </c>
      <c r="E28" s="1">
        <f>[1]!s_qfa_netprofitmargin($A28,E$1)</f>
        <v>2.2012999999999998</v>
      </c>
      <c r="F28" s="1">
        <f>[1]!s_qfa_netprofitmargin($A28,F$1)</f>
        <v>-0.38519999999999999</v>
      </c>
      <c r="G28" s="1">
        <f>[1]!s_qfa_netprofitmargin($A28,G$1)</f>
        <v>4.2759999999999998</v>
      </c>
      <c r="H28" s="1">
        <f>[1]!s_qfa_netprofitmargin($A28,H$1)</f>
        <v>5.242</v>
      </c>
      <c r="I28" s="1">
        <f>[1]!s_qfa_netprofitmargin($A28,I$1)</f>
        <v>-0.58589999999999998</v>
      </c>
      <c r="J28" s="1">
        <f>[1]!s_qfa_netprofitmargin($A28,J$1)</f>
        <v>-5.5755999999999997</v>
      </c>
      <c r="K28" s="1">
        <f>[1]!s_qfa_netprofitmargin($A28,K$1)</f>
        <v>5.1268000000000002</v>
      </c>
      <c r="L28" s="1">
        <f>[1]!s_qfa_netprofitmargin($A28,L$1)</f>
        <v>9.7706999999999997</v>
      </c>
      <c r="M28" s="1">
        <f>[1]!s_qfa_netprofitmargin($A28,M$1)</f>
        <v>6.0221999999999998</v>
      </c>
      <c r="N28" s="1">
        <f>[1]!s_qfa_netprofitmargin($A28,N$1)</f>
        <v>-2.2475000000000001</v>
      </c>
      <c r="O28" s="1">
        <f>[1]!s_qfa_netprofitmargin($A28,O$1)</f>
        <v>6.8391000000000002</v>
      </c>
      <c r="P28" s="1">
        <f>[1]!s_qfa_netprofitmargin($A28,P$1)</f>
        <v>8.1288999999999998</v>
      </c>
      <c r="Q28" s="1">
        <f>[1]!s_qfa_netprofitmargin($A28,Q$1)</f>
        <v>4.1584000000000003</v>
      </c>
      <c r="R28" s="1">
        <f>[1]!s_qfa_netprofitmargin($A28,R$1)</f>
        <v>8.2673000000000005</v>
      </c>
      <c r="S28" s="1">
        <f>[1]!s_qfa_netprofitmargin($A28,S$1)</f>
        <v>7.3876999999999997</v>
      </c>
      <c r="T28" s="1">
        <f>[1]!s_qfa_netprofitmargin($A28,T$1)</f>
        <v>7.4957000000000003</v>
      </c>
      <c r="U28" s="1">
        <f>[1]!s_qfa_netprofitmargin($A28,U$1)</f>
        <v>4.5750000000000002</v>
      </c>
      <c r="V28" s="1">
        <f>[1]!s_qfa_netprofitmargin($A28,V$1)</f>
        <v>8.0716000000000001</v>
      </c>
      <c r="W28" s="1">
        <f>[1]!s_qfa_netprofitmargin($A28,W$1)</f>
        <v>9.8483000000000001</v>
      </c>
      <c r="X28" s="1">
        <f>[1]!s_qfa_netprofitmargin($A28,X$1)</f>
        <v>8.7345000000000006</v>
      </c>
      <c r="Y28" s="1">
        <f>[1]!s_qfa_netprofitmargin($A28,Y$1)</f>
        <v>12.9529</v>
      </c>
    </row>
    <row r="29" spans="1:25">
      <c r="A29" s="2" t="s">
        <v>5</v>
      </c>
      <c r="B29" s="2" t="s">
        <v>4</v>
      </c>
      <c r="C29" s="1">
        <f ca="1">[1]!s_qfa_netprofitmargin($A29,C$1)</f>
        <v>13.193899999999999</v>
      </c>
      <c r="D29" s="1">
        <f>[1]!s_qfa_netprofitmargin($A29,D$1)</f>
        <v>13.193899999999999</v>
      </c>
      <c r="E29" s="1">
        <f>[1]!s_qfa_netprofitmargin($A29,E$1)</f>
        <v>9.0431000000000008</v>
      </c>
      <c r="F29" s="6">
        <f>[1]!s_qfa_netprofitmargin($A29,F$1)</f>
        <v>-16.457100000000001</v>
      </c>
      <c r="G29" s="1">
        <f>[1]!s_qfa_netprofitmargin($A29,G$1)</f>
        <v>9.6822999999999997</v>
      </c>
      <c r="H29" s="1">
        <f>[1]!s_qfa_netprofitmargin($A29,H$1)</f>
        <v>10.117100000000001</v>
      </c>
      <c r="I29" s="1">
        <f>[1]!s_qfa_netprofitmargin($A29,I$1)</f>
        <v>5.5875000000000004</v>
      </c>
      <c r="J29" s="6">
        <f>[1]!s_qfa_netprofitmargin($A29,J$1)</f>
        <v>-27.987100000000002</v>
      </c>
      <c r="K29" s="1">
        <f>[1]!s_qfa_netprofitmargin($A29,K$1)</f>
        <v>7.3830999999999998</v>
      </c>
      <c r="L29" s="1">
        <f>[1]!s_qfa_netprofitmargin($A29,L$1)</f>
        <v>1.9553</v>
      </c>
      <c r="M29" s="1">
        <f>[1]!s_qfa_netprofitmargin($A29,M$1)</f>
        <v>8.8419000000000008</v>
      </c>
      <c r="N29" s="6">
        <f>[1]!s_qfa_netprofitmargin($A29,N$1)</f>
        <v>-35.878700000000002</v>
      </c>
      <c r="O29" s="1">
        <f>[1]!s_qfa_netprofitmargin($A29,O$1)</f>
        <v>7.2403000000000004</v>
      </c>
      <c r="P29" s="1">
        <f>[1]!s_qfa_netprofitmargin($A29,P$1)</f>
        <v>10.398</v>
      </c>
      <c r="Q29" s="1">
        <f>[1]!s_qfa_netprofitmargin($A29,Q$1)</f>
        <v>12.448600000000001</v>
      </c>
      <c r="R29" s="1">
        <f>[1]!s_qfa_netprofitmargin($A29,R$1)</f>
        <v>-3.0983999999999998</v>
      </c>
      <c r="S29" s="1">
        <f>[1]!s_qfa_netprofitmargin($A29,S$1)</f>
        <v>9.1121999999999996</v>
      </c>
      <c r="T29" s="1">
        <f>[1]!s_qfa_netprofitmargin($A29,T$1)</f>
        <v>12.9696</v>
      </c>
      <c r="U29" s="1">
        <f>[1]!s_qfa_netprofitmargin($A29,U$1)</f>
        <v>13.149900000000001</v>
      </c>
      <c r="V29" s="1">
        <f>[1]!s_qfa_netprofitmargin($A29,V$1)</f>
        <v>10.030900000000001</v>
      </c>
      <c r="W29" s="1">
        <f>[1]!s_qfa_netprofitmargin($A29,W$1)</f>
        <v>11.306800000000001</v>
      </c>
      <c r="X29" s="1">
        <f>[1]!s_qfa_netprofitmargin($A29,X$1)</f>
        <v>11.342599999999999</v>
      </c>
      <c r="Y29" s="1">
        <f>[1]!s_qfa_netprofitmargin($A29,Y$1)</f>
        <v>10.9802</v>
      </c>
    </row>
    <row r="30" spans="1:25">
      <c r="A30" s="2" t="s">
        <v>3</v>
      </c>
      <c r="B30" s="2" t="s">
        <v>2</v>
      </c>
      <c r="C30" s="1">
        <f ca="1">[1]!s_qfa_netprofitmargin($A30,C$1)</f>
        <v>2.9257</v>
      </c>
      <c r="D30" s="1">
        <f>[1]!s_qfa_netprofitmargin($A30,D$1)</f>
        <v>2.9257</v>
      </c>
      <c r="E30" s="1">
        <f>[1]!s_qfa_netprofitmargin($A30,E$1)</f>
        <v>1.3046</v>
      </c>
      <c r="F30" s="1">
        <f>[1]!s_qfa_netprofitmargin($A30,F$1)</f>
        <v>-5.1227</v>
      </c>
      <c r="G30" s="1">
        <f>[1]!s_qfa_netprofitmargin($A30,G$1)</f>
        <v>2.3332999999999999</v>
      </c>
      <c r="H30" s="1">
        <f>[1]!s_qfa_netprofitmargin($A30,H$1)</f>
        <v>2.7212000000000001</v>
      </c>
      <c r="I30" s="1">
        <f>[1]!s_qfa_netprofitmargin($A30,I$1)</f>
        <v>0.70850000000000002</v>
      </c>
      <c r="J30" s="1">
        <f>[1]!s_qfa_netprofitmargin($A30,J$1)</f>
        <v>1.3994</v>
      </c>
      <c r="K30" s="1">
        <f>[1]!s_qfa_netprofitmargin($A30,K$1)</f>
        <v>2.2776000000000001</v>
      </c>
      <c r="L30" s="1">
        <f>[1]!s_qfa_netprofitmargin($A30,L$1)</f>
        <v>4.2474999999999996</v>
      </c>
      <c r="M30" s="1">
        <f>[1]!s_qfa_netprofitmargin($A30,M$1)</f>
        <v>2.0589</v>
      </c>
      <c r="N30" s="1">
        <f>[1]!s_qfa_netprofitmargin($A30,N$1)</f>
        <v>-4.8475000000000001</v>
      </c>
      <c r="O30" s="1">
        <f>[1]!s_qfa_netprofitmargin($A30,O$1)</f>
        <v>2.5243000000000002</v>
      </c>
      <c r="P30" s="1">
        <f>[1]!s_qfa_netprofitmargin($A30,P$1)</f>
        <v>3.8237000000000001</v>
      </c>
      <c r="Q30" s="1">
        <f>[1]!s_qfa_netprofitmargin($A30,Q$1)</f>
        <v>1.5399</v>
      </c>
      <c r="R30" s="1">
        <f>[1]!s_qfa_netprofitmargin($A30,R$1)</f>
        <v>3.7170999999999998</v>
      </c>
      <c r="S30" s="1">
        <f>[1]!s_qfa_netprofitmargin($A30,S$1)</f>
        <v>6.5279999999999996</v>
      </c>
      <c r="T30" s="1">
        <f>[1]!s_qfa_netprofitmargin($A30,T$1)</f>
        <v>8.6917000000000009</v>
      </c>
      <c r="U30" s="1">
        <f>[1]!s_qfa_netprofitmargin($A30,U$1)</f>
        <v>4.2888000000000002</v>
      </c>
      <c r="V30" s="1">
        <f>[1]!s_qfa_netprofitmargin($A30,V$1)</f>
        <v>1.7491000000000001</v>
      </c>
      <c r="W30" s="1">
        <f>[1]!s_qfa_netprofitmargin($A30,W$1)</f>
        <v>7.2785000000000002</v>
      </c>
      <c r="X30" s="1">
        <f>[1]!s_qfa_netprofitmargin($A30,X$1)</f>
        <v>7.3533999999999997</v>
      </c>
      <c r="Y30" s="1">
        <f>[1]!s_qfa_netprofitmargin($A30,Y$1)</f>
        <v>4.5210999999999997</v>
      </c>
    </row>
    <row r="31" spans="1:25">
      <c r="A31" s="2" t="s">
        <v>1</v>
      </c>
      <c r="B31" s="2" t="s">
        <v>0</v>
      </c>
      <c r="C31" s="1">
        <f ca="1">[1]!s_qfa_netprofitmargin($A31,C$1)</f>
        <v>16.417400000000001</v>
      </c>
      <c r="D31" s="1">
        <f>[1]!s_qfa_netprofitmargin($A31,D$1)</f>
        <v>16.417400000000001</v>
      </c>
      <c r="E31" s="1">
        <f>[1]!s_qfa_netprofitmargin($A31,E$1)</f>
        <v>10.361000000000001</v>
      </c>
      <c r="F31" s="1">
        <f>[1]!s_qfa_netprofitmargin($A31,F$1)</f>
        <v>0.88800000000000001</v>
      </c>
      <c r="G31" s="1">
        <f>[1]!s_qfa_netprofitmargin($A31,G$1)</f>
        <v>20.734000000000002</v>
      </c>
      <c r="H31" s="1">
        <f>[1]!s_qfa_netprofitmargin($A31,H$1)</f>
        <v>15.7616</v>
      </c>
      <c r="I31" s="1">
        <f>[1]!s_qfa_netprofitmargin($A31,I$1)</f>
        <v>10.2484</v>
      </c>
      <c r="J31" s="1">
        <f>[1]!s_qfa_netprofitmargin($A31,J$1)</f>
        <v>-5.4177999999999997</v>
      </c>
      <c r="K31" s="1" t="str">
        <f>[1]!s_qfa_netprofitmargin($A31,K$1)</f>
        <v>#N/A</v>
      </c>
      <c r="L31" s="1" t="str">
        <f>[1]!s_qfa_netprofitmargin($A31,L$1)</f>
        <v>#N/A</v>
      </c>
      <c r="M31" s="1" t="str">
        <f>[1]!s_qfa_netprofitmargin($A31,M$1)</f>
        <v>#N/A</v>
      </c>
      <c r="N31" s="1" t="str">
        <f>[1]!s_qfa_netprofitmargin($A31,N$1)</f>
        <v>#N/A</v>
      </c>
      <c r="O31" s="1" t="str">
        <f>[1]!s_qfa_netprofitmargin($A31,O$1)</f>
        <v>#N/A</v>
      </c>
      <c r="P31" s="1" t="str">
        <f>[1]!s_qfa_netprofitmargin($A31,P$1)</f>
        <v>#N/A</v>
      </c>
      <c r="Q31" s="1" t="str">
        <f>[1]!s_qfa_netprofitmargin($A31,Q$1)</f>
        <v>#N/A</v>
      </c>
      <c r="R31" s="1" t="str">
        <f>[1]!s_qfa_netprofitmargin($A31,R$1)</f>
        <v>#N/A</v>
      </c>
      <c r="S31" s="1" t="str">
        <f>[1]!s_qfa_netprofitmargin($A31,S$1)</f>
        <v>#N/A</v>
      </c>
      <c r="T31" s="1" t="str">
        <f>[1]!s_qfa_netprofitmargin($A31,T$1)</f>
        <v>#N/A</v>
      </c>
      <c r="U31" s="1" t="str">
        <f>[1]!s_qfa_netprofitmargin($A31,U$1)</f>
        <v>#N/A</v>
      </c>
      <c r="V31" s="1" t="str">
        <f>[1]!s_qfa_netprofitmargin($A31,V$1)</f>
        <v>#N/A</v>
      </c>
      <c r="W31" s="1" t="str">
        <f>[1]!s_qfa_netprofitmargin($A31,W$1)</f>
        <v>#N/A</v>
      </c>
      <c r="X31" s="1" t="str">
        <f>[1]!s_qfa_netprofitmargin($A31,X$1)</f>
        <v>#N/A</v>
      </c>
      <c r="Y31" s="1" t="str">
        <f>[1]!s_qfa_netprofitmargin($A31,Y$1)</f>
        <v>#N/A</v>
      </c>
    </row>
  </sheetData>
  <phoneticPr fontId="3" type="noConversion"/>
  <conditionalFormatting sqref="C2:Y21 C23:Y28 C30:Y31 C29:E29 O29:Y29 K29:M29 G29:I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1" location="目录!A2" display="单季_销售净利率" xr:uid="{A5EC4118-383B-0C41-A1E9-5692FDDE26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全行业截面</vt:lpstr>
      <vt:lpstr>Sheet1</vt:lpstr>
      <vt:lpstr>单季_营收同比</vt:lpstr>
      <vt:lpstr>单季_归母净利润同比</vt:lpstr>
      <vt:lpstr>单季_ROE</vt:lpstr>
      <vt:lpstr>单季_ROA</vt:lpstr>
      <vt:lpstr>单季_销售毛利率</vt:lpstr>
      <vt:lpstr>单季_销售费用率</vt:lpstr>
      <vt:lpstr>单季_销售净利率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2021-08-31T06:05:32Z</dcterms:created>
  <dcterms:modified xsi:type="dcterms:W3CDTF">2021-09-01T12:53:54Z</dcterms:modified>
</cp:coreProperties>
</file>