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nus_1_Daniel" sheetId="1" r:id="rId4"/>
    <sheet state="visible" name="BONUS-2-Ghazal" sheetId="2" r:id="rId5"/>
    <sheet state="visible" name="Q1" sheetId="3" r:id="rId6"/>
    <sheet state="visible" name="Q2" sheetId="4" r:id="rId7"/>
    <sheet state="visible" name="Q3" sheetId="5" r:id="rId8"/>
    <sheet state="visible" name="Q4" sheetId="6" r:id="rId9"/>
    <sheet state="visible" name="Q5" sheetId="7" r:id="rId10"/>
    <sheet state="visible" name="q6" sheetId="8" r:id="rId11"/>
    <sheet state="visible" name="q7" sheetId="9" r:id="rId12"/>
    <sheet state="visible" name="Q8" sheetId="10" r:id="rId13"/>
    <sheet state="visible" name="Q9" sheetId="11" r:id="rId14"/>
    <sheet state="visible" name="BONUS-1-mine" sheetId="12" r:id="rId15"/>
    <sheet state="visible" name="Sayfa13" sheetId="13" r:id="rId16"/>
    <sheet state="visible" name="suppliers" sheetId="14" r:id="rId17"/>
    <sheet state="visible" name="sales each country" sheetId="15" r:id="rId18"/>
  </sheets>
  <definedNames>
    <definedName hidden="1" localSheetId="5" name="_xlnm._FilterDatabase">'Q4'!$S$59:$U$86</definedName>
    <definedName hidden="1" localSheetId="6" name="_xlnm._FilterDatabase">'Q5'!$A$1:$C$22</definedName>
    <definedName hidden="1" localSheetId="8" name="_xlnm._FilterDatabase">'q7'!$F$26:$K$47</definedName>
    <definedName hidden="1" localSheetId="9" name="_xlnm._FilterDatabase">'Q8'!$A$23:$B$41</definedName>
    <definedName hidden="1" localSheetId="11" name="_xlnm._FilterDatabase">'BONUS-1-mine'!$H$14:$L$23</definedName>
    <definedName hidden="1" localSheetId="13" name="_xlnm._FilterDatabase">suppliers!$A$7:$Z$94</definedName>
    <definedName hidden="1" localSheetId="8" name="Z_8D5659B4_753C_4579_ABD5_D2004DCE7F03_.wvu.FilterData">'q7'!$F$3:$J$24</definedName>
  </definedNames>
  <calcPr/>
  <customWorkbookViews>
    <customWorkbookView activeSheetId="0" maximized="1" windowHeight="0" windowWidth="0" guid="{8D5659B4-753C-4579-ABD5-D2004DCE7F03}" name="Filtre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SELECT ShipCountry , COUNT(*) as num_delays , SUM((JULIANDAY(ShippedDate)-JULIANDAY(RequiredDate)) ) as delay_days
FROM Orders
WHERE ShippedDate &gt; RequiredDate
GROUP BY ShipCountry
ORDER BY delay_days DESC;
	-Ghazal Alassil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SELECT o.CustomerID,o.EmployeeID ,c.CompanyName ,c.Country , sum(od.Quantity) as total_sales, avg(od.Discount)
from Orders o 
join "Order Details" od on od.OrderID =o.OrderID 
JOIN Customers c on c.CustomerID = o.CustomerID 
group by o.CustomerID,EmployeeID 
order by total_sales DESC
;
	-minemu</t>
      </text>
    </comment>
    <comment authorId="0" ref="A6">
      <text>
        <t xml:space="preserve">SELECT * , COUNT(*) as num_delays , SUM((JULIANDAY(ShippedDate)-JULIANDAY(RequiredDate)) ) as delay_days
FROM Orders o
join Shippers s on s.ShipperID =o.ShipVia
WHERE ShippedDate &gt; RequiredDate
GROUP BY ShipCountry, ShipVia 
ORDER BY delay_days DESC;
	-minemu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round(sum(total_sale),5) as sales , country 
from (SELECT 'order details'.orderid ,(unitprice * quantity) as total_sale , orders.orderdate , orders.ShipCountry as country 
from 'order details'
join Orders on 'order details'.orderid = orders.orderid 
)
group by country 
;
	-Ghazal Alassil</t>
      </text>
    </comment>
  </commentList>
</comments>
</file>

<file path=xl/sharedStrings.xml><?xml version="1.0" encoding="utf-8"?>
<sst xmlns="http://schemas.openxmlformats.org/spreadsheetml/2006/main" count="3030" uniqueCount="504">
  <si>
    <t>EmployeeTerritories</t>
  </si>
  <si>
    <t>Find estimated populations of the territories and normalise performance of employees on a per-capita basis.</t>
  </si>
  <si>
    <t>sum(pop) by zip</t>
  </si>
  <si>
    <t>EmployeeID</t>
  </si>
  <si>
    <t>TerritoryID</t>
  </si>
  <si>
    <t>total pop</t>
  </si>
  <si>
    <t>FirstName</t>
  </si>
  <si>
    <t>LastName</t>
  </si>
  <si>
    <t>total_sales</t>
  </si>
  <si>
    <t>normalised max</t>
  </si>
  <si>
    <t>Nancy</t>
  </si>
  <si>
    <t>Davolio</t>
  </si>
  <si>
    <t>Andrew</t>
  </si>
  <si>
    <t>Fuller</t>
  </si>
  <si>
    <t>Janet</t>
  </si>
  <si>
    <t>Leverling</t>
  </si>
  <si>
    <t>Margaret</t>
  </si>
  <si>
    <t>Peacock</t>
  </si>
  <si>
    <t>Steven</t>
  </si>
  <si>
    <t>Buchanan</t>
  </si>
  <si>
    <t>Michael</t>
  </si>
  <si>
    <t>Suyama</t>
  </si>
  <si>
    <t>Robert</t>
  </si>
  <si>
    <t>King</t>
  </si>
  <si>
    <t>Laura</t>
  </si>
  <si>
    <t>Callahan</t>
  </si>
  <si>
    <t>Anne</t>
  </si>
  <si>
    <t>Dodsworth</t>
  </si>
  <si>
    <t>Pine Castle, Florida</t>
  </si>
  <si>
    <t>Hoffman Estates, Ilinois</t>
  </si>
  <si>
    <t>Findlay, Ohio</t>
  </si>
  <si>
    <t>ProductID</t>
  </si>
  <si>
    <t>Total Quantity</t>
  </si>
  <si>
    <t>Product Name</t>
  </si>
  <si>
    <t>Reorder Level</t>
  </si>
  <si>
    <t>Order_Index</t>
  </si>
  <si>
    <t>For the top 10 selling products, how many have a reorder level. Calculate which had the highest reorder index based on purchases for the three years.</t>
  </si>
  <si>
    <t>Gorgonzola Telino</t>
  </si>
  <si>
    <t>Gnocchi di nonna Alice</t>
  </si>
  <si>
    <t>Pavlova</t>
  </si>
  <si>
    <t>Rhönbräu Klosterbier</t>
  </si>
  <si>
    <t>Boston Crab Meat</t>
  </si>
  <si>
    <t>Year</t>
  </si>
  <si>
    <t>Amount of sales</t>
  </si>
  <si>
    <t>Total Sales</t>
  </si>
  <si>
    <t>$226.298,5</t>
  </si>
  <si>
    <t>$658.388,8</t>
  </si>
  <si>
    <t>$469.771,3</t>
  </si>
  <si>
    <t>Month</t>
  </si>
  <si>
    <t>Calculate total sales according to the Northwind Database for each year 2016 through 2018. Did sales rise or fall?</t>
  </si>
  <si>
    <t>ProductName</t>
  </si>
  <si>
    <t>total_quantity</t>
  </si>
  <si>
    <t>Camembert Pierrot</t>
  </si>
  <si>
    <t>Calculate top 5 selling products by number.</t>
  </si>
  <si>
    <t>Raclette Courdavault</t>
  </si>
  <si>
    <t>% of discounted</t>
  </si>
  <si>
    <t>Product Category</t>
  </si>
  <si>
    <t>Dairy Products</t>
  </si>
  <si>
    <t>Grains/Cereals</t>
  </si>
  <si>
    <t>Confections</t>
  </si>
  <si>
    <t>Generate a report for the number of territories each employee is responsible for. Are the territories evenly distributed among the employees?</t>
  </si>
  <si>
    <t>Name of Employee</t>
  </si>
  <si>
    <t>territories</t>
  </si>
  <si>
    <t>distribution_status</t>
  </si>
  <si>
    <t>High</t>
  </si>
  <si>
    <t>Medium</t>
  </si>
  <si>
    <t>Low</t>
  </si>
  <si>
    <t>Generate a report for each employee’s performance based on sales quantity in descending order.  Examine if the employee has more territories he/she performs better or worse.</t>
  </si>
  <si>
    <t>Employee</t>
  </si>
  <si>
    <t>rank by sales</t>
  </si>
  <si>
    <t>Rank by sales</t>
  </si>
  <si>
    <t>Territories</t>
  </si>
  <si>
    <t>Nancy Davolio</t>
  </si>
  <si>
    <t>Michael Suyama</t>
  </si>
  <si>
    <t>Anne Dodsworth</t>
  </si>
  <si>
    <t>Steven Buchanan</t>
  </si>
  <si>
    <t>Laura Callahan</t>
  </si>
  <si>
    <t>Margaret Peacock</t>
  </si>
  <si>
    <t>Janet Leverling</t>
  </si>
  <si>
    <t>Andrew Fuller</t>
  </si>
  <si>
    <t>Robert King</t>
  </si>
  <si>
    <t>month</t>
  </si>
  <si>
    <t>top =1</t>
  </si>
  <si>
    <t>top = 9</t>
  </si>
  <si>
    <t>Employee Territories</t>
  </si>
  <si>
    <t>G</t>
  </si>
  <si>
    <t xml:space="preserve">   ID</t>
  </si>
  <si>
    <t xml:space="preserve">Name </t>
  </si>
  <si>
    <t>Last Name</t>
  </si>
  <si>
    <t>Region</t>
  </si>
  <si>
    <t>Sales</t>
  </si>
  <si>
    <t>USA</t>
  </si>
  <si>
    <t>Austria</t>
  </si>
  <si>
    <t>Germany</t>
  </si>
  <si>
    <t>Brazil</t>
  </si>
  <si>
    <t>Belgium</t>
  </si>
  <si>
    <t>Argentina</t>
  </si>
  <si>
    <t>Venezuela</t>
  </si>
  <si>
    <t>France</t>
  </si>
  <si>
    <t>Sweden</t>
  </si>
  <si>
    <t>Canada</t>
  </si>
  <si>
    <t>UK</t>
  </si>
  <si>
    <t>Switzerland</t>
  </si>
  <si>
    <t>Ireland</t>
  </si>
  <si>
    <t>Italy</t>
  </si>
  <si>
    <t>Mexico</t>
  </si>
  <si>
    <t>Denmark</t>
  </si>
  <si>
    <t>Finland</t>
  </si>
  <si>
    <t>Norway</t>
  </si>
  <si>
    <t>Poland</t>
  </si>
  <si>
    <t>Portugal</t>
  </si>
  <si>
    <t>Spain</t>
  </si>
  <si>
    <t>Country</t>
  </si>
  <si>
    <t>Subtotal</t>
  </si>
  <si>
    <t>Revenue</t>
  </si>
  <si>
    <t xml:space="preserve">	Find the countries (top 5) that have the fewest number of ordered items (table Orders and table Order Details).</t>
  </si>
  <si>
    <t>ShipCountry</t>
  </si>
  <si>
    <t>MOSTpravalent</t>
  </si>
  <si>
    <t>Category</t>
  </si>
  <si>
    <t>UnitPrice</t>
  </si>
  <si>
    <t>subtotal</t>
  </si>
  <si>
    <t>Beverages</t>
  </si>
  <si>
    <t>Condiments</t>
  </si>
  <si>
    <t>Which are the categories most prevalent in those countries? (table categories)</t>
  </si>
  <si>
    <t>Discounted Sales</t>
  </si>
  <si>
    <t>% of discounted sales</t>
  </si>
  <si>
    <t>Ship Country</t>
  </si>
  <si>
    <t>Find top 10-15 products for every country and find how many of them have a discount. Now show in a table every country and how many of the products ordered from there are discounted. Order them DESC. Analyze the information. Are the top 5 lowest sales countries from the previous question also order products without discounts? Or the opposite?</t>
  </si>
  <si>
    <t>Product</t>
  </si>
  <si>
    <t>Discount</t>
  </si>
  <si>
    <t>Discounted Products</t>
  </si>
  <si>
    <t>Total products</t>
  </si>
  <si>
    <t>% of discounted items</t>
  </si>
  <si>
    <t>Sales Rank</t>
  </si>
  <si>
    <t>Alice Mutton</t>
  </si>
  <si>
    <t>Tarte au sucre</t>
  </si>
  <si>
    <t>Chang</t>
  </si>
  <si>
    <t>Konbu</t>
  </si>
  <si>
    <t>Scottish Longbreads</t>
  </si>
  <si>
    <t>Tourtière</t>
  </si>
  <si>
    <t>Geitost</t>
  </si>
  <si>
    <t>Flotemysost</t>
  </si>
  <si>
    <t>Jack's New England Clam Chowder</t>
  </si>
  <si>
    <t>Pâté chinois</t>
  </si>
  <si>
    <t>Queso Cabrales</t>
  </si>
  <si>
    <t>Sir Rodney's Marmalade</t>
  </si>
  <si>
    <t>Sasquatch Ale</t>
  </si>
  <si>
    <t>Ravioli Angelo</t>
  </si>
  <si>
    <t>Laughing Lumberjack Lager</t>
  </si>
  <si>
    <t>Chef Anton's Gumbo Mix</t>
  </si>
  <si>
    <t>Sir Rodney's Scones</t>
  </si>
  <si>
    <t>Discounted Items</t>
  </si>
  <si>
    <t>Sample Size</t>
  </si>
  <si>
    <t xml:space="preserve">% of discounted Item </t>
  </si>
  <si>
    <t>Original Frankfurter grüne Soße</t>
  </si>
  <si>
    <t>Tofu</t>
  </si>
  <si>
    <t>Sirop d'érable</t>
  </si>
  <si>
    <t>Röd Kaviar</t>
  </si>
  <si>
    <t>Lakkalikööri</t>
  </si>
  <si>
    <t>Guaraná Fantástica</t>
  </si>
  <si>
    <t>Wimmers gute Semmelknödel</t>
  </si>
  <si>
    <t>Gudbrandsdalsost</t>
  </si>
  <si>
    <t>Chartreuse verte</t>
  </si>
  <si>
    <t>Louisiana Fiery Hot Pepper Sauce</t>
  </si>
  <si>
    <t>Manjimup Dried Apples</t>
  </si>
  <si>
    <t>Rössle Sauerkraut</t>
  </si>
  <si>
    <t>Singaporean Hokkien Fried Mee</t>
  </si>
  <si>
    <t>Schoggi Schokolade</t>
  </si>
  <si>
    <t>Ipoh Coffee</t>
  </si>
  <si>
    <t>Steeleye Stout</t>
  </si>
  <si>
    <t>Outback Lager</t>
  </si>
  <si>
    <t>Louisiana Hot Spiced Okra</t>
  </si>
  <si>
    <t>Teatime Chocolate Biscuits</t>
  </si>
  <si>
    <t>Maxilaku</t>
  </si>
  <si>
    <t>Filo Mix</t>
  </si>
  <si>
    <t>Côte de Blaye</t>
  </si>
  <si>
    <t>Not Discounted Items</t>
  </si>
  <si>
    <t>Nord-Ost Matjeshering</t>
  </si>
  <si>
    <t>Spegesild</t>
  </si>
  <si>
    <t>Grandma's Boysenberry Spread</t>
  </si>
  <si>
    <t>Chai</t>
  </si>
  <si>
    <t>NuNuCa Nuß-Nougat-Creme</t>
  </si>
  <si>
    <t>Ikura</t>
  </si>
  <si>
    <t>Gula Malacca</t>
  </si>
  <si>
    <t>Vegie-spread</t>
  </si>
  <si>
    <t>Rogede sild</t>
  </si>
  <si>
    <t>Perth Pasties</t>
  </si>
  <si>
    <t>Longlife Tofu</t>
  </si>
  <si>
    <t>Inlagd Sill</t>
  </si>
  <si>
    <t>Chef Anton's Cajun Seasoning</t>
  </si>
  <si>
    <t>Carnarvon Tigers</t>
  </si>
  <si>
    <t>Uncle Bob's Organic Dried Pears</t>
  </si>
  <si>
    <t>Mozzarella di Giovanni</t>
  </si>
  <si>
    <t>Tunnbröd</t>
  </si>
  <si>
    <t>Gumbär Gummibärchen</t>
  </si>
  <si>
    <t>Thüringer Rostbratwurst</t>
  </si>
  <si>
    <t>Escargots de Bourgogne</t>
  </si>
  <si>
    <t>Mishi Kobe Niku</t>
  </si>
  <si>
    <t>Mascarpone Fabioli</t>
  </si>
  <si>
    <t>Valkoinen suklaa</t>
  </si>
  <si>
    <t>Gustaf's Knäckebröd</t>
  </si>
  <si>
    <t>Northwoods Cranberry Sauce</t>
  </si>
  <si>
    <t>Zaanse koeken</t>
  </si>
  <si>
    <t>num_delays</t>
  </si>
  <si>
    <t>delay_days</t>
  </si>
  <si>
    <t>AVG delay time</t>
  </si>
  <si>
    <t>Shippers</t>
  </si>
  <si>
    <t>ShipperID</t>
  </si>
  <si>
    <t>shipping company</t>
  </si>
  <si>
    <t>num of delays</t>
  </si>
  <si>
    <t>delay days</t>
  </si>
  <si>
    <t>Federal Shipping</t>
  </si>
  <si>
    <t>325.0</t>
  </si>
  <si>
    <t>United Package</t>
  </si>
  <si>
    <t>299.0</t>
  </si>
  <si>
    <t>Speedy Express</t>
  </si>
  <si>
    <t>216.0</t>
  </si>
  <si>
    <t>top customers</t>
  </si>
  <si>
    <t>Company</t>
  </si>
  <si>
    <t>Company Name</t>
  </si>
  <si>
    <t>Total quantity</t>
  </si>
  <si>
    <t>Average discount</t>
  </si>
  <si>
    <t>Total payment</t>
  </si>
  <si>
    <t>SAVEA</t>
  </si>
  <si>
    <t>Save-a-lot Markets</t>
  </si>
  <si>
    <t>0.08</t>
  </si>
  <si>
    <t>ERNSH</t>
  </si>
  <si>
    <t>Ernst Handel</t>
  </si>
  <si>
    <t>0.07</t>
  </si>
  <si>
    <t>QUICK</t>
  </si>
  <si>
    <t>QUICK-Stop</t>
  </si>
  <si>
    <t>HUNGO</t>
  </si>
  <si>
    <t>Hungry Owl All-Night Grocers</t>
  </si>
  <si>
    <t>0.11</t>
  </si>
  <si>
    <t>FRANK</t>
  </si>
  <si>
    <t>Frankenversand</t>
  </si>
  <si>
    <t>RATTC</t>
  </si>
  <si>
    <t>Rattlesnake Canyon Grocery</t>
  </si>
  <si>
    <t>0.04</t>
  </si>
  <si>
    <t>FOLKO</t>
  </si>
  <si>
    <t>Folk och fä HB</t>
  </si>
  <si>
    <t>0.09</t>
  </si>
  <si>
    <t>HILAA</t>
  </si>
  <si>
    <t>HILARION-Abastos</t>
  </si>
  <si>
    <t>0.03</t>
  </si>
  <si>
    <t>SUPRD</t>
  </si>
  <si>
    <t>Suprêmes délices</t>
  </si>
  <si>
    <t>WHITC</t>
  </si>
  <si>
    <t>White Clover Markets</t>
  </si>
  <si>
    <t>QUEEN</t>
  </si>
  <si>
    <t>Queen Cozinha</t>
  </si>
  <si>
    <t>BERGS</t>
  </si>
  <si>
    <t>Berglunds snabbköp</t>
  </si>
  <si>
    <t>0.06</t>
  </si>
  <si>
    <t>BONAP</t>
  </si>
  <si>
    <t>Bon app'</t>
  </si>
  <si>
    <t>LINOD</t>
  </si>
  <si>
    <t>LINO-Delicateses</t>
  </si>
  <si>
    <t>MEREP</t>
  </si>
  <si>
    <t>Mère Paillarde</t>
  </si>
  <si>
    <t>BOTTM</t>
  </si>
  <si>
    <t>Bottom-Dollar Markets</t>
  </si>
  <si>
    <t>KOENE</t>
  </si>
  <si>
    <t>Königlich Essen</t>
  </si>
  <si>
    <t>HANAR</t>
  </si>
  <si>
    <t>Hanari Carnes</t>
  </si>
  <si>
    <t>LILAS</t>
  </si>
  <si>
    <t>LILA-Supermercado</t>
  </si>
  <si>
    <t>0.1</t>
  </si>
  <si>
    <t>SEVES</t>
  </si>
  <si>
    <t>Seven Seas Imports</t>
  </si>
  <si>
    <t>RICSU</t>
  </si>
  <si>
    <t>Richter Supermarkt</t>
  </si>
  <si>
    <t>LEHMS</t>
  </si>
  <si>
    <t>Lehmanns Marktstand</t>
  </si>
  <si>
    <t>VAFFE</t>
  </si>
  <si>
    <t>Vaffeljernet</t>
  </si>
  <si>
    <t>WARTH</t>
  </si>
  <si>
    <t>Wartian Herkku</t>
  </si>
  <si>
    <t>0.05</t>
  </si>
  <si>
    <t>BLONP</t>
  </si>
  <si>
    <t>Blondesddsl père et fils</t>
  </si>
  <si>
    <t>RICAR</t>
  </si>
  <si>
    <t>Ricardo Adocicados</t>
  </si>
  <si>
    <t>AROUT</t>
  </si>
  <si>
    <t>Around the Horn</t>
  </si>
  <si>
    <t>0.02</t>
  </si>
  <si>
    <t>OTTIK</t>
  </si>
  <si>
    <t>Ottilies Käseladen</t>
  </si>
  <si>
    <t>PICCO</t>
  </si>
  <si>
    <t>Piccolo und mehr</t>
  </si>
  <si>
    <t>OLDWO</t>
  </si>
  <si>
    <t>Old World Delicatessen</t>
  </si>
  <si>
    <t>EASTC</t>
  </si>
  <si>
    <t>Eastern Connection</t>
  </si>
  <si>
    <t>WANDK</t>
  </si>
  <si>
    <t>Die Wandernde Kuh</t>
  </si>
  <si>
    <t>CHOPS</t>
  </si>
  <si>
    <t>Chop-suey Chinese</t>
  </si>
  <si>
    <t>LAMAI</t>
  </si>
  <si>
    <t>La maison d'Asie</t>
  </si>
  <si>
    <t>0.13</t>
  </si>
  <si>
    <t>VICTE</t>
  </si>
  <si>
    <t>Victuailles en stock</t>
  </si>
  <si>
    <t>MAGAA</t>
  </si>
  <si>
    <t>Magazzini Alimentari Riuniti</t>
  </si>
  <si>
    <t>GODOS</t>
  </si>
  <si>
    <t>Godos Cocina Típica</t>
  </si>
  <si>
    <t>QUEDE</t>
  </si>
  <si>
    <t>Que Delícia</t>
  </si>
  <si>
    <t>TORTU</t>
  </si>
  <si>
    <t>Tortuga Restaurante</t>
  </si>
  <si>
    <t>0.0</t>
  </si>
  <si>
    <t>SIMOB</t>
  </si>
  <si>
    <t>Simons bistro</t>
  </si>
  <si>
    <t>0.14</t>
  </si>
  <si>
    <t>ANTON</t>
  </si>
  <si>
    <t>Antonio Moreno Taquería</t>
  </si>
  <si>
    <t>FAMIA</t>
  </si>
  <si>
    <t>Familia Arquibaldo</t>
  </si>
  <si>
    <t>FOLIG</t>
  </si>
  <si>
    <t>Folies gourmandes</t>
  </si>
  <si>
    <t>FURIB</t>
  </si>
  <si>
    <t>Furia Bacalhau e Frutos do Mar</t>
  </si>
  <si>
    <t>GREAL</t>
  </si>
  <si>
    <t>Great Lakes Food Market</t>
  </si>
  <si>
    <t>REGGC</t>
  </si>
  <si>
    <t>Reggiani Caseifici</t>
  </si>
  <si>
    <t>SPLIR</t>
  </si>
  <si>
    <t>Split Rail Beer &amp; Ale</t>
  </si>
  <si>
    <t>MAISD</t>
  </si>
  <si>
    <t>Maison Dewey</t>
  </si>
  <si>
    <t>GOURL</t>
  </si>
  <si>
    <t>Gourmet Lanchonetes</t>
  </si>
  <si>
    <t>ISLAT</t>
  </si>
  <si>
    <t>Island Trading</t>
  </si>
  <si>
    <t>BSBEV</t>
  </si>
  <si>
    <t>B's Beverages</t>
  </si>
  <si>
    <t>WELLI</t>
  </si>
  <si>
    <t>Wellington Importadora</t>
  </si>
  <si>
    <t>TOMSP</t>
  </si>
  <si>
    <t>Toms Spezialitäten</t>
  </si>
  <si>
    <t>TRADH</t>
  </si>
  <si>
    <t>Tradição Hipermercados</t>
  </si>
  <si>
    <t>PERIC</t>
  </si>
  <si>
    <t>Pericles Comidas clásicas</t>
  </si>
  <si>
    <t>WOLZA</t>
  </si>
  <si>
    <t>Wolski  Zajazd</t>
  </si>
  <si>
    <t>BOLID</t>
  </si>
  <si>
    <t>Bólido Comidas preparadas</t>
  </si>
  <si>
    <t>0.12</t>
  </si>
  <si>
    <t>PRINI</t>
  </si>
  <si>
    <t>Princesa Isabel Vinhos</t>
  </si>
  <si>
    <t>LETSS</t>
  </si>
  <si>
    <t>Let's Stop N Shop</t>
  </si>
  <si>
    <t>ALFKI</t>
  </si>
  <si>
    <t>Alfreds Futterkiste</t>
  </si>
  <si>
    <t>MORGK</t>
  </si>
  <si>
    <t>Morgenstern Gesundkost</t>
  </si>
  <si>
    <t>SANTG</t>
  </si>
  <si>
    <t>Santé Gourmet</t>
  </si>
  <si>
    <t>DRACD</t>
  </si>
  <si>
    <t>Drachenblut Delikatessen</t>
  </si>
  <si>
    <t>WILMK</t>
  </si>
  <si>
    <t>Wilman Kala</t>
  </si>
  <si>
    <t>BLAUS</t>
  </si>
  <si>
    <t>Blauer See Delikatessen</t>
  </si>
  <si>
    <t>LONEP</t>
  </si>
  <si>
    <t>Lonesome Pine Restaurant</t>
  </si>
  <si>
    <t>COMMI</t>
  </si>
  <si>
    <t>Comércio Mineiro</t>
  </si>
  <si>
    <t>OCEAN</t>
  </si>
  <si>
    <t>Océano Atlántico Ltda.</t>
  </si>
  <si>
    <t>HUNGC</t>
  </si>
  <si>
    <t>Hungry Coyote Import Store</t>
  </si>
  <si>
    <t>CACTU</t>
  </si>
  <si>
    <t>Cactus Comidas para llevar</t>
  </si>
  <si>
    <t>VINET</t>
  </si>
  <si>
    <t>Vins et alcools Chevalier</t>
  </si>
  <si>
    <t>RANCH</t>
  </si>
  <si>
    <t>Rancho grande</t>
  </si>
  <si>
    <t>ROMEY</t>
  </si>
  <si>
    <t>Romero y tomillo</t>
  </si>
  <si>
    <t>TRAIH</t>
  </si>
  <si>
    <t>Trail's Head Gourmet Provisioners</t>
  </si>
  <si>
    <t>CONSH</t>
  </si>
  <si>
    <t>Consolidated Holdings</t>
  </si>
  <si>
    <t>LACOR</t>
  </si>
  <si>
    <t>La corne d'abondance</t>
  </si>
  <si>
    <t>DUMON</t>
  </si>
  <si>
    <t>Du monde entier</t>
  </si>
  <si>
    <t>FRANR</t>
  </si>
  <si>
    <t>France restauration</t>
  </si>
  <si>
    <t>ANATR</t>
  </si>
  <si>
    <t>Ana Trujillo Emparedados y helados</t>
  </si>
  <si>
    <t>LAUGB</t>
  </si>
  <si>
    <t>Laughing Bacchus Wine Cellars</t>
  </si>
  <si>
    <t>THECR</t>
  </si>
  <si>
    <t>The Cracker Box</t>
  </si>
  <si>
    <t>FRANS</t>
  </si>
  <si>
    <t>Franchi S.p.A.</t>
  </si>
  <si>
    <t>SPECD</t>
  </si>
  <si>
    <t>Spécialités du monde</t>
  </si>
  <si>
    <t>THEBI</t>
  </si>
  <si>
    <t>The Big Cheese</t>
  </si>
  <si>
    <t>GALED</t>
  </si>
  <si>
    <t>Galería del gastrónomo</t>
  </si>
  <si>
    <t>GROSR</t>
  </si>
  <si>
    <t>GROSELLA-Restaurante</t>
  </si>
  <si>
    <t>NORTS</t>
  </si>
  <si>
    <t>North/South</t>
  </si>
  <si>
    <t>LAZYK</t>
  </si>
  <si>
    <t>Lazy K Kountry Store</t>
  </si>
  <si>
    <t>CENTC</t>
  </si>
  <si>
    <t>Centro comercial Moctezuma</t>
  </si>
  <si>
    <t>Wilton</t>
  </si>
  <si>
    <t>Total Population</t>
  </si>
  <si>
    <t>Neward</t>
  </si>
  <si>
    <t>Westboro</t>
  </si>
  <si>
    <t>Bedford</t>
  </si>
  <si>
    <t>Georgetow</t>
  </si>
  <si>
    <t>Boston</t>
  </si>
  <si>
    <t>Cambridge</t>
  </si>
  <si>
    <t>Braintree</t>
  </si>
  <si>
    <t>Louisville</t>
  </si>
  <si>
    <t>Atlanta</t>
  </si>
  <si>
    <t>Savannah</t>
  </si>
  <si>
    <t>Orlando</t>
  </si>
  <si>
    <t>Tampa</t>
  </si>
  <si>
    <t>Rockville</t>
  </si>
  <si>
    <t>Greensboro</t>
  </si>
  <si>
    <t>Cary</t>
  </si>
  <si>
    <t>Providence</t>
  </si>
  <si>
    <t>Morristown</t>
  </si>
  <si>
    <t>Edison</t>
  </si>
  <si>
    <t>New York</t>
  </si>
  <si>
    <t>Mellvile</t>
  </si>
  <si>
    <t>Fairport</t>
  </si>
  <si>
    <t>Phoenix</t>
  </si>
  <si>
    <t>Scottsdale</t>
  </si>
  <si>
    <t>Bellevue</t>
  </si>
  <si>
    <t>Redmond</t>
  </si>
  <si>
    <t>Seattle</t>
  </si>
  <si>
    <t>Hoffman Estates</t>
  </si>
  <si>
    <t>Chicago</t>
  </si>
  <si>
    <t>Denver</t>
  </si>
  <si>
    <t>Colorado Springs</t>
  </si>
  <si>
    <t>Santa Monica</t>
  </si>
  <si>
    <t>Menlo Park</t>
  </si>
  <si>
    <t>San Francisco</t>
  </si>
  <si>
    <t>Campbell</t>
  </si>
  <si>
    <t>Santa Clara</t>
  </si>
  <si>
    <t>Santa Cruz</t>
  </si>
  <si>
    <t>Philadelphia</t>
  </si>
  <si>
    <t>Beachwood</t>
  </si>
  <si>
    <t>Findlay</t>
  </si>
  <si>
    <t>Racine</t>
  </si>
  <si>
    <t>Hollis</t>
  </si>
  <si>
    <t>Portsmouth</t>
  </si>
  <si>
    <t>Southfield</t>
  </si>
  <si>
    <t>Troy</t>
  </si>
  <si>
    <t>Bloomfield Hills</t>
  </si>
  <si>
    <t>Roseville</t>
  </si>
  <si>
    <t>Minneapolis</t>
  </si>
  <si>
    <t>Northwind Price</t>
  </si>
  <si>
    <t>Supplier Price</t>
  </si>
  <si>
    <t>Average Discount</t>
  </si>
  <si>
    <t>Minimum</t>
  </si>
  <si>
    <t>Maximum</t>
  </si>
  <si>
    <t>Aniseed Syrup</t>
  </si>
  <si>
    <t>2016 19%, 2017 51%, 2018 30%</t>
  </si>
  <si>
    <t>Supplier Name</t>
  </si>
  <si>
    <t>Delay Year</t>
  </si>
  <si>
    <t>How many delays</t>
  </si>
  <si>
    <t>total delay days</t>
  </si>
  <si>
    <t>Gai pâturage</t>
  </si>
  <si>
    <t>Pavlova, Ltd.</t>
  </si>
  <si>
    <t>Specialty Biscuits, Ltd.</t>
  </si>
  <si>
    <t>Plutzer Lebensmittelgroßmärkte AG</t>
  </si>
  <si>
    <t>Cooperativa de Quesos 'Las Cabras'</t>
  </si>
  <si>
    <t>Norske Meierier</t>
  </si>
  <si>
    <t>Leka Trading</t>
  </si>
  <si>
    <t>Forêts d'érables</t>
  </si>
  <si>
    <t>G'day, Mate</t>
  </si>
  <si>
    <t>Pasta Buttini s.r.l.</t>
  </si>
  <si>
    <t>Tokyo Traders</t>
  </si>
  <si>
    <t>New Orleans Cajun Delights</t>
  </si>
  <si>
    <t>Exotic Liquids</t>
  </si>
  <si>
    <t>Refrescos Americanas LTDA</t>
  </si>
  <si>
    <t>Formaggi Fortini s.r.l.</t>
  </si>
  <si>
    <t>New England Seafood Cannery</t>
  </si>
  <si>
    <t>Heli Süßwaren GmbH &amp; Co. KG</t>
  </si>
  <si>
    <t>Mayumi's</t>
  </si>
  <si>
    <t>Karkki Oy</t>
  </si>
  <si>
    <t>Aux joyeux ecclésiastiques</t>
  </si>
  <si>
    <t>Bigfoot Breweries</t>
  </si>
  <si>
    <t>Nord-Ost-Fisch Handelsgesellschaft mbH</t>
  </si>
  <si>
    <t>Ma Maison</t>
  </si>
  <si>
    <t>Grandma Kelly's Homestead</t>
  </si>
  <si>
    <t>Lyngbysild</t>
  </si>
  <si>
    <t>Svensk Sjöföda AB</t>
  </si>
  <si>
    <t>PB Knäckebröd AB</t>
  </si>
  <si>
    <t>Escargots Nouveaux</t>
  </si>
  <si>
    <t>Zaanse Snoepfabriek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</si>
</sst>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"/>
    <numFmt numFmtId="165" formatCode="[$USD]#,##0.00"/>
    <numFmt numFmtId="166" formatCode="yyyy-m"/>
    <numFmt numFmtId="167" formatCode="mm&quot;.&quot;yyyy"/>
    <numFmt numFmtId="168" formatCode="&quot;$&quot;#,##0"/>
    <numFmt numFmtId="169" formatCode="d.m"/>
  </numFmts>
  <fonts count="19">
    <font>
      <sz val="10.0"/>
      <color rgb="FF000000"/>
      <name val="Arial"/>
      <scheme val="minor"/>
    </font>
    <font>
      <sz val="10.0"/>
      <color theme="1"/>
      <name val="Arial"/>
    </font>
    <font>
      <sz val="15.0"/>
      <color rgb="FF595959"/>
      <name val="Arial"/>
    </font>
    <font>
      <color theme="1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b/>
      <color theme="1"/>
      <name val="Arial"/>
    </font>
    <font>
      <color theme="1"/>
      <name val="Arial"/>
    </font>
    <font>
      <sz val="18.0"/>
      <color rgb="FF595959"/>
      <name val="Arial"/>
    </font>
    <font>
      <b/>
      <sz val="11.0"/>
      <color rgb="FF595959"/>
      <name val="Arial"/>
    </font>
    <font>
      <sz val="18.0"/>
      <color rgb="FF000000"/>
      <name val="Inconsolata"/>
    </font>
    <font>
      <sz val="18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sz val="11.0"/>
      <color rgb="FF000000"/>
      <name val="Calibri"/>
    </font>
    <font>
      <b/>
      <color rgb="FF000000"/>
      <name val="Roboto"/>
    </font>
    <font>
      <sz val="11.0"/>
      <color rgb="FF000000"/>
      <name val="Inconsolata"/>
    </font>
    <font/>
  </fonts>
  <fills count="44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66B8CE"/>
        <bgColor rgb="FF66B8CE"/>
      </patternFill>
    </fill>
    <fill>
      <patternFill patternType="solid">
        <fgColor rgb="FF54B0C8"/>
        <bgColor rgb="FF54B0C8"/>
      </patternFill>
    </fill>
    <fill>
      <patternFill patternType="solid">
        <fgColor rgb="FF79AEDF"/>
        <bgColor rgb="FF79AEDF"/>
      </patternFill>
    </fill>
    <fill>
      <patternFill patternType="solid">
        <fgColor rgb="FF5DB4CB"/>
        <bgColor rgb="FF5DB4CB"/>
      </patternFill>
    </fill>
    <fill>
      <patternFill patternType="solid">
        <fgColor rgb="FF4BACC6"/>
        <bgColor rgb="FF4BACC6"/>
      </patternFill>
    </fill>
    <fill>
      <patternFill patternType="solid">
        <fgColor rgb="FF83B4E1"/>
        <bgColor rgb="FF83B4E1"/>
      </patternFill>
    </fill>
    <fill>
      <patternFill patternType="solid">
        <fgColor rgb="FF6FBCD1"/>
        <bgColor rgb="FF6FBCD1"/>
      </patternFill>
    </fill>
    <fill>
      <patternFill patternType="solid">
        <fgColor rgb="FF8CBAE3"/>
        <bgColor rgb="FF8CBAE3"/>
      </patternFill>
    </fill>
    <fill>
      <patternFill patternType="solid">
        <fgColor rgb="FFE4F2F6"/>
        <bgColor rgb="FFE4F2F6"/>
      </patternFill>
    </fill>
    <fill>
      <patternFill patternType="solid">
        <fgColor rgb="FF9CD1DF"/>
        <bgColor rgb="FF9CD1DF"/>
      </patternFill>
    </fill>
    <fill>
      <patternFill patternType="solid">
        <fgColor rgb="FF93CDDC"/>
        <bgColor rgb="FF93CDDC"/>
      </patternFill>
    </fill>
    <fill>
      <patternFill patternType="solid">
        <fgColor rgb="FF78C0D4"/>
        <bgColor rgb="FF78C0D4"/>
      </patternFill>
    </fill>
    <fill>
      <patternFill patternType="solid">
        <fgColor rgb="FF9FC5E8"/>
        <bgColor rgb="FF9FC5E8"/>
      </patternFill>
    </fill>
    <fill>
      <patternFill patternType="solid">
        <fgColor rgb="FFAED9E5"/>
        <bgColor rgb="FFAED9E5"/>
      </patternFill>
    </fill>
    <fill>
      <patternFill patternType="solid">
        <fgColor rgb="FF89C9D9"/>
        <bgColor rgb="FF89C9D9"/>
      </patternFill>
    </fill>
    <fill>
      <patternFill patternType="solid">
        <fgColor rgb="FFA9CBEA"/>
        <bgColor rgb="FFA9CBEA"/>
      </patternFill>
    </fill>
    <fill>
      <patternFill patternType="solid">
        <fgColor rgb="FFD2EAF0"/>
        <bgColor rgb="FFD2EAF0"/>
      </patternFill>
    </fill>
    <fill>
      <patternFill patternType="solid">
        <fgColor rgb="FFB7DDE8"/>
        <bgColor rgb="FFB7DDE8"/>
      </patternFill>
    </fill>
    <fill>
      <patternFill patternType="solid">
        <fgColor rgb="FFB3D1ED"/>
        <bgColor rgb="FFB3D1ED"/>
      </patternFill>
    </fill>
    <fill>
      <patternFill patternType="solid">
        <fgColor rgb="FFDBEEF3"/>
        <bgColor rgb="FFDBEEF3"/>
      </patternFill>
    </fill>
    <fill>
      <patternFill patternType="solid">
        <fgColor rgb="FF81C4D7"/>
        <bgColor rgb="FF81C4D7"/>
      </patternFill>
    </fill>
    <fill>
      <patternFill patternType="solid">
        <fgColor rgb="FFBCD7EF"/>
        <bgColor rgb="FFBCD7EF"/>
      </patternFill>
    </fill>
    <fill>
      <patternFill patternType="solid">
        <fgColor rgb="FFC8E6ED"/>
        <bgColor rgb="FFC8E6ED"/>
      </patternFill>
    </fill>
    <fill>
      <patternFill patternType="solid">
        <fgColor rgb="FFC6DDF1"/>
        <bgColor rgb="FFC6DDF1"/>
      </patternFill>
    </fill>
    <fill>
      <patternFill patternType="solid">
        <fgColor rgb="FFA5D5E2"/>
        <bgColor rgb="FFA5D5E2"/>
      </patternFill>
    </fill>
    <fill>
      <patternFill patternType="solid">
        <fgColor rgb="FFD9E8F6"/>
        <bgColor rgb="FFD9E8F6"/>
      </patternFill>
    </fill>
    <fill>
      <patternFill patternType="solid">
        <fgColor rgb="FFC0E1EB"/>
        <bgColor rgb="FFC0E1EB"/>
      </patternFill>
    </fill>
    <fill>
      <patternFill patternType="solid">
        <fgColor rgb="FFF6FAFC"/>
        <bgColor rgb="FFF6FAFC"/>
      </patternFill>
    </fill>
    <fill>
      <patternFill patternType="solid">
        <fgColor rgb="FFEDF6F9"/>
        <bgColor rgb="FFEDF6F9"/>
      </patternFill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horizontal="center" shrinkToFit="0" vertical="bottom" wrapText="1"/>
    </xf>
    <xf borderId="0" fillId="0" fontId="4" numFmtId="3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3" xfId="0" applyAlignment="1" applyFont="1" applyNumberFormat="1">
      <alignment horizontal="center" shrinkToFit="0" vertical="bottom" wrapText="1"/>
    </xf>
    <xf borderId="0" fillId="0" fontId="1" numFmtId="0" xfId="0" applyFont="1"/>
    <xf borderId="0" fillId="0" fontId="5" numFmtId="0" xfId="0" applyAlignment="1" applyFont="1">
      <alignment shrinkToFit="0" vertical="bottom" wrapText="1"/>
    </xf>
    <xf borderId="0" fillId="0" fontId="1" numFmtId="1" xfId="0" applyAlignment="1" applyFont="1" applyNumberForma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1" fillId="2" fontId="6" numFmtId="0" xfId="0" applyAlignment="1" applyBorder="1" applyFill="1" applyFont="1">
      <alignment horizontal="center" vertical="bottom"/>
    </xf>
    <xf borderId="2" fillId="2" fontId="6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3" fillId="3" fontId="7" numFmtId="0" xfId="0" applyAlignment="1" applyBorder="1" applyFill="1" applyFont="1">
      <alignment horizontal="center" vertical="bottom"/>
    </xf>
    <xf borderId="4" fillId="3" fontId="7" numFmtId="0" xfId="0" applyAlignment="1" applyBorder="1" applyFont="1">
      <alignment horizontal="center" vertical="bottom"/>
    </xf>
    <xf borderId="3" fillId="4" fontId="7" numFmtId="0" xfId="0" applyAlignment="1" applyBorder="1" applyFill="1" applyFont="1">
      <alignment horizontal="center" vertical="bottom"/>
    </xf>
    <xf borderId="4" fillId="4" fontId="7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2" fillId="0" fontId="9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center" vertical="bottom"/>
    </xf>
    <xf borderId="4" fillId="0" fontId="7" numFmtId="3" xfId="0" applyAlignment="1" applyBorder="1" applyFont="1" applyNumberFormat="1">
      <alignment horizontal="center" vertical="bottom"/>
    </xf>
    <xf borderId="4" fillId="0" fontId="7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vertical="bottom"/>
    </xf>
    <xf borderId="6" fillId="0" fontId="7" numFmtId="164" xfId="0" applyAlignment="1" applyBorder="1" applyFont="1" applyNumberFormat="1">
      <alignment horizontal="left" readingOrder="0" vertical="bottom"/>
    </xf>
    <xf borderId="6" fillId="0" fontId="7" numFmtId="165" xfId="0" applyAlignment="1" applyBorder="1" applyFont="1" applyNumberFormat="1">
      <alignment horizontal="center" readingOrder="0" vertical="bottom"/>
    </xf>
    <xf borderId="6" fillId="0" fontId="7" numFmtId="165" xfId="0" applyAlignment="1" applyBorder="1" applyFont="1" applyNumberFormat="1">
      <alignment horizontal="center" readingOrder="0" vertical="bottom"/>
    </xf>
    <xf borderId="0" fillId="0" fontId="10" numFmtId="0" xfId="0" applyAlignment="1" applyFont="1">
      <alignment readingOrder="0"/>
    </xf>
    <xf borderId="6" fillId="0" fontId="7" numFmtId="166" xfId="0" applyAlignment="1" applyBorder="1" applyFont="1" applyNumberFormat="1">
      <alignment horizontal="left" readingOrder="0" vertical="bottom"/>
    </xf>
    <xf borderId="6" fillId="0" fontId="7" numFmtId="3" xfId="0" applyAlignment="1" applyBorder="1" applyFont="1" applyNumberFormat="1">
      <alignment horizontal="center" readingOrder="0" vertical="bottom"/>
    </xf>
    <xf borderId="6" fillId="0" fontId="6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6" fillId="0" fontId="7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left" vertical="bottom"/>
    </xf>
    <xf borderId="6" fillId="0" fontId="6" numFmtId="0" xfId="0" applyAlignment="1" applyBorder="1" applyFont="1">
      <alignment readingOrder="0" vertical="bottom"/>
    </xf>
    <xf borderId="6" fillId="0" fontId="7" numFmtId="0" xfId="0" applyAlignment="1" applyBorder="1" applyFont="1">
      <alignment readingOrder="0" vertical="bottom"/>
    </xf>
    <xf borderId="6" fillId="0" fontId="7" numFmtId="9" xfId="0" applyAlignment="1" applyBorder="1" applyFont="1" applyNumberFormat="1">
      <alignment horizontal="center" vertical="bottom"/>
    </xf>
    <xf borderId="0" fillId="0" fontId="10" numFmtId="0" xfId="0" applyAlignment="1" applyFont="1">
      <alignment readingOrder="0" shrinkToFit="0" wrapText="1"/>
    </xf>
    <xf borderId="7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readingOrder="0" shrinkToFit="0" vertical="bottom" wrapText="1"/>
    </xf>
    <xf borderId="7" fillId="0" fontId="6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horizontal="center" vertical="bottom"/>
    </xf>
    <xf borderId="9" fillId="0" fontId="7" numFmtId="0" xfId="0" applyAlignment="1" applyBorder="1" applyFont="1">
      <alignment horizontal="center" vertical="bottom"/>
    </xf>
    <xf borderId="9" fillId="0" fontId="7" numFmtId="0" xfId="0" applyAlignment="1" applyBorder="1" applyFont="1">
      <alignment horizontal="center" shrinkToFit="0" vertical="bottom" wrapText="1"/>
    </xf>
    <xf borderId="9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wrapText="1"/>
    </xf>
    <xf borderId="6" fillId="0" fontId="12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3" numFmtId="3" xfId="0" applyAlignment="1" applyBorder="1" applyFont="1" applyNumberFormat="1">
      <alignment readingOrder="0"/>
    </xf>
    <xf borderId="6" fillId="0" fontId="13" numFmtId="0" xfId="0" applyAlignment="1" applyBorder="1" applyFont="1">
      <alignment horizontal="center" readingOrder="0" vertical="bottom"/>
    </xf>
    <xf borderId="6" fillId="0" fontId="12" numFmtId="0" xfId="0" applyAlignment="1" applyBorder="1" applyFont="1">
      <alignment horizontal="center" readingOrder="0"/>
    </xf>
    <xf borderId="6" fillId="0" fontId="3" numFmtId="167" xfId="0" applyAlignment="1" applyBorder="1" applyFont="1" applyNumberFormat="1">
      <alignment readingOrder="0"/>
    </xf>
    <xf borderId="0" fillId="0" fontId="3" numFmtId="167" xfId="0" applyAlignment="1" applyFont="1" applyNumberFormat="1">
      <alignment readingOrder="0"/>
    </xf>
    <xf borderId="6" fillId="0" fontId="3" numFmtId="1" xfId="0" applyAlignment="1" applyBorder="1" applyFont="1" applyNumberFormat="1">
      <alignment horizontal="center"/>
    </xf>
    <xf borderId="8" fillId="0" fontId="14" numFmtId="0" xfId="0" applyAlignment="1" applyBorder="1" applyFont="1">
      <alignment readingOrder="0" vertical="bottom"/>
    </xf>
    <xf borderId="0" fillId="0" fontId="3" numFmtId="3" xfId="0" applyAlignment="1" applyFont="1" applyNumberFormat="1">
      <alignment readingOrder="0"/>
    </xf>
    <xf borderId="0" fillId="0" fontId="15" numFmtId="0" xfId="0" applyAlignment="1" applyFont="1">
      <alignment shrinkToFit="0" vertical="bottom" wrapText="0"/>
    </xf>
    <xf borderId="6" fillId="0" fontId="3" numFmtId="0" xfId="0" applyAlignment="1" applyBorder="1" applyFont="1">
      <alignment horizontal="center" readingOrder="0"/>
    </xf>
    <xf borderId="6" fillId="0" fontId="15" numFmtId="0" xfId="0" applyAlignment="1" applyBorder="1" applyFont="1">
      <alignment horizontal="center" readingOrder="0" shrinkToFit="0" vertical="bottom" wrapText="0"/>
    </xf>
    <xf borderId="6" fillId="5" fontId="3" numFmtId="0" xfId="0" applyAlignment="1" applyBorder="1" applyFill="1" applyFont="1">
      <alignment horizontal="center" readingOrder="0"/>
    </xf>
    <xf borderId="6" fillId="0" fontId="3" numFmtId="3" xfId="0" applyAlignment="1" applyBorder="1" applyFont="1" applyNumberFormat="1">
      <alignment horizontal="center" readingOrder="0"/>
    </xf>
    <xf borderId="6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 readingOrder="0"/>
    </xf>
    <xf borderId="6" fillId="3" fontId="3" numFmtId="3" xfId="0" applyAlignment="1" applyBorder="1" applyFont="1" applyNumberFormat="1">
      <alignment horizontal="center" readingOrder="0"/>
    </xf>
    <xf borderId="6" fillId="0" fontId="15" numFmtId="0" xfId="0" applyAlignment="1" applyBorder="1" applyFont="1">
      <alignment readingOrder="0" shrinkToFit="0" vertical="bottom" wrapText="0"/>
    </xf>
    <xf borderId="6" fillId="6" fontId="3" numFmtId="0" xfId="0" applyAlignment="1" applyBorder="1" applyFill="1" applyFont="1">
      <alignment horizontal="center"/>
    </xf>
    <xf borderId="6" fillId="6" fontId="3" numFmtId="0" xfId="0" applyAlignment="1" applyBorder="1" applyFont="1">
      <alignment horizontal="center" readingOrder="0"/>
    </xf>
    <xf borderId="6" fillId="6" fontId="3" numFmtId="3" xfId="0" applyAlignment="1" applyBorder="1" applyFont="1" applyNumberFormat="1">
      <alignment horizontal="center" readingOrder="0"/>
    </xf>
    <xf borderId="0" fillId="0" fontId="15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15" numFmtId="0" xfId="0" applyAlignment="1" applyFon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/>
    </xf>
    <xf borderId="6" fillId="7" fontId="12" numFmtId="0" xfId="0" applyAlignment="1" applyBorder="1" applyFill="1" applyFont="1">
      <alignment horizontal="left" readingOrder="0"/>
    </xf>
    <xf borderId="0" fillId="0" fontId="3" numFmtId="10" xfId="0" applyFont="1" applyNumberFormat="1"/>
    <xf borderId="0" fillId="0" fontId="11" numFmtId="0" xfId="0" applyAlignment="1" applyFont="1">
      <alignment readingOrder="0"/>
    </xf>
    <xf borderId="6" fillId="3" fontId="3" numFmtId="0" xfId="0" applyAlignment="1" applyBorder="1" applyFont="1">
      <alignment horizontal="left" readingOrder="0"/>
    </xf>
    <xf borderId="6" fillId="3" fontId="7" numFmtId="168" xfId="0" applyAlignment="1" applyBorder="1" applyFont="1" applyNumberFormat="1">
      <alignment horizontal="center" vertical="bottom"/>
    </xf>
    <xf borderId="0" fillId="3" fontId="3" numFmtId="10" xfId="0" applyFont="1" applyNumberFormat="1"/>
    <xf borderId="0" fillId="3" fontId="7" numFmtId="0" xfId="0" applyAlignment="1" applyFont="1">
      <alignment horizontal="center" vertical="bottom"/>
    </xf>
    <xf borderId="6" fillId="3" fontId="7" numFmtId="0" xfId="0" applyAlignment="1" applyBorder="1" applyFont="1">
      <alignment horizontal="center" vertical="bottom"/>
    </xf>
    <xf borderId="6" fillId="0" fontId="7" numFmtId="168" xfId="0" applyAlignment="1" applyBorder="1" applyFont="1" applyNumberFormat="1">
      <alignment horizontal="center" vertical="bottom"/>
    </xf>
    <xf borderId="6" fillId="8" fontId="3" numFmtId="0" xfId="0" applyAlignment="1" applyBorder="1" applyFill="1" applyFont="1">
      <alignment horizontal="left" readingOrder="0"/>
    </xf>
    <xf borderId="6" fillId="8" fontId="3" numFmtId="3" xfId="0" applyAlignment="1" applyBorder="1" applyFont="1" applyNumberFormat="1">
      <alignment horizontal="center" readingOrder="0"/>
    </xf>
    <xf borderId="6" fillId="8" fontId="7" numFmtId="168" xfId="0" applyAlignment="1" applyBorder="1" applyFont="1" applyNumberFormat="1">
      <alignment horizontal="center" vertical="bottom"/>
    </xf>
    <xf borderId="0" fillId="8" fontId="3" numFmtId="10" xfId="0" applyFont="1" applyNumberFormat="1"/>
    <xf borderId="0" fillId="8" fontId="7" numFmtId="0" xfId="0" applyAlignment="1" applyFont="1">
      <alignment horizontal="center" vertical="bottom"/>
    </xf>
    <xf borderId="6" fillId="8" fontId="7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center" readingOrder="0"/>
    </xf>
    <xf borderId="6" fillId="0" fontId="3" numFmtId="169" xfId="0" applyAlignment="1" applyBorder="1" applyFont="1" applyNumberFormat="1">
      <alignment horizontal="center" readingOrder="0"/>
    </xf>
    <xf borderId="6" fillId="0" fontId="3" numFmtId="0" xfId="0" applyBorder="1" applyFont="1"/>
    <xf borderId="6" fillId="0" fontId="12" numFmtId="0" xfId="0" applyAlignment="1" applyBorder="1" applyFont="1">
      <alignment horizontal="center" readingOrder="0" vertical="center"/>
    </xf>
    <xf borderId="6" fillId="0" fontId="1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9" xfId="0" applyAlignment="1" applyBorder="1" applyFont="1" applyNumberFormat="1">
      <alignment horizontal="center" vertical="center"/>
    </xf>
    <xf borderId="6" fillId="0" fontId="12" numFmtId="3" xfId="0" applyAlignment="1" applyBorder="1" applyFont="1" applyNumberFormat="1">
      <alignment horizontal="center" readingOrder="0" shrinkToFit="0" wrapText="1"/>
    </xf>
    <xf borderId="6" fillId="0" fontId="12" numFmtId="3" xfId="0" applyAlignment="1" applyBorder="1" applyFont="1" applyNumberFormat="1">
      <alignment horizontal="center" readingOrder="0" vertical="center"/>
    </xf>
    <xf borderId="6" fillId="0" fontId="12" numFmtId="0" xfId="0" applyAlignment="1" applyBorder="1" applyFont="1">
      <alignment horizontal="center" readingOrder="0"/>
    </xf>
    <xf borderId="0" fillId="0" fontId="8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6" fillId="3" fontId="16" numFmtId="0" xfId="0" applyAlignment="1" applyBorder="1" applyFont="1">
      <alignment horizontal="center" readingOrder="0"/>
    </xf>
    <xf borderId="6" fillId="3" fontId="16" numFmtId="4" xfId="0" applyAlignment="1" applyBorder="1" applyFont="1" applyNumberFormat="1">
      <alignment horizontal="center" readingOrder="0"/>
    </xf>
    <xf borderId="8" fillId="8" fontId="7" numFmtId="0" xfId="0" applyAlignment="1" applyBorder="1" applyFont="1">
      <alignment horizontal="center" vertical="bottom"/>
    </xf>
    <xf borderId="9" fillId="8" fontId="7" numFmtId="0" xfId="0" applyAlignment="1" applyBorder="1" applyFont="1">
      <alignment horizontal="center" vertical="bottom"/>
    </xf>
    <xf borderId="9" fillId="8" fontId="7" numFmtId="4" xfId="0" applyAlignment="1" applyBorder="1" applyFont="1" applyNumberFormat="1">
      <alignment horizontal="center" vertical="bottom"/>
    </xf>
    <xf borderId="6" fillId="3" fontId="7" numFmtId="0" xfId="0" applyAlignment="1" applyBorder="1" applyFont="1">
      <alignment horizontal="center" vertical="bottom"/>
    </xf>
    <xf borderId="7" fillId="3" fontId="7" numFmtId="0" xfId="0" applyAlignment="1" applyBorder="1" applyFont="1">
      <alignment horizontal="center" vertical="bottom"/>
    </xf>
    <xf borderId="7" fillId="3" fontId="7" numFmtId="4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/>
    </xf>
    <xf borderId="6" fillId="3" fontId="17" numFmtId="0" xfId="0" applyAlignment="1" applyBorder="1" applyFont="1">
      <alignment horizontal="center"/>
    </xf>
    <xf borderId="6" fillId="0" fontId="3" numFmtId="9" xfId="0" applyAlignment="1" applyBorder="1" applyFont="1" applyNumberFormat="1">
      <alignment horizontal="center"/>
    </xf>
    <xf borderId="6" fillId="0" fontId="3" numFmtId="3" xfId="0" applyBorder="1" applyFont="1" applyNumberFormat="1"/>
    <xf borderId="8" fillId="3" fontId="7" numFmtId="0" xfId="0" applyAlignment="1" applyBorder="1" applyFont="1">
      <alignment horizontal="center" vertical="bottom"/>
    </xf>
    <xf borderId="9" fillId="3" fontId="7" numFmtId="0" xfId="0" applyAlignment="1" applyBorder="1" applyFont="1">
      <alignment horizontal="center" vertical="bottom"/>
    </xf>
    <xf borderId="9" fillId="3" fontId="7" numFmtId="4" xfId="0" applyAlignment="1" applyBorder="1" applyFont="1" applyNumberFormat="1">
      <alignment horizontal="center" vertical="bottom"/>
    </xf>
    <xf borderId="6" fillId="0" fontId="12" numFmtId="0" xfId="0" applyAlignment="1" applyBorder="1" applyFont="1">
      <alignment readingOrder="0" shrinkToFit="0" wrapText="1"/>
    </xf>
    <xf borderId="6" fillId="0" fontId="3" numFmtId="3" xfId="0" applyAlignment="1" applyBorder="1" applyFont="1" applyNumberFormat="1">
      <alignment horizontal="center"/>
    </xf>
    <xf borderId="6" fillId="0" fontId="7" numFmtId="4" xfId="0" applyAlignment="1" applyBorder="1" applyFont="1" applyNumberFormat="1">
      <alignment horizontal="center" vertical="bottom"/>
    </xf>
    <xf borderId="6" fillId="0" fontId="7" numFmtId="0" xfId="0" applyAlignment="1" applyBorder="1" applyFont="1">
      <alignment horizontal="center" vertical="bottom"/>
    </xf>
    <xf borderId="7" fillId="0" fontId="7" numFmtId="0" xfId="0" applyAlignment="1" applyBorder="1" applyFont="1">
      <alignment horizontal="center" vertical="bottom"/>
    </xf>
    <xf borderId="7" fillId="0" fontId="7" numFmtId="4" xfId="0" applyAlignment="1" applyBorder="1" applyFont="1" applyNumberFormat="1">
      <alignment horizontal="center" vertical="bottom"/>
    </xf>
    <xf borderId="8" fillId="0" fontId="7" numFmtId="0" xfId="0" applyAlignment="1" applyBorder="1" applyFont="1">
      <alignment horizontal="center" vertical="bottom"/>
    </xf>
    <xf borderId="9" fillId="0" fontId="7" numFmtId="0" xfId="0" applyAlignment="1" applyBorder="1" applyFont="1">
      <alignment horizontal="center" vertical="bottom"/>
    </xf>
    <xf borderId="9" fillId="0" fontId="7" numFmtId="4" xfId="0" applyAlignment="1" applyBorder="1" applyFont="1" applyNumberFormat="1">
      <alignment horizontal="center" vertical="bottom"/>
    </xf>
    <xf borderId="6" fillId="0" fontId="6" numFmtId="0" xfId="0" applyAlignment="1" applyBorder="1" applyFont="1">
      <alignment shrinkToFit="0" vertical="bottom" wrapText="1"/>
    </xf>
    <xf borderId="7" fillId="0" fontId="6" numFmtId="0" xfId="0" applyAlignment="1" applyBorder="1" applyFont="1">
      <alignment shrinkToFit="0" vertical="bottom" wrapText="1"/>
    </xf>
    <xf borderId="7" fillId="0" fontId="6" numFmtId="0" xfId="0" applyAlignment="1" applyBorder="1" applyFont="1">
      <alignment vertical="bottom"/>
    </xf>
    <xf borderId="10" fillId="0" fontId="7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9" fillId="9" fontId="7" numFmtId="0" xfId="0" applyAlignment="1" applyBorder="1" applyFill="1" applyFont="1">
      <alignment horizontal="center" vertical="bottom"/>
    </xf>
    <xf borderId="9" fillId="10" fontId="7" numFmtId="0" xfId="0" applyAlignment="1" applyBorder="1" applyFill="1" applyFont="1">
      <alignment horizontal="center" vertical="bottom"/>
    </xf>
    <xf borderId="9" fillId="0" fontId="7" numFmtId="0" xfId="0" applyAlignment="1" applyBorder="1" applyFont="1">
      <alignment horizontal="center" vertical="bottom"/>
    </xf>
    <xf borderId="9" fillId="0" fontId="7" numFmtId="9" xfId="0" applyAlignment="1" applyBorder="1" applyFont="1" applyNumberFormat="1">
      <alignment horizontal="center" vertical="bottom"/>
    </xf>
    <xf borderId="9" fillId="0" fontId="7" numFmtId="3" xfId="0" applyAlignment="1" applyBorder="1" applyFont="1" applyNumberFormat="1">
      <alignment horizontal="center" vertical="bottom"/>
    </xf>
    <xf borderId="9" fillId="11" fontId="7" numFmtId="0" xfId="0" applyAlignment="1" applyBorder="1" applyFill="1" applyFont="1">
      <alignment horizontal="center" vertical="bottom"/>
    </xf>
    <xf borderId="9" fillId="12" fontId="7" numFmtId="0" xfId="0" applyAlignment="1" applyBorder="1" applyFill="1" applyFont="1">
      <alignment horizontal="center" vertical="bottom"/>
    </xf>
    <xf borderId="9" fillId="13" fontId="7" numFmtId="0" xfId="0" applyAlignment="1" applyBorder="1" applyFill="1" applyFont="1">
      <alignment horizontal="center" vertical="bottom"/>
    </xf>
    <xf borderId="9" fillId="14" fontId="7" numFmtId="0" xfId="0" applyAlignment="1" applyBorder="1" applyFill="1" applyFont="1">
      <alignment horizontal="center" vertical="bottom"/>
    </xf>
    <xf borderId="9" fillId="15" fontId="7" numFmtId="0" xfId="0" applyAlignment="1" applyBorder="1" applyFill="1" applyFont="1">
      <alignment horizontal="center" vertical="bottom"/>
    </xf>
    <xf borderId="9" fillId="16" fontId="7" numFmtId="0" xfId="0" applyAlignment="1" applyBorder="1" applyFill="1" applyFont="1">
      <alignment horizontal="center" vertical="bottom"/>
    </xf>
    <xf borderId="9" fillId="17" fontId="7" numFmtId="0" xfId="0" applyAlignment="1" applyBorder="1" applyFill="1" applyFont="1">
      <alignment horizontal="center" vertical="bottom"/>
    </xf>
    <xf borderId="9" fillId="18" fontId="7" numFmtId="0" xfId="0" applyAlignment="1" applyBorder="1" applyFill="1" applyFont="1">
      <alignment horizontal="center" vertical="bottom"/>
    </xf>
    <xf borderId="9" fillId="19" fontId="7" numFmtId="0" xfId="0" applyAlignment="1" applyBorder="1" applyFill="1" applyFont="1">
      <alignment horizontal="center" vertical="bottom"/>
    </xf>
    <xf borderId="9" fillId="20" fontId="7" numFmtId="0" xfId="0" applyAlignment="1" applyBorder="1" applyFill="1" applyFont="1">
      <alignment horizontal="center" vertical="bottom"/>
    </xf>
    <xf borderId="9" fillId="21" fontId="7" numFmtId="0" xfId="0" applyAlignment="1" applyBorder="1" applyFill="1" applyFont="1">
      <alignment horizontal="center" vertical="bottom"/>
    </xf>
    <xf borderId="9" fillId="22" fontId="7" numFmtId="0" xfId="0" applyAlignment="1" applyBorder="1" applyFill="1" applyFont="1">
      <alignment horizontal="center" vertical="bottom"/>
    </xf>
    <xf borderId="9" fillId="23" fontId="7" numFmtId="0" xfId="0" applyAlignment="1" applyBorder="1" applyFill="1" applyFont="1">
      <alignment horizontal="center" vertical="bottom"/>
    </xf>
    <xf borderId="9" fillId="24" fontId="7" numFmtId="0" xfId="0" applyAlignment="1" applyBorder="1" applyFill="1" applyFont="1">
      <alignment horizontal="center" vertical="bottom"/>
    </xf>
    <xf borderId="9" fillId="25" fontId="7" numFmtId="0" xfId="0" applyAlignment="1" applyBorder="1" applyFill="1" applyFont="1">
      <alignment horizontal="center" vertical="bottom"/>
    </xf>
    <xf borderId="9" fillId="26" fontId="7" numFmtId="0" xfId="0" applyAlignment="1" applyBorder="1" applyFill="1" applyFont="1">
      <alignment horizontal="center" vertical="bottom"/>
    </xf>
    <xf borderId="9" fillId="27" fontId="7" numFmtId="0" xfId="0" applyAlignment="1" applyBorder="1" applyFill="1" applyFont="1">
      <alignment horizontal="center" vertical="bottom"/>
    </xf>
    <xf borderId="9" fillId="28" fontId="7" numFmtId="0" xfId="0" applyAlignment="1" applyBorder="1" applyFill="1" applyFont="1">
      <alignment horizontal="center" vertical="bottom"/>
    </xf>
    <xf borderId="9" fillId="29" fontId="7" numFmtId="0" xfId="0" applyAlignment="1" applyBorder="1" applyFill="1" applyFont="1">
      <alignment horizontal="center" vertical="bottom"/>
    </xf>
    <xf borderId="9" fillId="30" fontId="7" numFmtId="0" xfId="0" applyAlignment="1" applyBorder="1" applyFill="1" applyFont="1">
      <alignment horizontal="center" vertical="bottom"/>
    </xf>
    <xf borderId="9" fillId="31" fontId="7" numFmtId="0" xfId="0" applyAlignment="1" applyBorder="1" applyFill="1" applyFont="1">
      <alignment horizontal="center" vertical="bottom"/>
    </xf>
    <xf borderId="9" fillId="32" fontId="7" numFmtId="0" xfId="0" applyAlignment="1" applyBorder="1" applyFill="1" applyFont="1">
      <alignment horizontal="center" vertical="bottom"/>
    </xf>
    <xf borderId="9" fillId="33" fontId="7" numFmtId="0" xfId="0" applyAlignment="1" applyBorder="1" applyFill="1" applyFont="1">
      <alignment horizontal="center" vertical="bottom"/>
    </xf>
    <xf borderId="9" fillId="34" fontId="7" numFmtId="0" xfId="0" applyAlignment="1" applyBorder="1" applyFill="1" applyFont="1">
      <alignment horizontal="center" vertical="bottom"/>
    </xf>
    <xf borderId="9" fillId="35" fontId="7" numFmtId="0" xfId="0" applyAlignment="1" applyBorder="1" applyFill="1" applyFont="1">
      <alignment horizontal="center" vertical="bottom"/>
    </xf>
    <xf borderId="9" fillId="36" fontId="7" numFmtId="0" xfId="0" applyAlignment="1" applyBorder="1" applyFill="1" applyFont="1">
      <alignment horizontal="center" vertical="bottom"/>
    </xf>
    <xf borderId="9" fillId="3" fontId="7" numFmtId="0" xfId="0" applyAlignment="1" applyBorder="1" applyFont="1">
      <alignment horizontal="center" vertical="bottom"/>
    </xf>
    <xf borderId="9" fillId="37" fontId="7" numFmtId="0" xfId="0" applyAlignment="1" applyBorder="1" applyFill="1" applyFont="1">
      <alignment horizontal="center" vertical="bottom"/>
    </xf>
    <xf borderId="9" fillId="38" fontId="7" numFmtId="0" xfId="0" applyAlignment="1" applyBorder="1" applyFill="1" applyFont="1">
      <alignment horizontal="center" vertical="bottom"/>
    </xf>
    <xf borderId="7" fillId="0" fontId="6" numFmtId="0" xfId="0" applyAlignment="1" applyBorder="1" applyFont="1">
      <alignment readingOrder="0" vertical="bottom"/>
    </xf>
    <xf borderId="6" fillId="0" fontId="7" numFmtId="0" xfId="0" applyAlignment="1" applyBorder="1" applyFont="1">
      <alignment vertical="bottom"/>
    </xf>
    <xf borderId="6" fillId="28" fontId="7" numFmtId="0" xfId="0" applyAlignment="1" applyBorder="1" applyFont="1">
      <alignment horizontal="center" vertical="bottom"/>
    </xf>
    <xf borderId="6" fillId="17" fontId="7" numFmtId="0" xfId="0" applyAlignment="1" applyBorder="1" applyFont="1">
      <alignment horizontal="center" vertical="bottom"/>
    </xf>
    <xf borderId="6" fillId="0" fontId="7" numFmtId="4" xfId="0" applyAlignment="1" applyBorder="1" applyFont="1" applyNumberFormat="1">
      <alignment horizontal="center" vertical="bottom"/>
    </xf>
    <xf borderId="6" fillId="0" fontId="3" numFmtId="9" xfId="0" applyBorder="1" applyFont="1" applyNumberFormat="1"/>
    <xf borderId="0" fillId="0" fontId="3" numFmtId="4" xfId="0" applyFont="1" applyNumberFormat="1"/>
    <xf borderId="6" fillId="0" fontId="7" numFmtId="0" xfId="0" applyAlignment="1" applyBorder="1" applyFont="1">
      <alignment vertical="bottom"/>
    </xf>
    <xf borderId="6" fillId="39" fontId="6" numFmtId="0" xfId="0" applyAlignment="1" applyBorder="1" applyFill="1" applyFont="1">
      <alignment horizontal="center" vertical="bottom"/>
    </xf>
    <xf borderId="6" fillId="39" fontId="6" numFmtId="1" xfId="0" applyAlignment="1" applyBorder="1" applyFont="1" applyNumberFormat="1">
      <alignment horizontal="center" readingOrder="0" vertical="bottom"/>
    </xf>
    <xf borderId="0" fillId="39" fontId="6" numFmtId="0" xfId="0" applyAlignment="1" applyFont="1">
      <alignment horizontal="center" readingOrder="0" vertical="bottom"/>
    </xf>
    <xf borderId="6" fillId="3" fontId="7" numFmtId="1" xfId="0" applyAlignment="1" applyBorder="1" applyFont="1" applyNumberFormat="1">
      <alignment horizontal="center" vertical="bottom"/>
    </xf>
    <xf borderId="0" fillId="3" fontId="7" numFmtId="0" xfId="0" applyAlignment="1" applyFont="1">
      <alignment horizontal="center" vertical="bottom"/>
    </xf>
    <xf borderId="0" fillId="3" fontId="7" numFmtId="3" xfId="0" applyAlignment="1" applyFont="1" applyNumberFormat="1">
      <alignment horizontal="center" vertical="bottom"/>
    </xf>
    <xf borderId="6" fillId="40" fontId="7" numFmtId="0" xfId="0" applyAlignment="1" applyBorder="1" applyFill="1" applyFont="1">
      <alignment horizontal="center" vertical="bottom"/>
    </xf>
    <xf borderId="6" fillId="40" fontId="7" numFmtId="1" xfId="0" applyAlignment="1" applyBorder="1" applyFont="1" applyNumberFormat="1">
      <alignment horizontal="center" vertical="bottom"/>
    </xf>
    <xf borderId="0" fillId="40" fontId="7" numFmtId="0" xfId="0" applyAlignment="1" applyFont="1">
      <alignment horizontal="center" vertical="bottom"/>
    </xf>
    <xf borderId="0" fillId="40" fontId="7" numFmtId="3" xfId="0" applyAlignment="1" applyFont="1" applyNumberFormat="1">
      <alignment horizontal="center" vertical="bottom"/>
    </xf>
    <xf borderId="6" fillId="40" fontId="7" numFmtId="1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readingOrder="0" vertical="bottom"/>
    </xf>
    <xf borderId="0" fillId="0" fontId="7" numFmtId="3" xfId="0" applyAlignment="1" applyFont="1" applyNumberFormat="1">
      <alignment readingOrder="0" vertical="bottom"/>
    </xf>
    <xf borderId="0" fillId="0" fontId="3" numFmtId="0" xfId="0" applyAlignment="1" applyFont="1">
      <alignment horizontal="center"/>
    </xf>
    <xf borderId="11" fillId="41" fontId="12" numFmtId="0" xfId="0" applyAlignment="1" applyBorder="1" applyFill="1" applyFont="1">
      <alignment horizontal="center" readingOrder="0"/>
    </xf>
    <xf borderId="12" fillId="0" fontId="18" numFmtId="0" xfId="0" applyBorder="1" applyFont="1"/>
    <xf borderId="7" fillId="0" fontId="18" numFmtId="0" xfId="0" applyBorder="1" applyFont="1"/>
    <xf borderId="0" fillId="0" fontId="12" numFmtId="0" xfId="0" applyAlignment="1" applyFont="1">
      <alignment horizontal="center" readingOrder="0"/>
    </xf>
    <xf borderId="6" fillId="0" fontId="3" numFmtId="3" xfId="0" applyAlignment="1" applyBorder="1" applyFont="1" applyNumberFormat="1">
      <alignment horizontal="center" readingOrder="0"/>
    </xf>
    <xf borderId="6" fillId="0" fontId="3" numFmtId="4" xfId="0" applyAlignment="1" applyBorder="1" applyFont="1" applyNumberFormat="1">
      <alignment horizontal="center" readingOrder="0"/>
    </xf>
    <xf borderId="6" fillId="42" fontId="12" numFmtId="0" xfId="0" applyAlignment="1" applyBorder="1" applyFill="1" applyFont="1">
      <alignment readingOrder="0"/>
    </xf>
    <xf borderId="6" fillId="42" fontId="12" numFmtId="0" xfId="0" applyAlignment="1" applyBorder="1" applyFont="1">
      <alignment readingOrder="0" shrinkToFit="0" wrapText="1"/>
    </xf>
    <xf borderId="0" fillId="0" fontId="12" numFmtId="0" xfId="0" applyFont="1"/>
    <xf borderId="6" fillId="0" fontId="12" numFmtId="1" xfId="0" applyBorder="1" applyFont="1" applyNumberFormat="1"/>
    <xf borderId="0" fillId="0" fontId="3" numFmtId="1" xfId="0" applyAlignment="1" applyFont="1" applyNumberFormat="1">
      <alignment readingOrder="0"/>
    </xf>
    <xf borderId="0" fillId="0" fontId="12" numFmtId="1" xfId="0" applyFont="1" applyNumberFormat="1"/>
    <xf borderId="0" fillId="0" fontId="3" numFmtId="1" xfId="0" applyFont="1" applyNumberFormat="1"/>
    <xf borderId="11" fillId="43" fontId="12" numFmtId="0" xfId="0" applyAlignment="1" applyBorder="1" applyFill="1" applyFont="1">
      <alignment horizontal="center" readingOrder="0"/>
    </xf>
    <xf borderId="13" fillId="43" fontId="12" numFmtId="0" xfId="0" applyAlignment="1" applyBorder="1" applyFont="1">
      <alignment readingOrder="0" shrinkToFit="0" wrapText="1"/>
    </xf>
    <xf borderId="6" fillId="43" fontId="12" numFmtId="0" xfId="0" applyAlignment="1" applyBorder="1" applyFont="1">
      <alignment horizontal="center" readingOrder="0"/>
    </xf>
    <xf borderId="6" fillId="41" fontId="12" numFmtId="0" xfId="0" applyAlignment="1" applyBorder="1" applyFont="1">
      <alignment horizontal="center" readingOrder="0"/>
    </xf>
    <xf borderId="8" fillId="0" fontId="18" numFmtId="0" xfId="0" applyBorder="1" applyFont="1"/>
    <xf borderId="6" fillId="0" fontId="3" numFmtId="2" xfId="0" applyAlignment="1" applyBorder="1" applyFont="1" applyNumberFormat="1">
      <alignment horizontal="center" readingOrder="0"/>
    </xf>
    <xf borderId="0" fillId="0" fontId="3" numFmtId="10" xfId="0" applyAlignment="1" applyFont="1" applyNumberFormat="1">
      <alignment readingOrder="0"/>
    </xf>
    <xf borderId="6" fillId="0" fontId="6" numFmtId="0" xfId="0" applyAlignment="1" applyBorder="1" applyFont="1">
      <alignment vertical="bottom"/>
    </xf>
    <xf borderId="6" fillId="0" fontId="6" numFmtId="168" xfId="0" applyAlignment="1" applyBorder="1" applyFont="1" applyNumberForma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vertical="bottom"/>
    </xf>
    <xf borderId="6" fillId="0" fontId="7" numFmtId="168" xfId="0" applyAlignment="1" applyBorder="1" applyFont="1" applyNumberFormat="1">
      <alignment horizontal="center" shrinkToFit="0" wrapText="0"/>
    </xf>
    <xf borderId="6" fillId="0" fontId="7" numFmtId="0" xfId="0" applyAlignment="1" applyBorder="1" applyFont="1">
      <alignment horizontal="center" shrinkToFit="0" wrapText="0"/>
    </xf>
    <xf borderId="0" fillId="0" fontId="7" numFmtId="168" xfId="0" applyFont="1" applyNumberFormat="1"/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4">
    <tableStyle count="3" pivot="0" name="Q1-style">
      <tableStyleElement dxfId="1" type="headerRow"/>
      <tableStyleElement dxfId="2" type="firstRowStripe"/>
      <tableStyleElement dxfId="3" type="secondRowStripe"/>
    </tableStyle>
    <tableStyle count="3" pivot="0" name="Q1-style 2">
      <tableStyleElement dxfId="1" type="headerRow"/>
      <tableStyleElement dxfId="2" type="firstRowStripe"/>
      <tableStyleElement dxfId="3" type="secondRowStripe"/>
    </tableStyle>
    <tableStyle count="3" pivot="0" name="Q1-style 3">
      <tableStyleElement dxfId="1" type="headerRow"/>
      <tableStyleElement dxfId="2" type="firstRowStripe"/>
      <tableStyleElement dxfId="3" type="secondRowStripe"/>
    </tableStyle>
    <tableStyle count="3" pivot="0" name="Q2-style">
      <tableStyleElement dxfId="1" type="headerRow"/>
      <tableStyleElement dxfId="2" type="firstRowStripe"/>
      <tableStyleElement dxfId="3" type="secondRowStripe"/>
    </tableStyle>
    <tableStyle count="3" pivot="0" name="Q3-style">
      <tableStyleElement dxfId="1" type="headerRow"/>
      <tableStyleElement dxfId="2" type="firstRowStripe"/>
      <tableStyleElement dxfId="3" type="secondRowStripe"/>
    </tableStyle>
    <tableStyle count="3" pivot="0" name="Q4-style">
      <tableStyleElement dxfId="8" type="headerRow"/>
      <tableStyleElement dxfId="2" type="firstRowStripe"/>
      <tableStyleElement dxfId="9" type="secondRowStripe"/>
    </tableStyle>
    <tableStyle count="2" pivot="0" name="Q4-style 2">
      <tableStyleElement dxfId="2" type="firstRowStripe"/>
      <tableStyleElement dxfId="9" type="secondRowStripe"/>
    </tableStyle>
    <tableStyle count="2" pivot="0" name="Q4-style 3">
      <tableStyleElement dxfId="2" type="firstRowStripe"/>
      <tableStyleElement dxfId="9" type="secondRowStripe"/>
    </tableStyle>
    <tableStyle count="2" pivot="0" name="Q4-style 4">
      <tableStyleElement dxfId="9" type="firstRowStripe"/>
      <tableStyleElement dxfId="2" type="secondRowStripe"/>
    </tableStyle>
    <tableStyle count="3" pivot="0" name="q6-style">
      <tableStyleElement dxfId="1" type="headerRow"/>
      <tableStyleElement dxfId="2" type="firstRowStripe"/>
      <tableStyleElement dxfId="3" type="secondRowStripe"/>
    </tableStyle>
    <tableStyle count="3" pivot="0" name="q6-style 2">
      <tableStyleElement dxfId="1" type="headerRow"/>
      <tableStyleElement dxfId="2" type="firstRowStripe"/>
      <tableStyleElement dxfId="3" type="secondRowStripe"/>
    </tableStyle>
    <tableStyle count="2" pivot="0" name="q7-style">
      <tableStyleElement dxfId="2" type="firstRowStripe"/>
      <tableStyleElement dxfId="3" type="secondRowStripe"/>
    </tableStyle>
    <tableStyle count="3" pivot="0" name="Q8-style">
      <tableStyleElement dxfId="10" type="headerRow"/>
      <tableStyleElement dxfId="2" type="firstRowStripe"/>
      <tableStyleElement dxfId="11" type="secondRowStripe"/>
    </tableStyle>
    <tableStyle count="3" pivot="0" name="sales each count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FFFFFF"/>
                </a:solidFill>
                <a:latin typeface="+mn-lt"/>
              </a:defRPr>
            </a:pPr>
            <a:r>
              <a:rPr b="0" i="0" sz="1300">
                <a:solidFill>
                  <a:srgbClr val="FFFFFF"/>
                </a:solidFill>
                <a:latin typeface="+mn-lt"/>
              </a:rPr>
              <a:t>Normalised sales performance by population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Bonus_1_Daniel!$L$4:$L$12</c:f>
            </c:strRef>
          </c:cat>
          <c:val>
            <c:numRef>
              <c:f>Bonus_1_Daniel!$O$4:$O$12</c:f>
              <c:numCache/>
            </c:numRef>
          </c:val>
        </c:ser>
        <c:axId val="791477993"/>
        <c:axId val="449394929"/>
      </c:barChart>
      <c:catAx>
        <c:axId val="791477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+mn-lt"/>
                  </a:rPr>
                  <a:t>Sales Person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394929"/>
      </c:catAx>
      <c:valAx>
        <c:axId val="449394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+mn-lt"/>
                  </a:rPr>
                  <a:t>Sales 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477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'q6'!$G$1</c:f>
            </c:strRef>
          </c:tx>
          <c:spPr>
            <a:ln>
              <a:noFill/>
            </a:ln>
          </c:spPr>
          <c:marker>
            <c:symbol val="circle"/>
            <c:size val="14"/>
            <c:spPr>
              <a:solidFill>
                <a:srgbClr val="0B5394"/>
              </a:solidFill>
              <a:ln cmpd="sng">
                <a:solidFill>
                  <a:srgbClr val="0B5394"/>
                </a:solidFill>
              </a:ln>
            </c:spPr>
          </c:marker>
          <c:xVal>
            <c:numRef>
              <c:f>'q6'!$F$2:$F$6</c:f>
            </c:numRef>
          </c:xVal>
          <c:yVal>
            <c:numRef>
              <c:f>'q6'!$G$2:$G$6</c:f>
              <c:numCache/>
            </c:numRef>
          </c:yVal>
        </c:ser>
        <c:ser>
          <c:idx val="1"/>
          <c:order val="1"/>
          <c:tx>
            <c:strRef>
              <c:f>'q6'!$H$1</c:f>
            </c:strRef>
          </c:tx>
          <c:spPr>
            <a:ln>
              <a:noFill/>
            </a:ln>
          </c:spPr>
          <c:marker>
            <c:symbol val="circle"/>
            <c:size val="14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'q6'!$F$2:$F$6</c:f>
            </c:numRef>
          </c:xVal>
          <c:yVal>
            <c:numRef>
              <c:f>'q6'!$H$2:$H$6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59979"/>
        <c:axId val="1477621419"/>
      </c:scatterChart>
      <c:valAx>
        <c:axId val="16984599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5400000"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477621419"/>
      </c:valAx>
      <c:valAx>
        <c:axId val="1477621419"/>
        <c:scaling>
          <c:orientation val="minMax"/>
          <c:max val="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chemeClr val="lt1"/>
                </a:solidFill>
                <a:latin typeface="Roboto"/>
              </a:defRPr>
            </a:pPr>
          </a:p>
        </c:txPr>
        <c:crossAx val="1698459979"/>
      </c:valAx>
    </c:plotArea>
    <c:legend>
      <c:legendPos val="b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Discounted Sales, Discounted Sales ve Total Sales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'q6'!$B$17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'q6'!$A$18:$A$22</c:f>
            </c:strRef>
          </c:cat>
          <c:val>
            <c:numRef>
              <c:f>'q6'!$B$18:$B$22</c:f>
              <c:numCache/>
            </c:numRef>
          </c:val>
        </c:ser>
        <c:ser>
          <c:idx val="1"/>
          <c:order val="1"/>
          <c:tx>
            <c:strRef>
              <c:f>'q6'!$C$17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cat>
            <c:strRef>
              <c:f>'q6'!$A$18:$A$22</c:f>
            </c:strRef>
          </c:cat>
          <c:val>
            <c:numRef>
              <c:f>'q6'!$C$18:$C$22</c:f>
              <c:numCache/>
            </c:numRef>
          </c:val>
        </c:ser>
        <c:ser>
          <c:idx val="2"/>
          <c:order val="2"/>
          <c:tx>
            <c:strRef>
              <c:f>'q6'!$D$17</c:f>
            </c:strRef>
          </c:tx>
          <c:cat>
            <c:strRef>
              <c:f>'q6'!$A$18:$A$22</c:f>
            </c:strRef>
          </c:cat>
          <c:val>
            <c:numRef>
              <c:f>'q6'!$D$18:$D$22</c:f>
              <c:numCache/>
            </c:numRef>
          </c:val>
        </c:ser>
        <c:ser>
          <c:idx val="3"/>
          <c:order val="3"/>
          <c:tx>
            <c:strRef>
              <c:f>'q6'!$E$17</c:f>
            </c:strRef>
          </c:tx>
          <c:cat>
            <c:strRef>
              <c:f>'q6'!$A$18:$A$22</c:f>
            </c:strRef>
          </c:cat>
          <c:val>
            <c:numRef>
              <c:f>'q6'!$E$18:$E$22</c:f>
              <c:numCache/>
            </c:numRef>
          </c:val>
        </c:ser>
        <c:overlap val="100"/>
        <c:axId val="1080438197"/>
        <c:axId val="1431220560"/>
      </c:barChart>
      <c:catAx>
        <c:axId val="1080438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31220560"/>
      </c:catAx>
      <c:valAx>
        <c:axId val="1431220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438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Discounted Items and Sales Rank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'q7'!$G$26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'q7'!$F$27:$F$47</c:f>
            </c:strRef>
          </c:cat>
          <c:val>
            <c:numRef>
              <c:f>'q7'!$G$27:$G$47</c:f>
              <c:numCache/>
            </c:numRef>
          </c:val>
        </c:ser>
        <c:ser>
          <c:idx val="1"/>
          <c:order val="1"/>
          <c:tx>
            <c:strRef>
              <c:f>'q7'!$H$26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'q7'!$F$27:$F$47</c:f>
            </c:strRef>
          </c:cat>
          <c:val>
            <c:numRef>
              <c:f>'q7'!$H$27:$H$47</c:f>
              <c:numCache/>
            </c:numRef>
          </c:val>
        </c:ser>
        <c:axId val="1810258908"/>
        <c:axId val="238926918"/>
      </c:barChart>
      <c:catAx>
        <c:axId val="1810258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ShipCountry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238926918"/>
      </c:catAx>
      <c:valAx>
        <c:axId val="238926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258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Discounted Products-ShipCountry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'q7'!$R$2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'q7'!$Q$3:$Q$18</c:f>
            </c:strRef>
          </c:cat>
          <c:val>
            <c:numRef>
              <c:f>'q7'!$R$3:$R$18</c:f>
              <c:numCache/>
            </c:numRef>
          </c:val>
        </c:ser>
        <c:axId val="988782892"/>
        <c:axId val="1005586193"/>
      </c:bar3DChart>
      <c:catAx>
        <c:axId val="988782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586193"/>
      </c:catAx>
      <c:valAx>
        <c:axId val="1005586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Discounted 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782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Discounted Items vs Not Discounted Items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'q7'!$G$74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'q7'!$F$75:$F$79</c:f>
            </c:strRef>
          </c:cat>
          <c:val>
            <c:numRef>
              <c:f>'q7'!$G$75:$G$79</c:f>
              <c:numCache/>
            </c:numRef>
          </c:val>
        </c:ser>
        <c:ser>
          <c:idx val="1"/>
          <c:order val="1"/>
          <c:tx>
            <c:strRef>
              <c:f>'q7'!$H$74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'q7'!$F$75:$F$79</c:f>
            </c:strRef>
          </c:cat>
          <c:val>
            <c:numRef>
              <c:f>'q7'!$H$75:$H$79</c:f>
              <c:numCache/>
            </c:numRef>
          </c:val>
        </c:ser>
        <c:axId val="1295954940"/>
        <c:axId val="2128719200"/>
      </c:bar3DChart>
      <c:catAx>
        <c:axId val="129595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719200"/>
      </c:catAx>
      <c:valAx>
        <c:axId val="2128719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954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Delay ship arrival days in every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'Q8'!$C$1</c:f>
            </c:strRef>
          </c:tx>
          <c:spPr>
            <a:solidFill>
              <a:srgbClr val="0B5394"/>
            </a:solidFill>
            <a:ln cmpd="sng" w="38100">
              <a:solidFill>
                <a:schemeClr val="accent5"/>
              </a:solidFill>
              <a:prstDash val="solid"/>
            </a:ln>
          </c:spPr>
          <c:cat>
            <c:strRef>
              <c:f>'Q8'!$A$2:$A$19</c:f>
            </c:strRef>
          </c:cat>
          <c:val>
            <c:numRef>
              <c:f>'Q8'!$C$2:$C$19</c:f>
              <c:numCache/>
            </c:numRef>
          </c:val>
        </c:ser>
        <c:axId val="1303280694"/>
        <c:axId val="1790639176"/>
      </c:barChart>
      <c:catAx>
        <c:axId val="130328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639176"/>
      </c:catAx>
      <c:valAx>
        <c:axId val="179063917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delay_days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280694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delay-ShipCountry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'Q8'!$B$23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'Q8'!$A$24:$A$41</c:f>
            </c:strRef>
          </c:cat>
          <c:val>
            <c:numRef>
              <c:f>'Q8'!$B$24:$B$41</c:f>
              <c:numCache/>
            </c:numRef>
          </c:val>
        </c:ser>
        <c:ser>
          <c:idx val="1"/>
          <c:order val="1"/>
          <c:tx>
            <c:strRef>
              <c:f>'Q8'!$C$23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'Q8'!$A$24:$A$41</c:f>
            </c:strRef>
          </c:cat>
          <c:val>
            <c:numRef>
              <c:f>'Q8'!$C$24:$C$41</c:f>
              <c:numCache/>
            </c:numRef>
          </c:val>
        </c:ser>
        <c:axId val="1712482580"/>
        <c:axId val="1758677385"/>
      </c:barChart>
      <c:catAx>
        <c:axId val="1712482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677385"/>
      </c:catAx>
      <c:valAx>
        <c:axId val="1758677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482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Total sales normalized by population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5"/>
            </a:solidFill>
            <a:ln cmpd="sng" w="38100">
              <a:solidFill>
                <a:srgbClr val="0B5394">
                  <a:alpha val="100000"/>
                </a:srgbClr>
              </a:solidFill>
              <a:prstDash val="solid"/>
            </a:ln>
          </c:spPr>
          <c:dPt>
            <c:idx val="0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 i="0" sz="1000">
                    <a:solidFill>
                      <a:srgbClr val="FF6D01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'BONUS-1-mine'!$K$15:$K$23</c:f>
            </c:strRef>
          </c:cat>
          <c:val>
            <c:numRef>
              <c:f>'BONUS-1-mine'!$L$15:$L$23</c:f>
              <c:numCache/>
            </c:numRef>
          </c:val>
        </c:ser>
        <c:overlap val="100"/>
        <c:axId val="1397831498"/>
        <c:axId val="1087304573"/>
      </c:barChart>
      <c:catAx>
        <c:axId val="1397831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87304573"/>
      </c:catAx>
      <c:valAx>
        <c:axId val="1087304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</a:p>
        </c:txPr>
        <c:crossAx val="1397831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'sales each country'!$A$1</c:f>
            </c:strRef>
          </c:tx>
          <c:spPr>
            <a:solidFill>
              <a:schemeClr val="accent6"/>
            </a:solidFill>
            <a:ln cmpd="sng" w="38100">
              <a:solidFill>
                <a:srgbClr val="0B5394">
                  <a:alpha val="100000"/>
                </a:srgbClr>
              </a:solidFill>
            </a:ln>
          </c:spPr>
          <c:cat>
            <c:strRef>
              <c:f>'sales each country'!$B$2:$B$22</c:f>
            </c:strRef>
          </c:cat>
          <c:val>
            <c:numRef>
              <c:f>'sales each country'!$A$2:$A$22</c:f>
              <c:numCache/>
            </c:numRef>
          </c:val>
        </c:ser>
        <c:axId val="548989915"/>
        <c:axId val="2104072914"/>
      </c:barChart>
      <c:catAx>
        <c:axId val="548989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072914"/>
      </c:catAx>
      <c:valAx>
        <c:axId val="2104072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48989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Reorder Level ve Order_Index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'BONUS-2-Ghazal'!$D$1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'BONUS-2-Ghazal'!$C$2:$C$6</c:f>
            </c:strRef>
          </c:cat>
          <c:val>
            <c:numRef>
              <c:f>'BONUS-2-Ghazal'!$D$2:$D$6</c:f>
              <c:numCache/>
            </c:numRef>
          </c:val>
        </c:ser>
        <c:ser>
          <c:idx val="1"/>
          <c:order val="1"/>
          <c:tx>
            <c:strRef>
              <c:f>'BONUS-2-Ghazal'!$E$1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'BONUS-2-Ghazal'!$C$2:$C$6</c:f>
            </c:strRef>
          </c:cat>
          <c:val>
            <c:numRef>
              <c:f>'BONUS-2-Ghazal'!$E$2:$E$6</c:f>
              <c:numCache/>
            </c:numRef>
          </c:val>
        </c:ser>
        <c:axId val="557118553"/>
        <c:axId val="1828837225"/>
      </c:barChart>
      <c:catAx>
        <c:axId val="557118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837225"/>
      </c:catAx>
      <c:valAx>
        <c:axId val="1828837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118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'Q1'!$B$11</c:f>
            </c:strRef>
          </c:tx>
          <c:spPr>
            <a:ln cmpd="sng" w="38100">
              <a:solidFill>
                <a:srgbClr val="0B539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B5394">
                  <a:alpha val="100000"/>
                </a:srgbClr>
              </a:solidFill>
              <a:ln cmpd="sng">
                <a:solidFill>
                  <a:srgbClr val="0B5394">
                    <a:alpha val="100000"/>
                  </a:srgbClr>
                </a:solidFill>
              </a:ln>
            </c:spPr>
          </c:marker>
          <c:trendline>
            <c:name/>
            <c:spPr>
              <a:ln w="19050">
                <a:solidFill>
                  <a:srgbClr val="4BACC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'Q1'!$A$12:$A$33</c:f>
            </c:strRef>
          </c:cat>
          <c:val>
            <c:numRef>
              <c:f>'Q1'!$B$12:$B$33</c:f>
              <c:numCache/>
            </c:numRef>
          </c:val>
          <c:smooth val="0"/>
        </c:ser>
        <c:axId val="493251125"/>
        <c:axId val="2032416489"/>
      </c:lineChart>
      <c:catAx>
        <c:axId val="493251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2032416489"/>
      </c:catAx>
      <c:valAx>
        <c:axId val="203241648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 $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251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'Q1'!$B$36</c:f>
            </c:strRef>
          </c:tx>
          <c:spPr>
            <a:solidFill>
              <a:srgbClr val="0B5394">
                <a:alpha val="30000"/>
              </a:srgbClr>
            </a:solidFill>
            <a:ln cmpd="sng" w="38100">
              <a:solidFill>
                <a:srgbClr val="0B5394">
                  <a:alpha val="100000"/>
                </a:srgbClr>
              </a:solidFill>
            </a:ln>
          </c:spPr>
          <c:trendline>
            <c:name/>
            <c:spPr>
              <a:ln w="19050">
                <a:solidFill>
                  <a:srgbClr val="4BACC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'Q1'!$A$37:$A$57</c:f>
            </c:strRef>
          </c:cat>
          <c:val>
            <c:numRef>
              <c:f>'Q1'!$B$37:$B$57</c:f>
              <c:numCache/>
            </c:numRef>
          </c:val>
        </c:ser>
        <c:axId val="913948421"/>
        <c:axId val="1050132366"/>
      </c:areaChart>
      <c:catAx>
        <c:axId val="913948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050132366"/>
      </c:catAx>
      <c:valAx>
        <c:axId val="1050132366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Sales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948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Quantity of top 5 Selling Products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'Q2'!$B$9</c:f>
            </c:strRef>
          </c:tx>
          <c:spPr>
            <a:solidFill>
              <a:srgbClr val="0B5394"/>
            </a:solidFill>
            <a:ln cmpd="sng" w="38100">
              <a:solidFill>
                <a:schemeClr val="accent5"/>
              </a:solidFill>
              <a:prstDash val="solid"/>
            </a:ln>
          </c:spPr>
          <c:dPt>
            <c:idx val="4"/>
          </c:dPt>
          <c:cat>
            <c:strRef>
              <c:f>'Q2'!$A$10:$A$14</c:f>
            </c:strRef>
          </c:cat>
          <c:val>
            <c:numRef>
              <c:f>'Q2'!$B$10:$B$14</c:f>
              <c:numCache/>
            </c:numRef>
          </c:val>
        </c:ser>
        <c:axId val="797720530"/>
        <c:axId val="1011535390"/>
      </c:barChart>
      <c:catAx>
        <c:axId val="797720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0763216145833333"/>
              <c:y val="0.944609164420485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11535390"/>
      </c:catAx>
      <c:valAx>
        <c:axId val="1011535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720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Employee Territory Numbers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'Q3'!$E$3</c:f>
            </c:strRef>
          </c:tx>
          <c:spPr>
            <a:solidFill>
              <a:srgbClr val="0B5394"/>
            </a:solidFill>
            <a:ln cmpd="sng" w="38100">
              <a:solidFill>
                <a:schemeClr val="accent5"/>
              </a:solidFill>
            </a:ln>
          </c:spPr>
          <c:dPt>
            <c:idx val="1"/>
          </c:dPt>
          <c:dPt>
            <c:idx val="8"/>
          </c:dPt>
          <c:cat>
            <c:strRef>
              <c:f>'Q3'!$D$4:$D$12</c:f>
            </c:strRef>
          </c:cat>
          <c:val>
            <c:numRef>
              <c:f>'Q3'!$E$4:$E$12</c:f>
              <c:numCache/>
            </c:numRef>
          </c:val>
        </c:ser>
        <c:axId val="536418642"/>
        <c:axId val="752418746"/>
      </c:barChart>
      <c:catAx>
        <c:axId val="53641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18746"/>
      </c:catAx>
      <c:valAx>
        <c:axId val="752418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418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Territories ve rank by total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'Q4'!$E$1:$E$2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'Q4'!$D$3:$D$11</c:f>
            </c:strRef>
          </c:cat>
          <c:val>
            <c:numRef>
              <c:f>'Q4'!$E$3:$E$11</c:f>
              <c:numCache/>
            </c:numRef>
          </c:val>
        </c:ser>
        <c:axId val="1110396982"/>
        <c:axId val="347060481"/>
      </c:barChart>
      <c:lineChart>
        <c:ser>
          <c:idx val="1"/>
          <c:order val="1"/>
          <c:tx>
            <c:strRef>
              <c:f>'Q4'!$F$1:$F$2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'Q4'!$D$3:$D$11</c:f>
            </c:strRef>
          </c:cat>
          <c:val>
            <c:numRef>
              <c:f>'Q4'!$F$3:$F$11</c:f>
              <c:numCache/>
            </c:numRef>
          </c:val>
          <c:smooth val="0"/>
        </c:ser>
        <c:ser>
          <c:idx val="2"/>
          <c:order val="2"/>
          <c:tx>
            <c:strRef>
              <c:f>'Q4'!$G$1:$G$2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'Q4'!$D$3:$D$11</c:f>
            </c:strRef>
          </c:cat>
          <c:val>
            <c:numRef>
              <c:f>'Q4'!$G$3:$G$11</c:f>
              <c:numCache/>
            </c:numRef>
          </c:val>
          <c:smooth val="0"/>
        </c:ser>
        <c:ser>
          <c:idx val="3"/>
          <c:order val="3"/>
          <c:tx>
            <c:strRef>
              <c:f>'Q4'!$H$1:$H$2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'Q4'!$D$3:$D$11</c:f>
            </c:strRef>
          </c:cat>
          <c:val>
            <c:numRef>
              <c:f>'Q4'!$H$3:$H$11</c:f>
              <c:numCache/>
            </c:numRef>
          </c:val>
          <c:smooth val="0"/>
        </c:ser>
        <c:axId val="1110396982"/>
        <c:axId val="347060481"/>
      </c:lineChart>
      <c:catAx>
        <c:axId val="1110396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Employee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060481"/>
      </c:catAx>
      <c:valAx>
        <c:axId val="347060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396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territories- avg rank of the employee by sales of the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'Q4'!$L$13</c:f>
            </c:strRef>
          </c:tx>
          <c:spPr>
            <a:solidFill>
              <a:schemeClr val="accent5"/>
            </a:solidFill>
            <a:ln cmpd="sng">
              <a:solidFill>
                <a:schemeClr val="accent5"/>
              </a:solidFill>
            </a:ln>
          </c:spPr>
          <c:cat>
            <c:strRef>
              <c:f>'Q4'!$N$14:$N$22</c:f>
            </c:strRef>
          </c:cat>
          <c:val>
            <c:numRef>
              <c:f>'Q4'!$L$14:$L$22</c:f>
              <c:numCache/>
            </c:numRef>
          </c:val>
        </c:ser>
        <c:axId val="369751599"/>
        <c:axId val="1465313655"/>
      </c:barChart>
      <c:lineChart>
        <c:varyColors val="0"/>
        <c:ser>
          <c:idx val="1"/>
          <c:order val="1"/>
          <c:tx>
            <c:strRef>
              <c:f>'Q4'!$M$13</c:f>
            </c:strRef>
          </c:tx>
          <c:spPr>
            <a:ln cmpd="sng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'Q4'!$N$14:$N$22</c:f>
            </c:strRef>
          </c:cat>
          <c:val>
            <c:numRef>
              <c:f>'Q4'!$M$14:$M$22</c:f>
              <c:numCache/>
            </c:numRef>
          </c:val>
          <c:smooth val="0"/>
        </c:ser>
        <c:axId val="369751599"/>
        <c:axId val="1465313655"/>
      </c:lineChart>
      <c:catAx>
        <c:axId val="36975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rank by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313655"/>
      </c:catAx>
      <c:valAx>
        <c:axId val="1465313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territories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751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of countries with all time lowest sale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'Q5'!$B$1</c:f>
            </c:strRef>
          </c:tx>
          <c:spPr>
            <a:solidFill>
              <a:srgbClr val="0B5394"/>
            </a:solidFill>
            <a:ln cmpd="sng" w="38100">
              <a:solidFill>
                <a:schemeClr val="accent5"/>
              </a:solidFill>
            </a:ln>
          </c:spPr>
          <c:cat>
            <c:strRef>
              <c:f>'Q5'!$A$2:$A$6</c:f>
            </c:strRef>
          </c:cat>
          <c:val>
            <c:numRef>
              <c:f>'Q5'!$B$2:$B$6</c:f>
              <c:numCache/>
            </c:numRef>
          </c:val>
        </c:ser>
        <c:axId val="1304905314"/>
        <c:axId val="20377436"/>
      </c:barChart>
      <c:catAx>
        <c:axId val="1304905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7436"/>
      </c:catAx>
      <c:valAx>
        <c:axId val="20377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905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14</xdr:row>
      <xdr:rowOff>28575</xdr:rowOff>
    </xdr:from>
    <xdr:ext cx="6267450" cy="3228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0</xdr:row>
      <xdr:rowOff>28575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285750</xdr:colOff>
      <xdr:row>21</xdr:row>
      <xdr:rowOff>161925</xdr:rowOff>
    </xdr:from>
    <xdr:ext cx="5715000" cy="3533775"/>
    <xdr:graphicFrame>
      <xdr:nvGraphicFramePr>
        <xdr:cNvPr id="16" name="Chart 1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314325</xdr:colOff>
      <xdr:row>12</xdr:row>
      <xdr:rowOff>38100</xdr:rowOff>
    </xdr:from>
    <xdr:ext cx="7181850" cy="3486150"/>
    <xdr:graphicFrame>
      <xdr:nvGraphicFramePr>
        <xdr:cNvPr id="17" name="Chart 1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</xdr:row>
      <xdr:rowOff>104775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657225</xdr:colOff>
      <xdr:row>5</xdr:row>
      <xdr:rowOff>95250</xdr:rowOff>
    </xdr:from>
    <xdr:ext cx="5715000" cy="353377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23</xdr:row>
      <xdr:rowOff>47625</xdr:rowOff>
    </xdr:from>
    <xdr:ext cx="8477250" cy="1828800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14</xdr:row>
      <xdr:rowOff>85725</xdr:rowOff>
    </xdr:from>
    <xdr:ext cx="8477250" cy="1828800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438150</xdr:colOff>
      <xdr:row>10</xdr:row>
      <xdr:rowOff>104775</xdr:rowOff>
    </xdr:from>
    <xdr:ext cx="4791075" cy="2457450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12</xdr:row>
      <xdr:rowOff>190500</xdr:rowOff>
    </xdr:from>
    <xdr:ext cx="6572250" cy="4819650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17</xdr:row>
      <xdr:rowOff>57150</xdr:rowOff>
    </xdr:from>
    <xdr:ext cx="6810375" cy="3533775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628650</xdr:colOff>
      <xdr:row>0</xdr:row>
      <xdr:rowOff>257175</xdr:rowOff>
    </xdr:from>
    <xdr:ext cx="6943725" cy="3533775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685800</xdr:colOff>
      <xdr:row>5</xdr:row>
      <xdr:rowOff>0</xdr:rowOff>
    </xdr:from>
    <xdr:ext cx="5715000" cy="3533775"/>
    <xdr:graphicFrame>
      <xdr:nvGraphicFramePr>
        <xdr:cNvPr id="9" name="Chart 9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9</xdr:row>
      <xdr:rowOff>66675</xdr:rowOff>
    </xdr:from>
    <xdr:ext cx="2524125" cy="1981200"/>
    <xdr:graphicFrame>
      <xdr:nvGraphicFramePr>
        <xdr:cNvPr id="10" name="Chart 10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942975</xdr:colOff>
      <xdr:row>7</xdr:row>
      <xdr:rowOff>104775</xdr:rowOff>
    </xdr:from>
    <xdr:ext cx="5715000" cy="3533775"/>
    <xdr:graphicFrame>
      <xdr:nvGraphicFramePr>
        <xdr:cNvPr id="11" name="Chart 1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600075</xdr:colOff>
      <xdr:row>31</xdr:row>
      <xdr:rowOff>57150</xdr:rowOff>
    </xdr:from>
    <xdr:ext cx="11972925" cy="3533775"/>
    <xdr:graphicFrame>
      <xdr:nvGraphicFramePr>
        <xdr:cNvPr id="12" name="Chart 1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914400</xdr:colOff>
      <xdr:row>6</xdr:row>
      <xdr:rowOff>19050</xdr:rowOff>
    </xdr:from>
    <xdr:ext cx="5715000" cy="3533775"/>
    <xdr:graphicFrame>
      <xdr:nvGraphicFramePr>
        <xdr:cNvPr id="13" name="Chart 1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657225</xdr:colOff>
      <xdr:row>51</xdr:row>
      <xdr:rowOff>171450</xdr:rowOff>
    </xdr:from>
    <xdr:ext cx="5715000" cy="3533775"/>
    <xdr:graphicFrame>
      <xdr:nvGraphicFramePr>
        <xdr:cNvPr id="14" name="Chart 1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4" displayName="Table_1" id="1">
  <tableColumns count="3">
    <tableColumn name="Year" id="1"/>
    <tableColumn name="Amount of sales" id="2"/>
    <tableColumn name="Total Sales" id="3"/>
  </tableColumns>
  <tableStyleInfo name="Q1-style" showColumnStripes="0" showFirstColumn="1" showLastColumn="1" showRowStripes="1"/>
</table>
</file>

<file path=xl/tables/table10.xml><?xml version="1.0" encoding="utf-8"?>
<table xmlns="http://schemas.openxmlformats.org/spreadsheetml/2006/main" headerRowCount="0" ref="A8:G13" displayName="Table_10" id="1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q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17:C22" displayName="Table_11" id="11">
  <tableColumns count="3">
    <tableColumn name="Ship Country" id="1"/>
    <tableColumn name="Discounted Sales" id="2"/>
    <tableColumn name="Total Sales" id="3"/>
  </tableColumns>
  <tableStyleInfo name="q6-style 2" showColumnStripes="0" showFirstColumn="1" showLastColumn="1" showRowStripes="1"/>
</table>
</file>

<file path=xl/tables/table12.xml><?xml version="1.0" encoding="utf-8"?>
<table xmlns="http://schemas.openxmlformats.org/spreadsheetml/2006/main" headerRowCount="0" ref="A33:D316" displayName="Table_12" id="12">
  <tableColumns count="4">
    <tableColumn name="Column1" id="1"/>
    <tableColumn name="Column2" id="2"/>
    <tableColumn name="Column3" id="3"/>
    <tableColumn name="Column4" id="4"/>
  </tableColumns>
  <tableStyleInfo name="q7-style" showColumnStripes="0" showFirstColumn="1" showLastColumn="1" showRowStripes="1"/>
</table>
</file>

<file path=xl/tables/table13.xml><?xml version="1.0" encoding="utf-8"?>
<table xmlns="http://schemas.openxmlformats.org/spreadsheetml/2006/main" ref="A1:C19" displayName="Table_13" id="13">
  <tableColumns count="3">
    <tableColumn name="ShipCountry" id="1"/>
    <tableColumn name="num_delays" id="2"/>
    <tableColumn name="delay_days" id="3"/>
  </tableColumns>
  <tableStyleInfo name="Q8-style" showColumnStripes="0" showFirstColumn="1" showLastColumn="1" showRowStripes="1"/>
</table>
</file>

<file path=xl/tables/table14.xml><?xml version="1.0" encoding="utf-8"?>
<table xmlns="http://schemas.openxmlformats.org/spreadsheetml/2006/main" ref="A1:B22" displayName="Table_14" id="14">
  <tableColumns count="2">
    <tableColumn name="Revenue" id="1"/>
    <tableColumn name="Country" id="2"/>
  </tableColumns>
  <tableStyleInfo name="sales each country-style" showColumnStripes="0" showFirstColumn="1" showLastColumn="1" showRowStripes="1"/>
</table>
</file>

<file path=xl/tables/table2.xml><?xml version="1.0" encoding="utf-8"?>
<table xmlns="http://schemas.openxmlformats.org/spreadsheetml/2006/main" headerRowCount="0" ref="B11" displayName="Table_2" id="2">
  <tableColumns count="1">
    <tableColumn name="Column1" id="1"/>
  </tableColumns>
  <tableStyleInfo name="Q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34:B35" displayName="Table_3" id="3">
  <tableColumns count="1">
    <tableColumn name="Column1" id="1"/>
  </tableColumns>
  <tableStyleInfo name="Q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C6" displayName="Table_4" id="4">
  <tableColumns count="3">
    <tableColumn name="ProductID" id="1"/>
    <tableColumn name="ProductName" id="2"/>
    <tableColumn name="total_quantity" id="3"/>
  </tableColumns>
  <tableStyleInfo name="Q2-style" showColumnStripes="0" showFirstColumn="1" showLastColumn="1" showRowStripes="1"/>
</table>
</file>

<file path=xl/tables/table5.xml><?xml version="1.0" encoding="utf-8"?>
<table xmlns="http://schemas.openxmlformats.org/spreadsheetml/2006/main" ref="A3:F12" displayName="Table_5" id="5">
  <tableColumns count="6">
    <tableColumn name="EmployeeID" id="1"/>
    <tableColumn name="FirstName" id="2"/>
    <tableColumn name="LastName" id="3"/>
    <tableColumn name="Name of Employee" id="4"/>
    <tableColumn name="territories" id="5"/>
    <tableColumn name="distribution_status" id="6"/>
  </tableColumns>
  <tableStyleInfo name="Q3-style" showColumnStripes="0" showFirstColumn="1" showLastColumn="1" showRowStripes="1"/>
</table>
</file>

<file path=xl/tables/table6.xml><?xml version="1.0" encoding="utf-8"?>
<table xmlns="http://schemas.openxmlformats.org/spreadsheetml/2006/main" ref="K59:P69" displayName="Table_6" id="6">
  <tableColumns count="6">
    <tableColumn name="   ID" id="1"/>
    <tableColumn name="Name " id="2"/>
    <tableColumn name="Last Name" id="3"/>
    <tableColumn name="Employee" id="4"/>
    <tableColumn name="Region" id="5"/>
    <tableColumn name="Sales" id="6"/>
  </tableColumns>
  <tableStyleInfo name="Q4-style" showColumnStripes="0" showFirstColumn="1" showLastColumn="1" showRowStripes="1"/>
</table>
</file>

<file path=xl/tables/table7.xml><?xml version="1.0" encoding="utf-8"?>
<table xmlns="http://schemas.openxmlformats.org/spreadsheetml/2006/main" headerRowCount="0" ref="K70:P71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Q4-style 2" showColumnStripes="0" showFirstColumn="1" showLastColumn="1" showRowStripes="1"/>
</table>
</file>

<file path=xl/tables/table8.xml><?xml version="1.0" encoding="utf-8"?>
<table xmlns="http://schemas.openxmlformats.org/spreadsheetml/2006/main" headerRowCount="0" ref="K72:P72" display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Q4-style 3" showColumnStripes="0" showFirstColumn="1" showLastColumn="1" showRowStripes="1"/>
</table>
</file>

<file path=xl/tables/table9.xml><?xml version="1.0" encoding="utf-8"?>
<table xmlns="http://schemas.openxmlformats.org/spreadsheetml/2006/main" headerRowCount="0" ref="K73:P73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Q4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9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11.63"/>
    <col customWidth="1" min="10" max="10" width="3.5"/>
    <col customWidth="1" min="11" max="15" width="11.63"/>
    <col customWidth="1" min="16" max="26" width="11.0"/>
  </cols>
  <sheetData>
    <row r="1" ht="12.75" customHeight="1">
      <c r="B1" s="1" t="s">
        <v>0</v>
      </c>
      <c r="H1" s="2" t="s">
        <v>1</v>
      </c>
    </row>
    <row r="2" ht="12.75" customHeight="1">
      <c r="C2" s="3"/>
      <c r="E2" s="4" t="s">
        <v>2</v>
      </c>
    </row>
    <row r="3" ht="12.75" customHeight="1">
      <c r="B3" s="5" t="s">
        <v>3</v>
      </c>
      <c r="C3" s="6" t="s">
        <v>4</v>
      </c>
      <c r="H3" s="4" t="s">
        <v>3</v>
      </c>
      <c r="I3" s="4" t="s">
        <v>5</v>
      </c>
      <c r="J3" s="5"/>
      <c r="K3" s="5" t="s">
        <v>6</v>
      </c>
      <c r="L3" s="5" t="s">
        <v>7</v>
      </c>
      <c r="M3" s="5" t="s">
        <v>8</v>
      </c>
      <c r="N3" s="4" t="s">
        <v>9</v>
      </c>
    </row>
    <row r="4" ht="12.75" customHeight="1">
      <c r="B4" s="7">
        <v>1.0</v>
      </c>
      <c r="C4" s="8">
        <v>6897.0</v>
      </c>
      <c r="E4" s="4">
        <v>54213.0</v>
      </c>
      <c r="H4" s="4">
        <v>1.0</v>
      </c>
      <c r="I4" s="9">
        <f>SUM(E4:E5)</f>
        <v>145437</v>
      </c>
      <c r="J4" s="10"/>
      <c r="K4" s="10" t="s">
        <v>10</v>
      </c>
      <c r="L4" s="10" t="s">
        <v>11</v>
      </c>
      <c r="M4" s="10">
        <v>15624.0</v>
      </c>
      <c r="N4" s="11">
        <f t="shared" ref="N4:N12" si="1">(145437/I4)*M4</f>
        <v>15624</v>
      </c>
      <c r="O4" s="12">
        <f t="shared" ref="O4:O12" si="2">N4/15624</f>
        <v>1</v>
      </c>
    </row>
    <row r="5" ht="12.75" customHeight="1">
      <c r="B5" s="7">
        <v>1.0</v>
      </c>
      <c r="C5" s="8">
        <v>19713.0</v>
      </c>
      <c r="E5" s="4">
        <v>91224.0</v>
      </c>
      <c r="H5" s="4">
        <v>2.0</v>
      </c>
      <c r="I5" s="9">
        <f>SUM(E6:E12)</f>
        <v>461258</v>
      </c>
      <c r="J5" s="10"/>
      <c r="K5" s="10" t="s">
        <v>12</v>
      </c>
      <c r="L5" s="10" t="s">
        <v>13</v>
      </c>
      <c r="M5" s="10">
        <v>42385.0</v>
      </c>
      <c r="N5" s="11">
        <f t="shared" si="1"/>
        <v>13364.20668</v>
      </c>
      <c r="O5" s="12">
        <f t="shared" si="2"/>
        <v>0.8553639708</v>
      </c>
    </row>
    <row r="6" ht="12.75" customHeight="1">
      <c r="B6" s="7">
        <v>2.0</v>
      </c>
      <c r="C6" s="8">
        <v>1581.0</v>
      </c>
      <c r="E6" s="4">
        <v>54816.0</v>
      </c>
      <c r="H6" s="4">
        <v>3.0</v>
      </c>
      <c r="I6" s="9">
        <f>SUM(E13:E16)</f>
        <v>258335</v>
      </c>
      <c r="J6" s="10"/>
      <c r="K6" s="10" t="s">
        <v>14</v>
      </c>
      <c r="L6" s="10" t="s">
        <v>15</v>
      </c>
      <c r="M6" s="10">
        <v>31408.0</v>
      </c>
      <c r="N6" s="11">
        <f t="shared" si="1"/>
        <v>17682.02255</v>
      </c>
      <c r="O6" s="12">
        <f t="shared" si="2"/>
        <v>1.131721874</v>
      </c>
    </row>
    <row r="7" ht="12.75" customHeight="1">
      <c r="B7" s="7">
        <v>2.0</v>
      </c>
      <c r="C7" s="8">
        <v>1730.0</v>
      </c>
      <c r="E7" s="4">
        <v>39663.0</v>
      </c>
      <c r="H7" s="4">
        <v>4.0</v>
      </c>
      <c r="I7" s="9">
        <f>SUM(E17:E19)</f>
        <v>283056</v>
      </c>
      <c r="J7" s="10"/>
      <c r="K7" s="10" t="s">
        <v>16</v>
      </c>
      <c r="L7" s="10" t="s">
        <v>17</v>
      </c>
      <c r="M7" s="10">
        <v>29394.0</v>
      </c>
      <c r="N7" s="11">
        <f t="shared" si="1"/>
        <v>15102.93079</v>
      </c>
      <c r="O7" s="12">
        <f t="shared" si="2"/>
        <v>0.9666494362</v>
      </c>
    </row>
    <row r="8" ht="12.75" customHeight="1">
      <c r="B8" s="7">
        <v>2.0</v>
      </c>
      <c r="C8" s="8">
        <v>1833.0</v>
      </c>
      <c r="E8" s="4">
        <v>24539.0</v>
      </c>
      <c r="H8" s="4">
        <v>5.0</v>
      </c>
      <c r="I8" s="9">
        <f>SUM(E20:E26)</f>
        <v>583353</v>
      </c>
      <c r="J8" s="10"/>
      <c r="K8" s="10" t="s">
        <v>18</v>
      </c>
      <c r="L8" s="10" t="s">
        <v>19</v>
      </c>
      <c r="M8" s="10">
        <v>21252.0</v>
      </c>
      <c r="N8" s="11">
        <f t="shared" si="1"/>
        <v>5298.382153</v>
      </c>
      <c r="O8" s="12">
        <f t="shared" si="2"/>
        <v>0.3391181613</v>
      </c>
    </row>
    <row r="9" ht="12.75" customHeight="1">
      <c r="B9" s="7">
        <v>2.0</v>
      </c>
      <c r="C9" s="8">
        <v>2116.0</v>
      </c>
      <c r="E9" s="4">
        <v>61884.0</v>
      </c>
      <c r="H9" s="4">
        <v>6.0</v>
      </c>
      <c r="I9" s="9">
        <f>SUM(E27:E31)</f>
        <v>475965</v>
      </c>
      <c r="J9" s="10"/>
      <c r="K9" s="10" t="s">
        <v>20</v>
      </c>
      <c r="L9" s="10" t="s">
        <v>21</v>
      </c>
      <c r="M9" s="10">
        <v>17635.0</v>
      </c>
      <c r="N9" s="11">
        <f t="shared" si="1"/>
        <v>5388.592638</v>
      </c>
      <c r="O9" s="12">
        <f t="shared" si="2"/>
        <v>0.3448920019</v>
      </c>
    </row>
    <row r="10" ht="12.75" customHeight="1">
      <c r="B10" s="7">
        <v>2.0</v>
      </c>
      <c r="C10" s="8">
        <v>2139.0</v>
      </c>
      <c r="E10" s="4">
        <v>109047.0</v>
      </c>
      <c r="H10" s="4">
        <v>7.0</v>
      </c>
      <c r="I10" s="9">
        <f>SUM(E32:E41)</f>
        <v>813260</v>
      </c>
      <c r="J10" s="10"/>
      <c r="K10" s="10" t="s">
        <v>22</v>
      </c>
      <c r="L10" s="10" t="s">
        <v>23</v>
      </c>
      <c r="M10" s="10">
        <v>46540.0</v>
      </c>
      <c r="N10" s="11">
        <f t="shared" si="1"/>
        <v>8322.846298</v>
      </c>
      <c r="O10" s="12">
        <f t="shared" si="2"/>
        <v>0.5326962556</v>
      </c>
    </row>
    <row r="11" ht="12.75" customHeight="1">
      <c r="B11" s="7">
        <v>2.0</v>
      </c>
      <c r="C11" s="8">
        <v>2184.0</v>
      </c>
      <c r="E11" s="4">
        <v>107232.0</v>
      </c>
      <c r="H11" s="4">
        <v>8.0</v>
      </c>
      <c r="I11" s="9">
        <f>SUM(E42:E45)</f>
        <v>270614</v>
      </c>
      <c r="J11" s="10"/>
      <c r="K11" s="10" t="s">
        <v>24</v>
      </c>
      <c r="L11" s="10" t="s">
        <v>25</v>
      </c>
      <c r="M11" s="10">
        <v>23652.0</v>
      </c>
      <c r="N11" s="11">
        <f t="shared" si="1"/>
        <v>12711.37459</v>
      </c>
      <c r="O11" s="12">
        <f t="shared" si="2"/>
        <v>0.813580043</v>
      </c>
    </row>
    <row r="12" ht="12.75" customHeight="1">
      <c r="B12" s="7">
        <v>2.0</v>
      </c>
      <c r="C12" s="8">
        <v>40222.0</v>
      </c>
      <c r="E12" s="4">
        <v>64077.0</v>
      </c>
      <c r="H12" s="4">
        <v>9.0</v>
      </c>
      <c r="I12" s="9">
        <f>SUM(E46:E52)</f>
        <v>366933</v>
      </c>
      <c r="J12" s="10"/>
      <c r="K12" s="10" t="s">
        <v>26</v>
      </c>
      <c r="L12" s="10" t="s">
        <v>27</v>
      </c>
      <c r="M12" s="10">
        <v>18690.0</v>
      </c>
      <c r="N12" s="11">
        <f t="shared" si="1"/>
        <v>7407.939678</v>
      </c>
      <c r="O12" s="12">
        <f t="shared" si="2"/>
        <v>0.4741384843</v>
      </c>
    </row>
    <row r="13" ht="12.75" customHeight="1">
      <c r="B13" s="7">
        <v>3.0</v>
      </c>
      <c r="C13" s="8">
        <v>30346.0</v>
      </c>
      <c r="E13" s="4">
        <v>14088.0</v>
      </c>
    </row>
    <row r="14" ht="12.75" customHeight="1">
      <c r="B14" s="7">
        <v>3.0</v>
      </c>
      <c r="C14" s="8">
        <v>31406.0</v>
      </c>
      <c r="E14" s="4">
        <v>101895.0</v>
      </c>
    </row>
    <row r="15" ht="12.75" customHeight="1">
      <c r="B15" s="7">
        <v>3.0</v>
      </c>
      <c r="C15" s="8">
        <v>32859.0</v>
      </c>
      <c r="E15" s="4">
        <v>71729.0</v>
      </c>
      <c r="G15" s="5"/>
      <c r="H15" s="5"/>
      <c r="I15" s="5"/>
      <c r="J15" s="5"/>
    </row>
    <row r="16" ht="12.75" customHeight="1">
      <c r="B16" s="7">
        <v>3.0</v>
      </c>
      <c r="C16" s="8">
        <v>33607.0</v>
      </c>
      <c r="E16" s="4">
        <v>70623.0</v>
      </c>
      <c r="G16" s="10"/>
      <c r="H16" s="10"/>
      <c r="I16" s="10"/>
      <c r="J16" s="10"/>
    </row>
    <row r="17" ht="12.75" customHeight="1">
      <c r="B17" s="7">
        <v>4.0</v>
      </c>
      <c r="C17" s="8">
        <v>20852.0</v>
      </c>
      <c r="E17" s="4">
        <v>121095.0</v>
      </c>
      <c r="G17" s="10"/>
      <c r="H17" s="10"/>
      <c r="I17" s="10"/>
      <c r="J17" s="10"/>
    </row>
    <row r="18" ht="12.75" customHeight="1">
      <c r="B18" s="7">
        <v>4.0</v>
      </c>
      <c r="C18" s="8">
        <v>27403.0</v>
      </c>
      <c r="E18" s="4">
        <v>65874.0</v>
      </c>
      <c r="G18" s="10"/>
      <c r="H18" s="10"/>
      <c r="I18" s="10"/>
      <c r="J18" s="10"/>
    </row>
    <row r="19" ht="12.75" customHeight="1">
      <c r="B19" s="7">
        <v>4.0</v>
      </c>
      <c r="C19" s="8">
        <v>27511.0</v>
      </c>
      <c r="E19" s="4">
        <v>96087.0</v>
      </c>
      <c r="G19" s="10"/>
      <c r="H19" s="10"/>
      <c r="I19" s="10"/>
      <c r="J19" s="10"/>
    </row>
    <row r="20" ht="12.75" customHeight="1">
      <c r="B20" s="7">
        <v>5.0</v>
      </c>
      <c r="C20" s="8">
        <v>2903.0</v>
      </c>
      <c r="E20" s="4">
        <v>32340.0</v>
      </c>
      <c r="G20" s="10"/>
      <c r="H20" s="10"/>
      <c r="I20" s="10"/>
      <c r="J20" s="10"/>
    </row>
    <row r="21" ht="12.75" customHeight="1">
      <c r="B21" s="7">
        <v>5.0</v>
      </c>
      <c r="C21" s="8">
        <v>7960.0</v>
      </c>
      <c r="E21" s="4">
        <v>131241.0</v>
      </c>
      <c r="G21" s="10"/>
      <c r="H21" s="10"/>
      <c r="I21" s="10"/>
      <c r="J21" s="10"/>
    </row>
    <row r="22" ht="12.75" customHeight="1">
      <c r="B22" s="7">
        <v>5.0</v>
      </c>
      <c r="C22" s="8">
        <v>8837.0</v>
      </c>
      <c r="E22" s="4">
        <v>47541.0</v>
      </c>
      <c r="G22" s="10"/>
      <c r="H22" s="10"/>
      <c r="I22" s="10"/>
      <c r="J22" s="10"/>
    </row>
    <row r="23" ht="12.75" customHeight="1">
      <c r="B23" s="7">
        <v>5.0</v>
      </c>
      <c r="C23" s="8">
        <v>10019.0</v>
      </c>
      <c r="E23" s="4">
        <v>128610.0</v>
      </c>
      <c r="G23" s="10"/>
      <c r="H23" s="10"/>
      <c r="I23" s="10"/>
      <c r="J23" s="10"/>
    </row>
    <row r="24" ht="12.75" customHeight="1">
      <c r="B24" s="7">
        <v>5.0</v>
      </c>
      <c r="C24" s="8">
        <v>10038.0</v>
      </c>
      <c r="E24" s="4">
        <v>60900.0</v>
      </c>
      <c r="G24" s="10"/>
      <c r="H24" s="10"/>
      <c r="I24" s="10"/>
      <c r="J24" s="10"/>
    </row>
    <row r="25" ht="12.75" customHeight="1">
      <c r="B25" s="7">
        <v>5.0</v>
      </c>
      <c r="C25" s="8">
        <v>11747.0</v>
      </c>
      <c r="E25" s="4">
        <v>59409.0</v>
      </c>
    </row>
    <row r="26" ht="12.75" customHeight="1">
      <c r="B26" s="7">
        <v>5.0</v>
      </c>
      <c r="C26" s="8">
        <v>14450.0</v>
      </c>
      <c r="E26" s="4">
        <v>123312.0</v>
      </c>
    </row>
    <row r="27" ht="12.75" customHeight="1">
      <c r="B27" s="7">
        <v>6.0</v>
      </c>
      <c r="C27" s="8">
        <v>85014.0</v>
      </c>
      <c r="E27" s="4">
        <v>74346.0</v>
      </c>
    </row>
    <row r="28" ht="12.75" customHeight="1">
      <c r="B28" s="7">
        <v>6.0</v>
      </c>
      <c r="C28" s="8">
        <v>85251.0</v>
      </c>
      <c r="E28" s="4">
        <v>103170.0</v>
      </c>
    </row>
    <row r="29" ht="12.75" customHeight="1">
      <c r="B29" s="7">
        <v>6.0</v>
      </c>
      <c r="C29" s="8">
        <v>98004.0</v>
      </c>
      <c r="E29" s="4">
        <v>83838.0</v>
      </c>
    </row>
    <row r="30" ht="12.75" customHeight="1">
      <c r="B30" s="7">
        <v>6.0</v>
      </c>
      <c r="C30" s="8">
        <v>98052.0</v>
      </c>
      <c r="E30" s="4">
        <v>175326.0</v>
      </c>
    </row>
    <row r="31" ht="12.75" customHeight="1">
      <c r="B31" s="7">
        <v>6.0</v>
      </c>
      <c r="C31" s="8">
        <v>98104.0</v>
      </c>
      <c r="E31" s="4">
        <v>39285.0</v>
      </c>
    </row>
    <row r="32" ht="12.75" customHeight="1">
      <c r="B32" s="7">
        <v>7.0</v>
      </c>
      <c r="C32" s="8">
        <v>60179.0</v>
      </c>
      <c r="E32" s="4">
        <v>71729.0</v>
      </c>
    </row>
    <row r="33" ht="12.75" customHeight="1">
      <c r="B33" s="7">
        <v>7.0</v>
      </c>
      <c r="C33" s="8">
        <v>60601.0</v>
      </c>
      <c r="E33" s="4">
        <v>33330.0</v>
      </c>
    </row>
    <row r="34" ht="12.75" customHeight="1">
      <c r="B34" s="7">
        <v>7.0</v>
      </c>
      <c r="C34" s="8">
        <v>80202.0</v>
      </c>
      <c r="E34" s="4">
        <v>30444.0</v>
      </c>
    </row>
    <row r="35" ht="12.75" customHeight="1">
      <c r="B35" s="7">
        <v>7.0</v>
      </c>
      <c r="C35" s="8">
        <v>80909.0</v>
      </c>
      <c r="E35" s="4">
        <v>107217.0</v>
      </c>
    </row>
    <row r="36" ht="12.75" customHeight="1">
      <c r="B36" s="7">
        <v>7.0</v>
      </c>
      <c r="C36" s="8">
        <v>90405.0</v>
      </c>
      <c r="E36" s="4">
        <v>81558.0</v>
      </c>
    </row>
    <row r="37" ht="12.75" customHeight="1">
      <c r="B37" s="7">
        <v>7.0</v>
      </c>
      <c r="C37" s="8">
        <v>94025.0</v>
      </c>
      <c r="E37" s="4">
        <v>126441.0</v>
      </c>
    </row>
    <row r="38" ht="12.75" customHeight="1">
      <c r="B38" s="7">
        <v>7.0</v>
      </c>
      <c r="C38" s="8">
        <v>94105.0</v>
      </c>
      <c r="E38" s="4">
        <v>17538.0</v>
      </c>
    </row>
    <row r="39" ht="12.75" customHeight="1">
      <c r="B39" s="7">
        <v>7.0</v>
      </c>
      <c r="C39" s="8">
        <v>95008.0</v>
      </c>
      <c r="E39" s="4">
        <v>135780.0</v>
      </c>
    </row>
    <row r="40" ht="12.75" customHeight="1">
      <c r="B40" s="7">
        <v>7.0</v>
      </c>
      <c r="C40" s="8">
        <v>95054.0</v>
      </c>
      <c r="E40" s="4">
        <v>70092.0</v>
      </c>
      <c r="H40" s="4" t="s">
        <v>28</v>
      </c>
    </row>
    <row r="41" ht="12.75" customHeight="1">
      <c r="B41" s="7">
        <v>7.0</v>
      </c>
      <c r="C41" s="8">
        <v>95060.0</v>
      </c>
      <c r="E41" s="4">
        <v>139131.0</v>
      </c>
      <c r="H41" s="4" t="s">
        <v>29</v>
      </c>
    </row>
    <row r="42" ht="12.75" customHeight="1">
      <c r="B42" s="7">
        <v>8.0</v>
      </c>
      <c r="C42" s="8">
        <v>19428.0</v>
      </c>
      <c r="E42" s="4">
        <v>49740.0</v>
      </c>
      <c r="H42" s="4" t="s">
        <v>30</v>
      </c>
    </row>
    <row r="43" ht="12.75" customHeight="1">
      <c r="B43" s="7">
        <v>8.0</v>
      </c>
      <c r="C43" s="8">
        <v>44122.0</v>
      </c>
      <c r="E43" s="4">
        <v>102171.0</v>
      </c>
    </row>
    <row r="44" ht="12.75" customHeight="1">
      <c r="B44" s="7">
        <v>8.0</v>
      </c>
      <c r="C44" s="8">
        <v>45839.0</v>
      </c>
      <c r="E44" s="4">
        <v>71729.0</v>
      </c>
    </row>
    <row r="45" ht="12.75" customHeight="1">
      <c r="B45" s="7">
        <v>8.0</v>
      </c>
      <c r="C45" s="8">
        <v>53404.0</v>
      </c>
      <c r="E45" s="4">
        <v>46974.0</v>
      </c>
    </row>
    <row r="46" ht="12.75" customHeight="1">
      <c r="B46" s="7">
        <v>9.0</v>
      </c>
      <c r="C46" s="8">
        <v>3049.0</v>
      </c>
      <c r="E46" s="4">
        <v>23064.0</v>
      </c>
    </row>
    <row r="47" ht="12.75" customHeight="1">
      <c r="B47" s="7">
        <v>9.0</v>
      </c>
      <c r="C47" s="8">
        <v>3801.0</v>
      </c>
      <c r="E47" s="4">
        <v>64596.0</v>
      </c>
    </row>
    <row r="48" ht="12.75" customHeight="1">
      <c r="B48" s="7">
        <v>9.0</v>
      </c>
      <c r="C48" s="8">
        <v>48075.0</v>
      </c>
      <c r="E48" s="4">
        <v>65370.0</v>
      </c>
    </row>
    <row r="49" ht="12.75" customHeight="1">
      <c r="B49" s="7">
        <v>9.0</v>
      </c>
      <c r="C49" s="8">
        <v>48084.0</v>
      </c>
      <c r="E49" s="4">
        <v>22644.0</v>
      </c>
    </row>
    <row r="50" ht="12.75" customHeight="1">
      <c r="B50" s="7">
        <v>9.0</v>
      </c>
      <c r="C50" s="8">
        <v>48304.0</v>
      </c>
      <c r="E50" s="4">
        <v>48027.0</v>
      </c>
    </row>
    <row r="51" ht="12.75" customHeight="1">
      <c r="B51" s="7">
        <v>9.0</v>
      </c>
      <c r="C51" s="8">
        <v>55113.0</v>
      </c>
      <c r="E51" s="4">
        <v>116982.0</v>
      </c>
    </row>
    <row r="52" ht="12.75" customHeight="1">
      <c r="B52" s="7">
        <v>9.0</v>
      </c>
      <c r="C52" s="8">
        <v>55439.0</v>
      </c>
      <c r="E52" s="4">
        <v>26250.0</v>
      </c>
    </row>
    <row r="53" ht="12.75" customHeight="1">
      <c r="B53" s="13"/>
      <c r="C53" s="3"/>
    </row>
    <row r="54" ht="12.75" customHeight="1">
      <c r="B54" s="13"/>
      <c r="C54" s="3"/>
    </row>
    <row r="55" ht="12.75" customHeight="1">
      <c r="B55" s="13"/>
      <c r="C55" s="3"/>
    </row>
    <row r="56" ht="12.75" customHeight="1">
      <c r="B56" s="13"/>
      <c r="C56" s="3"/>
    </row>
    <row r="57" ht="12.75" customHeight="1">
      <c r="B57" s="13"/>
      <c r="C57" s="3"/>
    </row>
    <row r="58" ht="12.75" customHeight="1">
      <c r="B58" s="13"/>
      <c r="C58" s="3"/>
    </row>
    <row r="59" ht="12.75" customHeight="1">
      <c r="B59" s="13"/>
      <c r="C59" s="3"/>
    </row>
    <row r="60" ht="12.75" customHeight="1">
      <c r="B60" s="13"/>
      <c r="C60" s="3"/>
    </row>
    <row r="61" ht="12.75" customHeight="1">
      <c r="C61" s="3"/>
    </row>
    <row r="62" ht="12.75" customHeight="1">
      <c r="C62" s="3"/>
    </row>
    <row r="63" ht="12.75" customHeight="1">
      <c r="C63" s="3"/>
    </row>
    <row r="64" ht="12.75" customHeight="1">
      <c r="C64" s="3"/>
    </row>
    <row r="65" ht="12.75" customHeight="1">
      <c r="C65" s="3"/>
    </row>
    <row r="66" ht="12.75" customHeight="1">
      <c r="C66" s="3"/>
    </row>
    <row r="67" ht="12.75" customHeight="1">
      <c r="C67" s="3"/>
    </row>
    <row r="68" ht="12.75" customHeight="1">
      <c r="C68" s="3"/>
    </row>
    <row r="69" ht="12.75" customHeight="1">
      <c r="C69" s="3"/>
    </row>
    <row r="70" ht="12.75" customHeight="1">
      <c r="C70" s="3"/>
    </row>
    <row r="71" ht="12.75" customHeight="1">
      <c r="C71" s="3"/>
    </row>
    <row r="72" ht="12.75" customHeight="1">
      <c r="C72" s="3"/>
    </row>
    <row r="73" ht="12.75" customHeight="1">
      <c r="C73" s="3"/>
    </row>
    <row r="74" ht="12.75" customHeight="1">
      <c r="C74" s="3"/>
    </row>
    <row r="75" ht="12.75" customHeight="1">
      <c r="C75" s="3"/>
    </row>
    <row r="76" ht="12.75" customHeight="1">
      <c r="C76" s="3"/>
    </row>
    <row r="77" ht="12.75" customHeight="1">
      <c r="C77" s="3"/>
    </row>
    <row r="78" ht="12.75" customHeight="1">
      <c r="C78" s="3"/>
    </row>
    <row r="79" ht="12.75" customHeight="1">
      <c r="C79" s="3"/>
    </row>
    <row r="80" ht="12.75" customHeight="1">
      <c r="C80" s="3"/>
    </row>
    <row r="81" ht="12.75" customHeight="1">
      <c r="C81" s="3"/>
    </row>
    <row r="82" ht="12.75" customHeight="1">
      <c r="C82" s="3"/>
    </row>
    <row r="83" ht="12.75" customHeight="1">
      <c r="C83" s="3"/>
    </row>
    <row r="84" ht="12.75" customHeight="1">
      <c r="C84" s="3"/>
    </row>
    <row r="85" ht="12.75" customHeight="1">
      <c r="C85" s="3"/>
    </row>
    <row r="86" ht="12.75" customHeight="1">
      <c r="C86" s="3"/>
    </row>
    <row r="87" ht="12.75" customHeight="1">
      <c r="C87" s="3"/>
    </row>
    <row r="88" ht="12.75" customHeight="1">
      <c r="C88" s="3"/>
    </row>
    <row r="89" ht="12.75" customHeight="1">
      <c r="C89" s="3"/>
    </row>
    <row r="90" ht="12.75" customHeight="1">
      <c r="C90" s="3"/>
    </row>
    <row r="91" ht="12.75" customHeight="1">
      <c r="C91" s="3"/>
    </row>
    <row r="92" ht="12.75" customHeight="1">
      <c r="C92" s="3"/>
    </row>
    <row r="93" ht="12.75" customHeight="1">
      <c r="C93" s="3"/>
    </row>
    <row r="94" ht="12.75" customHeight="1">
      <c r="C94" s="3"/>
    </row>
    <row r="95" ht="12.75" customHeight="1">
      <c r="C95" s="3"/>
    </row>
    <row r="96" ht="12.75" customHeight="1">
      <c r="C96" s="3"/>
    </row>
    <row r="97" ht="12.75" customHeight="1">
      <c r="C97" s="3"/>
    </row>
    <row r="98" ht="12.75" customHeight="1">
      <c r="C98" s="3"/>
    </row>
    <row r="99" ht="12.75" customHeight="1">
      <c r="C99" s="3"/>
    </row>
    <row r="100" ht="12.75" customHeight="1">
      <c r="C100" s="3"/>
    </row>
    <row r="101" ht="12.75" customHeight="1">
      <c r="C101" s="3"/>
    </row>
    <row r="102" ht="12.75" customHeight="1">
      <c r="C102" s="3"/>
    </row>
    <row r="103" ht="12.75" customHeight="1">
      <c r="C103" s="3"/>
    </row>
    <row r="104" ht="12.75" customHeight="1">
      <c r="C104" s="3"/>
    </row>
    <row r="105" ht="12.75" customHeight="1">
      <c r="C105" s="3"/>
    </row>
    <row r="106" ht="12.75" customHeight="1">
      <c r="C106" s="3"/>
    </row>
    <row r="107" ht="12.75" customHeight="1">
      <c r="C107" s="3"/>
    </row>
    <row r="108" ht="12.75" customHeight="1">
      <c r="C108" s="3"/>
    </row>
    <row r="109" ht="12.75" customHeight="1">
      <c r="C109" s="3"/>
    </row>
    <row r="110" ht="12.75" customHeight="1">
      <c r="C110" s="3"/>
    </row>
    <row r="111" ht="12.75" customHeight="1">
      <c r="C111" s="3"/>
    </row>
    <row r="112" ht="12.75" customHeight="1">
      <c r="C112" s="3"/>
    </row>
    <row r="113" ht="12.75" customHeight="1">
      <c r="C113" s="3"/>
    </row>
    <row r="114" ht="12.75" customHeight="1">
      <c r="C114" s="3"/>
    </row>
    <row r="115" ht="12.75" customHeight="1">
      <c r="C115" s="3"/>
    </row>
    <row r="116" ht="12.75" customHeight="1">
      <c r="C116" s="3"/>
    </row>
    <row r="117" ht="12.75" customHeight="1">
      <c r="C117" s="3"/>
    </row>
    <row r="118" ht="12.75" customHeight="1">
      <c r="C118" s="3"/>
    </row>
    <row r="119" ht="12.75" customHeight="1">
      <c r="C119" s="3"/>
    </row>
    <row r="120" ht="12.75" customHeight="1">
      <c r="C120" s="3"/>
    </row>
    <row r="121" ht="12.75" customHeight="1">
      <c r="C121" s="3"/>
    </row>
    <row r="122" ht="12.75" customHeight="1">
      <c r="C122" s="3"/>
    </row>
    <row r="123" ht="12.75" customHeight="1">
      <c r="C123" s="3"/>
    </row>
    <row r="124" ht="12.75" customHeight="1">
      <c r="C124" s="3"/>
    </row>
    <row r="125" ht="12.75" customHeight="1">
      <c r="C125" s="3"/>
    </row>
    <row r="126" ht="12.75" customHeight="1">
      <c r="C126" s="3"/>
    </row>
    <row r="127" ht="12.75" customHeight="1">
      <c r="C127" s="3"/>
    </row>
    <row r="128" ht="12.75" customHeight="1">
      <c r="C128" s="3"/>
    </row>
    <row r="129" ht="12.75" customHeight="1">
      <c r="C129" s="3"/>
    </row>
    <row r="130" ht="12.75" customHeight="1">
      <c r="C130" s="3"/>
    </row>
    <row r="131" ht="12.75" customHeight="1">
      <c r="C131" s="3"/>
    </row>
    <row r="132" ht="12.75" customHeight="1">
      <c r="C132" s="3"/>
    </row>
    <row r="133" ht="12.75" customHeight="1">
      <c r="C133" s="3"/>
    </row>
    <row r="134" ht="12.75" customHeight="1">
      <c r="C134" s="3"/>
    </row>
    <row r="135" ht="12.75" customHeight="1">
      <c r="C135" s="3"/>
    </row>
    <row r="136" ht="12.75" customHeight="1">
      <c r="C136" s="3"/>
    </row>
    <row r="137" ht="12.75" customHeight="1">
      <c r="C137" s="3"/>
    </row>
    <row r="138" ht="12.75" customHeight="1">
      <c r="C138" s="3"/>
    </row>
    <row r="139" ht="12.75" customHeight="1">
      <c r="C139" s="3"/>
    </row>
    <row r="140" ht="12.75" customHeight="1">
      <c r="C140" s="3"/>
    </row>
    <row r="141" ht="12.75" customHeight="1">
      <c r="C141" s="3"/>
    </row>
    <row r="142" ht="12.75" customHeight="1">
      <c r="C142" s="3"/>
    </row>
    <row r="143" ht="12.75" customHeight="1">
      <c r="C143" s="3"/>
    </row>
    <row r="144" ht="12.75" customHeight="1">
      <c r="C144" s="3"/>
    </row>
    <row r="145" ht="12.75" customHeight="1">
      <c r="C145" s="3"/>
    </row>
    <row r="146" ht="12.75" customHeight="1">
      <c r="C146" s="3"/>
    </row>
    <row r="147" ht="12.75" customHeight="1">
      <c r="C147" s="3"/>
    </row>
    <row r="148" ht="12.75" customHeight="1">
      <c r="C148" s="3"/>
    </row>
    <row r="149" ht="12.75" customHeight="1">
      <c r="C149" s="3"/>
    </row>
    <row r="150" ht="12.75" customHeight="1">
      <c r="C150" s="3"/>
    </row>
    <row r="151" ht="12.75" customHeight="1">
      <c r="C151" s="3"/>
    </row>
    <row r="152" ht="12.75" customHeight="1">
      <c r="C152" s="3"/>
    </row>
    <row r="153" ht="12.75" customHeight="1">
      <c r="C153" s="3"/>
    </row>
    <row r="154" ht="12.75" customHeight="1">
      <c r="C154" s="3"/>
    </row>
    <row r="155" ht="12.75" customHeight="1">
      <c r="C155" s="3"/>
    </row>
    <row r="156" ht="12.75" customHeight="1">
      <c r="C156" s="3"/>
    </row>
    <row r="157" ht="12.75" customHeight="1">
      <c r="C157" s="3"/>
    </row>
    <row r="158" ht="12.75" customHeight="1">
      <c r="C158" s="3"/>
    </row>
    <row r="159" ht="12.75" customHeight="1">
      <c r="C159" s="3"/>
    </row>
    <row r="160" ht="12.75" customHeight="1">
      <c r="C160" s="3"/>
    </row>
    <row r="161" ht="12.75" customHeight="1">
      <c r="C161" s="3"/>
    </row>
    <row r="162" ht="12.75" customHeight="1">
      <c r="C162" s="3"/>
    </row>
    <row r="163" ht="12.75" customHeight="1">
      <c r="C163" s="3"/>
    </row>
    <row r="164" ht="12.75" customHeight="1">
      <c r="C164" s="3"/>
    </row>
    <row r="165" ht="12.75" customHeight="1">
      <c r="C165" s="3"/>
    </row>
    <row r="166" ht="12.75" customHeight="1">
      <c r="C166" s="3"/>
    </row>
    <row r="167" ht="12.75" customHeight="1">
      <c r="C167" s="3"/>
    </row>
    <row r="168" ht="12.75" customHeight="1">
      <c r="C168" s="3"/>
    </row>
    <row r="169" ht="12.75" customHeight="1">
      <c r="C169" s="3"/>
    </row>
    <row r="170" ht="12.75" customHeight="1">
      <c r="C170" s="3"/>
    </row>
    <row r="171" ht="12.75" customHeight="1">
      <c r="C171" s="3"/>
    </row>
    <row r="172" ht="12.75" customHeight="1">
      <c r="C172" s="3"/>
    </row>
    <row r="173" ht="12.75" customHeight="1">
      <c r="C173" s="3"/>
    </row>
    <row r="174" ht="12.75" customHeight="1">
      <c r="C174" s="3"/>
    </row>
    <row r="175" ht="12.75" customHeight="1">
      <c r="C175" s="3"/>
    </row>
    <row r="176" ht="12.75" customHeight="1">
      <c r="C176" s="3"/>
    </row>
    <row r="177" ht="12.75" customHeight="1">
      <c r="C177" s="3"/>
    </row>
    <row r="178" ht="12.75" customHeight="1">
      <c r="C178" s="3"/>
    </row>
    <row r="179" ht="12.75" customHeight="1">
      <c r="C179" s="3"/>
    </row>
    <row r="180" ht="12.75" customHeight="1">
      <c r="C180" s="3"/>
    </row>
    <row r="181" ht="12.75" customHeight="1">
      <c r="C181" s="3"/>
    </row>
    <row r="182" ht="12.75" customHeight="1">
      <c r="C182" s="3"/>
    </row>
    <row r="183" ht="12.75" customHeight="1">
      <c r="C183" s="3"/>
    </row>
    <row r="184" ht="12.75" customHeight="1">
      <c r="C184" s="3"/>
    </row>
    <row r="185" ht="12.75" customHeight="1">
      <c r="C185" s="3"/>
    </row>
    <row r="186" ht="12.75" customHeight="1">
      <c r="C186" s="3"/>
    </row>
    <row r="187" ht="12.75" customHeight="1">
      <c r="C187" s="3"/>
    </row>
    <row r="188" ht="12.75" customHeight="1">
      <c r="C188" s="3"/>
    </row>
    <row r="189" ht="12.75" customHeight="1">
      <c r="C189" s="3"/>
    </row>
    <row r="190" ht="12.75" customHeight="1">
      <c r="C190" s="3"/>
    </row>
    <row r="191" ht="12.75" customHeight="1">
      <c r="C191" s="3"/>
    </row>
    <row r="192" ht="12.75" customHeight="1">
      <c r="C192" s="3"/>
    </row>
    <row r="193" ht="12.75" customHeight="1">
      <c r="C193" s="3"/>
    </row>
    <row r="194" ht="12.75" customHeight="1">
      <c r="C194" s="3"/>
    </row>
    <row r="195" ht="12.75" customHeight="1">
      <c r="C195" s="3"/>
    </row>
    <row r="196" ht="12.75" customHeight="1">
      <c r="C196" s="3"/>
    </row>
    <row r="197" ht="12.75" customHeight="1">
      <c r="C197" s="3"/>
    </row>
    <row r="198" ht="12.75" customHeight="1">
      <c r="C198" s="3"/>
    </row>
    <row r="199" ht="12.75" customHeight="1">
      <c r="C199" s="3"/>
    </row>
    <row r="200" ht="12.75" customHeight="1">
      <c r="C200" s="3"/>
    </row>
    <row r="201" ht="12.75" customHeight="1">
      <c r="C201" s="3"/>
    </row>
    <row r="202" ht="12.75" customHeight="1">
      <c r="C202" s="3"/>
    </row>
    <row r="203" ht="12.75" customHeight="1">
      <c r="C203" s="3"/>
    </row>
    <row r="204" ht="12.75" customHeight="1">
      <c r="C204" s="3"/>
    </row>
    <row r="205" ht="12.75" customHeight="1">
      <c r="C205" s="3"/>
    </row>
    <row r="206" ht="12.75" customHeight="1">
      <c r="C206" s="3"/>
    </row>
    <row r="207" ht="12.75" customHeight="1">
      <c r="C207" s="3"/>
    </row>
    <row r="208" ht="12.75" customHeight="1">
      <c r="C208" s="3"/>
    </row>
    <row r="209" ht="12.75" customHeight="1">
      <c r="C209" s="3"/>
    </row>
    <row r="210" ht="12.75" customHeight="1">
      <c r="C210" s="3"/>
    </row>
    <row r="211" ht="12.75" customHeight="1">
      <c r="C211" s="3"/>
    </row>
    <row r="212" ht="12.75" customHeight="1">
      <c r="C212" s="3"/>
    </row>
    <row r="213" ht="12.75" customHeight="1">
      <c r="C213" s="3"/>
    </row>
    <row r="214" ht="12.75" customHeight="1">
      <c r="C214" s="3"/>
    </row>
    <row r="215" ht="12.75" customHeight="1">
      <c r="C215" s="3"/>
    </row>
    <row r="216" ht="12.75" customHeight="1">
      <c r="C216" s="3"/>
    </row>
    <row r="217" ht="12.75" customHeight="1">
      <c r="C217" s="3"/>
    </row>
    <row r="218" ht="12.75" customHeight="1">
      <c r="C218" s="3"/>
    </row>
    <row r="219" ht="12.75" customHeight="1">
      <c r="C219" s="3"/>
    </row>
    <row r="220" ht="12.75" customHeight="1">
      <c r="C220" s="3"/>
    </row>
    <row r="221" ht="12.75" customHeight="1">
      <c r="C221" s="3"/>
    </row>
    <row r="222" ht="12.75" customHeight="1">
      <c r="C222" s="3"/>
    </row>
    <row r="223" ht="12.75" customHeight="1">
      <c r="C223" s="3"/>
    </row>
    <row r="224" ht="12.75" customHeight="1">
      <c r="C224" s="3"/>
    </row>
    <row r="225" ht="12.75" customHeight="1">
      <c r="C225" s="3"/>
    </row>
    <row r="226" ht="12.75" customHeight="1">
      <c r="C226" s="3"/>
    </row>
    <row r="227" ht="12.75" customHeight="1">
      <c r="C227" s="3"/>
    </row>
    <row r="228" ht="12.75" customHeight="1">
      <c r="C228" s="3"/>
    </row>
    <row r="229" ht="12.75" customHeight="1">
      <c r="C229" s="3"/>
    </row>
    <row r="230" ht="12.75" customHeight="1">
      <c r="C230" s="3"/>
    </row>
    <row r="231" ht="12.75" customHeight="1">
      <c r="C231" s="3"/>
    </row>
    <row r="232" ht="12.75" customHeight="1">
      <c r="C232" s="3"/>
    </row>
    <row r="233" ht="12.75" customHeight="1">
      <c r="C233" s="3"/>
    </row>
    <row r="234" ht="12.75" customHeight="1">
      <c r="C234" s="3"/>
    </row>
    <row r="235" ht="12.75" customHeight="1">
      <c r="C235" s="3"/>
    </row>
    <row r="236" ht="12.75" customHeight="1">
      <c r="C236" s="3"/>
    </row>
    <row r="237" ht="12.75" customHeight="1">
      <c r="C237" s="3"/>
    </row>
    <row r="238" ht="12.75" customHeight="1">
      <c r="C238" s="3"/>
    </row>
    <row r="239" ht="12.75" customHeight="1">
      <c r="C239" s="3"/>
    </row>
    <row r="240" ht="12.75" customHeight="1">
      <c r="C240" s="3"/>
    </row>
    <row r="241" ht="12.75" customHeight="1">
      <c r="C241" s="3"/>
    </row>
    <row r="242" ht="12.75" customHeight="1">
      <c r="C242" s="3"/>
    </row>
    <row r="243" ht="12.75" customHeight="1">
      <c r="C243" s="3"/>
    </row>
    <row r="244" ht="12.75" customHeight="1">
      <c r="C244" s="3"/>
    </row>
    <row r="245" ht="12.75" customHeight="1">
      <c r="C245" s="3"/>
    </row>
    <row r="246" ht="12.75" customHeight="1">
      <c r="C246" s="3"/>
    </row>
    <row r="247" ht="12.75" customHeight="1">
      <c r="C247" s="3"/>
    </row>
    <row r="248" ht="12.75" customHeight="1">
      <c r="C248" s="3"/>
    </row>
    <row r="249" ht="12.75" customHeight="1">
      <c r="C249" s="3"/>
    </row>
    <row r="250" ht="12.75" customHeight="1">
      <c r="C250" s="3"/>
    </row>
    <row r="251" ht="12.75" customHeight="1">
      <c r="C251" s="3"/>
    </row>
    <row r="252" ht="12.75" customHeight="1">
      <c r="C252" s="3"/>
    </row>
    <row r="253" ht="12.75" customHeight="1">
      <c r="C253" s="3"/>
    </row>
    <row r="254" ht="12.75" customHeight="1">
      <c r="C254" s="3"/>
    </row>
    <row r="255" ht="12.75" customHeight="1">
      <c r="C255" s="3"/>
    </row>
    <row r="256" ht="12.75" customHeight="1">
      <c r="C256" s="3"/>
    </row>
    <row r="257" ht="12.75" customHeight="1">
      <c r="C257" s="3"/>
    </row>
    <row r="258" ht="12.75" customHeight="1">
      <c r="C258" s="3"/>
    </row>
    <row r="259" ht="12.75" customHeight="1">
      <c r="C259" s="3"/>
    </row>
    <row r="260" ht="12.75" customHeight="1">
      <c r="C260" s="3"/>
    </row>
    <row r="261" ht="12.75" customHeight="1">
      <c r="C261" s="3"/>
    </row>
    <row r="262" ht="12.75" customHeight="1">
      <c r="C262" s="3"/>
    </row>
    <row r="263" ht="12.75" customHeight="1">
      <c r="C263" s="3"/>
    </row>
    <row r="264" ht="12.75" customHeight="1">
      <c r="C264" s="3"/>
    </row>
    <row r="265" ht="12.75" customHeight="1">
      <c r="C265" s="3"/>
    </row>
    <row r="266" ht="12.75" customHeight="1">
      <c r="C266" s="3"/>
    </row>
    <row r="267" ht="12.75" customHeight="1">
      <c r="C267" s="3"/>
    </row>
    <row r="268" ht="12.75" customHeight="1">
      <c r="C268" s="3"/>
    </row>
    <row r="269" ht="12.75" customHeight="1">
      <c r="C269" s="3"/>
    </row>
    <row r="270" ht="12.75" customHeight="1">
      <c r="C270" s="3"/>
    </row>
    <row r="271" ht="12.75" customHeight="1">
      <c r="C271" s="3"/>
    </row>
    <row r="272" ht="12.75" customHeight="1">
      <c r="C272" s="3"/>
    </row>
    <row r="273" ht="12.75" customHeight="1">
      <c r="C273" s="3"/>
    </row>
    <row r="274" ht="12.75" customHeight="1">
      <c r="C274" s="3"/>
    </row>
    <row r="275" ht="12.75" customHeight="1">
      <c r="C275" s="3"/>
    </row>
    <row r="276" ht="12.75" customHeight="1">
      <c r="C276" s="3"/>
    </row>
    <row r="277" ht="12.75" customHeight="1">
      <c r="C277" s="3"/>
    </row>
    <row r="278" ht="12.75" customHeight="1">
      <c r="C278" s="3"/>
    </row>
    <row r="279" ht="12.75" customHeight="1">
      <c r="C279" s="3"/>
    </row>
    <row r="280" ht="12.75" customHeight="1">
      <c r="C280" s="3"/>
    </row>
    <row r="281" ht="12.75" customHeight="1">
      <c r="C281" s="3"/>
    </row>
    <row r="282" ht="12.75" customHeight="1">
      <c r="C282" s="3"/>
    </row>
    <row r="283" ht="12.75" customHeight="1">
      <c r="C283" s="3"/>
    </row>
    <row r="284" ht="12.75" customHeight="1">
      <c r="C284" s="3"/>
    </row>
    <row r="285" ht="12.75" customHeight="1">
      <c r="C285" s="3"/>
    </row>
    <row r="286" ht="12.75" customHeight="1">
      <c r="C286" s="3"/>
    </row>
    <row r="287" ht="12.75" customHeight="1">
      <c r="C287" s="3"/>
    </row>
    <row r="288" ht="12.75" customHeight="1">
      <c r="C288" s="3"/>
    </row>
    <row r="289" ht="12.75" customHeight="1">
      <c r="C289" s="3"/>
    </row>
    <row r="290" ht="12.75" customHeight="1">
      <c r="C290" s="3"/>
    </row>
    <row r="291" ht="12.75" customHeight="1">
      <c r="C291" s="3"/>
    </row>
    <row r="292" ht="12.75" customHeight="1">
      <c r="C292" s="3"/>
    </row>
    <row r="293" ht="12.75" customHeight="1">
      <c r="C293" s="3"/>
    </row>
    <row r="294" ht="12.75" customHeight="1">
      <c r="C294" s="3"/>
    </row>
    <row r="295" ht="12.75" customHeight="1">
      <c r="C295" s="3"/>
    </row>
    <row r="296" ht="12.75" customHeight="1">
      <c r="C296" s="3"/>
    </row>
    <row r="297" ht="12.75" customHeight="1">
      <c r="C297" s="3"/>
    </row>
    <row r="298" ht="12.75" customHeight="1">
      <c r="C298" s="3"/>
    </row>
    <row r="299" ht="12.75" customHeight="1">
      <c r="C299" s="3"/>
    </row>
    <row r="300" ht="12.75" customHeight="1">
      <c r="C300" s="3"/>
    </row>
    <row r="301" ht="12.75" customHeight="1">
      <c r="C301" s="3"/>
    </row>
    <row r="302" ht="12.75" customHeight="1">
      <c r="C302" s="3"/>
    </row>
    <row r="303" ht="12.75" customHeight="1">
      <c r="C303" s="3"/>
    </row>
    <row r="304" ht="12.75" customHeight="1">
      <c r="C304" s="3"/>
    </row>
    <row r="305" ht="12.75" customHeight="1">
      <c r="C305" s="3"/>
    </row>
    <row r="306" ht="12.75" customHeight="1">
      <c r="C306" s="3"/>
    </row>
    <row r="307" ht="12.75" customHeight="1">
      <c r="C307" s="3"/>
    </row>
    <row r="308" ht="12.75" customHeight="1">
      <c r="C308" s="3"/>
    </row>
    <row r="309" ht="12.75" customHeight="1">
      <c r="C309" s="3"/>
    </row>
    <row r="310" ht="12.75" customHeight="1">
      <c r="C310" s="3"/>
    </row>
    <row r="311" ht="12.75" customHeight="1">
      <c r="C311" s="3"/>
    </row>
    <row r="312" ht="12.75" customHeight="1">
      <c r="C312" s="3"/>
    </row>
    <row r="313" ht="12.75" customHeight="1">
      <c r="C313" s="3"/>
    </row>
    <row r="314" ht="12.75" customHeight="1">
      <c r="C314" s="3"/>
    </row>
    <row r="315" ht="12.75" customHeight="1">
      <c r="C315" s="3"/>
    </row>
    <row r="316" ht="12.75" customHeight="1">
      <c r="C316" s="3"/>
    </row>
    <row r="317" ht="12.75" customHeight="1">
      <c r="C317" s="3"/>
    </row>
    <row r="318" ht="12.75" customHeight="1">
      <c r="C318" s="3"/>
    </row>
    <row r="319" ht="12.75" customHeight="1">
      <c r="C319" s="3"/>
    </row>
    <row r="320" ht="12.75" customHeight="1">
      <c r="C320" s="3"/>
    </row>
    <row r="321" ht="12.75" customHeight="1">
      <c r="C321" s="3"/>
    </row>
    <row r="322" ht="12.75" customHeight="1">
      <c r="C322" s="3"/>
    </row>
    <row r="323" ht="12.75" customHeight="1">
      <c r="C323" s="3"/>
    </row>
    <row r="324" ht="12.75" customHeight="1">
      <c r="C324" s="3"/>
    </row>
    <row r="325" ht="12.75" customHeight="1">
      <c r="C325" s="3"/>
    </row>
    <row r="326" ht="12.75" customHeight="1">
      <c r="C326" s="3"/>
    </row>
    <row r="327" ht="12.75" customHeight="1">
      <c r="C327" s="3"/>
    </row>
    <row r="328" ht="12.75" customHeight="1">
      <c r="C328" s="3"/>
    </row>
    <row r="329" ht="12.75" customHeight="1">
      <c r="C329" s="3"/>
    </row>
    <row r="330" ht="12.75" customHeight="1">
      <c r="C330" s="3"/>
    </row>
    <row r="331" ht="12.75" customHeight="1">
      <c r="C331" s="3"/>
    </row>
    <row r="332" ht="12.75" customHeight="1">
      <c r="C332" s="3"/>
    </row>
    <row r="333" ht="12.75" customHeight="1">
      <c r="C333" s="3"/>
    </row>
    <row r="334" ht="12.75" customHeight="1">
      <c r="C334" s="3"/>
    </row>
    <row r="335" ht="12.75" customHeight="1">
      <c r="C335" s="3"/>
    </row>
    <row r="336" ht="12.75" customHeight="1">
      <c r="C336" s="3"/>
    </row>
    <row r="337" ht="12.75" customHeight="1">
      <c r="C337" s="3"/>
    </row>
    <row r="338" ht="12.75" customHeight="1">
      <c r="C338" s="3"/>
    </row>
    <row r="339" ht="12.75" customHeight="1">
      <c r="C339" s="3"/>
    </row>
    <row r="340" ht="12.75" customHeight="1">
      <c r="C340" s="3"/>
    </row>
    <row r="341" ht="12.75" customHeight="1">
      <c r="C341" s="3"/>
    </row>
    <row r="342" ht="12.75" customHeight="1">
      <c r="C342" s="3"/>
    </row>
    <row r="343" ht="12.75" customHeight="1">
      <c r="C343" s="3"/>
    </row>
    <row r="344" ht="12.75" customHeight="1">
      <c r="C344" s="3"/>
    </row>
    <row r="345" ht="12.75" customHeight="1">
      <c r="C345" s="3"/>
    </row>
    <row r="346" ht="12.75" customHeight="1">
      <c r="C346" s="3"/>
    </row>
    <row r="347" ht="12.75" customHeight="1">
      <c r="C347" s="3"/>
    </row>
    <row r="348" ht="12.75" customHeight="1">
      <c r="C348" s="3"/>
    </row>
    <row r="349" ht="12.75" customHeight="1">
      <c r="C349" s="3"/>
    </row>
    <row r="350" ht="12.75" customHeight="1">
      <c r="C350" s="3"/>
    </row>
    <row r="351" ht="12.75" customHeight="1">
      <c r="C351" s="3"/>
    </row>
    <row r="352" ht="12.75" customHeight="1">
      <c r="C352" s="3"/>
    </row>
    <row r="353" ht="12.75" customHeight="1">
      <c r="C353" s="3"/>
    </row>
    <row r="354" ht="12.75" customHeight="1">
      <c r="C354" s="3"/>
    </row>
    <row r="355" ht="12.75" customHeight="1">
      <c r="C355" s="3"/>
    </row>
    <row r="356" ht="12.75" customHeight="1">
      <c r="C356" s="3"/>
    </row>
    <row r="357" ht="12.75" customHeight="1">
      <c r="C357" s="3"/>
    </row>
    <row r="358" ht="12.75" customHeight="1">
      <c r="C358" s="3"/>
    </row>
    <row r="359" ht="12.75" customHeight="1">
      <c r="C359" s="3"/>
    </row>
    <row r="360" ht="12.75" customHeight="1">
      <c r="C360" s="3"/>
    </row>
    <row r="361" ht="12.75" customHeight="1">
      <c r="C361" s="3"/>
    </row>
    <row r="362" ht="12.75" customHeight="1">
      <c r="C362" s="3"/>
    </row>
    <row r="363" ht="12.75" customHeight="1">
      <c r="C363" s="3"/>
    </row>
    <row r="364" ht="12.75" customHeight="1">
      <c r="C364" s="3"/>
    </row>
    <row r="365" ht="12.75" customHeight="1">
      <c r="C365" s="3"/>
    </row>
    <row r="366" ht="12.75" customHeight="1">
      <c r="C366" s="3"/>
    </row>
    <row r="367" ht="12.75" customHeight="1">
      <c r="C367" s="3"/>
    </row>
    <row r="368" ht="12.75" customHeight="1">
      <c r="C368" s="3"/>
    </row>
    <row r="369" ht="12.75" customHeight="1">
      <c r="C369" s="3"/>
    </row>
    <row r="370" ht="12.75" customHeight="1">
      <c r="C370" s="3"/>
    </row>
    <row r="371" ht="12.75" customHeight="1">
      <c r="C371" s="3"/>
    </row>
    <row r="372" ht="12.75" customHeight="1">
      <c r="C372" s="3"/>
    </row>
    <row r="373" ht="12.75" customHeight="1">
      <c r="C373" s="3"/>
    </row>
    <row r="374" ht="12.75" customHeight="1">
      <c r="C374" s="3"/>
    </row>
    <row r="375" ht="12.75" customHeight="1">
      <c r="C375" s="3"/>
    </row>
    <row r="376" ht="12.75" customHeight="1">
      <c r="C376" s="3"/>
    </row>
    <row r="377" ht="12.75" customHeight="1">
      <c r="C377" s="3"/>
    </row>
    <row r="378" ht="12.75" customHeight="1">
      <c r="C378" s="3"/>
    </row>
    <row r="379" ht="12.75" customHeight="1">
      <c r="C379" s="3"/>
    </row>
    <row r="380" ht="12.75" customHeight="1">
      <c r="C380" s="3"/>
    </row>
    <row r="381" ht="12.75" customHeight="1">
      <c r="C381" s="3"/>
    </row>
    <row r="382" ht="12.75" customHeight="1">
      <c r="C382" s="3"/>
    </row>
    <row r="383" ht="12.75" customHeight="1">
      <c r="C383" s="3"/>
    </row>
    <row r="384" ht="12.75" customHeight="1">
      <c r="C384" s="3"/>
    </row>
    <row r="385" ht="12.75" customHeight="1">
      <c r="C385" s="3"/>
    </row>
    <row r="386" ht="12.75" customHeight="1">
      <c r="C386" s="3"/>
    </row>
    <row r="387" ht="12.75" customHeight="1">
      <c r="C387" s="3"/>
    </row>
    <row r="388" ht="12.75" customHeight="1">
      <c r="C388" s="3"/>
    </row>
    <row r="389" ht="12.75" customHeight="1">
      <c r="C389" s="3"/>
    </row>
    <row r="390" ht="12.75" customHeight="1">
      <c r="C390" s="3"/>
    </row>
    <row r="391" ht="12.75" customHeight="1">
      <c r="C391" s="3"/>
    </row>
    <row r="392" ht="12.75" customHeight="1">
      <c r="C392" s="3"/>
    </row>
    <row r="393" ht="12.75" customHeight="1">
      <c r="C393" s="3"/>
    </row>
    <row r="394" ht="12.75" customHeight="1">
      <c r="C394" s="3"/>
    </row>
    <row r="395" ht="12.75" customHeight="1">
      <c r="C395" s="3"/>
    </row>
    <row r="396" ht="12.75" customHeight="1">
      <c r="C396" s="3"/>
    </row>
    <row r="397" ht="12.75" customHeight="1">
      <c r="C397" s="3"/>
    </row>
    <row r="398" ht="12.75" customHeight="1">
      <c r="C398" s="3"/>
    </row>
    <row r="399" ht="12.75" customHeight="1">
      <c r="C399" s="3"/>
    </row>
    <row r="400" ht="12.75" customHeight="1">
      <c r="C400" s="3"/>
    </row>
    <row r="401" ht="12.75" customHeight="1">
      <c r="C401" s="3"/>
    </row>
    <row r="402" ht="12.75" customHeight="1">
      <c r="C402" s="3"/>
    </row>
    <row r="403" ht="12.75" customHeight="1">
      <c r="C403" s="3"/>
    </row>
    <row r="404" ht="12.75" customHeight="1">
      <c r="C404" s="3"/>
    </row>
    <row r="405" ht="12.75" customHeight="1">
      <c r="C405" s="3"/>
    </row>
    <row r="406" ht="12.75" customHeight="1">
      <c r="C406" s="3"/>
    </row>
    <row r="407" ht="12.75" customHeight="1">
      <c r="C407" s="3"/>
    </row>
    <row r="408" ht="12.75" customHeight="1">
      <c r="C408" s="3"/>
    </row>
    <row r="409" ht="12.75" customHeight="1">
      <c r="C409" s="3"/>
    </row>
    <row r="410" ht="12.75" customHeight="1">
      <c r="C410" s="3"/>
    </row>
    <row r="411" ht="12.75" customHeight="1">
      <c r="C411" s="3"/>
    </row>
    <row r="412" ht="12.75" customHeight="1">
      <c r="C412" s="3"/>
    </row>
    <row r="413" ht="12.75" customHeight="1">
      <c r="C413" s="3"/>
    </row>
    <row r="414" ht="12.75" customHeight="1">
      <c r="C414" s="3"/>
    </row>
    <row r="415" ht="12.75" customHeight="1">
      <c r="C415" s="3"/>
    </row>
    <row r="416" ht="12.75" customHeight="1">
      <c r="C416" s="3"/>
    </row>
    <row r="417" ht="12.75" customHeight="1">
      <c r="C417" s="3"/>
    </row>
    <row r="418" ht="12.75" customHeight="1">
      <c r="C418" s="3"/>
    </row>
    <row r="419" ht="12.75" customHeight="1">
      <c r="C419" s="3"/>
    </row>
    <row r="420" ht="12.75" customHeight="1">
      <c r="C420" s="3"/>
    </row>
    <row r="421" ht="12.75" customHeight="1">
      <c r="C421" s="3"/>
    </row>
    <row r="422" ht="12.75" customHeight="1">
      <c r="C422" s="3"/>
    </row>
    <row r="423" ht="12.75" customHeight="1">
      <c r="C423" s="3"/>
    </row>
    <row r="424" ht="12.75" customHeight="1">
      <c r="C424" s="3"/>
    </row>
    <row r="425" ht="12.75" customHeight="1">
      <c r="C425" s="3"/>
    </row>
    <row r="426" ht="12.75" customHeight="1">
      <c r="C426" s="3"/>
    </row>
    <row r="427" ht="12.75" customHeight="1">
      <c r="C427" s="3"/>
    </row>
    <row r="428" ht="12.75" customHeight="1">
      <c r="C428" s="3"/>
    </row>
    <row r="429" ht="12.75" customHeight="1">
      <c r="C429" s="3"/>
    </row>
    <row r="430" ht="12.75" customHeight="1">
      <c r="C430" s="3"/>
    </row>
    <row r="431" ht="12.75" customHeight="1">
      <c r="C431" s="3"/>
    </row>
    <row r="432" ht="12.75" customHeight="1">
      <c r="C432" s="3"/>
    </row>
    <row r="433" ht="12.75" customHeight="1">
      <c r="C433" s="3"/>
    </row>
    <row r="434" ht="12.75" customHeight="1">
      <c r="C434" s="3"/>
    </row>
    <row r="435" ht="12.75" customHeight="1">
      <c r="C435" s="3"/>
    </row>
    <row r="436" ht="12.75" customHeight="1">
      <c r="C436" s="3"/>
    </row>
    <row r="437" ht="12.75" customHeight="1">
      <c r="C437" s="3"/>
    </row>
    <row r="438" ht="12.75" customHeight="1">
      <c r="C438" s="3"/>
    </row>
    <row r="439" ht="12.75" customHeight="1">
      <c r="C439" s="3"/>
    </row>
    <row r="440" ht="12.75" customHeight="1">
      <c r="C440" s="3"/>
    </row>
    <row r="441" ht="12.75" customHeight="1">
      <c r="C441" s="3"/>
    </row>
    <row r="442" ht="12.75" customHeight="1">
      <c r="C442" s="3"/>
    </row>
    <row r="443" ht="12.75" customHeight="1">
      <c r="C443" s="3"/>
    </row>
    <row r="444" ht="12.75" customHeight="1">
      <c r="C444" s="3"/>
    </row>
    <row r="445" ht="12.75" customHeight="1">
      <c r="C445" s="3"/>
    </row>
    <row r="446" ht="12.75" customHeight="1">
      <c r="C446" s="3"/>
    </row>
    <row r="447" ht="12.75" customHeight="1">
      <c r="C447" s="3"/>
    </row>
    <row r="448" ht="12.75" customHeight="1">
      <c r="C448" s="3"/>
    </row>
    <row r="449" ht="12.75" customHeight="1">
      <c r="C449" s="3"/>
    </row>
    <row r="450" ht="12.75" customHeight="1">
      <c r="C450" s="3"/>
    </row>
    <row r="451" ht="12.75" customHeight="1">
      <c r="C451" s="3"/>
    </row>
    <row r="452" ht="12.75" customHeight="1">
      <c r="C452" s="3"/>
    </row>
    <row r="453" ht="12.75" customHeight="1">
      <c r="C453" s="3"/>
    </row>
    <row r="454" ht="12.75" customHeight="1">
      <c r="C454" s="3"/>
    </row>
    <row r="455" ht="12.75" customHeight="1">
      <c r="C455" s="3"/>
    </row>
    <row r="456" ht="12.75" customHeight="1">
      <c r="C456" s="3"/>
    </row>
    <row r="457" ht="12.75" customHeight="1">
      <c r="C457" s="3"/>
    </row>
    <row r="458" ht="12.75" customHeight="1">
      <c r="C458" s="3"/>
    </row>
    <row r="459" ht="12.75" customHeight="1">
      <c r="C459" s="3"/>
    </row>
    <row r="460" ht="12.75" customHeight="1">
      <c r="C460" s="3"/>
    </row>
    <row r="461" ht="12.75" customHeight="1">
      <c r="C461" s="3"/>
    </row>
    <row r="462" ht="12.75" customHeight="1">
      <c r="C462" s="3"/>
    </row>
    <row r="463" ht="12.75" customHeight="1">
      <c r="C463" s="3"/>
    </row>
    <row r="464" ht="12.75" customHeight="1">
      <c r="C464" s="3"/>
    </row>
    <row r="465" ht="12.75" customHeight="1">
      <c r="C465" s="3"/>
    </row>
    <row r="466" ht="12.75" customHeight="1">
      <c r="C466" s="3"/>
    </row>
    <row r="467" ht="12.75" customHeight="1">
      <c r="C467" s="3"/>
    </row>
    <row r="468" ht="12.75" customHeight="1">
      <c r="C468" s="3"/>
    </row>
    <row r="469" ht="12.75" customHeight="1">
      <c r="C469" s="3"/>
    </row>
    <row r="470" ht="12.75" customHeight="1">
      <c r="C470" s="3"/>
    </row>
    <row r="471" ht="12.75" customHeight="1">
      <c r="C471" s="3"/>
    </row>
    <row r="472" ht="12.75" customHeight="1">
      <c r="C472" s="3"/>
    </row>
    <row r="473" ht="12.75" customHeight="1">
      <c r="C473" s="3"/>
    </row>
    <row r="474" ht="12.75" customHeight="1">
      <c r="C474" s="3"/>
    </row>
    <row r="475" ht="12.75" customHeight="1">
      <c r="C475" s="3"/>
    </row>
    <row r="476" ht="12.75" customHeight="1">
      <c r="C476" s="3"/>
    </row>
    <row r="477" ht="12.75" customHeight="1">
      <c r="C477" s="3"/>
    </row>
    <row r="478" ht="12.75" customHeight="1">
      <c r="C478" s="3"/>
    </row>
    <row r="479" ht="12.75" customHeight="1">
      <c r="C479" s="3"/>
    </row>
    <row r="480" ht="12.75" customHeight="1">
      <c r="C480" s="3"/>
    </row>
    <row r="481" ht="12.75" customHeight="1">
      <c r="C481" s="3"/>
    </row>
    <row r="482" ht="12.75" customHeight="1">
      <c r="C482" s="3"/>
    </row>
    <row r="483" ht="12.75" customHeight="1">
      <c r="C483" s="3"/>
    </row>
    <row r="484" ht="12.75" customHeight="1">
      <c r="C484" s="3"/>
    </row>
    <row r="485" ht="12.75" customHeight="1">
      <c r="C485" s="3"/>
    </row>
    <row r="486" ht="12.75" customHeight="1">
      <c r="C486" s="3"/>
    </row>
    <row r="487" ht="12.75" customHeight="1">
      <c r="C487" s="3"/>
    </row>
    <row r="488" ht="12.75" customHeight="1">
      <c r="C488" s="3"/>
    </row>
    <row r="489" ht="12.75" customHeight="1">
      <c r="C489" s="3"/>
    </row>
    <row r="490" ht="12.75" customHeight="1">
      <c r="C490" s="3"/>
    </row>
    <row r="491" ht="12.75" customHeight="1">
      <c r="C491" s="3"/>
    </row>
    <row r="492" ht="12.75" customHeight="1">
      <c r="C492" s="3"/>
    </row>
    <row r="493" ht="12.75" customHeight="1">
      <c r="C493" s="3"/>
    </row>
    <row r="494" ht="12.75" customHeight="1">
      <c r="C494" s="3"/>
    </row>
    <row r="495" ht="12.75" customHeight="1">
      <c r="C495" s="3"/>
    </row>
    <row r="496" ht="12.75" customHeight="1">
      <c r="C496" s="3"/>
    </row>
    <row r="497" ht="12.75" customHeight="1">
      <c r="C497" s="3"/>
    </row>
    <row r="498" ht="12.75" customHeight="1">
      <c r="C498" s="3"/>
    </row>
    <row r="499" ht="12.75" customHeight="1">
      <c r="C499" s="3"/>
    </row>
    <row r="500" ht="12.75" customHeight="1">
      <c r="C500" s="3"/>
    </row>
    <row r="501" ht="12.75" customHeight="1">
      <c r="C501" s="3"/>
    </row>
    <row r="502" ht="12.75" customHeight="1">
      <c r="C502" s="3"/>
    </row>
    <row r="503" ht="12.75" customHeight="1">
      <c r="C503" s="3"/>
    </row>
    <row r="504" ht="12.75" customHeight="1">
      <c r="C504" s="3"/>
    </row>
    <row r="505" ht="12.75" customHeight="1">
      <c r="C505" s="3"/>
    </row>
    <row r="506" ht="12.75" customHeight="1">
      <c r="C506" s="3"/>
    </row>
    <row r="507" ht="12.75" customHeight="1">
      <c r="C507" s="3"/>
    </row>
    <row r="508" ht="12.75" customHeight="1">
      <c r="C508" s="3"/>
    </row>
    <row r="509" ht="12.75" customHeight="1">
      <c r="C509" s="3"/>
    </row>
    <row r="510" ht="12.75" customHeight="1">
      <c r="C510" s="3"/>
    </row>
    <row r="511" ht="12.75" customHeight="1">
      <c r="C511" s="3"/>
    </row>
    <row r="512" ht="12.75" customHeight="1">
      <c r="C512" s="3"/>
    </row>
    <row r="513" ht="12.75" customHeight="1">
      <c r="C513" s="3"/>
    </row>
    <row r="514" ht="12.75" customHeight="1">
      <c r="C514" s="3"/>
    </row>
    <row r="515" ht="12.75" customHeight="1">
      <c r="C515" s="3"/>
    </row>
    <row r="516" ht="12.75" customHeight="1">
      <c r="C516" s="3"/>
    </row>
    <row r="517" ht="12.75" customHeight="1">
      <c r="C517" s="3"/>
    </row>
    <row r="518" ht="12.75" customHeight="1">
      <c r="C518" s="3"/>
    </row>
    <row r="519" ht="12.75" customHeight="1">
      <c r="C519" s="3"/>
    </row>
    <row r="520" ht="12.75" customHeight="1">
      <c r="C520" s="3"/>
    </row>
    <row r="521" ht="12.75" customHeight="1">
      <c r="C521" s="3"/>
    </row>
    <row r="522" ht="12.75" customHeight="1">
      <c r="C522" s="3"/>
    </row>
    <row r="523" ht="12.75" customHeight="1">
      <c r="C523" s="3"/>
    </row>
    <row r="524" ht="12.75" customHeight="1">
      <c r="C524" s="3"/>
    </row>
    <row r="525" ht="12.75" customHeight="1">
      <c r="C525" s="3"/>
    </row>
    <row r="526" ht="12.75" customHeight="1">
      <c r="C526" s="3"/>
    </row>
    <row r="527" ht="12.75" customHeight="1">
      <c r="C527" s="3"/>
    </row>
    <row r="528" ht="12.75" customHeight="1">
      <c r="C528" s="3"/>
    </row>
    <row r="529" ht="12.75" customHeight="1">
      <c r="C529" s="3"/>
    </row>
    <row r="530" ht="12.75" customHeight="1">
      <c r="C530" s="3"/>
    </row>
    <row r="531" ht="12.75" customHeight="1">
      <c r="C531" s="3"/>
    </row>
    <row r="532" ht="12.75" customHeight="1">
      <c r="C532" s="3"/>
    </row>
    <row r="533" ht="12.75" customHeight="1">
      <c r="C533" s="3"/>
    </row>
    <row r="534" ht="12.75" customHeight="1">
      <c r="C534" s="3"/>
    </row>
    <row r="535" ht="12.75" customHeight="1">
      <c r="C535" s="3"/>
    </row>
    <row r="536" ht="12.75" customHeight="1">
      <c r="C536" s="3"/>
    </row>
    <row r="537" ht="12.75" customHeight="1">
      <c r="C537" s="3"/>
    </row>
    <row r="538" ht="12.75" customHeight="1">
      <c r="C538" s="3"/>
    </row>
    <row r="539" ht="12.75" customHeight="1">
      <c r="C539" s="3"/>
    </row>
    <row r="540" ht="12.75" customHeight="1">
      <c r="C540" s="3"/>
    </row>
    <row r="541" ht="12.75" customHeight="1">
      <c r="C541" s="3"/>
    </row>
    <row r="542" ht="12.75" customHeight="1">
      <c r="C542" s="3"/>
    </row>
    <row r="543" ht="12.75" customHeight="1">
      <c r="C543" s="3"/>
    </row>
    <row r="544" ht="12.75" customHeight="1">
      <c r="C544" s="3"/>
    </row>
    <row r="545" ht="12.75" customHeight="1">
      <c r="C545" s="3"/>
    </row>
    <row r="546" ht="12.75" customHeight="1">
      <c r="C546" s="3"/>
    </row>
    <row r="547" ht="12.75" customHeight="1">
      <c r="C547" s="3"/>
    </row>
    <row r="548" ht="12.75" customHeight="1">
      <c r="C548" s="3"/>
    </row>
    <row r="549" ht="12.75" customHeight="1">
      <c r="C549" s="3"/>
    </row>
    <row r="550" ht="12.75" customHeight="1">
      <c r="C550" s="3"/>
    </row>
    <row r="551" ht="12.75" customHeight="1">
      <c r="C551" s="3"/>
    </row>
    <row r="552" ht="12.75" customHeight="1">
      <c r="C552" s="3"/>
    </row>
    <row r="553" ht="12.75" customHeight="1">
      <c r="C553" s="3"/>
    </row>
    <row r="554" ht="12.75" customHeight="1">
      <c r="C554" s="3"/>
    </row>
    <row r="555" ht="12.75" customHeight="1">
      <c r="C555" s="3"/>
    </row>
    <row r="556" ht="12.75" customHeight="1">
      <c r="C556" s="3"/>
    </row>
    <row r="557" ht="12.75" customHeight="1">
      <c r="C557" s="3"/>
    </row>
    <row r="558" ht="12.75" customHeight="1">
      <c r="C558" s="3"/>
    </row>
    <row r="559" ht="12.75" customHeight="1">
      <c r="C559" s="3"/>
    </row>
    <row r="560" ht="12.75" customHeight="1">
      <c r="C560" s="3"/>
    </row>
    <row r="561" ht="12.75" customHeight="1">
      <c r="C561" s="3"/>
    </row>
    <row r="562" ht="12.75" customHeight="1">
      <c r="C562" s="3"/>
    </row>
    <row r="563" ht="12.75" customHeight="1">
      <c r="C563" s="3"/>
    </row>
    <row r="564" ht="12.75" customHeight="1">
      <c r="C564" s="3"/>
    </row>
    <row r="565" ht="12.75" customHeight="1">
      <c r="C565" s="3"/>
    </row>
    <row r="566" ht="12.75" customHeight="1">
      <c r="C566" s="3"/>
    </row>
    <row r="567" ht="12.75" customHeight="1">
      <c r="C567" s="3"/>
    </row>
    <row r="568" ht="12.75" customHeight="1">
      <c r="C568" s="3"/>
    </row>
    <row r="569" ht="12.75" customHeight="1">
      <c r="C569" s="3"/>
    </row>
    <row r="570" ht="12.75" customHeight="1">
      <c r="C570" s="3"/>
    </row>
    <row r="571" ht="12.75" customHeight="1">
      <c r="C571" s="3"/>
    </row>
    <row r="572" ht="12.75" customHeight="1">
      <c r="C572" s="3"/>
    </row>
    <row r="573" ht="12.75" customHeight="1">
      <c r="C573" s="3"/>
    </row>
    <row r="574" ht="12.75" customHeight="1">
      <c r="C574" s="3"/>
    </row>
    <row r="575" ht="12.75" customHeight="1">
      <c r="C575" s="3"/>
    </row>
    <row r="576" ht="12.75" customHeight="1">
      <c r="C576" s="3"/>
    </row>
    <row r="577" ht="12.75" customHeight="1">
      <c r="C577" s="3"/>
    </row>
    <row r="578" ht="12.75" customHeight="1">
      <c r="C578" s="3"/>
    </row>
    <row r="579" ht="12.75" customHeight="1">
      <c r="C579" s="3"/>
    </row>
    <row r="580" ht="12.75" customHeight="1">
      <c r="C580" s="3"/>
    </row>
    <row r="581" ht="12.75" customHeight="1">
      <c r="C581" s="3"/>
    </row>
    <row r="582" ht="12.75" customHeight="1">
      <c r="C582" s="3"/>
    </row>
    <row r="583" ht="12.75" customHeight="1">
      <c r="C583" s="3"/>
    </row>
    <row r="584" ht="12.75" customHeight="1">
      <c r="C584" s="3"/>
    </row>
    <row r="585" ht="12.75" customHeight="1">
      <c r="C585" s="3"/>
    </row>
    <row r="586" ht="12.75" customHeight="1">
      <c r="C586" s="3"/>
    </row>
    <row r="587" ht="12.75" customHeight="1">
      <c r="C587" s="3"/>
    </row>
    <row r="588" ht="12.75" customHeight="1">
      <c r="C588" s="3"/>
    </row>
    <row r="589" ht="12.75" customHeight="1">
      <c r="C589" s="3"/>
    </row>
    <row r="590" ht="12.75" customHeight="1">
      <c r="C590" s="3"/>
    </row>
    <row r="591" ht="12.75" customHeight="1">
      <c r="C591" s="3"/>
    </row>
    <row r="592" ht="12.75" customHeight="1">
      <c r="C592" s="3"/>
    </row>
    <row r="593" ht="12.75" customHeight="1">
      <c r="C593" s="3"/>
    </row>
    <row r="594" ht="12.75" customHeight="1">
      <c r="C594" s="3"/>
    </row>
    <row r="595" ht="12.75" customHeight="1">
      <c r="C595" s="3"/>
    </row>
    <row r="596" ht="12.75" customHeight="1">
      <c r="C596" s="3"/>
    </row>
    <row r="597" ht="12.75" customHeight="1">
      <c r="C597" s="3"/>
    </row>
    <row r="598" ht="12.75" customHeight="1">
      <c r="C598" s="3"/>
    </row>
    <row r="599" ht="12.75" customHeight="1">
      <c r="C599" s="3"/>
    </row>
    <row r="600" ht="12.75" customHeight="1">
      <c r="C600" s="3"/>
    </row>
    <row r="601" ht="12.75" customHeight="1">
      <c r="C601" s="3"/>
    </row>
    <row r="602" ht="12.75" customHeight="1">
      <c r="C602" s="3"/>
    </row>
    <row r="603" ht="12.75" customHeight="1">
      <c r="C603" s="3"/>
    </row>
    <row r="604" ht="12.75" customHeight="1">
      <c r="C604" s="3"/>
    </row>
    <row r="605" ht="12.75" customHeight="1">
      <c r="C605" s="3"/>
    </row>
    <row r="606" ht="12.75" customHeight="1">
      <c r="C606" s="3"/>
    </row>
    <row r="607" ht="12.75" customHeight="1">
      <c r="C607" s="3"/>
    </row>
    <row r="608" ht="12.75" customHeight="1">
      <c r="C608" s="3"/>
    </row>
    <row r="609" ht="12.75" customHeight="1">
      <c r="C609" s="3"/>
    </row>
    <row r="610" ht="12.75" customHeight="1">
      <c r="C610" s="3"/>
    </row>
    <row r="611" ht="12.75" customHeight="1">
      <c r="C611" s="3"/>
    </row>
    <row r="612" ht="12.75" customHeight="1">
      <c r="C612" s="3"/>
    </row>
    <row r="613" ht="12.75" customHeight="1">
      <c r="C613" s="3"/>
    </row>
    <row r="614" ht="12.75" customHeight="1">
      <c r="C614" s="3"/>
    </row>
    <row r="615" ht="12.75" customHeight="1">
      <c r="C615" s="3"/>
    </row>
    <row r="616" ht="12.75" customHeight="1">
      <c r="C616" s="3"/>
    </row>
    <row r="617" ht="12.75" customHeight="1">
      <c r="C617" s="3"/>
    </row>
    <row r="618" ht="12.75" customHeight="1">
      <c r="C618" s="3"/>
    </row>
    <row r="619" ht="12.75" customHeight="1">
      <c r="C619" s="3"/>
    </row>
    <row r="620" ht="12.75" customHeight="1">
      <c r="C620" s="3"/>
    </row>
    <row r="621" ht="12.75" customHeight="1">
      <c r="C621" s="3"/>
    </row>
    <row r="622" ht="12.75" customHeight="1">
      <c r="C622" s="3"/>
    </row>
    <row r="623" ht="12.75" customHeight="1">
      <c r="C623" s="3"/>
    </row>
    <row r="624" ht="12.75" customHeight="1">
      <c r="C624" s="3"/>
    </row>
    <row r="625" ht="12.75" customHeight="1">
      <c r="C625" s="3"/>
    </row>
    <row r="626" ht="12.75" customHeight="1">
      <c r="C626" s="3"/>
    </row>
    <row r="627" ht="12.75" customHeight="1">
      <c r="C627" s="3"/>
    </row>
    <row r="628" ht="12.75" customHeight="1">
      <c r="C628" s="3"/>
    </row>
    <row r="629" ht="12.75" customHeight="1">
      <c r="C629" s="3"/>
    </row>
    <row r="630" ht="12.75" customHeight="1">
      <c r="C630" s="3"/>
    </row>
    <row r="631" ht="12.75" customHeight="1">
      <c r="C631" s="3"/>
    </row>
    <row r="632" ht="12.75" customHeight="1">
      <c r="C632" s="3"/>
    </row>
    <row r="633" ht="12.75" customHeight="1">
      <c r="C633" s="3"/>
    </row>
    <row r="634" ht="12.75" customHeight="1">
      <c r="C634" s="3"/>
    </row>
    <row r="635" ht="12.75" customHeight="1">
      <c r="C635" s="3"/>
    </row>
    <row r="636" ht="12.75" customHeight="1">
      <c r="C636" s="3"/>
    </row>
    <row r="637" ht="12.75" customHeight="1">
      <c r="C637" s="3"/>
    </row>
    <row r="638" ht="12.75" customHeight="1">
      <c r="C638" s="3"/>
    </row>
    <row r="639" ht="12.75" customHeight="1">
      <c r="C639" s="3"/>
    </row>
    <row r="640" ht="12.75" customHeight="1">
      <c r="C640" s="3"/>
    </row>
    <row r="641" ht="12.75" customHeight="1">
      <c r="C641" s="3"/>
    </row>
    <row r="642" ht="12.75" customHeight="1">
      <c r="C642" s="3"/>
    </row>
    <row r="643" ht="12.75" customHeight="1">
      <c r="C643" s="3"/>
    </row>
    <row r="644" ht="12.75" customHeight="1">
      <c r="C644" s="3"/>
    </row>
    <row r="645" ht="12.75" customHeight="1">
      <c r="C645" s="3"/>
    </row>
    <row r="646" ht="12.75" customHeight="1">
      <c r="C646" s="3"/>
    </row>
    <row r="647" ht="12.75" customHeight="1">
      <c r="C647" s="3"/>
    </row>
    <row r="648" ht="12.75" customHeight="1">
      <c r="C648" s="3"/>
    </row>
    <row r="649" ht="12.75" customHeight="1">
      <c r="C649" s="3"/>
    </row>
    <row r="650" ht="12.75" customHeight="1">
      <c r="C650" s="3"/>
    </row>
    <row r="651" ht="12.75" customHeight="1">
      <c r="C651" s="3"/>
    </row>
    <row r="652" ht="12.75" customHeight="1">
      <c r="C652" s="3"/>
    </row>
    <row r="653" ht="12.75" customHeight="1">
      <c r="C653" s="3"/>
    </row>
    <row r="654" ht="12.75" customHeight="1">
      <c r="C654" s="3"/>
    </row>
    <row r="655" ht="12.75" customHeight="1">
      <c r="C655" s="3"/>
    </row>
    <row r="656" ht="12.75" customHeight="1">
      <c r="C656" s="3"/>
    </row>
    <row r="657" ht="12.75" customHeight="1">
      <c r="C657" s="3"/>
    </row>
    <row r="658" ht="12.75" customHeight="1">
      <c r="C658" s="3"/>
    </row>
    <row r="659" ht="12.75" customHeight="1">
      <c r="C659" s="3"/>
    </row>
    <row r="660" ht="12.75" customHeight="1">
      <c r="C660" s="3"/>
    </row>
    <row r="661" ht="12.75" customHeight="1">
      <c r="C661" s="3"/>
    </row>
    <row r="662" ht="12.75" customHeight="1">
      <c r="C662" s="3"/>
    </row>
    <row r="663" ht="12.75" customHeight="1">
      <c r="C663" s="3"/>
    </row>
    <row r="664" ht="12.75" customHeight="1">
      <c r="C664" s="3"/>
    </row>
    <row r="665" ht="12.75" customHeight="1">
      <c r="C665" s="3"/>
    </row>
    <row r="666" ht="12.75" customHeight="1">
      <c r="C666" s="3"/>
    </row>
    <row r="667" ht="12.75" customHeight="1">
      <c r="C667" s="3"/>
    </row>
    <row r="668" ht="12.75" customHeight="1">
      <c r="C668" s="3"/>
    </row>
    <row r="669" ht="12.75" customHeight="1">
      <c r="C669" s="3"/>
    </row>
    <row r="670" ht="12.75" customHeight="1">
      <c r="C670" s="3"/>
    </row>
    <row r="671" ht="12.75" customHeight="1">
      <c r="C671" s="3"/>
    </row>
    <row r="672" ht="12.75" customHeight="1">
      <c r="C672" s="3"/>
    </row>
    <row r="673" ht="12.75" customHeight="1">
      <c r="C673" s="3"/>
    </row>
    <row r="674" ht="12.75" customHeight="1">
      <c r="C674" s="3"/>
    </row>
    <row r="675" ht="12.75" customHeight="1">
      <c r="C675" s="3"/>
    </row>
    <row r="676" ht="12.75" customHeight="1">
      <c r="C676" s="3"/>
    </row>
    <row r="677" ht="12.75" customHeight="1">
      <c r="C677" s="3"/>
    </row>
    <row r="678" ht="12.75" customHeight="1">
      <c r="C678" s="3"/>
    </row>
    <row r="679" ht="12.75" customHeight="1">
      <c r="C679" s="3"/>
    </row>
    <row r="680" ht="12.75" customHeight="1">
      <c r="C680" s="3"/>
    </row>
    <row r="681" ht="12.75" customHeight="1">
      <c r="C681" s="3"/>
    </row>
    <row r="682" ht="12.75" customHeight="1">
      <c r="C682" s="3"/>
    </row>
    <row r="683" ht="12.75" customHeight="1">
      <c r="C683" s="3"/>
    </row>
    <row r="684" ht="12.75" customHeight="1">
      <c r="C684" s="3"/>
    </row>
    <row r="685" ht="12.75" customHeight="1">
      <c r="C685" s="3"/>
    </row>
    <row r="686" ht="12.75" customHeight="1">
      <c r="C686" s="3"/>
    </row>
    <row r="687" ht="12.75" customHeight="1">
      <c r="C687" s="3"/>
    </row>
    <row r="688" ht="12.75" customHeight="1">
      <c r="C688" s="3"/>
    </row>
    <row r="689" ht="12.75" customHeight="1">
      <c r="C689" s="3"/>
    </row>
    <row r="690" ht="12.75" customHeight="1">
      <c r="C690" s="3"/>
    </row>
    <row r="691" ht="12.75" customHeight="1">
      <c r="C691" s="3"/>
    </row>
    <row r="692" ht="12.75" customHeight="1">
      <c r="C692" s="3"/>
    </row>
    <row r="693" ht="12.75" customHeight="1">
      <c r="C693" s="3"/>
    </row>
    <row r="694" ht="12.75" customHeight="1">
      <c r="C694" s="3"/>
    </row>
    <row r="695" ht="12.75" customHeight="1">
      <c r="C695" s="3"/>
    </row>
    <row r="696" ht="12.75" customHeight="1">
      <c r="C696" s="3"/>
    </row>
    <row r="697" ht="12.75" customHeight="1">
      <c r="C697" s="3"/>
    </row>
    <row r="698" ht="12.75" customHeight="1">
      <c r="C698" s="3"/>
    </row>
    <row r="699" ht="12.75" customHeight="1">
      <c r="C699" s="3"/>
    </row>
    <row r="700" ht="12.75" customHeight="1">
      <c r="C700" s="3"/>
    </row>
    <row r="701" ht="12.75" customHeight="1">
      <c r="C701" s="3"/>
    </row>
    <row r="702" ht="12.75" customHeight="1">
      <c r="C702" s="3"/>
    </row>
    <row r="703" ht="12.75" customHeight="1">
      <c r="C703" s="3"/>
    </row>
    <row r="704" ht="12.75" customHeight="1">
      <c r="C704" s="3"/>
    </row>
    <row r="705" ht="12.75" customHeight="1">
      <c r="C705" s="3"/>
    </row>
    <row r="706" ht="12.75" customHeight="1">
      <c r="C706" s="3"/>
    </row>
    <row r="707" ht="12.75" customHeight="1">
      <c r="C707" s="3"/>
    </row>
    <row r="708" ht="12.75" customHeight="1">
      <c r="C708" s="3"/>
    </row>
    <row r="709" ht="12.75" customHeight="1">
      <c r="C709" s="3"/>
    </row>
    <row r="710" ht="12.75" customHeight="1">
      <c r="C710" s="3"/>
    </row>
    <row r="711" ht="12.75" customHeight="1">
      <c r="C711" s="3"/>
    </row>
    <row r="712" ht="12.75" customHeight="1">
      <c r="C712" s="3"/>
    </row>
    <row r="713" ht="12.75" customHeight="1">
      <c r="C713" s="3"/>
    </row>
    <row r="714" ht="12.75" customHeight="1">
      <c r="C714" s="3"/>
    </row>
    <row r="715" ht="12.75" customHeight="1">
      <c r="C715" s="3"/>
    </row>
    <row r="716" ht="12.75" customHeight="1">
      <c r="C716" s="3"/>
    </row>
    <row r="717" ht="12.75" customHeight="1">
      <c r="C717" s="3"/>
    </row>
    <row r="718" ht="12.75" customHeight="1">
      <c r="C718" s="3"/>
    </row>
    <row r="719" ht="12.75" customHeight="1">
      <c r="C719" s="3"/>
    </row>
    <row r="720" ht="12.75" customHeight="1">
      <c r="C720" s="3"/>
    </row>
    <row r="721" ht="12.75" customHeight="1">
      <c r="C721" s="3"/>
    </row>
    <row r="722" ht="12.75" customHeight="1">
      <c r="C722" s="3"/>
    </row>
    <row r="723" ht="12.75" customHeight="1">
      <c r="C723" s="3"/>
    </row>
    <row r="724" ht="12.75" customHeight="1">
      <c r="C724" s="3"/>
    </row>
    <row r="725" ht="12.75" customHeight="1">
      <c r="C725" s="3"/>
    </row>
    <row r="726" ht="12.75" customHeight="1">
      <c r="C726" s="3"/>
    </row>
    <row r="727" ht="12.75" customHeight="1">
      <c r="C727" s="3"/>
    </row>
    <row r="728" ht="12.75" customHeight="1">
      <c r="C728" s="3"/>
    </row>
    <row r="729" ht="12.75" customHeight="1">
      <c r="C729" s="3"/>
    </row>
    <row r="730" ht="12.75" customHeight="1">
      <c r="C730" s="3"/>
    </row>
    <row r="731" ht="12.75" customHeight="1">
      <c r="C731" s="3"/>
    </row>
    <row r="732" ht="12.75" customHeight="1">
      <c r="C732" s="3"/>
    </row>
    <row r="733" ht="12.75" customHeight="1">
      <c r="C733" s="3"/>
    </row>
    <row r="734" ht="12.75" customHeight="1">
      <c r="C734" s="3"/>
    </row>
    <row r="735" ht="12.75" customHeight="1">
      <c r="C735" s="3"/>
    </row>
    <row r="736" ht="12.75" customHeight="1">
      <c r="C736" s="3"/>
    </row>
    <row r="737" ht="12.75" customHeight="1">
      <c r="C737" s="3"/>
    </row>
    <row r="738" ht="12.75" customHeight="1">
      <c r="C738" s="3"/>
    </row>
    <row r="739" ht="12.75" customHeight="1">
      <c r="C739" s="3"/>
    </row>
    <row r="740" ht="12.75" customHeight="1">
      <c r="C740" s="3"/>
    </row>
    <row r="741" ht="12.75" customHeight="1">
      <c r="C741" s="3"/>
    </row>
    <row r="742" ht="12.75" customHeight="1">
      <c r="C742" s="3"/>
    </row>
    <row r="743" ht="12.75" customHeight="1">
      <c r="C743" s="3"/>
    </row>
    <row r="744" ht="12.75" customHeight="1">
      <c r="C744" s="3"/>
    </row>
    <row r="745" ht="12.75" customHeight="1">
      <c r="C745" s="3"/>
    </row>
    <row r="746" ht="12.75" customHeight="1">
      <c r="C746" s="3"/>
    </row>
    <row r="747" ht="12.75" customHeight="1">
      <c r="C747" s="3"/>
    </row>
    <row r="748" ht="12.75" customHeight="1">
      <c r="C748" s="3"/>
    </row>
    <row r="749" ht="12.75" customHeight="1">
      <c r="C749" s="3"/>
    </row>
    <row r="750" ht="12.75" customHeight="1">
      <c r="C750" s="3"/>
    </row>
    <row r="751" ht="12.75" customHeight="1">
      <c r="C751" s="3"/>
    </row>
    <row r="752" ht="12.75" customHeight="1">
      <c r="C752" s="3"/>
    </row>
    <row r="753" ht="12.75" customHeight="1">
      <c r="C753" s="3"/>
    </row>
    <row r="754" ht="12.75" customHeight="1">
      <c r="C754" s="3"/>
    </row>
    <row r="755" ht="12.75" customHeight="1">
      <c r="C755" s="3"/>
    </row>
    <row r="756" ht="12.75" customHeight="1">
      <c r="C756" s="3"/>
    </row>
    <row r="757" ht="12.75" customHeight="1">
      <c r="C757" s="3"/>
    </row>
    <row r="758" ht="12.75" customHeight="1">
      <c r="C758" s="3"/>
    </row>
    <row r="759" ht="12.75" customHeight="1">
      <c r="C759" s="3"/>
    </row>
    <row r="760" ht="12.75" customHeight="1">
      <c r="C760" s="3"/>
    </row>
    <row r="761" ht="12.75" customHeight="1">
      <c r="C761" s="3"/>
    </row>
    <row r="762" ht="12.75" customHeight="1">
      <c r="C762" s="3"/>
    </row>
    <row r="763" ht="12.75" customHeight="1">
      <c r="C763" s="3"/>
    </row>
    <row r="764" ht="12.75" customHeight="1">
      <c r="C764" s="3"/>
    </row>
    <row r="765" ht="12.75" customHeight="1">
      <c r="C765" s="3"/>
    </row>
    <row r="766" ht="12.75" customHeight="1">
      <c r="C766" s="3"/>
    </row>
    <row r="767" ht="12.75" customHeight="1">
      <c r="C767" s="3"/>
    </row>
    <row r="768" ht="12.75" customHeight="1">
      <c r="C768" s="3"/>
    </row>
    <row r="769" ht="12.75" customHeight="1">
      <c r="C769" s="3"/>
    </row>
    <row r="770" ht="12.75" customHeight="1">
      <c r="C770" s="3"/>
    </row>
    <row r="771" ht="12.75" customHeight="1">
      <c r="C771" s="3"/>
    </row>
    <row r="772" ht="12.75" customHeight="1">
      <c r="C772" s="3"/>
    </row>
    <row r="773" ht="12.75" customHeight="1">
      <c r="C773" s="3"/>
    </row>
    <row r="774" ht="12.75" customHeight="1">
      <c r="C774" s="3"/>
    </row>
    <row r="775" ht="12.75" customHeight="1">
      <c r="C775" s="3"/>
    </row>
    <row r="776" ht="12.75" customHeight="1">
      <c r="C776" s="3"/>
    </row>
    <row r="777" ht="12.75" customHeight="1">
      <c r="C777" s="3"/>
    </row>
    <row r="778" ht="12.75" customHeight="1">
      <c r="C778" s="3"/>
    </row>
    <row r="779" ht="12.75" customHeight="1">
      <c r="C779" s="3"/>
    </row>
    <row r="780" ht="12.75" customHeight="1">
      <c r="C780" s="3"/>
    </row>
    <row r="781" ht="12.75" customHeight="1">
      <c r="C781" s="3"/>
    </row>
    <row r="782" ht="12.75" customHeight="1">
      <c r="C782" s="3"/>
    </row>
    <row r="783" ht="12.75" customHeight="1">
      <c r="C783" s="3"/>
    </row>
    <row r="784" ht="12.75" customHeight="1">
      <c r="C784" s="3"/>
    </row>
    <row r="785" ht="12.75" customHeight="1">
      <c r="C785" s="3"/>
    </row>
    <row r="786" ht="12.75" customHeight="1">
      <c r="C786" s="3"/>
    </row>
    <row r="787" ht="12.75" customHeight="1">
      <c r="C787" s="3"/>
    </row>
    <row r="788" ht="12.75" customHeight="1">
      <c r="C788" s="3"/>
    </row>
    <row r="789" ht="12.75" customHeight="1">
      <c r="C789" s="3"/>
    </row>
    <row r="790" ht="12.75" customHeight="1">
      <c r="C790" s="3"/>
    </row>
    <row r="791" ht="12.75" customHeight="1">
      <c r="C791" s="3"/>
    </row>
    <row r="792" ht="12.75" customHeight="1">
      <c r="C792" s="3"/>
    </row>
    <row r="793" ht="12.75" customHeight="1">
      <c r="C793" s="3"/>
    </row>
    <row r="794" ht="12.75" customHeight="1">
      <c r="C794" s="3"/>
    </row>
    <row r="795" ht="12.75" customHeight="1">
      <c r="C795" s="3"/>
    </row>
    <row r="796" ht="12.75" customHeight="1">
      <c r="C796" s="3"/>
    </row>
    <row r="797" ht="12.75" customHeight="1">
      <c r="C797" s="3"/>
    </row>
    <row r="798" ht="12.75" customHeight="1">
      <c r="C798" s="3"/>
    </row>
    <row r="799" ht="12.75" customHeight="1">
      <c r="C799" s="3"/>
    </row>
    <row r="800" ht="12.75" customHeight="1">
      <c r="C800" s="3"/>
    </row>
    <row r="801" ht="12.75" customHeight="1">
      <c r="C801" s="3"/>
    </row>
    <row r="802" ht="12.75" customHeight="1">
      <c r="C802" s="3"/>
    </row>
    <row r="803" ht="12.75" customHeight="1">
      <c r="C803" s="3"/>
    </row>
    <row r="804" ht="12.75" customHeight="1">
      <c r="C804" s="3"/>
    </row>
    <row r="805" ht="12.75" customHeight="1">
      <c r="C805" s="3"/>
    </row>
    <row r="806" ht="12.75" customHeight="1">
      <c r="C806" s="3"/>
    </row>
    <row r="807" ht="12.75" customHeight="1">
      <c r="C807" s="3"/>
    </row>
    <row r="808" ht="12.75" customHeight="1">
      <c r="C808" s="3"/>
    </row>
    <row r="809" ht="12.75" customHeight="1">
      <c r="C809" s="3"/>
    </row>
    <row r="810" ht="12.75" customHeight="1">
      <c r="C810" s="3"/>
    </row>
    <row r="811" ht="12.75" customHeight="1">
      <c r="C811" s="3"/>
    </row>
    <row r="812" ht="12.75" customHeight="1">
      <c r="C812" s="3"/>
    </row>
    <row r="813" ht="12.75" customHeight="1">
      <c r="C813" s="3"/>
    </row>
    <row r="814" ht="12.75" customHeight="1">
      <c r="C814" s="3"/>
    </row>
    <row r="815" ht="12.75" customHeight="1">
      <c r="C815" s="3"/>
    </row>
    <row r="816" ht="12.75" customHeight="1">
      <c r="C816" s="3"/>
    </row>
    <row r="817" ht="12.75" customHeight="1">
      <c r="C817" s="3"/>
    </row>
    <row r="818" ht="12.75" customHeight="1">
      <c r="C818" s="3"/>
    </row>
    <row r="819" ht="12.75" customHeight="1">
      <c r="C819" s="3"/>
    </row>
    <row r="820" ht="12.75" customHeight="1">
      <c r="C820" s="3"/>
    </row>
    <row r="821" ht="12.75" customHeight="1">
      <c r="C821" s="3"/>
    </row>
    <row r="822" ht="12.75" customHeight="1">
      <c r="C822" s="3"/>
    </row>
    <row r="823" ht="12.75" customHeight="1">
      <c r="C823" s="3"/>
    </row>
    <row r="824" ht="12.75" customHeight="1">
      <c r="C824" s="3"/>
    </row>
    <row r="825" ht="12.75" customHeight="1">
      <c r="C825" s="3"/>
    </row>
    <row r="826" ht="12.75" customHeight="1">
      <c r="C826" s="3"/>
    </row>
    <row r="827" ht="12.75" customHeight="1">
      <c r="C827" s="3"/>
    </row>
    <row r="828" ht="12.75" customHeight="1">
      <c r="C828" s="3"/>
    </row>
    <row r="829" ht="12.75" customHeight="1">
      <c r="C829" s="3"/>
    </row>
    <row r="830" ht="12.75" customHeight="1">
      <c r="C830" s="3"/>
    </row>
    <row r="831" ht="12.75" customHeight="1">
      <c r="C831" s="3"/>
    </row>
    <row r="832" ht="12.75" customHeight="1">
      <c r="C832" s="3"/>
    </row>
    <row r="833" ht="12.75" customHeight="1">
      <c r="C833" s="3"/>
    </row>
    <row r="834" ht="12.75" customHeight="1">
      <c r="C834" s="3"/>
    </row>
    <row r="835" ht="12.75" customHeight="1">
      <c r="C835" s="3"/>
    </row>
    <row r="836" ht="12.75" customHeight="1">
      <c r="C836" s="3"/>
    </row>
    <row r="837" ht="12.75" customHeight="1">
      <c r="C837" s="3"/>
    </row>
    <row r="838" ht="12.75" customHeight="1">
      <c r="C838" s="3"/>
    </row>
    <row r="839" ht="12.75" customHeight="1">
      <c r="C839" s="3"/>
    </row>
    <row r="840" ht="12.75" customHeight="1">
      <c r="C840" s="3"/>
    </row>
    <row r="841" ht="12.75" customHeight="1">
      <c r="C841" s="3"/>
    </row>
    <row r="842" ht="12.75" customHeight="1">
      <c r="C842" s="3"/>
    </row>
    <row r="843" ht="12.75" customHeight="1">
      <c r="C843" s="3"/>
    </row>
    <row r="844" ht="12.75" customHeight="1">
      <c r="C844" s="3"/>
    </row>
    <row r="845" ht="12.75" customHeight="1">
      <c r="C845" s="3"/>
    </row>
    <row r="846" ht="12.75" customHeight="1">
      <c r="C846" s="3"/>
    </row>
    <row r="847" ht="12.75" customHeight="1">
      <c r="C847" s="3"/>
    </row>
    <row r="848" ht="12.75" customHeight="1">
      <c r="C848" s="3"/>
    </row>
    <row r="849" ht="12.75" customHeight="1">
      <c r="C849" s="3"/>
    </row>
    <row r="850" ht="12.75" customHeight="1">
      <c r="C850" s="3"/>
    </row>
    <row r="851" ht="12.75" customHeight="1">
      <c r="C851" s="3"/>
    </row>
    <row r="852" ht="12.75" customHeight="1">
      <c r="C852" s="3"/>
    </row>
    <row r="853" ht="12.75" customHeight="1">
      <c r="C853" s="3"/>
    </row>
    <row r="854" ht="12.75" customHeight="1">
      <c r="C854" s="3"/>
    </row>
    <row r="855" ht="12.75" customHeight="1">
      <c r="C855" s="3"/>
    </row>
    <row r="856" ht="12.75" customHeight="1">
      <c r="C856" s="3"/>
    </row>
    <row r="857" ht="12.75" customHeight="1">
      <c r="C857" s="3"/>
    </row>
    <row r="858" ht="12.75" customHeight="1">
      <c r="C858" s="3"/>
    </row>
    <row r="859" ht="12.75" customHeight="1">
      <c r="C859" s="3"/>
    </row>
    <row r="860" ht="12.75" customHeight="1">
      <c r="C860" s="3"/>
    </row>
    <row r="861" ht="12.75" customHeight="1">
      <c r="C861" s="3"/>
    </row>
    <row r="862" ht="12.75" customHeight="1">
      <c r="C862" s="3"/>
    </row>
    <row r="863" ht="12.75" customHeight="1">
      <c r="C863" s="3"/>
    </row>
    <row r="864" ht="12.75" customHeight="1">
      <c r="C864" s="3"/>
    </row>
    <row r="865" ht="12.75" customHeight="1">
      <c r="C865" s="3"/>
    </row>
    <row r="866" ht="12.75" customHeight="1">
      <c r="C866" s="3"/>
    </row>
    <row r="867" ht="12.75" customHeight="1">
      <c r="C867" s="3"/>
    </row>
    <row r="868" ht="12.75" customHeight="1">
      <c r="C868" s="3"/>
    </row>
    <row r="869" ht="12.75" customHeight="1">
      <c r="C869" s="3"/>
    </row>
    <row r="870" ht="12.75" customHeight="1">
      <c r="C870" s="3"/>
    </row>
    <row r="871" ht="12.75" customHeight="1">
      <c r="C871" s="3"/>
    </row>
    <row r="872" ht="12.75" customHeight="1">
      <c r="C872" s="3"/>
    </row>
    <row r="873" ht="12.75" customHeight="1">
      <c r="C873" s="3"/>
    </row>
    <row r="874" ht="12.75" customHeight="1">
      <c r="C874" s="3"/>
    </row>
    <row r="875" ht="12.75" customHeight="1">
      <c r="C875" s="3"/>
    </row>
    <row r="876" ht="12.75" customHeight="1">
      <c r="C876" s="3"/>
    </row>
    <row r="877" ht="12.75" customHeight="1">
      <c r="C877" s="3"/>
    </row>
    <row r="878" ht="12.75" customHeight="1">
      <c r="C878" s="3"/>
    </row>
    <row r="879" ht="12.75" customHeight="1">
      <c r="C879" s="3"/>
    </row>
    <row r="880" ht="12.75" customHeight="1">
      <c r="C880" s="3"/>
    </row>
    <row r="881" ht="12.75" customHeight="1">
      <c r="C881" s="3"/>
    </row>
    <row r="882" ht="12.75" customHeight="1">
      <c r="C882" s="3"/>
    </row>
    <row r="883" ht="12.75" customHeight="1">
      <c r="C883" s="3"/>
    </row>
    <row r="884" ht="12.75" customHeight="1">
      <c r="C884" s="3"/>
    </row>
    <row r="885" ht="12.75" customHeight="1">
      <c r="C885" s="3"/>
    </row>
    <row r="886" ht="12.75" customHeight="1">
      <c r="C886" s="3"/>
    </row>
    <row r="887" ht="12.75" customHeight="1">
      <c r="C887" s="3"/>
    </row>
    <row r="888" ht="12.75" customHeight="1">
      <c r="C888" s="3"/>
    </row>
    <row r="889" ht="12.75" customHeight="1">
      <c r="C889" s="3"/>
    </row>
    <row r="890" ht="12.75" customHeight="1">
      <c r="C890" s="3"/>
    </row>
    <row r="891" ht="12.75" customHeight="1">
      <c r="C891" s="3"/>
    </row>
    <row r="892" ht="12.75" customHeight="1">
      <c r="C892" s="3"/>
    </row>
    <row r="893" ht="12.75" customHeight="1">
      <c r="C893" s="3"/>
    </row>
    <row r="894" ht="12.75" customHeight="1">
      <c r="C894" s="3"/>
    </row>
    <row r="895" ht="12.75" customHeight="1">
      <c r="C895" s="3"/>
    </row>
    <row r="896" ht="12.75" customHeight="1">
      <c r="C896" s="3"/>
    </row>
    <row r="897" ht="12.75" customHeight="1">
      <c r="C897" s="3"/>
    </row>
    <row r="898" ht="12.75" customHeight="1">
      <c r="C898" s="3"/>
    </row>
    <row r="899" ht="12.75" customHeight="1">
      <c r="C899" s="3"/>
    </row>
    <row r="900" ht="12.75" customHeight="1">
      <c r="C900" s="3"/>
    </row>
    <row r="901" ht="12.75" customHeight="1">
      <c r="C901" s="3"/>
    </row>
    <row r="902" ht="12.75" customHeight="1">
      <c r="C902" s="3"/>
    </row>
    <row r="903" ht="12.75" customHeight="1">
      <c r="C903" s="3"/>
    </row>
    <row r="904" ht="12.75" customHeight="1">
      <c r="C904" s="3"/>
    </row>
    <row r="905" ht="12.75" customHeight="1">
      <c r="C905" s="3"/>
    </row>
    <row r="906" ht="12.75" customHeight="1">
      <c r="C906" s="3"/>
    </row>
    <row r="907" ht="12.75" customHeight="1">
      <c r="C907" s="3"/>
    </row>
    <row r="908" ht="12.75" customHeight="1">
      <c r="C908" s="3"/>
    </row>
    <row r="909" ht="12.75" customHeight="1">
      <c r="C909" s="3"/>
    </row>
    <row r="910" ht="12.75" customHeight="1">
      <c r="C910" s="3"/>
    </row>
    <row r="911" ht="12.75" customHeight="1">
      <c r="C911" s="3"/>
    </row>
    <row r="912" ht="12.75" customHeight="1">
      <c r="C912" s="3"/>
    </row>
    <row r="913" ht="12.75" customHeight="1">
      <c r="C913" s="3"/>
    </row>
    <row r="914" ht="12.75" customHeight="1">
      <c r="C914" s="3"/>
    </row>
    <row r="915" ht="12.75" customHeight="1">
      <c r="C915" s="3"/>
    </row>
    <row r="916" ht="12.75" customHeight="1">
      <c r="C916" s="3"/>
    </row>
    <row r="917" ht="12.75" customHeight="1">
      <c r="C917" s="3"/>
    </row>
    <row r="918" ht="12.75" customHeight="1">
      <c r="C918" s="3"/>
    </row>
    <row r="919" ht="12.75" customHeight="1">
      <c r="C919" s="3"/>
    </row>
    <row r="920" ht="12.75" customHeight="1">
      <c r="C920" s="3"/>
    </row>
    <row r="921" ht="12.75" customHeight="1">
      <c r="C921" s="3"/>
    </row>
    <row r="922" ht="12.75" customHeight="1">
      <c r="C922" s="3"/>
    </row>
    <row r="923" ht="12.75" customHeight="1">
      <c r="C923" s="3"/>
    </row>
    <row r="924" ht="12.75" customHeight="1">
      <c r="C924" s="3"/>
    </row>
    <row r="925" ht="12.75" customHeight="1">
      <c r="C925" s="3"/>
    </row>
    <row r="926" ht="12.75" customHeight="1">
      <c r="C926" s="3"/>
    </row>
    <row r="927" ht="12.75" customHeight="1">
      <c r="C927" s="3"/>
    </row>
    <row r="928" ht="12.75" customHeight="1">
      <c r="C928" s="3"/>
    </row>
    <row r="929" ht="12.75" customHeight="1">
      <c r="C929" s="3"/>
    </row>
    <row r="930" ht="12.75" customHeight="1">
      <c r="C930" s="3"/>
    </row>
    <row r="931" ht="12.75" customHeight="1">
      <c r="C931" s="3"/>
    </row>
    <row r="932" ht="12.75" customHeight="1">
      <c r="C932" s="3"/>
    </row>
    <row r="933" ht="12.75" customHeight="1">
      <c r="C933" s="3"/>
    </row>
    <row r="934" ht="12.75" customHeight="1">
      <c r="C934" s="3"/>
    </row>
    <row r="935" ht="12.75" customHeight="1">
      <c r="C935" s="3"/>
    </row>
    <row r="936" ht="12.75" customHeight="1">
      <c r="C936" s="3"/>
    </row>
    <row r="937" ht="12.75" customHeight="1">
      <c r="C937" s="3"/>
    </row>
    <row r="938" ht="12.75" customHeight="1">
      <c r="C938" s="3"/>
    </row>
    <row r="939" ht="12.75" customHeight="1">
      <c r="C939" s="3"/>
    </row>
    <row r="940" ht="12.75" customHeight="1">
      <c r="C940" s="3"/>
    </row>
    <row r="941" ht="12.75" customHeight="1">
      <c r="C941" s="3"/>
    </row>
    <row r="942" ht="12.75" customHeight="1">
      <c r="C942" s="3"/>
    </row>
    <row r="943" ht="12.75" customHeight="1">
      <c r="C943" s="3"/>
    </row>
    <row r="944" ht="12.75" customHeight="1">
      <c r="C944" s="3"/>
    </row>
    <row r="945" ht="12.75" customHeight="1">
      <c r="C945" s="3"/>
    </row>
    <row r="946" ht="12.75" customHeight="1">
      <c r="C946" s="3"/>
    </row>
    <row r="947" ht="12.75" customHeight="1">
      <c r="C947" s="3"/>
    </row>
    <row r="948" ht="12.75" customHeight="1">
      <c r="C948" s="3"/>
    </row>
    <row r="949" ht="12.75" customHeight="1">
      <c r="C949" s="3"/>
    </row>
    <row r="950" ht="12.75" customHeight="1">
      <c r="C950" s="3"/>
    </row>
    <row r="951" ht="12.75" customHeight="1">
      <c r="C951" s="3"/>
    </row>
    <row r="952" ht="12.75" customHeight="1">
      <c r="C952" s="3"/>
    </row>
    <row r="953" ht="12.75" customHeight="1">
      <c r="C953" s="3"/>
    </row>
    <row r="954" ht="12.75" customHeight="1">
      <c r="C954" s="3"/>
    </row>
    <row r="955" ht="12.75" customHeight="1">
      <c r="C955" s="3"/>
    </row>
    <row r="956" ht="12.75" customHeight="1">
      <c r="C956" s="3"/>
    </row>
    <row r="957" ht="12.75" customHeight="1">
      <c r="C957" s="3"/>
    </row>
    <row r="958" ht="12.75" customHeight="1">
      <c r="C958" s="3"/>
    </row>
    <row r="959" ht="12.75" customHeight="1">
      <c r="C959" s="3"/>
    </row>
    <row r="960" ht="12.75" customHeight="1">
      <c r="C960" s="3"/>
    </row>
    <row r="961" ht="12.75" customHeight="1">
      <c r="C961" s="3"/>
    </row>
    <row r="962" ht="12.75" customHeight="1">
      <c r="C962" s="3"/>
    </row>
    <row r="963" ht="12.75" customHeight="1">
      <c r="C963" s="3"/>
    </row>
    <row r="964" ht="12.75" customHeight="1">
      <c r="C964" s="3"/>
    </row>
    <row r="965" ht="12.75" customHeight="1">
      <c r="C965" s="3"/>
    </row>
    <row r="966" ht="12.75" customHeight="1">
      <c r="C966" s="3"/>
    </row>
    <row r="967" ht="12.75" customHeight="1">
      <c r="C967" s="3"/>
    </row>
    <row r="968" ht="12.75" customHeight="1">
      <c r="C968" s="3"/>
    </row>
    <row r="969" ht="12.75" customHeight="1">
      <c r="C969" s="3"/>
    </row>
    <row r="970" ht="12.75" customHeight="1">
      <c r="C970" s="3"/>
    </row>
    <row r="971" ht="12.75" customHeight="1">
      <c r="C971" s="3"/>
    </row>
    <row r="972" ht="12.75" customHeight="1">
      <c r="C972" s="3"/>
    </row>
    <row r="973" ht="12.75" customHeight="1">
      <c r="C973" s="3"/>
    </row>
    <row r="974" ht="12.75" customHeight="1">
      <c r="C974" s="3"/>
    </row>
    <row r="975" ht="12.75" customHeight="1">
      <c r="C975" s="3"/>
    </row>
    <row r="976" ht="12.75" customHeight="1">
      <c r="C976" s="3"/>
    </row>
    <row r="977" ht="12.75" customHeight="1">
      <c r="C977" s="3"/>
    </row>
    <row r="978" ht="12.75" customHeight="1">
      <c r="C978" s="3"/>
    </row>
    <row r="979" ht="12.75" customHeight="1">
      <c r="C979" s="3"/>
    </row>
    <row r="980" ht="12.75" customHeight="1">
      <c r="C980" s="3"/>
    </row>
    <row r="981" ht="12.75" customHeight="1">
      <c r="C981" s="3"/>
    </row>
    <row r="982" ht="12.75" customHeight="1">
      <c r="C982" s="3"/>
    </row>
    <row r="983" ht="12.75" customHeight="1">
      <c r="C983" s="3"/>
    </row>
    <row r="984" ht="12.75" customHeight="1">
      <c r="C984" s="3"/>
    </row>
    <row r="985" ht="12.75" customHeight="1">
      <c r="C985" s="3"/>
    </row>
    <row r="986" ht="12.75" customHeight="1">
      <c r="C986" s="3"/>
    </row>
    <row r="987" ht="12.75" customHeight="1">
      <c r="C987" s="3"/>
    </row>
    <row r="988" ht="12.75" customHeight="1">
      <c r="C988" s="3"/>
    </row>
    <row r="989" ht="12.75" customHeight="1">
      <c r="C989" s="3"/>
    </row>
    <row r="990" ht="12.75" customHeight="1">
      <c r="C990" s="3"/>
    </row>
    <row r="991" ht="12.75" customHeight="1">
      <c r="C991" s="3"/>
    </row>
    <row r="992" ht="12.75" customHeight="1">
      <c r="C992" s="3"/>
    </row>
    <row r="993" ht="12.75" customHeight="1">
      <c r="C993" s="3"/>
    </row>
    <row r="994" ht="12.75" customHeight="1">
      <c r="C994" s="3"/>
    </row>
    <row r="995" ht="12.75" customHeight="1">
      <c r="C995" s="3"/>
    </row>
    <row r="996" ht="12.75" customHeight="1">
      <c r="C996" s="3"/>
    </row>
    <row r="997" ht="12.75" customHeight="1">
      <c r="C997" s="3"/>
    </row>
    <row r="998" ht="12.75" customHeight="1">
      <c r="C998" s="3"/>
    </row>
    <row r="999" ht="12.75" customHeight="1">
      <c r="C999" s="3"/>
    </row>
    <row r="1000" ht="12.75" customHeight="1">
      <c r="C1000" s="3"/>
    </row>
  </sheetData>
  <mergeCells count="1">
    <mergeCell ref="B1:C1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116</v>
      </c>
      <c r="B1" s="34" t="s">
        <v>203</v>
      </c>
      <c r="C1" s="34" t="s">
        <v>204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6" t="s">
        <v>105</v>
      </c>
      <c r="B2" s="36">
        <v>15.0</v>
      </c>
      <c r="C2" s="36">
        <v>169.0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6" t="s">
        <v>107</v>
      </c>
      <c r="B3" s="36">
        <v>9.0</v>
      </c>
      <c r="C3" s="36">
        <v>146.0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36" t="s">
        <v>104</v>
      </c>
      <c r="B4" s="36">
        <v>15.0</v>
      </c>
      <c r="C4" s="36">
        <v>133.0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36" t="s">
        <v>109</v>
      </c>
      <c r="B5" s="36">
        <v>6.0</v>
      </c>
      <c r="C5" s="36">
        <v>90.0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36" t="s">
        <v>108</v>
      </c>
      <c r="B6" s="36">
        <v>6.0</v>
      </c>
      <c r="C6" s="36">
        <v>73.0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6" t="s">
        <v>94</v>
      </c>
      <c r="B7" s="36">
        <v>3.0</v>
      </c>
      <c r="C7" s="36">
        <v>47.0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36" t="s">
        <v>91</v>
      </c>
      <c r="B8" s="36">
        <v>7.0</v>
      </c>
      <c r="C8" s="36">
        <v>31.0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36" t="s">
        <v>93</v>
      </c>
      <c r="B9" s="36">
        <v>4.0</v>
      </c>
      <c r="C9" s="36">
        <v>31.0</v>
      </c>
      <c r="D9" s="16"/>
      <c r="E9" s="16"/>
      <c r="F9" s="17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6" t="s">
        <v>98</v>
      </c>
      <c r="B10" s="36">
        <v>3.0</v>
      </c>
      <c r="C10" s="36">
        <v>26.0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6" t="s">
        <v>101</v>
      </c>
      <c r="B11" s="36">
        <v>4.0</v>
      </c>
      <c r="C11" s="36">
        <v>23.0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36" t="s">
        <v>111</v>
      </c>
      <c r="B12" s="36">
        <v>1.0</v>
      </c>
      <c r="C12" s="36">
        <v>17.0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36" t="s">
        <v>103</v>
      </c>
      <c r="B13" s="36">
        <v>3.0</v>
      </c>
      <c r="C13" s="36">
        <v>15.0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6" t="s">
        <v>97</v>
      </c>
      <c r="B14" s="36">
        <v>2.0</v>
      </c>
      <c r="C14" s="36">
        <v>12.0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6" t="s">
        <v>99</v>
      </c>
      <c r="B15" s="36">
        <v>3.0</v>
      </c>
      <c r="C15" s="36">
        <v>10.0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36" t="s">
        <v>96</v>
      </c>
      <c r="B16" s="36">
        <v>1.0</v>
      </c>
      <c r="C16" s="36">
        <v>8.0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6" t="s">
        <v>92</v>
      </c>
      <c r="B17" s="36">
        <v>1.0</v>
      </c>
      <c r="C17" s="36">
        <v>7.0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36" t="s">
        <v>110</v>
      </c>
      <c r="B18" s="36">
        <v>1.0</v>
      </c>
      <c r="C18" s="36">
        <v>1.0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6" t="s">
        <v>95</v>
      </c>
      <c r="B19" s="36">
        <v>1.0</v>
      </c>
      <c r="C19" s="36">
        <v>1.0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8" t="s">
        <v>116</v>
      </c>
      <c r="B23" s="179" t="s">
        <v>205</v>
      </c>
      <c r="C23" s="180"/>
      <c r="D23" s="18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12" t="s">
        <v>111</v>
      </c>
      <c r="B24" s="181">
        <v>17.0</v>
      </c>
      <c r="C24" s="182">
        <f t="shared" ref="C24:C41" si="1">RANK(D24,$D$24:$D$41,1)</f>
        <v>5</v>
      </c>
      <c r="D24" s="183">
        <v>718.0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84" t="s">
        <v>107</v>
      </c>
      <c r="B25" s="185">
        <v>16.0</v>
      </c>
      <c r="C25" s="186">
        <f t="shared" si="1"/>
        <v>7</v>
      </c>
      <c r="D25" s="187">
        <v>885.0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12" t="s">
        <v>94</v>
      </c>
      <c r="B26" s="181">
        <v>16.0</v>
      </c>
      <c r="C26" s="182">
        <f t="shared" si="1"/>
        <v>15</v>
      </c>
      <c r="D26" s="183">
        <v>4247.0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84" t="s">
        <v>109</v>
      </c>
      <c r="B27" s="185">
        <v>15.0</v>
      </c>
      <c r="C27" s="186">
        <f t="shared" si="1"/>
        <v>2</v>
      </c>
      <c r="D27" s="187">
        <v>205.0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12" t="s">
        <v>108</v>
      </c>
      <c r="B28" s="181">
        <v>12.0</v>
      </c>
      <c r="C28" s="182">
        <f t="shared" si="1"/>
        <v>1</v>
      </c>
      <c r="D28" s="183">
        <v>161.0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84" t="s">
        <v>105</v>
      </c>
      <c r="B29" s="185">
        <v>11.0</v>
      </c>
      <c r="C29" s="186">
        <f t="shared" si="1"/>
        <v>8</v>
      </c>
      <c r="D29" s="187">
        <v>1025.0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12" t="s">
        <v>104</v>
      </c>
      <c r="B30" s="181">
        <v>9.0</v>
      </c>
      <c r="C30" s="182">
        <f t="shared" si="1"/>
        <v>6</v>
      </c>
      <c r="D30" s="183">
        <v>822.0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84" t="s">
        <v>98</v>
      </c>
      <c r="B31" s="185">
        <v>9.0</v>
      </c>
      <c r="C31" s="186">
        <f t="shared" si="1"/>
        <v>14</v>
      </c>
      <c r="D31" s="187">
        <v>3254.0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12" t="s">
        <v>96</v>
      </c>
      <c r="B32" s="181">
        <v>8.0</v>
      </c>
      <c r="C32" s="182">
        <f t="shared" si="1"/>
        <v>3</v>
      </c>
      <c r="D32" s="183">
        <v>339.0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84" t="s">
        <v>93</v>
      </c>
      <c r="B33" s="185">
        <v>8.0</v>
      </c>
      <c r="C33" s="186">
        <f t="shared" si="1"/>
        <v>17</v>
      </c>
      <c r="D33" s="187">
        <v>9213.0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12" t="s">
        <v>92</v>
      </c>
      <c r="B34" s="181">
        <v>7.0</v>
      </c>
      <c r="C34" s="182">
        <f t="shared" si="1"/>
        <v>16</v>
      </c>
      <c r="D34" s="183">
        <v>5167.0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84" t="s">
        <v>97</v>
      </c>
      <c r="B35" s="185">
        <v>6.0</v>
      </c>
      <c r="C35" s="186">
        <f t="shared" si="1"/>
        <v>13</v>
      </c>
      <c r="D35" s="187">
        <v>2936.0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12" t="s">
        <v>101</v>
      </c>
      <c r="B36" s="181">
        <v>6.0</v>
      </c>
      <c r="C36" s="182">
        <f t="shared" si="1"/>
        <v>12</v>
      </c>
      <c r="D36" s="183">
        <v>2742.0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84" t="s">
        <v>103</v>
      </c>
      <c r="B37" s="185">
        <v>5.0</v>
      </c>
      <c r="C37" s="186">
        <f t="shared" si="1"/>
        <v>10</v>
      </c>
      <c r="D37" s="187">
        <v>1684.0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12" t="s">
        <v>91</v>
      </c>
      <c r="B38" s="181">
        <v>4.0</v>
      </c>
      <c r="C38" s="182">
        <f t="shared" si="1"/>
        <v>18</v>
      </c>
      <c r="D38" s="183">
        <v>9330.0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84" t="s">
        <v>99</v>
      </c>
      <c r="B39" s="185">
        <v>3.0</v>
      </c>
      <c r="C39" s="186">
        <f t="shared" si="1"/>
        <v>11</v>
      </c>
      <c r="D39" s="187">
        <v>2235.0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12" t="s">
        <v>110</v>
      </c>
      <c r="B40" s="181">
        <v>1.0</v>
      </c>
      <c r="C40" s="182">
        <f t="shared" si="1"/>
        <v>4</v>
      </c>
      <c r="D40" s="183">
        <v>533.0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84" t="s">
        <v>95</v>
      </c>
      <c r="B41" s="188">
        <v>1.0</v>
      </c>
      <c r="C41" s="186">
        <f t="shared" si="1"/>
        <v>9</v>
      </c>
      <c r="D41" s="187">
        <v>1392.0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89"/>
      <c r="B44" s="189"/>
      <c r="C44" s="190"/>
      <c r="D44" s="189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89"/>
      <c r="B45" s="189"/>
      <c r="C45" s="190"/>
      <c r="D45" s="189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89"/>
      <c r="B46" s="189"/>
      <c r="C46" s="190"/>
      <c r="D46" s="189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89"/>
      <c r="B47" s="189"/>
      <c r="C47" s="189"/>
      <c r="D47" s="18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89"/>
      <c r="B48" s="189"/>
      <c r="C48" s="190"/>
      <c r="D48" s="18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89"/>
      <c r="B49" s="189"/>
      <c r="C49" s="190"/>
      <c r="D49" s="18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89"/>
      <c r="B50" s="189"/>
      <c r="C50" s="190"/>
      <c r="D50" s="189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89"/>
      <c r="B51" s="189"/>
      <c r="C51" s="189"/>
      <c r="D51" s="189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89"/>
      <c r="B52" s="189"/>
      <c r="C52" s="190"/>
      <c r="D52" s="189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89"/>
      <c r="B53" s="189"/>
      <c r="C53" s="189"/>
      <c r="D53" s="18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89"/>
      <c r="B54" s="189"/>
      <c r="C54" s="189"/>
      <c r="D54" s="189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89"/>
      <c r="B55" s="189"/>
      <c r="C55" s="189"/>
      <c r="D55" s="189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89"/>
      <c r="B56" s="189"/>
      <c r="C56" s="189"/>
      <c r="D56" s="189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89"/>
      <c r="B57" s="189"/>
      <c r="C57" s="190"/>
      <c r="D57" s="189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89"/>
      <c r="B58" s="189"/>
      <c r="C58" s="189"/>
      <c r="D58" s="189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89"/>
      <c r="B59" s="189"/>
      <c r="C59" s="189"/>
      <c r="D59" s="189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89"/>
      <c r="B60" s="189"/>
      <c r="C60" s="189"/>
      <c r="D60" s="189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89"/>
      <c r="B61" s="189"/>
      <c r="C61" s="189"/>
      <c r="D61" s="189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autoFilter ref="$A$23:$B$41">
    <sortState ref="A23:B41">
      <sortCondition descending="1" ref="B23:B41"/>
    </sortState>
  </autoFilter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27.75"/>
    <col customWidth="1" min="3" max="3" width="12.25"/>
    <col customWidth="1" min="4" max="4" width="11.75"/>
    <col customWidth="1" min="5" max="5" width="14.88"/>
  </cols>
  <sheetData>
    <row r="1">
      <c r="A1" s="191"/>
      <c r="B1" s="191"/>
      <c r="C1" s="191"/>
      <c r="D1" s="191"/>
    </row>
    <row r="2">
      <c r="A2" s="191"/>
      <c r="B2" s="191"/>
      <c r="C2" s="191"/>
      <c r="D2" s="191"/>
    </row>
    <row r="3">
      <c r="A3" s="191"/>
      <c r="B3" s="191"/>
      <c r="C3" s="191"/>
      <c r="D3" s="191"/>
    </row>
    <row r="4">
      <c r="A4" s="191"/>
      <c r="B4" s="191"/>
      <c r="C4" s="191"/>
      <c r="D4" s="191"/>
    </row>
    <row r="5">
      <c r="A5" s="191"/>
      <c r="B5" s="191"/>
      <c r="C5" s="191"/>
      <c r="D5" s="191"/>
    </row>
    <row r="6">
      <c r="A6" s="192" t="s">
        <v>206</v>
      </c>
      <c r="B6" s="193"/>
      <c r="C6" s="193"/>
      <c r="D6" s="194"/>
    </row>
    <row r="7">
      <c r="A7" s="55" t="s">
        <v>207</v>
      </c>
      <c r="B7" s="55" t="s">
        <v>208</v>
      </c>
      <c r="C7" s="55" t="s">
        <v>209</v>
      </c>
      <c r="D7" s="55" t="s">
        <v>210</v>
      </c>
    </row>
    <row r="8">
      <c r="A8" s="94">
        <v>3.0</v>
      </c>
      <c r="B8" s="94" t="s">
        <v>211</v>
      </c>
      <c r="C8" s="94">
        <v>25.0</v>
      </c>
      <c r="D8" s="94" t="s">
        <v>212</v>
      </c>
    </row>
    <row r="9">
      <c r="A9" s="94">
        <v>2.0</v>
      </c>
      <c r="B9" s="94" t="s">
        <v>213</v>
      </c>
      <c r="C9" s="94">
        <v>35.0</v>
      </c>
      <c r="D9" s="94" t="s">
        <v>214</v>
      </c>
    </row>
    <row r="10">
      <c r="A10" s="94">
        <v>1.0</v>
      </c>
      <c r="B10" s="94" t="s">
        <v>215</v>
      </c>
      <c r="C10" s="94">
        <v>25.0</v>
      </c>
      <c r="D10" s="94" t="s">
        <v>216</v>
      </c>
    </row>
    <row r="12">
      <c r="A12" s="191"/>
      <c r="B12" s="191"/>
      <c r="C12" s="191"/>
      <c r="D12" s="191"/>
    </row>
    <row r="13">
      <c r="A13" s="191"/>
      <c r="B13" s="191"/>
      <c r="C13" s="191"/>
      <c r="D13" s="191"/>
    </row>
    <row r="14">
      <c r="A14" s="191"/>
      <c r="B14" s="191"/>
      <c r="C14" s="191"/>
      <c r="D14" s="191"/>
    </row>
    <row r="15">
      <c r="A15" s="191"/>
      <c r="B15" s="191"/>
      <c r="C15" s="191"/>
      <c r="D15" s="191"/>
    </row>
    <row r="16">
      <c r="A16" s="195" t="s">
        <v>217</v>
      </c>
    </row>
    <row r="17">
      <c r="A17" s="195"/>
      <c r="B17" s="195"/>
      <c r="C17" s="195"/>
      <c r="D17" s="195"/>
    </row>
    <row r="18">
      <c r="A18" s="92" t="s">
        <v>218</v>
      </c>
      <c r="B18" s="92" t="s">
        <v>219</v>
      </c>
      <c r="C18" s="92" t="s">
        <v>112</v>
      </c>
      <c r="D18" s="92" t="s">
        <v>220</v>
      </c>
      <c r="E18" s="92" t="s">
        <v>221</v>
      </c>
      <c r="F18" s="92" t="s">
        <v>222</v>
      </c>
    </row>
    <row r="19">
      <c r="A19" s="93" t="s">
        <v>223</v>
      </c>
      <c r="B19" s="93" t="s">
        <v>224</v>
      </c>
      <c r="C19" s="93" t="s">
        <v>91</v>
      </c>
      <c r="D19" s="196">
        <v>4958.0</v>
      </c>
      <c r="E19" s="94" t="s">
        <v>225</v>
      </c>
      <c r="F19" s="197">
        <v>115673.39</v>
      </c>
      <c r="G19" s="78">
        <f t="shared" ref="G19:G107" si="1">D19/SUM($D$19:$D$107)</f>
        <v>0.09661515677</v>
      </c>
      <c r="H19" s="78">
        <f t="shared" ref="H19:H107" si="2">F19/SUM($F$19:$F$107)</f>
        <v>0.08540193909</v>
      </c>
    </row>
    <row r="20">
      <c r="A20" s="93" t="s">
        <v>226</v>
      </c>
      <c r="B20" s="93" t="s">
        <v>227</v>
      </c>
      <c r="C20" s="93" t="s">
        <v>92</v>
      </c>
      <c r="D20" s="196">
        <v>4543.0</v>
      </c>
      <c r="E20" s="196" t="s">
        <v>228</v>
      </c>
      <c r="F20" s="197">
        <v>113236.68</v>
      </c>
      <c r="G20" s="78">
        <f t="shared" si="1"/>
        <v>0.08852816805</v>
      </c>
      <c r="H20" s="78">
        <f t="shared" si="2"/>
        <v>0.0836029103</v>
      </c>
    </row>
    <row r="21">
      <c r="A21" s="93" t="s">
        <v>229</v>
      </c>
      <c r="B21" s="93" t="s">
        <v>230</v>
      </c>
      <c r="C21" s="93" t="s">
        <v>93</v>
      </c>
      <c r="D21" s="196">
        <v>3961.0</v>
      </c>
      <c r="E21" s="196" t="s">
        <v>228</v>
      </c>
      <c r="F21" s="197">
        <v>117483.39</v>
      </c>
      <c r="G21" s="78">
        <f t="shared" si="1"/>
        <v>0.07718689713</v>
      </c>
      <c r="H21" s="78">
        <f t="shared" si="2"/>
        <v>0.08673826639</v>
      </c>
    </row>
    <row r="22">
      <c r="A22" s="93" t="s">
        <v>231</v>
      </c>
      <c r="B22" s="93" t="s">
        <v>232</v>
      </c>
      <c r="C22" s="93" t="s">
        <v>103</v>
      </c>
      <c r="D22" s="196">
        <v>1684.0</v>
      </c>
      <c r="E22" s="196" t="s">
        <v>233</v>
      </c>
      <c r="F22" s="197">
        <v>57317.39</v>
      </c>
      <c r="G22" s="78">
        <f t="shared" si="1"/>
        <v>0.03281563614</v>
      </c>
      <c r="H22" s="78">
        <f t="shared" si="2"/>
        <v>0.04231756543</v>
      </c>
    </row>
    <row r="23">
      <c r="A23" s="93" t="s">
        <v>234</v>
      </c>
      <c r="B23" s="93" t="s">
        <v>235</v>
      </c>
      <c r="C23" s="93" t="s">
        <v>93</v>
      </c>
      <c r="D23" s="196">
        <v>1525.0</v>
      </c>
      <c r="E23" s="196" t="s">
        <v>228</v>
      </c>
      <c r="F23" s="197">
        <v>28722.71</v>
      </c>
      <c r="G23" s="78">
        <f t="shared" si="1"/>
        <v>0.0297172477</v>
      </c>
      <c r="H23" s="78">
        <f t="shared" si="2"/>
        <v>0.02120604514</v>
      </c>
    </row>
    <row r="24">
      <c r="A24" s="93" t="s">
        <v>236</v>
      </c>
      <c r="B24" s="93" t="s">
        <v>237</v>
      </c>
      <c r="C24" s="93" t="s">
        <v>91</v>
      </c>
      <c r="D24" s="196">
        <v>1383.0</v>
      </c>
      <c r="E24" s="196" t="s">
        <v>238</v>
      </c>
      <c r="F24" s="197">
        <v>52245.9</v>
      </c>
      <c r="G24" s="78">
        <f t="shared" si="1"/>
        <v>0.02695013348</v>
      </c>
      <c r="H24" s="78">
        <f t="shared" si="2"/>
        <v>0.03857327229</v>
      </c>
    </row>
    <row r="25">
      <c r="A25" s="93" t="s">
        <v>239</v>
      </c>
      <c r="B25" s="93" t="s">
        <v>240</v>
      </c>
      <c r="C25" s="93" t="s">
        <v>99</v>
      </c>
      <c r="D25" s="196">
        <v>1234.0</v>
      </c>
      <c r="E25" s="196" t="s">
        <v>241</v>
      </c>
      <c r="F25" s="197">
        <v>32555.55</v>
      </c>
      <c r="G25" s="78">
        <f t="shared" si="1"/>
        <v>0.02404661223</v>
      </c>
      <c r="H25" s="78">
        <f t="shared" si="2"/>
        <v>0.02403584003</v>
      </c>
    </row>
    <row r="26">
      <c r="A26" s="93" t="s">
        <v>242</v>
      </c>
      <c r="B26" s="93" t="s">
        <v>243</v>
      </c>
      <c r="C26" s="93" t="s">
        <v>97</v>
      </c>
      <c r="D26" s="196">
        <v>1096.0</v>
      </c>
      <c r="E26" s="196" t="s">
        <v>244</v>
      </c>
      <c r="F26" s="197">
        <v>23611.58</v>
      </c>
      <c r="G26" s="78">
        <f t="shared" si="1"/>
        <v>0.0213574449</v>
      </c>
      <c r="H26" s="78">
        <f t="shared" si="2"/>
        <v>0.0174324857</v>
      </c>
    </row>
    <row r="27">
      <c r="A27" s="93" t="s">
        <v>245</v>
      </c>
      <c r="B27" s="93" t="s">
        <v>246</v>
      </c>
      <c r="C27" s="93" t="s">
        <v>95</v>
      </c>
      <c r="D27" s="196">
        <v>1072.0</v>
      </c>
      <c r="E27" s="196" t="s">
        <v>244</v>
      </c>
      <c r="F27" s="197">
        <v>24704.4</v>
      </c>
      <c r="G27" s="78">
        <f t="shared" si="1"/>
        <v>0.02088976363</v>
      </c>
      <c r="H27" s="78">
        <f t="shared" si="2"/>
        <v>0.01823931731</v>
      </c>
    </row>
    <row r="28">
      <c r="A28" s="93" t="s">
        <v>247</v>
      </c>
      <c r="B28" s="93" t="s">
        <v>248</v>
      </c>
      <c r="C28" s="93" t="s">
        <v>91</v>
      </c>
      <c r="D28" s="196">
        <v>1063.0</v>
      </c>
      <c r="E28" s="196" t="s">
        <v>228</v>
      </c>
      <c r="F28" s="197">
        <v>29073.45</v>
      </c>
      <c r="G28" s="78">
        <f t="shared" si="1"/>
        <v>0.02071438315</v>
      </c>
      <c r="H28" s="78">
        <f t="shared" si="2"/>
        <v>0.02146499732</v>
      </c>
    </row>
    <row r="29">
      <c r="A29" s="93" t="s">
        <v>249</v>
      </c>
      <c r="B29" s="93" t="s">
        <v>250</v>
      </c>
      <c r="C29" s="93" t="s">
        <v>94</v>
      </c>
      <c r="D29" s="196">
        <v>1031.0</v>
      </c>
      <c r="E29" s="196" t="s">
        <v>241</v>
      </c>
      <c r="F29" s="197">
        <v>30226.1</v>
      </c>
      <c r="G29" s="78">
        <f t="shared" si="1"/>
        <v>0.02009080811</v>
      </c>
      <c r="H29" s="78">
        <f t="shared" si="2"/>
        <v>0.02231600155</v>
      </c>
    </row>
    <row r="30">
      <c r="A30" s="93" t="s">
        <v>251</v>
      </c>
      <c r="B30" s="93" t="s">
        <v>252</v>
      </c>
      <c r="C30" s="93" t="s">
        <v>99</v>
      </c>
      <c r="D30" s="196">
        <v>1001.0</v>
      </c>
      <c r="E30" s="196" t="s">
        <v>253</v>
      </c>
      <c r="F30" s="197">
        <v>26968.15</v>
      </c>
      <c r="G30" s="78">
        <f t="shared" si="1"/>
        <v>0.01950620652</v>
      </c>
      <c r="H30" s="78">
        <f t="shared" si="2"/>
        <v>0.01991064932</v>
      </c>
    </row>
    <row r="31">
      <c r="A31" s="93" t="s">
        <v>254</v>
      </c>
      <c r="B31" s="93" t="s">
        <v>255</v>
      </c>
      <c r="C31" s="93" t="s">
        <v>98</v>
      </c>
      <c r="D31" s="196">
        <v>980.0</v>
      </c>
      <c r="E31" s="196" t="s">
        <v>228</v>
      </c>
      <c r="F31" s="197">
        <v>23850.95</v>
      </c>
      <c r="G31" s="78">
        <f t="shared" si="1"/>
        <v>0.0190969854</v>
      </c>
      <c r="H31" s="78">
        <f t="shared" si="2"/>
        <v>0.01760921314</v>
      </c>
    </row>
    <row r="32">
      <c r="A32" s="93" t="s">
        <v>256</v>
      </c>
      <c r="B32" s="93" t="s">
        <v>257</v>
      </c>
      <c r="C32" s="93" t="s">
        <v>97</v>
      </c>
      <c r="D32" s="196">
        <v>970.0</v>
      </c>
      <c r="E32" s="196" t="s">
        <v>241</v>
      </c>
      <c r="F32" s="197">
        <v>17889.55</v>
      </c>
      <c r="G32" s="78">
        <f t="shared" si="1"/>
        <v>0.01890211821</v>
      </c>
      <c r="H32" s="78">
        <f t="shared" si="2"/>
        <v>0.01320789733</v>
      </c>
    </row>
    <row r="33">
      <c r="A33" s="93" t="s">
        <v>258</v>
      </c>
      <c r="B33" s="93" t="s">
        <v>259</v>
      </c>
      <c r="C33" s="93" t="s">
        <v>100</v>
      </c>
      <c r="D33" s="196">
        <v>966.0</v>
      </c>
      <c r="E33" s="196" t="s">
        <v>253</v>
      </c>
      <c r="F33" s="197">
        <v>32203.9</v>
      </c>
      <c r="G33" s="78">
        <f t="shared" si="1"/>
        <v>0.01882417133</v>
      </c>
      <c r="H33" s="78">
        <f t="shared" si="2"/>
        <v>0.023776216</v>
      </c>
    </row>
    <row r="34">
      <c r="A34" s="93" t="s">
        <v>260</v>
      </c>
      <c r="B34" s="93" t="s">
        <v>261</v>
      </c>
      <c r="C34" s="93" t="s">
        <v>100</v>
      </c>
      <c r="D34" s="196">
        <v>956.0</v>
      </c>
      <c r="E34" s="196" t="s">
        <v>225</v>
      </c>
      <c r="F34" s="197">
        <v>22607.7</v>
      </c>
      <c r="G34" s="78">
        <f t="shared" si="1"/>
        <v>0.01862930413</v>
      </c>
      <c r="H34" s="78">
        <f t="shared" si="2"/>
        <v>0.01669131871</v>
      </c>
    </row>
    <row r="35">
      <c r="A35" s="93" t="s">
        <v>262</v>
      </c>
      <c r="B35" s="93" t="s">
        <v>263</v>
      </c>
      <c r="C35" s="93" t="s">
        <v>93</v>
      </c>
      <c r="D35" s="196">
        <v>903.0</v>
      </c>
      <c r="E35" s="196" t="s">
        <v>238</v>
      </c>
      <c r="F35" s="197">
        <v>31745.75</v>
      </c>
      <c r="G35" s="78">
        <f t="shared" si="1"/>
        <v>0.01759650798</v>
      </c>
      <c r="H35" s="78">
        <f t="shared" si="2"/>
        <v>0.02343796277</v>
      </c>
    </row>
    <row r="36">
      <c r="A36" s="93" t="s">
        <v>264</v>
      </c>
      <c r="B36" s="93" t="s">
        <v>265</v>
      </c>
      <c r="C36" s="93" t="s">
        <v>94</v>
      </c>
      <c r="D36" s="196">
        <v>839.0</v>
      </c>
      <c r="E36" s="196" t="s">
        <v>228</v>
      </c>
      <c r="F36" s="197">
        <v>34101.15</v>
      </c>
      <c r="G36" s="78">
        <f t="shared" si="1"/>
        <v>0.01634935791</v>
      </c>
      <c r="H36" s="78">
        <f t="shared" si="2"/>
        <v>0.02517696019</v>
      </c>
    </row>
    <row r="37">
      <c r="A37" s="93" t="s">
        <v>266</v>
      </c>
      <c r="B37" s="93" t="s">
        <v>267</v>
      </c>
      <c r="C37" s="93" t="s">
        <v>97</v>
      </c>
      <c r="D37" s="196">
        <v>836.0</v>
      </c>
      <c r="E37" s="196" t="s">
        <v>268</v>
      </c>
      <c r="F37" s="197">
        <v>17825.06</v>
      </c>
      <c r="G37" s="78">
        <f t="shared" si="1"/>
        <v>0.01629089775</v>
      </c>
      <c r="H37" s="78">
        <f t="shared" si="2"/>
        <v>0.01316028421</v>
      </c>
    </row>
    <row r="38">
      <c r="A38" s="93" t="s">
        <v>269</v>
      </c>
      <c r="B38" s="93" t="s">
        <v>270</v>
      </c>
      <c r="C38" s="93" t="s">
        <v>101</v>
      </c>
      <c r="D38" s="196">
        <v>818.0</v>
      </c>
      <c r="E38" s="196" t="s">
        <v>228</v>
      </c>
      <c r="F38" s="197">
        <v>17172.05</v>
      </c>
      <c r="G38" s="78">
        <f t="shared" si="1"/>
        <v>0.0159401368</v>
      </c>
      <c r="H38" s="78">
        <f t="shared" si="2"/>
        <v>0.01267816538</v>
      </c>
    </row>
    <row r="39">
      <c r="A39" s="93" t="s">
        <v>271</v>
      </c>
      <c r="B39" s="93" t="s">
        <v>272</v>
      </c>
      <c r="C39" s="93" t="s">
        <v>102</v>
      </c>
      <c r="D39" s="196">
        <v>810.0</v>
      </c>
      <c r="E39" s="196" t="s">
        <v>238</v>
      </c>
      <c r="F39" s="197">
        <v>20033.2</v>
      </c>
      <c r="G39" s="78">
        <f t="shared" si="1"/>
        <v>0.01578424304</v>
      </c>
      <c r="H39" s="78">
        <f t="shared" si="2"/>
        <v>0.01479055923</v>
      </c>
    </row>
    <row r="40">
      <c r="A40" s="93" t="s">
        <v>273</v>
      </c>
      <c r="B40" s="93" t="s">
        <v>274</v>
      </c>
      <c r="C40" s="93" t="s">
        <v>93</v>
      </c>
      <c r="D40" s="196">
        <v>794.0</v>
      </c>
      <c r="E40" s="196" t="s">
        <v>268</v>
      </c>
      <c r="F40" s="197">
        <v>21282.02</v>
      </c>
      <c r="G40" s="78">
        <f t="shared" si="1"/>
        <v>0.01547245552</v>
      </c>
      <c r="H40" s="78">
        <f t="shared" si="2"/>
        <v>0.01571256601</v>
      </c>
    </row>
    <row r="41">
      <c r="A41" s="93" t="s">
        <v>275</v>
      </c>
      <c r="B41" s="93" t="s">
        <v>276</v>
      </c>
      <c r="C41" s="93" t="s">
        <v>106</v>
      </c>
      <c r="D41" s="196">
        <v>792.0</v>
      </c>
      <c r="E41" s="196" t="s">
        <v>244</v>
      </c>
      <c r="F41" s="197">
        <v>16643.8</v>
      </c>
      <c r="G41" s="78">
        <f t="shared" si="1"/>
        <v>0.01543348208</v>
      </c>
      <c r="H41" s="78">
        <f t="shared" si="2"/>
        <v>0.01228815714</v>
      </c>
    </row>
    <row r="42">
      <c r="A42" s="93" t="s">
        <v>277</v>
      </c>
      <c r="B42" s="93" t="s">
        <v>278</v>
      </c>
      <c r="C42" s="93" t="s">
        <v>107</v>
      </c>
      <c r="D42" s="196">
        <v>737.0</v>
      </c>
      <c r="E42" s="196" t="s">
        <v>279</v>
      </c>
      <c r="F42" s="197">
        <v>16617.1</v>
      </c>
      <c r="G42" s="78">
        <f t="shared" si="1"/>
        <v>0.01436171249</v>
      </c>
      <c r="H42" s="78">
        <f t="shared" si="2"/>
        <v>0.01226844447</v>
      </c>
    </row>
    <row r="43">
      <c r="A43" s="93" t="s">
        <v>280</v>
      </c>
      <c r="B43" s="93" t="s">
        <v>281</v>
      </c>
      <c r="C43" s="93" t="s">
        <v>98</v>
      </c>
      <c r="D43" s="196">
        <v>666.0</v>
      </c>
      <c r="E43" s="196" t="s">
        <v>244</v>
      </c>
      <c r="F43" s="197">
        <v>19088.0</v>
      </c>
      <c r="G43" s="78">
        <f t="shared" si="1"/>
        <v>0.01297815539</v>
      </c>
      <c r="H43" s="78">
        <f t="shared" si="2"/>
        <v>0.01409271582</v>
      </c>
    </row>
    <row r="44">
      <c r="A44" s="93" t="s">
        <v>282</v>
      </c>
      <c r="B44" s="93" t="s">
        <v>283</v>
      </c>
      <c r="C44" s="93" t="s">
        <v>94</v>
      </c>
      <c r="D44" s="196">
        <v>660.0</v>
      </c>
      <c r="E44" s="196" t="s">
        <v>279</v>
      </c>
      <c r="F44" s="197">
        <v>12924.4</v>
      </c>
      <c r="G44" s="78">
        <f t="shared" si="1"/>
        <v>0.01286123507</v>
      </c>
      <c r="H44" s="78">
        <f t="shared" si="2"/>
        <v>0.009542115274</v>
      </c>
    </row>
    <row r="45">
      <c r="A45" s="93" t="s">
        <v>284</v>
      </c>
      <c r="B45" s="93" t="s">
        <v>285</v>
      </c>
      <c r="C45" s="93" t="s">
        <v>101</v>
      </c>
      <c r="D45" s="196">
        <v>650.0</v>
      </c>
      <c r="E45" s="196" t="s">
        <v>286</v>
      </c>
      <c r="F45" s="197">
        <v>13806.5</v>
      </c>
      <c r="G45" s="78">
        <f t="shared" si="1"/>
        <v>0.01266636787</v>
      </c>
      <c r="H45" s="78">
        <f t="shared" si="2"/>
        <v>0.0101933718</v>
      </c>
    </row>
    <row r="46">
      <c r="A46" s="93" t="s">
        <v>287</v>
      </c>
      <c r="B46" s="93" t="s">
        <v>288</v>
      </c>
      <c r="C46" s="93" t="s">
        <v>93</v>
      </c>
      <c r="D46" s="196">
        <v>639.0</v>
      </c>
      <c r="E46" s="196" t="s">
        <v>253</v>
      </c>
      <c r="F46" s="197">
        <v>13157.5</v>
      </c>
      <c r="G46" s="78">
        <f t="shared" si="1"/>
        <v>0.01245201395</v>
      </c>
      <c r="H46" s="78">
        <f t="shared" si="2"/>
        <v>0.009714213559</v>
      </c>
    </row>
    <row r="47">
      <c r="A47" s="93" t="s">
        <v>289</v>
      </c>
      <c r="B47" s="93" t="s">
        <v>290</v>
      </c>
      <c r="C47" s="93" t="s">
        <v>92</v>
      </c>
      <c r="D47" s="196">
        <v>624.0</v>
      </c>
      <c r="E47" s="196" t="s">
        <v>228</v>
      </c>
      <c r="F47" s="197">
        <v>26259.95</v>
      </c>
      <c r="G47" s="78">
        <f t="shared" si="1"/>
        <v>0.01215971316</v>
      </c>
      <c r="H47" s="78">
        <f t="shared" si="2"/>
        <v>0.01938778357</v>
      </c>
    </row>
    <row r="48">
      <c r="A48" s="93" t="s">
        <v>291</v>
      </c>
      <c r="B48" s="93" t="s">
        <v>292</v>
      </c>
      <c r="C48" s="93" t="s">
        <v>91</v>
      </c>
      <c r="D48" s="196">
        <v>603.0</v>
      </c>
      <c r="E48" s="196" t="s">
        <v>228</v>
      </c>
      <c r="F48" s="197">
        <v>16325.15</v>
      </c>
      <c r="G48" s="78">
        <f t="shared" si="1"/>
        <v>0.01175049204</v>
      </c>
      <c r="H48" s="78">
        <f t="shared" si="2"/>
        <v>0.01205289709</v>
      </c>
    </row>
    <row r="49">
      <c r="A49" s="93" t="s">
        <v>293</v>
      </c>
      <c r="B49" s="93" t="s">
        <v>294</v>
      </c>
      <c r="C49" s="93" t="s">
        <v>101</v>
      </c>
      <c r="D49" s="196">
        <v>569.0</v>
      </c>
      <c r="E49" s="196" t="s">
        <v>286</v>
      </c>
      <c r="F49" s="197">
        <v>15033.66</v>
      </c>
      <c r="G49" s="78">
        <f t="shared" si="1"/>
        <v>0.01108794357</v>
      </c>
      <c r="H49" s="78">
        <f t="shared" si="2"/>
        <v>0.01109938695</v>
      </c>
    </row>
    <row r="50">
      <c r="A50" s="93" t="s">
        <v>295</v>
      </c>
      <c r="B50" s="93" t="s">
        <v>296</v>
      </c>
      <c r="C50" s="93" t="s">
        <v>93</v>
      </c>
      <c r="D50" s="196">
        <v>492.0</v>
      </c>
      <c r="E50" s="196" t="s">
        <v>241</v>
      </c>
      <c r="F50" s="197">
        <v>10653.85</v>
      </c>
      <c r="G50" s="78">
        <f t="shared" si="1"/>
        <v>0.009587466142</v>
      </c>
      <c r="H50" s="78">
        <f t="shared" si="2"/>
        <v>0.007865762806</v>
      </c>
    </row>
    <row r="51">
      <c r="A51" s="93" t="s">
        <v>297</v>
      </c>
      <c r="B51" s="93" t="s">
        <v>298</v>
      </c>
      <c r="C51" s="93" t="s">
        <v>102</v>
      </c>
      <c r="D51" s="196">
        <v>465.0</v>
      </c>
      <c r="E51" s="196" t="s">
        <v>253</v>
      </c>
      <c r="F51" s="197">
        <v>12886.3</v>
      </c>
      <c r="G51" s="78">
        <f t="shared" si="1"/>
        <v>0.009061324707</v>
      </c>
      <c r="H51" s="78">
        <f t="shared" si="2"/>
        <v>0.009513985954</v>
      </c>
    </row>
    <row r="52">
      <c r="A52" s="93" t="s">
        <v>299</v>
      </c>
      <c r="B52" s="93" t="s">
        <v>300</v>
      </c>
      <c r="C52" s="93" t="s">
        <v>98</v>
      </c>
      <c r="D52" s="196">
        <v>442.0</v>
      </c>
      <c r="E52" s="196" t="s">
        <v>301</v>
      </c>
      <c r="F52" s="197">
        <v>10272.35</v>
      </c>
      <c r="G52" s="78">
        <f t="shared" si="1"/>
        <v>0.008613130152</v>
      </c>
      <c r="H52" s="78">
        <f t="shared" si="2"/>
        <v>0.007584100449</v>
      </c>
    </row>
    <row r="53">
      <c r="A53" s="93" t="s">
        <v>302</v>
      </c>
      <c r="B53" s="93" t="s">
        <v>303</v>
      </c>
      <c r="C53" s="93" t="s">
        <v>98</v>
      </c>
      <c r="D53" s="196">
        <v>434.0</v>
      </c>
      <c r="E53" s="196" t="s">
        <v>241</v>
      </c>
      <c r="F53" s="197">
        <v>9937.1</v>
      </c>
      <c r="G53" s="78">
        <f t="shared" si="1"/>
        <v>0.008457236393</v>
      </c>
      <c r="H53" s="78">
        <f t="shared" si="2"/>
        <v>0.007336584576</v>
      </c>
    </row>
    <row r="54">
      <c r="A54" s="93" t="s">
        <v>304</v>
      </c>
      <c r="B54" s="93" t="s">
        <v>305</v>
      </c>
      <c r="C54" s="93" t="s">
        <v>104</v>
      </c>
      <c r="D54" s="196">
        <v>433.0</v>
      </c>
      <c r="E54" s="94" t="s">
        <v>279</v>
      </c>
      <c r="F54" s="197">
        <v>7603.85</v>
      </c>
      <c r="G54" s="78">
        <f t="shared" si="1"/>
        <v>0.008437749674</v>
      </c>
      <c r="H54" s="78">
        <f t="shared" si="2"/>
        <v>0.005613940549</v>
      </c>
    </row>
    <row r="55">
      <c r="A55" s="93" t="s">
        <v>306</v>
      </c>
      <c r="B55" s="93" t="s">
        <v>307</v>
      </c>
      <c r="C55" s="93" t="s">
        <v>111</v>
      </c>
      <c r="D55" s="196">
        <v>395.0</v>
      </c>
      <c r="E55" s="196" t="s">
        <v>238</v>
      </c>
      <c r="F55" s="197">
        <v>11830.1</v>
      </c>
      <c r="G55" s="78">
        <f t="shared" si="1"/>
        <v>0.007697254321</v>
      </c>
      <c r="H55" s="78">
        <f t="shared" si="2"/>
        <v>0.00873419098</v>
      </c>
    </row>
    <row r="56">
      <c r="A56" s="93" t="s">
        <v>308</v>
      </c>
      <c r="B56" s="93" t="s">
        <v>309</v>
      </c>
      <c r="C56" s="93" t="s">
        <v>94</v>
      </c>
      <c r="D56" s="196">
        <v>394.0</v>
      </c>
      <c r="E56" s="196" t="s">
        <v>253</v>
      </c>
      <c r="F56" s="197">
        <v>6973.63</v>
      </c>
      <c r="G56" s="78">
        <f t="shared" si="1"/>
        <v>0.007677767601</v>
      </c>
      <c r="H56" s="78">
        <f t="shared" si="2"/>
        <v>0.005148647623</v>
      </c>
    </row>
    <row r="57">
      <c r="A57" s="93" t="s">
        <v>310</v>
      </c>
      <c r="B57" s="93" t="s">
        <v>311</v>
      </c>
      <c r="C57" s="93" t="s">
        <v>105</v>
      </c>
      <c r="D57" s="196">
        <v>384.0</v>
      </c>
      <c r="E57" s="94" t="s">
        <v>312</v>
      </c>
      <c r="F57" s="197">
        <v>10812.15</v>
      </c>
      <c r="G57" s="78">
        <f t="shared" si="1"/>
        <v>0.007482900403</v>
      </c>
      <c r="H57" s="78">
        <f t="shared" si="2"/>
        <v>0.007982636073</v>
      </c>
    </row>
    <row r="58">
      <c r="A58" s="93" t="s">
        <v>313</v>
      </c>
      <c r="B58" s="93" t="s">
        <v>314</v>
      </c>
      <c r="C58" s="93" t="s">
        <v>106</v>
      </c>
      <c r="D58" s="196">
        <v>378.0</v>
      </c>
      <c r="E58" s="196" t="s">
        <v>315</v>
      </c>
      <c r="F58" s="197">
        <v>18138.45</v>
      </c>
      <c r="G58" s="78">
        <f t="shared" si="1"/>
        <v>0.007365980085</v>
      </c>
      <c r="H58" s="78">
        <f t="shared" si="2"/>
        <v>0.0133916608</v>
      </c>
    </row>
    <row r="59">
      <c r="A59" s="93" t="s">
        <v>316</v>
      </c>
      <c r="B59" s="93" t="s">
        <v>317</v>
      </c>
      <c r="C59" s="93" t="s">
        <v>105</v>
      </c>
      <c r="D59" s="196">
        <v>359.0</v>
      </c>
      <c r="E59" s="196" t="s">
        <v>253</v>
      </c>
      <c r="F59" s="197">
        <v>7515.35</v>
      </c>
      <c r="G59" s="78">
        <f t="shared" si="1"/>
        <v>0.006995732408</v>
      </c>
      <c r="H59" s="78">
        <f t="shared" si="2"/>
        <v>0.005548600788</v>
      </c>
    </row>
    <row r="60">
      <c r="A60" s="93" t="s">
        <v>318</v>
      </c>
      <c r="B60" s="93" t="s">
        <v>319</v>
      </c>
      <c r="C60" s="93" t="s">
        <v>94</v>
      </c>
      <c r="D60" s="196">
        <v>357.0</v>
      </c>
      <c r="E60" s="196" t="s">
        <v>253</v>
      </c>
      <c r="F60" s="197">
        <v>4438.9</v>
      </c>
      <c r="G60" s="78">
        <f t="shared" si="1"/>
        <v>0.006956758969</v>
      </c>
      <c r="H60" s="78">
        <f t="shared" si="2"/>
        <v>0.003277250433</v>
      </c>
    </row>
    <row r="61">
      <c r="A61" s="93" t="s">
        <v>320</v>
      </c>
      <c r="B61" s="93" t="s">
        <v>321</v>
      </c>
      <c r="C61" s="93" t="s">
        <v>98</v>
      </c>
      <c r="D61" s="196">
        <v>354.0</v>
      </c>
      <c r="E61" s="94" t="s">
        <v>312</v>
      </c>
      <c r="F61" s="197">
        <v>11666.9</v>
      </c>
      <c r="G61" s="78">
        <f t="shared" si="1"/>
        <v>0.006898298809</v>
      </c>
      <c r="H61" s="78">
        <f t="shared" si="2"/>
        <v>0.008613700032</v>
      </c>
    </row>
    <row r="62">
      <c r="A62" s="93" t="s">
        <v>322</v>
      </c>
      <c r="B62" s="93" t="s">
        <v>323</v>
      </c>
      <c r="C62" s="93" t="s">
        <v>110</v>
      </c>
      <c r="D62" s="196">
        <v>349.0</v>
      </c>
      <c r="E62" s="196" t="s">
        <v>268</v>
      </c>
      <c r="F62" s="197">
        <v>7151.55</v>
      </c>
      <c r="G62" s="78">
        <f t="shared" si="1"/>
        <v>0.00680086521</v>
      </c>
      <c r="H62" s="78">
        <f t="shared" si="2"/>
        <v>0.005280006382</v>
      </c>
    </row>
    <row r="63">
      <c r="A63" s="93" t="s">
        <v>324</v>
      </c>
      <c r="B63" s="93" t="s">
        <v>325</v>
      </c>
      <c r="C63" s="93" t="s">
        <v>91</v>
      </c>
      <c r="D63" s="196">
        <v>345.0</v>
      </c>
      <c r="E63" s="196" t="s">
        <v>228</v>
      </c>
      <c r="F63" s="197">
        <v>19711.13</v>
      </c>
      <c r="G63" s="78">
        <f t="shared" si="1"/>
        <v>0.006722918331</v>
      </c>
      <c r="H63" s="78">
        <f t="shared" si="2"/>
        <v>0.01455277418</v>
      </c>
    </row>
    <row r="64">
      <c r="A64" s="93" t="s">
        <v>326</v>
      </c>
      <c r="B64" s="93" t="s">
        <v>327</v>
      </c>
      <c r="C64" s="93" t="s">
        <v>104</v>
      </c>
      <c r="D64" s="196">
        <v>335.0</v>
      </c>
      <c r="E64" s="196" t="s">
        <v>225</v>
      </c>
      <c r="F64" s="197">
        <v>7555.6</v>
      </c>
      <c r="G64" s="78">
        <f t="shared" si="1"/>
        <v>0.006528051133</v>
      </c>
      <c r="H64" s="78">
        <f t="shared" si="2"/>
        <v>0.005578317459</v>
      </c>
    </row>
    <row r="65">
      <c r="A65" s="93" t="s">
        <v>328</v>
      </c>
      <c r="B65" s="93" t="s">
        <v>329</v>
      </c>
      <c r="C65" s="93" t="s">
        <v>91</v>
      </c>
      <c r="D65" s="196">
        <v>327.0</v>
      </c>
      <c r="E65" s="196" t="s">
        <v>241</v>
      </c>
      <c r="F65" s="197">
        <v>12489.7</v>
      </c>
      <c r="G65" s="78">
        <f t="shared" si="1"/>
        <v>0.006372157375</v>
      </c>
      <c r="H65" s="78">
        <f t="shared" si="2"/>
        <v>0.00922117523</v>
      </c>
    </row>
    <row r="66">
      <c r="A66" s="93" t="s">
        <v>330</v>
      </c>
      <c r="B66" s="93" t="s">
        <v>331</v>
      </c>
      <c r="C66" s="93" t="s">
        <v>95</v>
      </c>
      <c r="D66" s="196">
        <v>320.0</v>
      </c>
      <c r="E66" s="196" t="s">
        <v>253</v>
      </c>
      <c r="F66" s="197">
        <v>10430.58</v>
      </c>
      <c r="G66" s="78">
        <f t="shared" si="1"/>
        <v>0.006235750336</v>
      </c>
      <c r="H66" s="78">
        <f t="shared" si="2"/>
        <v>0.007700922034</v>
      </c>
    </row>
    <row r="67">
      <c r="A67" s="93" t="s">
        <v>332</v>
      </c>
      <c r="B67" s="93" t="s">
        <v>333</v>
      </c>
      <c r="C67" s="93" t="s">
        <v>94</v>
      </c>
      <c r="D67" s="196">
        <v>315.0</v>
      </c>
      <c r="E67" s="196" t="s">
        <v>228</v>
      </c>
      <c r="F67" s="197">
        <v>8702.23</v>
      </c>
      <c r="G67" s="78">
        <f t="shared" si="1"/>
        <v>0.006138316737</v>
      </c>
      <c r="H67" s="78">
        <f t="shared" si="2"/>
        <v>0.006424877116</v>
      </c>
    </row>
    <row r="68">
      <c r="A68" s="93" t="s">
        <v>334</v>
      </c>
      <c r="B68" s="93" t="s">
        <v>335</v>
      </c>
      <c r="C68" s="93" t="s">
        <v>101</v>
      </c>
      <c r="D68" s="196">
        <v>295.0</v>
      </c>
      <c r="E68" s="94" t="s">
        <v>312</v>
      </c>
      <c r="F68" s="197">
        <v>6146.3</v>
      </c>
      <c r="G68" s="78">
        <f t="shared" si="1"/>
        <v>0.005748582341</v>
      </c>
      <c r="H68" s="78">
        <f t="shared" si="2"/>
        <v>0.004537827915</v>
      </c>
    </row>
    <row r="69">
      <c r="A69" s="93" t="s">
        <v>336</v>
      </c>
      <c r="B69" s="93" t="s">
        <v>337</v>
      </c>
      <c r="C69" s="93" t="s">
        <v>101</v>
      </c>
      <c r="D69" s="196">
        <v>293.0</v>
      </c>
      <c r="E69" s="94" t="s">
        <v>312</v>
      </c>
      <c r="F69" s="197">
        <v>6089.9</v>
      </c>
      <c r="G69" s="78">
        <f t="shared" si="1"/>
        <v>0.005709608902</v>
      </c>
      <c r="H69" s="78">
        <f t="shared" si="2"/>
        <v>0.004496187661</v>
      </c>
    </row>
    <row r="70">
      <c r="A70" s="93" t="s">
        <v>338</v>
      </c>
      <c r="B70" s="93" t="s">
        <v>339</v>
      </c>
      <c r="C70" s="93" t="s">
        <v>94</v>
      </c>
      <c r="D70" s="196">
        <v>267.0</v>
      </c>
      <c r="E70" s="196" t="s">
        <v>225</v>
      </c>
      <c r="F70" s="197">
        <v>6480.7</v>
      </c>
      <c r="G70" s="78">
        <f t="shared" si="1"/>
        <v>0.005202954187</v>
      </c>
      <c r="H70" s="78">
        <f t="shared" si="2"/>
        <v>0.004784716231</v>
      </c>
    </row>
    <row r="71">
      <c r="A71" s="93" t="s">
        <v>340</v>
      </c>
      <c r="B71" s="93" t="s">
        <v>341</v>
      </c>
      <c r="C71" s="93" t="s">
        <v>93</v>
      </c>
      <c r="D71" s="196">
        <v>253.0</v>
      </c>
      <c r="E71" s="196" t="s">
        <v>241</v>
      </c>
      <c r="F71" s="197">
        <v>4954.0</v>
      </c>
      <c r="G71" s="78">
        <f t="shared" si="1"/>
        <v>0.00493014011</v>
      </c>
      <c r="H71" s="78">
        <f t="shared" si="2"/>
        <v>0.003657549988</v>
      </c>
    </row>
    <row r="72">
      <c r="A72" s="93" t="s">
        <v>342</v>
      </c>
      <c r="B72" s="93" t="s">
        <v>343</v>
      </c>
      <c r="C72" s="93" t="s">
        <v>94</v>
      </c>
      <c r="D72" s="196">
        <v>251.0</v>
      </c>
      <c r="E72" s="196" t="s">
        <v>228</v>
      </c>
      <c r="F72" s="197">
        <v>7310.62</v>
      </c>
      <c r="G72" s="78">
        <f t="shared" si="1"/>
        <v>0.00489116667</v>
      </c>
      <c r="H72" s="78">
        <f t="shared" si="2"/>
        <v>0.005397448142</v>
      </c>
    </row>
    <row r="73">
      <c r="A73" s="93" t="s">
        <v>344</v>
      </c>
      <c r="B73" s="93" t="s">
        <v>345</v>
      </c>
      <c r="C73" s="93" t="s">
        <v>105</v>
      </c>
      <c r="D73" s="196">
        <v>208.0</v>
      </c>
      <c r="E73" s="94" t="s">
        <v>312</v>
      </c>
      <c r="F73" s="197">
        <v>4242.2</v>
      </c>
      <c r="G73" s="78">
        <f t="shared" si="1"/>
        <v>0.004053237718</v>
      </c>
      <c r="H73" s="78">
        <f t="shared" si="2"/>
        <v>0.003132026355</v>
      </c>
    </row>
    <row r="74">
      <c r="A74" s="93" t="s">
        <v>346</v>
      </c>
      <c r="B74" s="93" t="s">
        <v>347</v>
      </c>
      <c r="C74" s="93" t="s">
        <v>109</v>
      </c>
      <c r="D74" s="196">
        <v>205.0</v>
      </c>
      <c r="E74" s="94" t="s">
        <v>312</v>
      </c>
      <c r="F74" s="197">
        <v>3531.95</v>
      </c>
      <c r="G74" s="78">
        <f t="shared" si="1"/>
        <v>0.003994777559</v>
      </c>
      <c r="H74" s="78">
        <f t="shared" si="2"/>
        <v>0.002607647089</v>
      </c>
    </row>
    <row r="75">
      <c r="A75" s="93" t="s">
        <v>348</v>
      </c>
      <c r="B75" s="93" t="s">
        <v>349</v>
      </c>
      <c r="C75" s="93" t="s">
        <v>111</v>
      </c>
      <c r="D75" s="196">
        <v>190.0</v>
      </c>
      <c r="E75" s="196" t="s">
        <v>350</v>
      </c>
      <c r="F75" s="197">
        <v>5297.8</v>
      </c>
      <c r="G75" s="78">
        <f t="shared" si="1"/>
        <v>0.003702476762</v>
      </c>
      <c r="H75" s="78">
        <f t="shared" si="2"/>
        <v>0.003911378346</v>
      </c>
    </row>
    <row r="76">
      <c r="A76" s="93" t="s">
        <v>351</v>
      </c>
      <c r="B76" s="93" t="s">
        <v>352</v>
      </c>
      <c r="C76" s="93" t="s">
        <v>110</v>
      </c>
      <c r="D76" s="196">
        <v>184.0</v>
      </c>
      <c r="E76" s="94" t="s">
        <v>241</v>
      </c>
      <c r="F76" s="197">
        <v>5317.1</v>
      </c>
      <c r="G76" s="78">
        <f t="shared" si="1"/>
        <v>0.003585556443</v>
      </c>
      <c r="H76" s="78">
        <f t="shared" si="2"/>
        <v>0.003925627582</v>
      </c>
    </row>
    <row r="77">
      <c r="A77" s="93" t="s">
        <v>353</v>
      </c>
      <c r="B77" s="93" t="s">
        <v>354</v>
      </c>
      <c r="C77" s="93" t="s">
        <v>91</v>
      </c>
      <c r="D77" s="196">
        <v>181.0</v>
      </c>
      <c r="E77" s="196" t="s">
        <v>233</v>
      </c>
      <c r="F77" s="197">
        <v>3490.02</v>
      </c>
      <c r="G77" s="78">
        <f t="shared" si="1"/>
        <v>0.003527096284</v>
      </c>
      <c r="H77" s="78">
        <f t="shared" si="2"/>
        <v>0.002576690071</v>
      </c>
    </row>
    <row r="78">
      <c r="A78" s="93" t="s">
        <v>355</v>
      </c>
      <c r="B78" s="93" t="s">
        <v>356</v>
      </c>
      <c r="C78" s="93" t="s">
        <v>93</v>
      </c>
      <c r="D78" s="196">
        <v>174.0</v>
      </c>
      <c r="E78" s="196" t="s">
        <v>241</v>
      </c>
      <c r="F78" s="197">
        <v>4596.2</v>
      </c>
      <c r="G78" s="78">
        <f t="shared" si="1"/>
        <v>0.003390689245</v>
      </c>
      <c r="H78" s="78">
        <f t="shared" si="2"/>
        <v>0.003393385397</v>
      </c>
    </row>
    <row r="79">
      <c r="A79" s="93" t="s">
        <v>357</v>
      </c>
      <c r="B79" s="93" t="s">
        <v>358</v>
      </c>
      <c r="C79" s="93" t="s">
        <v>93</v>
      </c>
      <c r="D79" s="196">
        <v>172.0</v>
      </c>
      <c r="E79" s="94" t="s">
        <v>312</v>
      </c>
      <c r="F79" s="197">
        <v>5042.2</v>
      </c>
      <c r="G79" s="78">
        <f t="shared" si="1"/>
        <v>0.003351715806</v>
      </c>
      <c r="H79" s="78">
        <f t="shared" si="2"/>
        <v>0.003722668258</v>
      </c>
    </row>
    <row r="80">
      <c r="A80" s="93" t="s">
        <v>359</v>
      </c>
      <c r="B80" s="93" t="s">
        <v>360</v>
      </c>
      <c r="C80" s="93" t="s">
        <v>108</v>
      </c>
      <c r="D80" s="196">
        <v>161.0</v>
      </c>
      <c r="E80" s="94" t="s">
        <v>312</v>
      </c>
      <c r="F80" s="197">
        <v>5735.15</v>
      </c>
      <c r="G80" s="78">
        <f t="shared" si="1"/>
        <v>0.003137361888</v>
      </c>
      <c r="H80" s="78">
        <f t="shared" si="2"/>
        <v>0.004234274892</v>
      </c>
    </row>
    <row r="81">
      <c r="A81" s="93" t="s">
        <v>361</v>
      </c>
      <c r="B81" s="93" t="s">
        <v>362</v>
      </c>
      <c r="C81" s="93" t="s">
        <v>93</v>
      </c>
      <c r="D81" s="196">
        <v>160.0</v>
      </c>
      <c r="E81" s="94" t="s">
        <v>312</v>
      </c>
      <c r="F81" s="197">
        <v>3763.21</v>
      </c>
      <c r="G81" s="78">
        <f t="shared" si="1"/>
        <v>0.003117875168</v>
      </c>
      <c r="H81" s="78">
        <f t="shared" si="2"/>
        <v>0.002778386898</v>
      </c>
    </row>
    <row r="82">
      <c r="A82" s="93" t="s">
        <v>363</v>
      </c>
      <c r="B82" s="93" t="s">
        <v>364</v>
      </c>
      <c r="C82" s="93" t="s">
        <v>107</v>
      </c>
      <c r="D82" s="196">
        <v>148.0</v>
      </c>
      <c r="E82" s="94" t="s">
        <v>312</v>
      </c>
      <c r="F82" s="197">
        <v>3161.35</v>
      </c>
      <c r="G82" s="78">
        <f t="shared" si="1"/>
        <v>0.00288403453</v>
      </c>
      <c r="H82" s="78">
        <f t="shared" si="2"/>
        <v>0.002334032228</v>
      </c>
    </row>
    <row r="83">
      <c r="A83" s="93" t="s">
        <v>365</v>
      </c>
      <c r="B83" s="93" t="s">
        <v>366</v>
      </c>
      <c r="C83" s="93" t="s">
        <v>93</v>
      </c>
      <c r="D83" s="196">
        <v>140.0</v>
      </c>
      <c r="E83" s="94" t="s">
        <v>312</v>
      </c>
      <c r="F83" s="197">
        <v>3239.8</v>
      </c>
      <c r="G83" s="78">
        <f t="shared" si="1"/>
        <v>0.002728140772</v>
      </c>
      <c r="H83" s="78">
        <f t="shared" si="2"/>
        <v>0.002391952049</v>
      </c>
    </row>
    <row r="84">
      <c r="A84" s="93" t="s">
        <v>367</v>
      </c>
      <c r="B84" s="93" t="s">
        <v>368</v>
      </c>
      <c r="C84" s="93" t="s">
        <v>91</v>
      </c>
      <c r="D84" s="196">
        <v>134.0</v>
      </c>
      <c r="E84" s="94" t="s">
        <v>312</v>
      </c>
      <c r="F84" s="197">
        <v>4258.6</v>
      </c>
      <c r="G84" s="78">
        <f t="shared" si="1"/>
        <v>0.002611220453</v>
      </c>
      <c r="H84" s="78">
        <f t="shared" si="2"/>
        <v>0.003144134514</v>
      </c>
    </row>
    <row r="85">
      <c r="A85" s="93" t="s">
        <v>369</v>
      </c>
      <c r="B85" s="93" t="s">
        <v>370</v>
      </c>
      <c r="C85" s="93" t="s">
        <v>94</v>
      </c>
      <c r="D85" s="196">
        <v>133.0</v>
      </c>
      <c r="E85" s="94" t="s">
        <v>312</v>
      </c>
      <c r="F85" s="197">
        <v>3810.75</v>
      </c>
      <c r="G85" s="78">
        <f t="shared" si="1"/>
        <v>0.002591733733</v>
      </c>
      <c r="H85" s="78">
        <f t="shared" si="2"/>
        <v>0.002813485793</v>
      </c>
    </row>
    <row r="86">
      <c r="A86" s="93" t="s">
        <v>371</v>
      </c>
      <c r="B86" s="93" t="s">
        <v>372</v>
      </c>
      <c r="C86" s="93" t="s">
        <v>96</v>
      </c>
      <c r="D86" s="196">
        <v>132.0</v>
      </c>
      <c r="E86" s="94" t="s">
        <v>312</v>
      </c>
      <c r="F86" s="197">
        <v>3460.2</v>
      </c>
      <c r="G86" s="78">
        <f t="shared" si="1"/>
        <v>0.002572247014</v>
      </c>
      <c r="H86" s="78">
        <f t="shared" si="2"/>
        <v>0.002554673894</v>
      </c>
    </row>
    <row r="87">
      <c r="A87" s="93" t="s">
        <v>373</v>
      </c>
      <c r="B87" s="93" t="s">
        <v>374</v>
      </c>
      <c r="C87" s="93" t="s">
        <v>91</v>
      </c>
      <c r="D87" s="196">
        <v>122.0</v>
      </c>
      <c r="E87" s="94" t="s">
        <v>312</v>
      </c>
      <c r="F87" s="197">
        <v>3063.2</v>
      </c>
      <c r="G87" s="78">
        <f t="shared" si="1"/>
        <v>0.002377379816</v>
      </c>
      <c r="H87" s="78">
        <f t="shared" si="2"/>
        <v>0.002261567849</v>
      </c>
    </row>
    <row r="88">
      <c r="A88" s="93" t="s">
        <v>375</v>
      </c>
      <c r="B88" s="93" t="s">
        <v>376</v>
      </c>
      <c r="C88" s="93" t="s">
        <v>96</v>
      </c>
      <c r="D88" s="196">
        <v>115.0</v>
      </c>
      <c r="E88" s="94" t="s">
        <v>312</v>
      </c>
      <c r="F88" s="197">
        <v>1814.8</v>
      </c>
      <c r="G88" s="78">
        <f t="shared" si="1"/>
        <v>0.002240972777</v>
      </c>
      <c r="H88" s="78">
        <f t="shared" si="2"/>
        <v>0.001339871158</v>
      </c>
    </row>
    <row r="89">
      <c r="A89" s="93" t="s">
        <v>377</v>
      </c>
      <c r="B89" s="93" t="s">
        <v>378</v>
      </c>
      <c r="C89" s="93" t="s">
        <v>98</v>
      </c>
      <c r="D89" s="196">
        <v>98.0</v>
      </c>
      <c r="E89" s="94" t="s">
        <v>312</v>
      </c>
      <c r="F89" s="197">
        <v>1480.0</v>
      </c>
      <c r="G89" s="78">
        <f t="shared" si="1"/>
        <v>0.00190969854</v>
      </c>
      <c r="H89" s="78">
        <f t="shared" si="2"/>
        <v>0.001092687522</v>
      </c>
    </row>
    <row r="90">
      <c r="A90" s="93" t="s">
        <v>379</v>
      </c>
      <c r="B90" s="93" t="s">
        <v>380</v>
      </c>
      <c r="C90" s="93" t="s">
        <v>96</v>
      </c>
      <c r="D90" s="196">
        <v>92.0</v>
      </c>
      <c r="E90" s="94" t="s">
        <v>312</v>
      </c>
      <c r="F90" s="197">
        <v>2844.1</v>
      </c>
      <c r="G90" s="78">
        <f t="shared" si="1"/>
        <v>0.001792778222</v>
      </c>
      <c r="H90" s="78">
        <f t="shared" si="2"/>
        <v>0.002099805798</v>
      </c>
    </row>
    <row r="91">
      <c r="A91" s="93" t="s">
        <v>381</v>
      </c>
      <c r="B91" s="93" t="s">
        <v>382</v>
      </c>
      <c r="C91" s="93" t="s">
        <v>111</v>
      </c>
      <c r="D91" s="196">
        <v>91.0</v>
      </c>
      <c r="E91" s="94" t="s">
        <v>312</v>
      </c>
      <c r="F91" s="197">
        <v>1467.29</v>
      </c>
      <c r="G91" s="78">
        <f t="shared" si="1"/>
        <v>0.001773291502</v>
      </c>
      <c r="H91" s="78">
        <f t="shared" si="2"/>
        <v>0.001083303698</v>
      </c>
    </row>
    <row r="92">
      <c r="A92" s="93" t="s">
        <v>383</v>
      </c>
      <c r="B92" s="93" t="s">
        <v>384</v>
      </c>
      <c r="C92" s="93" t="s">
        <v>91</v>
      </c>
      <c r="D92" s="196">
        <v>89.0</v>
      </c>
      <c r="E92" s="94" t="s">
        <v>312</v>
      </c>
      <c r="F92" s="197">
        <v>1571.2</v>
      </c>
      <c r="G92" s="78">
        <f t="shared" si="1"/>
        <v>0.001734318062</v>
      </c>
      <c r="H92" s="78">
        <f t="shared" si="2"/>
        <v>0.001160020699</v>
      </c>
    </row>
    <row r="93">
      <c r="A93" s="93" t="s">
        <v>385</v>
      </c>
      <c r="B93" s="93" t="s">
        <v>386</v>
      </c>
      <c r="C93" s="93" t="s">
        <v>101</v>
      </c>
      <c r="D93" s="196">
        <v>87.0</v>
      </c>
      <c r="E93" s="94" t="s">
        <v>312</v>
      </c>
      <c r="F93" s="197">
        <v>1719.1</v>
      </c>
      <c r="G93" s="78">
        <f t="shared" si="1"/>
        <v>0.001695344623</v>
      </c>
      <c r="H93" s="78">
        <f t="shared" si="2"/>
        <v>0.001269215621</v>
      </c>
    </row>
    <row r="94">
      <c r="A94" s="93" t="s">
        <v>387</v>
      </c>
      <c r="B94" s="93" t="s">
        <v>388</v>
      </c>
      <c r="C94" s="93" t="s">
        <v>98</v>
      </c>
      <c r="D94" s="196">
        <v>83.0</v>
      </c>
      <c r="E94" s="94" t="s">
        <v>312</v>
      </c>
      <c r="F94" s="197">
        <v>1992.05</v>
      </c>
      <c r="G94" s="78">
        <f t="shared" si="1"/>
        <v>0.001617397743</v>
      </c>
      <c r="H94" s="78">
        <f t="shared" si="2"/>
        <v>0.001470735255</v>
      </c>
    </row>
    <row r="95">
      <c r="A95" s="93" t="s">
        <v>389</v>
      </c>
      <c r="B95" s="93" t="s">
        <v>390</v>
      </c>
      <c r="C95" s="93" t="s">
        <v>98</v>
      </c>
      <c r="D95" s="196">
        <v>80.0</v>
      </c>
      <c r="E95" s="94" t="s">
        <v>312</v>
      </c>
      <c r="F95" s="197">
        <v>1615.9</v>
      </c>
      <c r="G95" s="78">
        <f t="shared" si="1"/>
        <v>0.001558937584</v>
      </c>
      <c r="H95" s="78">
        <f t="shared" si="2"/>
        <v>0.001193022815</v>
      </c>
    </row>
    <row r="96">
      <c r="A96" s="93" t="s">
        <v>391</v>
      </c>
      <c r="B96" s="93" t="s">
        <v>392</v>
      </c>
      <c r="C96" s="93" t="s">
        <v>98</v>
      </c>
      <c r="D96" s="196">
        <v>69.0</v>
      </c>
      <c r="E96" s="94" t="s">
        <v>312</v>
      </c>
      <c r="F96" s="197">
        <v>3172.16</v>
      </c>
      <c r="G96" s="78">
        <f t="shared" si="1"/>
        <v>0.001344583666</v>
      </c>
      <c r="H96" s="78">
        <f t="shared" si="2"/>
        <v>0.002342013276</v>
      </c>
    </row>
    <row r="97">
      <c r="A97" s="93" t="s">
        <v>393</v>
      </c>
      <c r="B97" s="93" t="s">
        <v>394</v>
      </c>
      <c r="C97" s="93" t="s">
        <v>105</v>
      </c>
      <c r="D97" s="196">
        <v>63.0</v>
      </c>
      <c r="E97" s="94" t="s">
        <v>312</v>
      </c>
      <c r="F97" s="197">
        <v>1402.95</v>
      </c>
      <c r="G97" s="78">
        <f t="shared" si="1"/>
        <v>0.001227663347</v>
      </c>
      <c r="H97" s="78">
        <f t="shared" si="2"/>
        <v>0.001035801323</v>
      </c>
    </row>
    <row r="98">
      <c r="A98" s="93" t="s">
        <v>395</v>
      </c>
      <c r="B98" s="93" t="s">
        <v>396</v>
      </c>
      <c r="C98" s="93" t="s">
        <v>100</v>
      </c>
      <c r="D98" s="196">
        <v>62.0</v>
      </c>
      <c r="E98" s="94" t="s">
        <v>312</v>
      </c>
      <c r="F98" s="197">
        <v>522.5</v>
      </c>
      <c r="G98" s="78">
        <f t="shared" si="1"/>
        <v>0.001208176628</v>
      </c>
      <c r="H98" s="78">
        <f t="shared" si="2"/>
        <v>0.0003857629933</v>
      </c>
    </row>
    <row r="99">
      <c r="A99" s="93" t="s">
        <v>397</v>
      </c>
      <c r="B99" s="93" t="s">
        <v>398</v>
      </c>
      <c r="C99" s="93" t="s">
        <v>91</v>
      </c>
      <c r="D99" s="196">
        <v>59.0</v>
      </c>
      <c r="E99" s="94" t="s">
        <v>312</v>
      </c>
      <c r="F99" s="197">
        <v>1947.24</v>
      </c>
      <c r="G99" s="78">
        <f t="shared" si="1"/>
        <v>0.001149716468</v>
      </c>
      <c r="H99" s="78">
        <f t="shared" si="2"/>
        <v>0.001437651926</v>
      </c>
    </row>
    <row r="100">
      <c r="A100" s="93" t="s">
        <v>399</v>
      </c>
      <c r="B100" s="93" t="s">
        <v>400</v>
      </c>
      <c r="C100" s="93" t="s">
        <v>104</v>
      </c>
      <c r="D100" s="196">
        <v>54.0</v>
      </c>
      <c r="E100" s="94" t="s">
        <v>312</v>
      </c>
      <c r="F100" s="197">
        <v>1545.7</v>
      </c>
      <c r="G100" s="78">
        <f t="shared" si="1"/>
        <v>0.001052282869</v>
      </c>
      <c r="H100" s="78">
        <f t="shared" si="2"/>
        <v>0.001141193988</v>
      </c>
    </row>
    <row r="101">
      <c r="A101" s="93" t="s">
        <v>401</v>
      </c>
      <c r="B101" s="93" t="s">
        <v>402</v>
      </c>
      <c r="C101" s="93" t="s">
        <v>98</v>
      </c>
      <c r="D101" s="196">
        <v>48.0</v>
      </c>
      <c r="E101" s="94" t="s">
        <v>312</v>
      </c>
      <c r="F101" s="197">
        <v>2423.35</v>
      </c>
      <c r="G101" s="78">
        <f t="shared" si="1"/>
        <v>0.0009353625504</v>
      </c>
      <c r="H101" s="78">
        <f t="shared" si="2"/>
        <v>0.001789165071</v>
      </c>
    </row>
    <row r="102">
      <c r="A102" s="93" t="s">
        <v>403</v>
      </c>
      <c r="B102" s="93" t="s">
        <v>404</v>
      </c>
      <c r="C102" s="93" t="s">
        <v>91</v>
      </c>
      <c r="D102" s="196">
        <v>46.0</v>
      </c>
      <c r="E102" s="94" t="s">
        <v>312</v>
      </c>
      <c r="F102" s="197">
        <v>3361.0</v>
      </c>
      <c r="G102" s="78">
        <f t="shared" si="1"/>
        <v>0.0008963891108</v>
      </c>
      <c r="H102" s="78">
        <f t="shared" si="2"/>
        <v>0.002481434298</v>
      </c>
    </row>
    <row r="103">
      <c r="A103" s="93" t="s">
        <v>405</v>
      </c>
      <c r="B103" s="93" t="s">
        <v>406</v>
      </c>
      <c r="C103" s="93" t="s">
        <v>111</v>
      </c>
      <c r="D103" s="196">
        <v>42.0</v>
      </c>
      <c r="E103" s="94" t="s">
        <v>312</v>
      </c>
      <c r="F103" s="197">
        <v>836.7</v>
      </c>
      <c r="G103" s="78">
        <f t="shared" si="1"/>
        <v>0.0008184422316</v>
      </c>
      <c r="H103" s="78">
        <f t="shared" si="2"/>
        <v>0.000617737601</v>
      </c>
    </row>
    <row r="104">
      <c r="A104" s="93" t="s">
        <v>407</v>
      </c>
      <c r="B104" s="93" t="s">
        <v>408</v>
      </c>
      <c r="C104" s="93" t="s">
        <v>97</v>
      </c>
      <c r="D104" s="196">
        <v>34.0</v>
      </c>
      <c r="E104" s="94" t="s">
        <v>312</v>
      </c>
      <c r="F104" s="197">
        <v>1488.7</v>
      </c>
      <c r="G104" s="78">
        <f t="shared" si="1"/>
        <v>0.0006625484732</v>
      </c>
      <c r="H104" s="78">
        <f t="shared" si="2"/>
        <v>0.001099110752</v>
      </c>
    </row>
    <row r="105">
      <c r="A105" s="93" t="s">
        <v>409</v>
      </c>
      <c r="B105" s="93" t="s">
        <v>410</v>
      </c>
      <c r="C105" s="93" t="s">
        <v>101</v>
      </c>
      <c r="D105" s="196">
        <v>30.0</v>
      </c>
      <c r="E105" s="94" t="s">
        <v>312</v>
      </c>
      <c r="F105" s="197">
        <v>649.0</v>
      </c>
      <c r="G105" s="78">
        <f t="shared" si="1"/>
        <v>0.000584601594</v>
      </c>
      <c r="H105" s="78">
        <f t="shared" si="2"/>
        <v>0.0004791582443</v>
      </c>
    </row>
    <row r="106">
      <c r="A106" s="93" t="s">
        <v>411</v>
      </c>
      <c r="B106" s="93" t="s">
        <v>412</v>
      </c>
      <c r="C106" s="93" t="s">
        <v>91</v>
      </c>
      <c r="D106" s="196">
        <v>20.0</v>
      </c>
      <c r="E106" s="94" t="s">
        <v>312</v>
      </c>
      <c r="F106" s="197">
        <v>357.0</v>
      </c>
      <c r="G106" s="78">
        <f t="shared" si="1"/>
        <v>0.000389734396</v>
      </c>
      <c r="H106" s="78">
        <f t="shared" si="2"/>
        <v>0.0002635739495</v>
      </c>
    </row>
    <row r="107">
      <c r="A107" s="93" t="s">
        <v>413</v>
      </c>
      <c r="B107" s="93" t="s">
        <v>414</v>
      </c>
      <c r="C107" s="93" t="s">
        <v>105</v>
      </c>
      <c r="D107" s="196">
        <v>11.0</v>
      </c>
      <c r="E107" s="94" t="s">
        <v>312</v>
      </c>
      <c r="F107" s="197">
        <v>100.8</v>
      </c>
      <c r="G107" s="78">
        <f t="shared" si="1"/>
        <v>0.0002143539178</v>
      </c>
      <c r="H107" s="78">
        <f t="shared" si="2"/>
        <v>0.00007442087986</v>
      </c>
    </row>
    <row r="108">
      <c r="A108" s="191"/>
      <c r="B108" s="191"/>
      <c r="C108" s="191"/>
      <c r="D108" s="191"/>
    </row>
    <row r="109">
      <c r="A109" s="191"/>
      <c r="B109" s="191"/>
      <c r="C109" s="191"/>
      <c r="D109" s="191"/>
    </row>
    <row r="110">
      <c r="A110" s="191"/>
      <c r="B110" s="191"/>
      <c r="C110" s="191"/>
      <c r="D110" s="191"/>
    </row>
    <row r="111">
      <c r="A111" s="191"/>
      <c r="B111" s="191"/>
      <c r="C111" s="191"/>
      <c r="D111" s="191"/>
    </row>
    <row r="112">
      <c r="A112" s="191"/>
      <c r="B112" s="191"/>
      <c r="C112" s="191"/>
      <c r="D112" s="191"/>
    </row>
    <row r="113">
      <c r="A113" s="191"/>
      <c r="B113" s="191"/>
      <c r="C113" s="191"/>
      <c r="D113" s="191"/>
    </row>
    <row r="114">
      <c r="A114" s="191"/>
      <c r="B114" s="191"/>
      <c r="C114" s="191"/>
      <c r="D114" s="191"/>
    </row>
    <row r="115">
      <c r="A115" s="191"/>
      <c r="B115" s="191"/>
      <c r="C115" s="191"/>
      <c r="D115" s="191"/>
    </row>
    <row r="116">
      <c r="A116" s="191"/>
      <c r="B116" s="191"/>
      <c r="C116" s="191"/>
      <c r="D116" s="191"/>
    </row>
    <row r="117">
      <c r="A117" s="191"/>
      <c r="B117" s="191"/>
      <c r="C117" s="191"/>
      <c r="D117" s="191"/>
    </row>
    <row r="118">
      <c r="A118" s="191"/>
      <c r="B118" s="191"/>
      <c r="C118" s="191"/>
      <c r="D118" s="191"/>
    </row>
    <row r="119">
      <c r="A119" s="191"/>
      <c r="B119" s="191"/>
      <c r="C119" s="191"/>
      <c r="D119" s="191"/>
    </row>
    <row r="120">
      <c r="A120" s="191"/>
      <c r="B120" s="191"/>
      <c r="C120" s="191"/>
      <c r="D120" s="191"/>
    </row>
    <row r="121">
      <c r="A121" s="191"/>
      <c r="B121" s="191"/>
      <c r="C121" s="191"/>
      <c r="D121" s="191"/>
    </row>
    <row r="122">
      <c r="A122" s="191"/>
      <c r="B122" s="191"/>
      <c r="C122" s="191"/>
      <c r="D122" s="191"/>
    </row>
    <row r="123">
      <c r="A123" s="191"/>
      <c r="B123" s="191"/>
      <c r="C123" s="191"/>
      <c r="D123" s="191"/>
    </row>
    <row r="124">
      <c r="A124" s="191"/>
      <c r="B124" s="191"/>
      <c r="C124" s="191"/>
      <c r="D124" s="191"/>
    </row>
    <row r="125">
      <c r="A125" s="191"/>
      <c r="B125" s="191"/>
      <c r="C125" s="191"/>
      <c r="D125" s="191"/>
    </row>
    <row r="126">
      <c r="A126" s="191"/>
      <c r="B126" s="191"/>
      <c r="C126" s="191"/>
      <c r="D126" s="191"/>
    </row>
    <row r="127">
      <c r="A127" s="191"/>
      <c r="B127" s="191"/>
      <c r="C127" s="191"/>
      <c r="D127" s="191"/>
    </row>
    <row r="128">
      <c r="A128" s="191"/>
      <c r="B128" s="191"/>
      <c r="C128" s="191"/>
      <c r="D128" s="191"/>
    </row>
    <row r="129">
      <c r="A129" s="191"/>
      <c r="B129" s="191"/>
      <c r="C129" s="191"/>
      <c r="D129" s="191"/>
    </row>
    <row r="130">
      <c r="A130" s="191"/>
      <c r="B130" s="191"/>
      <c r="C130" s="191"/>
      <c r="D130" s="191"/>
    </row>
    <row r="131">
      <c r="A131" s="191"/>
      <c r="B131" s="191"/>
      <c r="C131" s="191"/>
      <c r="D131" s="191"/>
    </row>
    <row r="132">
      <c r="A132" s="191"/>
      <c r="B132" s="191"/>
      <c r="C132" s="191"/>
      <c r="D132" s="191"/>
    </row>
    <row r="133">
      <c r="A133" s="191"/>
      <c r="B133" s="191"/>
      <c r="C133" s="191"/>
      <c r="D133" s="191"/>
    </row>
    <row r="134">
      <c r="A134" s="191"/>
      <c r="B134" s="191"/>
      <c r="C134" s="191"/>
      <c r="D134" s="191"/>
    </row>
    <row r="135">
      <c r="A135" s="191"/>
      <c r="B135" s="191"/>
      <c r="C135" s="191"/>
      <c r="D135" s="191"/>
    </row>
    <row r="136">
      <c r="A136" s="191"/>
      <c r="B136" s="191"/>
      <c r="C136" s="191"/>
      <c r="D136" s="191"/>
    </row>
    <row r="137">
      <c r="A137" s="191"/>
      <c r="B137" s="191"/>
      <c r="C137" s="191"/>
      <c r="D137" s="191"/>
    </row>
    <row r="138">
      <c r="A138" s="191"/>
      <c r="B138" s="191"/>
      <c r="C138" s="191"/>
      <c r="D138" s="191"/>
    </row>
    <row r="139">
      <c r="A139" s="191"/>
      <c r="B139" s="191"/>
      <c r="C139" s="191"/>
      <c r="D139" s="191"/>
    </row>
    <row r="140">
      <c r="A140" s="191"/>
      <c r="B140" s="191"/>
      <c r="C140" s="191"/>
      <c r="D140" s="191"/>
    </row>
    <row r="141">
      <c r="A141" s="191"/>
      <c r="B141" s="191"/>
      <c r="C141" s="191"/>
      <c r="D141" s="191"/>
    </row>
    <row r="142">
      <c r="A142" s="191"/>
      <c r="B142" s="191"/>
      <c r="C142" s="191"/>
      <c r="D142" s="191"/>
    </row>
    <row r="143">
      <c r="A143" s="191"/>
      <c r="B143" s="191"/>
      <c r="C143" s="191"/>
      <c r="D143" s="191"/>
    </row>
    <row r="144">
      <c r="A144" s="191"/>
      <c r="B144" s="191"/>
      <c r="C144" s="191"/>
      <c r="D144" s="191"/>
    </row>
    <row r="145">
      <c r="A145" s="191"/>
      <c r="B145" s="191"/>
      <c r="C145" s="191"/>
      <c r="D145" s="191"/>
    </row>
    <row r="146">
      <c r="A146" s="191"/>
      <c r="B146" s="191"/>
      <c r="C146" s="191"/>
      <c r="D146" s="191"/>
    </row>
    <row r="147">
      <c r="A147" s="191"/>
      <c r="B147" s="191"/>
      <c r="C147" s="191"/>
      <c r="D147" s="191"/>
    </row>
    <row r="148">
      <c r="A148" s="191"/>
      <c r="B148" s="191"/>
      <c r="C148" s="191"/>
      <c r="D148" s="191"/>
    </row>
    <row r="149">
      <c r="A149" s="191"/>
      <c r="B149" s="191"/>
      <c r="C149" s="191"/>
      <c r="D149" s="191"/>
    </row>
    <row r="150">
      <c r="A150" s="191"/>
      <c r="B150" s="191"/>
      <c r="C150" s="191"/>
      <c r="D150" s="191"/>
    </row>
    <row r="151">
      <c r="A151" s="191"/>
      <c r="B151" s="191"/>
      <c r="C151" s="191"/>
      <c r="D151" s="191"/>
    </row>
    <row r="152">
      <c r="A152" s="191"/>
      <c r="B152" s="191"/>
      <c r="C152" s="191"/>
      <c r="D152" s="191"/>
    </row>
    <row r="153">
      <c r="A153" s="191"/>
      <c r="B153" s="191"/>
      <c r="C153" s="191"/>
      <c r="D153" s="191"/>
    </row>
    <row r="154">
      <c r="A154" s="191"/>
      <c r="B154" s="191"/>
      <c r="C154" s="191"/>
      <c r="D154" s="191"/>
    </row>
    <row r="155">
      <c r="A155" s="191"/>
      <c r="B155" s="191"/>
      <c r="C155" s="191"/>
      <c r="D155" s="191"/>
    </row>
    <row r="156">
      <c r="A156" s="191"/>
      <c r="B156" s="191"/>
      <c r="C156" s="191"/>
      <c r="D156" s="191"/>
    </row>
    <row r="157">
      <c r="A157" s="191"/>
      <c r="B157" s="191"/>
      <c r="C157" s="191"/>
      <c r="D157" s="191"/>
    </row>
    <row r="158">
      <c r="A158" s="191"/>
      <c r="B158" s="191"/>
      <c r="C158" s="191"/>
      <c r="D158" s="191"/>
    </row>
    <row r="159">
      <c r="A159" s="191"/>
      <c r="B159" s="191"/>
      <c r="C159" s="191"/>
      <c r="D159" s="191"/>
    </row>
    <row r="160">
      <c r="A160" s="191"/>
      <c r="B160" s="191"/>
      <c r="C160" s="191"/>
      <c r="D160" s="191"/>
    </row>
    <row r="161">
      <c r="A161" s="191"/>
      <c r="B161" s="191"/>
      <c r="C161" s="191"/>
      <c r="D161" s="191"/>
    </row>
    <row r="162">
      <c r="A162" s="191"/>
      <c r="B162" s="191"/>
      <c r="C162" s="191"/>
      <c r="D162" s="191"/>
    </row>
    <row r="163">
      <c r="A163" s="191"/>
      <c r="B163" s="191"/>
      <c r="C163" s="191"/>
      <c r="D163" s="191"/>
    </row>
    <row r="164">
      <c r="A164" s="191"/>
      <c r="B164" s="191"/>
      <c r="C164" s="191"/>
      <c r="D164" s="191"/>
    </row>
    <row r="165">
      <c r="A165" s="191"/>
      <c r="B165" s="191"/>
      <c r="C165" s="191"/>
      <c r="D165" s="191"/>
    </row>
    <row r="166">
      <c r="A166" s="191"/>
      <c r="B166" s="191"/>
      <c r="C166" s="191"/>
      <c r="D166" s="191"/>
    </row>
    <row r="167">
      <c r="A167" s="191"/>
      <c r="B167" s="191"/>
      <c r="C167" s="191"/>
      <c r="D167" s="191"/>
    </row>
    <row r="168">
      <c r="A168" s="191"/>
      <c r="B168" s="191"/>
      <c r="C168" s="191"/>
      <c r="D168" s="191"/>
    </row>
    <row r="169">
      <c r="A169" s="191"/>
      <c r="B169" s="191"/>
      <c r="C169" s="191"/>
      <c r="D169" s="191"/>
    </row>
    <row r="170">
      <c r="A170" s="191"/>
      <c r="B170" s="191"/>
      <c r="C170" s="191"/>
      <c r="D170" s="191"/>
    </row>
    <row r="171">
      <c r="A171" s="191"/>
      <c r="B171" s="191"/>
      <c r="C171" s="191"/>
      <c r="D171" s="191"/>
    </row>
    <row r="172">
      <c r="A172" s="191"/>
      <c r="B172" s="191"/>
      <c r="C172" s="191"/>
      <c r="D172" s="191"/>
    </row>
    <row r="173">
      <c r="A173" s="191"/>
      <c r="B173" s="191"/>
      <c r="C173" s="191"/>
      <c r="D173" s="191"/>
    </row>
    <row r="174">
      <c r="A174" s="191"/>
      <c r="B174" s="191"/>
      <c r="C174" s="191"/>
      <c r="D174" s="191"/>
    </row>
    <row r="175">
      <c r="A175" s="191"/>
      <c r="B175" s="191"/>
      <c r="C175" s="191"/>
      <c r="D175" s="191"/>
    </row>
    <row r="176">
      <c r="A176" s="191"/>
      <c r="B176" s="191"/>
      <c r="C176" s="191"/>
      <c r="D176" s="191"/>
    </row>
    <row r="177">
      <c r="A177" s="191"/>
      <c r="B177" s="191"/>
      <c r="C177" s="191"/>
      <c r="D177" s="191"/>
    </row>
    <row r="178">
      <c r="A178" s="191"/>
      <c r="B178" s="191"/>
      <c r="C178" s="191"/>
      <c r="D178" s="191"/>
    </row>
    <row r="179">
      <c r="A179" s="191"/>
      <c r="B179" s="191"/>
      <c r="C179" s="191"/>
      <c r="D179" s="191"/>
    </row>
    <row r="180">
      <c r="A180" s="191"/>
      <c r="B180" s="191"/>
      <c r="C180" s="191"/>
      <c r="D180" s="191"/>
    </row>
    <row r="181">
      <c r="A181" s="191"/>
      <c r="B181" s="191"/>
      <c r="C181" s="191"/>
      <c r="D181" s="191"/>
    </row>
    <row r="182">
      <c r="A182" s="191"/>
      <c r="B182" s="191"/>
      <c r="C182" s="191"/>
      <c r="D182" s="191"/>
    </row>
    <row r="183">
      <c r="A183" s="191"/>
      <c r="B183" s="191"/>
      <c r="C183" s="191"/>
      <c r="D183" s="191"/>
    </row>
    <row r="184">
      <c r="A184" s="191"/>
      <c r="B184" s="191"/>
      <c r="C184" s="191"/>
      <c r="D184" s="191"/>
    </row>
    <row r="185">
      <c r="A185" s="191"/>
      <c r="B185" s="191"/>
      <c r="C185" s="191"/>
      <c r="D185" s="191"/>
    </row>
    <row r="186">
      <c r="A186" s="191"/>
      <c r="B186" s="191"/>
      <c r="C186" s="191"/>
      <c r="D186" s="191"/>
    </row>
    <row r="187">
      <c r="A187" s="191"/>
      <c r="B187" s="191"/>
      <c r="C187" s="191"/>
      <c r="D187" s="191"/>
    </row>
    <row r="188">
      <c r="A188" s="191"/>
      <c r="B188" s="191"/>
      <c r="C188" s="191"/>
      <c r="D188" s="191"/>
    </row>
    <row r="189">
      <c r="A189" s="191"/>
      <c r="B189" s="191"/>
      <c r="C189" s="191"/>
      <c r="D189" s="191"/>
    </row>
    <row r="190">
      <c r="A190" s="191"/>
      <c r="B190" s="191"/>
      <c r="C190" s="191"/>
      <c r="D190" s="191"/>
    </row>
    <row r="191">
      <c r="A191" s="191"/>
      <c r="B191" s="191"/>
      <c r="C191" s="191"/>
      <c r="D191" s="191"/>
    </row>
    <row r="192">
      <c r="A192" s="191"/>
      <c r="B192" s="191"/>
      <c r="C192" s="191"/>
      <c r="D192" s="191"/>
    </row>
    <row r="193">
      <c r="A193" s="191"/>
      <c r="B193" s="191"/>
      <c r="C193" s="191"/>
      <c r="D193" s="191"/>
    </row>
    <row r="194">
      <c r="A194" s="191"/>
      <c r="B194" s="191"/>
      <c r="C194" s="191"/>
      <c r="D194" s="191"/>
    </row>
    <row r="195">
      <c r="A195" s="191"/>
      <c r="B195" s="191"/>
      <c r="C195" s="191"/>
      <c r="D195" s="191"/>
    </row>
    <row r="196">
      <c r="A196" s="191"/>
      <c r="B196" s="191"/>
      <c r="C196" s="191"/>
      <c r="D196" s="191"/>
    </row>
    <row r="197">
      <c r="A197" s="191"/>
      <c r="B197" s="191"/>
      <c r="C197" s="191"/>
      <c r="D197" s="191"/>
    </row>
    <row r="198">
      <c r="A198" s="191"/>
      <c r="B198" s="191"/>
      <c r="C198" s="191"/>
      <c r="D198" s="191"/>
    </row>
    <row r="199">
      <c r="A199" s="191"/>
      <c r="B199" s="191"/>
      <c r="C199" s="191"/>
      <c r="D199" s="191"/>
    </row>
    <row r="200">
      <c r="A200" s="191"/>
      <c r="B200" s="191"/>
      <c r="C200" s="191"/>
      <c r="D200" s="191"/>
    </row>
    <row r="201">
      <c r="A201" s="191"/>
      <c r="B201" s="191"/>
      <c r="C201" s="191"/>
      <c r="D201" s="191"/>
    </row>
    <row r="202">
      <c r="A202" s="191"/>
      <c r="B202" s="191"/>
      <c r="C202" s="191"/>
      <c r="D202" s="191"/>
    </row>
    <row r="203">
      <c r="A203" s="191"/>
      <c r="B203" s="191"/>
      <c r="C203" s="191"/>
      <c r="D203" s="191"/>
    </row>
    <row r="204">
      <c r="A204" s="191"/>
      <c r="B204" s="191"/>
      <c r="C204" s="191"/>
      <c r="D204" s="191"/>
    </row>
    <row r="205">
      <c r="A205" s="191"/>
      <c r="B205" s="191"/>
      <c r="C205" s="191"/>
      <c r="D205" s="191"/>
    </row>
    <row r="206">
      <c r="A206" s="191"/>
      <c r="B206" s="191"/>
      <c r="C206" s="191"/>
      <c r="D206" s="191"/>
    </row>
    <row r="207">
      <c r="A207" s="191"/>
      <c r="B207" s="191"/>
      <c r="C207" s="191"/>
      <c r="D207" s="191"/>
    </row>
    <row r="208">
      <c r="A208" s="191"/>
      <c r="B208" s="191"/>
      <c r="C208" s="191"/>
      <c r="D208" s="191"/>
    </row>
    <row r="209">
      <c r="A209" s="191"/>
      <c r="B209" s="191"/>
      <c r="C209" s="191"/>
      <c r="D209" s="191"/>
    </row>
    <row r="210">
      <c r="A210" s="191"/>
      <c r="B210" s="191"/>
      <c r="C210" s="191"/>
      <c r="D210" s="191"/>
    </row>
    <row r="211">
      <c r="A211" s="191"/>
      <c r="B211" s="191"/>
      <c r="C211" s="191"/>
      <c r="D211" s="191"/>
    </row>
    <row r="212">
      <c r="A212" s="191"/>
      <c r="B212" s="191"/>
      <c r="C212" s="191"/>
      <c r="D212" s="191"/>
    </row>
    <row r="213">
      <c r="A213" s="191"/>
      <c r="B213" s="191"/>
      <c r="C213" s="191"/>
      <c r="D213" s="191"/>
    </row>
    <row r="214">
      <c r="A214" s="191"/>
      <c r="B214" s="191"/>
      <c r="C214" s="191"/>
      <c r="D214" s="191"/>
    </row>
    <row r="215">
      <c r="A215" s="191"/>
      <c r="B215" s="191"/>
      <c r="C215" s="191"/>
      <c r="D215" s="191"/>
    </row>
    <row r="216">
      <c r="A216" s="191"/>
      <c r="B216" s="191"/>
      <c r="C216" s="191"/>
      <c r="D216" s="191"/>
    </row>
    <row r="217">
      <c r="A217" s="191"/>
      <c r="B217" s="191"/>
      <c r="C217" s="191"/>
      <c r="D217" s="191"/>
    </row>
    <row r="218">
      <c r="A218" s="191"/>
      <c r="B218" s="191"/>
      <c r="C218" s="191"/>
      <c r="D218" s="191"/>
    </row>
    <row r="219">
      <c r="A219" s="191"/>
      <c r="B219" s="191"/>
      <c r="C219" s="191"/>
      <c r="D219" s="191"/>
    </row>
    <row r="220">
      <c r="A220" s="191"/>
      <c r="B220" s="191"/>
      <c r="C220" s="191"/>
      <c r="D220" s="191"/>
    </row>
    <row r="221">
      <c r="A221" s="191"/>
      <c r="B221" s="191"/>
      <c r="C221" s="191"/>
      <c r="D221" s="191"/>
    </row>
    <row r="222">
      <c r="A222" s="191"/>
      <c r="B222" s="191"/>
      <c r="C222" s="191"/>
      <c r="D222" s="191"/>
    </row>
    <row r="223">
      <c r="A223" s="191"/>
      <c r="B223" s="191"/>
      <c r="C223" s="191"/>
      <c r="D223" s="191"/>
    </row>
    <row r="224">
      <c r="A224" s="191"/>
      <c r="B224" s="191"/>
      <c r="C224" s="191"/>
      <c r="D224" s="191"/>
    </row>
    <row r="225">
      <c r="A225" s="191"/>
      <c r="B225" s="191"/>
      <c r="C225" s="191"/>
      <c r="D225" s="191"/>
    </row>
    <row r="226">
      <c r="A226" s="191"/>
      <c r="B226" s="191"/>
      <c r="C226" s="191"/>
      <c r="D226" s="191"/>
    </row>
    <row r="227">
      <c r="A227" s="191"/>
      <c r="B227" s="191"/>
      <c r="C227" s="191"/>
      <c r="D227" s="191"/>
    </row>
    <row r="228">
      <c r="A228" s="191"/>
      <c r="B228" s="191"/>
      <c r="C228" s="191"/>
      <c r="D228" s="191"/>
    </row>
    <row r="229">
      <c r="A229" s="191"/>
      <c r="B229" s="191"/>
      <c r="C229" s="191"/>
      <c r="D229" s="191"/>
    </row>
    <row r="230">
      <c r="A230" s="191"/>
      <c r="B230" s="191"/>
      <c r="C230" s="191"/>
      <c r="D230" s="191"/>
    </row>
    <row r="231">
      <c r="A231" s="191"/>
      <c r="B231" s="191"/>
      <c r="C231" s="191"/>
      <c r="D231" s="191"/>
    </row>
    <row r="232">
      <c r="A232" s="191"/>
      <c r="B232" s="191"/>
      <c r="C232" s="191"/>
      <c r="D232" s="191"/>
    </row>
    <row r="233">
      <c r="A233" s="191"/>
      <c r="B233" s="191"/>
      <c r="C233" s="191"/>
      <c r="D233" s="191"/>
    </row>
    <row r="234">
      <c r="A234" s="191"/>
      <c r="B234" s="191"/>
      <c r="C234" s="191"/>
      <c r="D234" s="191"/>
    </row>
    <row r="235">
      <c r="A235" s="191"/>
      <c r="B235" s="191"/>
      <c r="C235" s="191"/>
      <c r="D235" s="191"/>
    </row>
    <row r="236">
      <c r="A236" s="191"/>
      <c r="B236" s="191"/>
      <c r="C236" s="191"/>
      <c r="D236" s="191"/>
    </row>
    <row r="237">
      <c r="A237" s="191"/>
      <c r="B237" s="191"/>
      <c r="C237" s="191"/>
      <c r="D237" s="191"/>
    </row>
    <row r="238">
      <c r="A238" s="191"/>
      <c r="B238" s="191"/>
      <c r="C238" s="191"/>
      <c r="D238" s="191"/>
    </row>
    <row r="239">
      <c r="A239" s="191"/>
      <c r="B239" s="191"/>
      <c r="C239" s="191"/>
      <c r="D239" s="191"/>
    </row>
    <row r="240">
      <c r="A240" s="191"/>
      <c r="B240" s="191"/>
      <c r="C240" s="191"/>
      <c r="D240" s="191"/>
    </row>
    <row r="241">
      <c r="A241" s="191"/>
      <c r="B241" s="191"/>
      <c r="C241" s="191"/>
      <c r="D241" s="191"/>
    </row>
    <row r="242">
      <c r="A242" s="191"/>
      <c r="B242" s="191"/>
      <c r="C242" s="191"/>
      <c r="D242" s="191"/>
    </row>
    <row r="243">
      <c r="A243" s="191"/>
      <c r="B243" s="191"/>
      <c r="C243" s="191"/>
      <c r="D243" s="191"/>
    </row>
    <row r="244">
      <c r="A244" s="191"/>
      <c r="B244" s="191"/>
      <c r="C244" s="191"/>
      <c r="D244" s="191"/>
    </row>
    <row r="245">
      <c r="A245" s="191"/>
      <c r="B245" s="191"/>
      <c r="C245" s="191"/>
      <c r="D245" s="191"/>
    </row>
    <row r="246">
      <c r="A246" s="191"/>
      <c r="B246" s="191"/>
      <c r="C246" s="191"/>
      <c r="D246" s="191"/>
    </row>
    <row r="247">
      <c r="A247" s="191"/>
      <c r="B247" s="191"/>
      <c r="C247" s="191"/>
      <c r="D247" s="191"/>
    </row>
    <row r="248">
      <c r="A248" s="191"/>
      <c r="B248" s="191"/>
      <c r="C248" s="191"/>
      <c r="D248" s="191"/>
    </row>
    <row r="249">
      <c r="A249" s="191"/>
      <c r="B249" s="191"/>
      <c r="C249" s="191"/>
      <c r="D249" s="191"/>
    </row>
    <row r="250">
      <c r="A250" s="191"/>
      <c r="B250" s="191"/>
      <c r="C250" s="191"/>
      <c r="D250" s="191"/>
    </row>
    <row r="251">
      <c r="A251" s="191"/>
      <c r="B251" s="191"/>
      <c r="C251" s="191"/>
      <c r="D251" s="191"/>
    </row>
    <row r="252">
      <c r="A252" s="191"/>
      <c r="B252" s="191"/>
      <c r="C252" s="191"/>
      <c r="D252" s="191"/>
    </row>
    <row r="253">
      <c r="A253" s="191"/>
      <c r="B253" s="191"/>
      <c r="C253" s="191"/>
      <c r="D253" s="191"/>
    </row>
    <row r="254">
      <c r="A254" s="191"/>
      <c r="B254" s="191"/>
      <c r="C254" s="191"/>
      <c r="D254" s="191"/>
    </row>
    <row r="255">
      <c r="A255" s="191"/>
      <c r="B255" s="191"/>
      <c r="C255" s="191"/>
      <c r="D255" s="191"/>
    </row>
    <row r="256">
      <c r="A256" s="191"/>
      <c r="B256" s="191"/>
      <c r="C256" s="191"/>
      <c r="D256" s="191"/>
    </row>
    <row r="257">
      <c r="A257" s="191"/>
      <c r="B257" s="191"/>
      <c r="C257" s="191"/>
      <c r="D257" s="191"/>
    </row>
    <row r="258">
      <c r="A258" s="191"/>
      <c r="B258" s="191"/>
      <c r="C258" s="191"/>
      <c r="D258" s="191"/>
    </row>
    <row r="259">
      <c r="A259" s="191"/>
      <c r="B259" s="191"/>
      <c r="C259" s="191"/>
      <c r="D259" s="191"/>
    </row>
    <row r="260">
      <c r="A260" s="191"/>
      <c r="B260" s="191"/>
      <c r="C260" s="191"/>
      <c r="D260" s="191"/>
    </row>
    <row r="261">
      <c r="A261" s="191"/>
      <c r="B261" s="191"/>
      <c r="C261" s="191"/>
      <c r="D261" s="191"/>
    </row>
    <row r="262">
      <c r="A262" s="191"/>
      <c r="B262" s="191"/>
      <c r="C262" s="191"/>
      <c r="D262" s="191"/>
    </row>
    <row r="263">
      <c r="A263" s="191"/>
      <c r="B263" s="191"/>
      <c r="C263" s="191"/>
      <c r="D263" s="191"/>
    </row>
    <row r="264">
      <c r="A264" s="191"/>
      <c r="B264" s="191"/>
      <c r="C264" s="191"/>
      <c r="D264" s="191"/>
    </row>
    <row r="265">
      <c r="A265" s="191"/>
      <c r="B265" s="191"/>
      <c r="C265" s="191"/>
      <c r="D265" s="191"/>
    </row>
    <row r="266">
      <c r="A266" s="191"/>
      <c r="B266" s="191"/>
      <c r="C266" s="191"/>
      <c r="D266" s="191"/>
    </row>
    <row r="267">
      <c r="A267" s="191"/>
      <c r="B267" s="191"/>
      <c r="C267" s="191"/>
      <c r="D267" s="191"/>
    </row>
    <row r="268">
      <c r="A268" s="191"/>
      <c r="B268" s="191"/>
      <c r="C268" s="191"/>
      <c r="D268" s="191"/>
    </row>
    <row r="269">
      <c r="A269" s="191"/>
      <c r="B269" s="191"/>
      <c r="C269" s="191"/>
      <c r="D269" s="191"/>
    </row>
    <row r="270">
      <c r="A270" s="191"/>
      <c r="B270" s="191"/>
      <c r="C270" s="191"/>
      <c r="D270" s="191"/>
    </row>
    <row r="271">
      <c r="A271" s="191"/>
      <c r="B271" s="191"/>
      <c r="C271" s="191"/>
      <c r="D271" s="191"/>
    </row>
    <row r="272">
      <c r="A272" s="191"/>
      <c r="B272" s="191"/>
      <c r="C272" s="191"/>
      <c r="D272" s="191"/>
    </row>
    <row r="273">
      <c r="A273" s="191"/>
      <c r="B273" s="191"/>
      <c r="C273" s="191"/>
      <c r="D273" s="191"/>
    </row>
    <row r="274">
      <c r="A274" s="191"/>
      <c r="B274" s="191"/>
      <c r="C274" s="191"/>
      <c r="D274" s="191"/>
    </row>
    <row r="275">
      <c r="A275" s="191"/>
      <c r="B275" s="191"/>
      <c r="C275" s="191"/>
      <c r="D275" s="191"/>
    </row>
    <row r="276">
      <c r="A276" s="191"/>
      <c r="B276" s="191"/>
      <c r="C276" s="191"/>
      <c r="D276" s="191"/>
    </row>
    <row r="277">
      <c r="A277" s="191"/>
      <c r="B277" s="191"/>
      <c r="C277" s="191"/>
      <c r="D277" s="191"/>
    </row>
    <row r="278">
      <c r="A278" s="191"/>
      <c r="B278" s="191"/>
      <c r="C278" s="191"/>
      <c r="D278" s="191"/>
    </row>
    <row r="279">
      <c r="A279" s="191"/>
      <c r="B279" s="191"/>
      <c r="C279" s="191"/>
      <c r="D279" s="191"/>
    </row>
    <row r="280">
      <c r="A280" s="191"/>
      <c r="B280" s="191"/>
      <c r="C280" s="191"/>
      <c r="D280" s="191"/>
    </row>
    <row r="281">
      <c r="A281" s="191"/>
      <c r="B281" s="191"/>
      <c r="C281" s="191"/>
      <c r="D281" s="191"/>
    </row>
    <row r="282">
      <c r="A282" s="191"/>
      <c r="B282" s="191"/>
      <c r="C282" s="191"/>
      <c r="D282" s="191"/>
    </row>
    <row r="283">
      <c r="A283" s="191"/>
      <c r="B283" s="191"/>
      <c r="C283" s="191"/>
      <c r="D283" s="191"/>
    </row>
    <row r="284">
      <c r="A284" s="191"/>
      <c r="B284" s="191"/>
      <c r="C284" s="191"/>
      <c r="D284" s="191"/>
    </row>
    <row r="285">
      <c r="A285" s="191"/>
      <c r="B285" s="191"/>
      <c r="C285" s="191"/>
      <c r="D285" s="191"/>
    </row>
    <row r="286">
      <c r="A286" s="191"/>
      <c r="B286" s="191"/>
      <c r="C286" s="191"/>
      <c r="D286" s="191"/>
    </row>
    <row r="287">
      <c r="A287" s="191"/>
      <c r="B287" s="191"/>
      <c r="C287" s="191"/>
      <c r="D287" s="191"/>
    </row>
    <row r="288">
      <c r="A288" s="191"/>
      <c r="B288" s="191"/>
      <c r="C288" s="191"/>
      <c r="D288" s="191"/>
    </row>
    <row r="289">
      <c r="A289" s="191"/>
      <c r="B289" s="191"/>
      <c r="C289" s="191"/>
      <c r="D289" s="191"/>
    </row>
    <row r="290">
      <c r="A290" s="191"/>
      <c r="B290" s="191"/>
      <c r="C290" s="191"/>
      <c r="D290" s="191"/>
    </row>
    <row r="291">
      <c r="A291" s="191"/>
      <c r="B291" s="191"/>
      <c r="C291" s="191"/>
      <c r="D291" s="191"/>
    </row>
    <row r="292">
      <c r="A292" s="191"/>
      <c r="B292" s="191"/>
      <c r="C292" s="191"/>
      <c r="D292" s="191"/>
    </row>
    <row r="293">
      <c r="A293" s="191"/>
      <c r="B293" s="191"/>
      <c r="C293" s="191"/>
      <c r="D293" s="191"/>
    </row>
    <row r="294">
      <c r="A294" s="191"/>
      <c r="B294" s="191"/>
      <c r="C294" s="191"/>
      <c r="D294" s="191"/>
    </row>
    <row r="295">
      <c r="A295" s="191"/>
      <c r="B295" s="191"/>
      <c r="C295" s="191"/>
      <c r="D295" s="191"/>
    </row>
    <row r="296">
      <c r="A296" s="191"/>
      <c r="B296" s="191"/>
      <c r="C296" s="191"/>
      <c r="D296" s="191"/>
    </row>
    <row r="297">
      <c r="A297" s="191"/>
      <c r="B297" s="191"/>
      <c r="C297" s="191"/>
      <c r="D297" s="191"/>
    </row>
    <row r="298">
      <c r="A298" s="191"/>
      <c r="B298" s="191"/>
      <c r="C298" s="191"/>
      <c r="D298" s="191"/>
    </row>
    <row r="299">
      <c r="A299" s="191"/>
      <c r="B299" s="191"/>
      <c r="C299" s="191"/>
      <c r="D299" s="191"/>
    </row>
    <row r="300">
      <c r="A300" s="191"/>
      <c r="B300" s="191"/>
      <c r="C300" s="191"/>
      <c r="D300" s="191"/>
    </row>
    <row r="301">
      <c r="A301" s="191"/>
      <c r="B301" s="191"/>
      <c r="C301" s="191"/>
      <c r="D301" s="191"/>
    </row>
    <row r="302">
      <c r="A302" s="191"/>
      <c r="B302" s="191"/>
      <c r="C302" s="191"/>
      <c r="D302" s="191"/>
    </row>
    <row r="303">
      <c r="A303" s="191"/>
      <c r="B303" s="191"/>
      <c r="C303" s="191"/>
      <c r="D303" s="191"/>
    </row>
    <row r="304">
      <c r="A304" s="191"/>
      <c r="B304" s="191"/>
      <c r="C304" s="191"/>
      <c r="D304" s="191"/>
    </row>
    <row r="305">
      <c r="A305" s="191"/>
      <c r="B305" s="191"/>
      <c r="C305" s="191"/>
      <c r="D305" s="191"/>
    </row>
    <row r="306">
      <c r="A306" s="191"/>
      <c r="B306" s="191"/>
      <c r="C306" s="191"/>
      <c r="D306" s="191"/>
    </row>
    <row r="307">
      <c r="A307" s="191"/>
      <c r="B307" s="191"/>
      <c r="C307" s="191"/>
      <c r="D307" s="191"/>
    </row>
    <row r="308">
      <c r="A308" s="191"/>
      <c r="B308" s="191"/>
      <c r="C308" s="191"/>
      <c r="D308" s="191"/>
    </row>
    <row r="309">
      <c r="A309" s="191"/>
      <c r="B309" s="191"/>
      <c r="C309" s="191"/>
      <c r="D309" s="191"/>
    </row>
    <row r="310">
      <c r="A310" s="191"/>
      <c r="B310" s="191"/>
      <c r="C310" s="191"/>
      <c r="D310" s="191"/>
    </row>
    <row r="311">
      <c r="A311" s="191"/>
      <c r="B311" s="191"/>
      <c r="C311" s="191"/>
      <c r="D311" s="191"/>
    </row>
    <row r="312">
      <c r="A312" s="191"/>
      <c r="B312" s="191"/>
      <c r="C312" s="191"/>
      <c r="D312" s="191"/>
    </row>
    <row r="313">
      <c r="A313" s="191"/>
      <c r="B313" s="191"/>
      <c r="C313" s="191"/>
      <c r="D313" s="191"/>
    </row>
    <row r="314">
      <c r="A314" s="191"/>
      <c r="B314" s="191"/>
      <c r="C314" s="191"/>
      <c r="D314" s="191"/>
    </row>
    <row r="315">
      <c r="A315" s="191"/>
      <c r="B315" s="191"/>
      <c r="C315" s="191"/>
      <c r="D315" s="191"/>
    </row>
    <row r="316">
      <c r="A316" s="191"/>
      <c r="B316" s="191"/>
      <c r="C316" s="191"/>
      <c r="D316" s="191"/>
    </row>
    <row r="317">
      <c r="A317" s="191"/>
      <c r="B317" s="191"/>
      <c r="C317" s="191"/>
      <c r="D317" s="191"/>
    </row>
    <row r="318">
      <c r="A318" s="191"/>
      <c r="B318" s="191"/>
      <c r="C318" s="191"/>
      <c r="D318" s="191"/>
    </row>
    <row r="319">
      <c r="A319" s="191"/>
      <c r="B319" s="191"/>
      <c r="C319" s="191"/>
      <c r="D319" s="191"/>
    </row>
    <row r="320">
      <c r="A320" s="191"/>
      <c r="B320" s="191"/>
      <c r="C320" s="191"/>
      <c r="D320" s="191"/>
    </row>
    <row r="321">
      <c r="A321" s="191"/>
      <c r="B321" s="191"/>
      <c r="C321" s="191"/>
      <c r="D321" s="191"/>
    </row>
    <row r="322">
      <c r="A322" s="191"/>
      <c r="B322" s="191"/>
      <c r="C322" s="191"/>
      <c r="D322" s="191"/>
    </row>
    <row r="323">
      <c r="A323" s="191"/>
      <c r="B323" s="191"/>
      <c r="C323" s="191"/>
      <c r="D323" s="191"/>
    </row>
    <row r="324">
      <c r="A324" s="191"/>
      <c r="B324" s="191"/>
      <c r="C324" s="191"/>
      <c r="D324" s="191"/>
    </row>
    <row r="325">
      <c r="A325" s="191"/>
      <c r="B325" s="191"/>
      <c r="C325" s="191"/>
      <c r="D325" s="191"/>
    </row>
    <row r="326">
      <c r="A326" s="191"/>
      <c r="B326" s="191"/>
      <c r="C326" s="191"/>
      <c r="D326" s="191"/>
    </row>
    <row r="327">
      <c r="A327" s="191"/>
      <c r="B327" s="191"/>
      <c r="C327" s="191"/>
      <c r="D327" s="191"/>
    </row>
    <row r="328">
      <c r="A328" s="191"/>
      <c r="B328" s="191"/>
      <c r="C328" s="191"/>
      <c r="D328" s="191"/>
    </row>
    <row r="329">
      <c r="A329" s="191"/>
      <c r="B329" s="191"/>
      <c r="C329" s="191"/>
      <c r="D329" s="191"/>
    </row>
    <row r="330">
      <c r="A330" s="191"/>
      <c r="B330" s="191"/>
      <c r="C330" s="191"/>
      <c r="D330" s="191"/>
    </row>
    <row r="331">
      <c r="A331" s="191"/>
      <c r="B331" s="191"/>
      <c r="C331" s="191"/>
      <c r="D331" s="191"/>
    </row>
    <row r="332">
      <c r="A332" s="191"/>
      <c r="B332" s="191"/>
      <c r="C332" s="191"/>
      <c r="D332" s="191"/>
    </row>
    <row r="333">
      <c r="A333" s="191"/>
      <c r="B333" s="191"/>
      <c r="C333" s="191"/>
      <c r="D333" s="191"/>
    </row>
    <row r="334">
      <c r="A334" s="191"/>
      <c r="B334" s="191"/>
      <c r="C334" s="191"/>
      <c r="D334" s="191"/>
    </row>
    <row r="335">
      <c r="A335" s="191"/>
      <c r="B335" s="191"/>
      <c r="C335" s="191"/>
      <c r="D335" s="191"/>
    </row>
    <row r="336">
      <c r="A336" s="191"/>
      <c r="B336" s="191"/>
      <c r="C336" s="191"/>
      <c r="D336" s="191"/>
    </row>
    <row r="337">
      <c r="A337" s="191"/>
      <c r="B337" s="191"/>
      <c r="C337" s="191"/>
      <c r="D337" s="191"/>
    </row>
    <row r="338">
      <c r="A338" s="191"/>
      <c r="B338" s="191"/>
      <c r="C338" s="191"/>
      <c r="D338" s="191"/>
    </row>
    <row r="339">
      <c r="A339" s="191"/>
      <c r="B339" s="191"/>
      <c r="C339" s="191"/>
      <c r="D339" s="191"/>
    </row>
    <row r="340">
      <c r="A340" s="191"/>
      <c r="B340" s="191"/>
      <c r="C340" s="191"/>
      <c r="D340" s="191"/>
    </row>
    <row r="341">
      <c r="A341" s="191"/>
      <c r="B341" s="191"/>
      <c r="C341" s="191"/>
      <c r="D341" s="191"/>
    </row>
    <row r="342">
      <c r="A342" s="191"/>
      <c r="B342" s="191"/>
      <c r="C342" s="191"/>
      <c r="D342" s="191"/>
    </row>
    <row r="343">
      <c r="A343" s="191"/>
      <c r="B343" s="191"/>
      <c r="C343" s="191"/>
      <c r="D343" s="191"/>
    </row>
    <row r="344">
      <c r="A344" s="191"/>
      <c r="B344" s="191"/>
      <c r="C344" s="191"/>
      <c r="D344" s="191"/>
    </row>
    <row r="345">
      <c r="A345" s="191"/>
      <c r="B345" s="191"/>
      <c r="C345" s="191"/>
      <c r="D345" s="191"/>
    </row>
    <row r="346">
      <c r="A346" s="191"/>
      <c r="B346" s="191"/>
      <c r="C346" s="191"/>
      <c r="D346" s="191"/>
    </row>
    <row r="347">
      <c r="A347" s="191"/>
      <c r="B347" s="191"/>
      <c r="C347" s="191"/>
      <c r="D347" s="191"/>
    </row>
    <row r="348">
      <c r="A348" s="191"/>
      <c r="B348" s="191"/>
      <c r="C348" s="191"/>
      <c r="D348" s="191"/>
    </row>
    <row r="349">
      <c r="A349" s="191"/>
      <c r="B349" s="191"/>
      <c r="C349" s="191"/>
      <c r="D349" s="191"/>
    </row>
    <row r="350">
      <c r="A350" s="191"/>
      <c r="B350" s="191"/>
      <c r="C350" s="191"/>
      <c r="D350" s="191"/>
    </row>
    <row r="351">
      <c r="A351" s="191"/>
      <c r="B351" s="191"/>
      <c r="C351" s="191"/>
      <c r="D351" s="191"/>
    </row>
    <row r="352">
      <c r="A352" s="191"/>
      <c r="B352" s="191"/>
      <c r="C352" s="191"/>
      <c r="D352" s="191"/>
    </row>
    <row r="353">
      <c r="A353" s="191"/>
      <c r="B353" s="191"/>
      <c r="C353" s="191"/>
      <c r="D353" s="191"/>
    </row>
    <row r="354">
      <c r="A354" s="191"/>
      <c r="B354" s="191"/>
      <c r="C354" s="191"/>
      <c r="D354" s="191"/>
    </row>
    <row r="355">
      <c r="A355" s="191"/>
      <c r="B355" s="191"/>
      <c r="C355" s="191"/>
      <c r="D355" s="191"/>
    </row>
    <row r="356">
      <c r="A356" s="191"/>
      <c r="B356" s="191"/>
      <c r="C356" s="191"/>
      <c r="D356" s="191"/>
    </row>
    <row r="357">
      <c r="A357" s="191"/>
      <c r="B357" s="191"/>
      <c r="C357" s="191"/>
      <c r="D357" s="191"/>
    </row>
    <row r="358">
      <c r="A358" s="191"/>
      <c r="B358" s="191"/>
      <c r="C358" s="191"/>
      <c r="D358" s="191"/>
    </row>
    <row r="359">
      <c r="A359" s="191"/>
      <c r="B359" s="191"/>
      <c r="C359" s="191"/>
      <c r="D359" s="191"/>
    </row>
    <row r="360">
      <c r="A360" s="191"/>
      <c r="B360" s="191"/>
      <c r="C360" s="191"/>
      <c r="D360" s="191"/>
    </row>
    <row r="361">
      <c r="A361" s="191"/>
      <c r="B361" s="191"/>
      <c r="C361" s="191"/>
      <c r="D361" s="191"/>
    </row>
    <row r="362">
      <c r="A362" s="191"/>
      <c r="B362" s="191"/>
      <c r="C362" s="191"/>
      <c r="D362" s="191"/>
    </row>
    <row r="363">
      <c r="A363" s="191"/>
      <c r="B363" s="191"/>
      <c r="C363" s="191"/>
      <c r="D363" s="191"/>
    </row>
    <row r="364">
      <c r="A364" s="191"/>
      <c r="B364" s="191"/>
      <c r="C364" s="191"/>
      <c r="D364" s="191"/>
    </row>
    <row r="365">
      <c r="A365" s="191"/>
      <c r="B365" s="191"/>
      <c r="C365" s="191"/>
      <c r="D365" s="191"/>
    </row>
    <row r="366">
      <c r="A366" s="191"/>
      <c r="B366" s="191"/>
      <c r="C366" s="191"/>
      <c r="D366" s="191"/>
    </row>
    <row r="367">
      <c r="A367" s="191"/>
      <c r="B367" s="191"/>
      <c r="C367" s="191"/>
      <c r="D367" s="191"/>
    </row>
    <row r="368">
      <c r="A368" s="191"/>
      <c r="B368" s="191"/>
      <c r="C368" s="191"/>
      <c r="D368" s="191"/>
    </row>
    <row r="369">
      <c r="A369" s="191"/>
      <c r="B369" s="191"/>
      <c r="C369" s="191"/>
      <c r="D369" s="191"/>
    </row>
    <row r="370">
      <c r="A370" s="191"/>
      <c r="B370" s="191"/>
      <c r="C370" s="191"/>
      <c r="D370" s="191"/>
    </row>
    <row r="371">
      <c r="A371" s="191"/>
      <c r="B371" s="191"/>
      <c r="C371" s="191"/>
      <c r="D371" s="191"/>
    </row>
    <row r="372">
      <c r="A372" s="191"/>
      <c r="B372" s="191"/>
      <c r="C372" s="191"/>
      <c r="D372" s="191"/>
    </row>
    <row r="373">
      <c r="A373" s="191"/>
      <c r="B373" s="191"/>
      <c r="C373" s="191"/>
      <c r="D373" s="191"/>
    </row>
    <row r="374">
      <c r="A374" s="191"/>
      <c r="B374" s="191"/>
      <c r="C374" s="191"/>
      <c r="D374" s="191"/>
    </row>
    <row r="375">
      <c r="A375" s="191"/>
      <c r="B375" s="191"/>
      <c r="C375" s="191"/>
      <c r="D375" s="191"/>
    </row>
    <row r="376">
      <c r="A376" s="191"/>
      <c r="B376" s="191"/>
      <c r="C376" s="191"/>
      <c r="D376" s="191"/>
    </row>
    <row r="377">
      <c r="A377" s="191"/>
      <c r="B377" s="191"/>
      <c r="C377" s="191"/>
      <c r="D377" s="191"/>
    </row>
    <row r="378">
      <c r="A378" s="191"/>
      <c r="B378" s="191"/>
      <c r="C378" s="191"/>
      <c r="D378" s="191"/>
    </row>
    <row r="379">
      <c r="A379" s="191"/>
      <c r="B379" s="191"/>
      <c r="C379" s="191"/>
      <c r="D379" s="191"/>
    </row>
    <row r="380">
      <c r="A380" s="191"/>
      <c r="B380" s="191"/>
      <c r="C380" s="191"/>
      <c r="D380" s="191"/>
    </row>
    <row r="381">
      <c r="A381" s="191"/>
      <c r="B381" s="191"/>
      <c r="C381" s="191"/>
      <c r="D381" s="191"/>
    </row>
    <row r="382">
      <c r="A382" s="191"/>
      <c r="B382" s="191"/>
      <c r="C382" s="191"/>
      <c r="D382" s="191"/>
    </row>
    <row r="383">
      <c r="A383" s="191"/>
      <c r="B383" s="191"/>
      <c r="C383" s="191"/>
      <c r="D383" s="191"/>
    </row>
    <row r="384">
      <c r="A384" s="191"/>
      <c r="B384" s="191"/>
      <c r="C384" s="191"/>
      <c r="D384" s="191"/>
    </row>
    <row r="385">
      <c r="A385" s="191"/>
      <c r="B385" s="191"/>
      <c r="C385" s="191"/>
      <c r="D385" s="191"/>
    </row>
    <row r="386">
      <c r="A386" s="191"/>
      <c r="B386" s="191"/>
      <c r="C386" s="191"/>
      <c r="D386" s="191"/>
    </row>
    <row r="387">
      <c r="A387" s="191"/>
      <c r="B387" s="191"/>
      <c r="C387" s="191"/>
      <c r="D387" s="191"/>
    </row>
    <row r="388">
      <c r="A388" s="191"/>
      <c r="B388" s="191"/>
      <c r="C388" s="191"/>
      <c r="D388" s="191"/>
    </row>
    <row r="389">
      <c r="A389" s="191"/>
      <c r="B389" s="191"/>
      <c r="C389" s="191"/>
      <c r="D389" s="191"/>
    </row>
    <row r="390">
      <c r="A390" s="191"/>
      <c r="B390" s="191"/>
      <c r="C390" s="191"/>
      <c r="D390" s="191"/>
    </row>
    <row r="391">
      <c r="A391" s="191"/>
      <c r="B391" s="191"/>
      <c r="C391" s="191"/>
      <c r="D391" s="191"/>
    </row>
    <row r="392">
      <c r="A392" s="191"/>
      <c r="B392" s="191"/>
      <c r="C392" s="191"/>
      <c r="D392" s="191"/>
    </row>
    <row r="393">
      <c r="A393" s="191"/>
      <c r="B393" s="191"/>
      <c r="C393" s="191"/>
      <c r="D393" s="191"/>
    </row>
    <row r="394">
      <c r="A394" s="191"/>
      <c r="B394" s="191"/>
      <c r="C394" s="191"/>
      <c r="D394" s="191"/>
    </row>
    <row r="395">
      <c r="A395" s="191"/>
      <c r="B395" s="191"/>
      <c r="C395" s="191"/>
      <c r="D395" s="191"/>
    </row>
    <row r="396">
      <c r="A396" s="191"/>
      <c r="B396" s="191"/>
      <c r="C396" s="191"/>
      <c r="D396" s="191"/>
    </row>
    <row r="397">
      <c r="A397" s="191"/>
      <c r="B397" s="191"/>
      <c r="C397" s="191"/>
      <c r="D397" s="191"/>
    </row>
    <row r="398">
      <c r="A398" s="191"/>
      <c r="B398" s="191"/>
      <c r="C398" s="191"/>
      <c r="D398" s="191"/>
    </row>
    <row r="399">
      <c r="A399" s="191"/>
      <c r="B399" s="191"/>
      <c r="C399" s="191"/>
      <c r="D399" s="191"/>
    </row>
    <row r="400">
      <c r="A400" s="191"/>
      <c r="B400" s="191"/>
      <c r="C400" s="191"/>
      <c r="D400" s="191"/>
    </row>
    <row r="401">
      <c r="A401" s="191"/>
      <c r="B401" s="191"/>
      <c r="C401" s="191"/>
      <c r="D401" s="191"/>
    </row>
    <row r="402">
      <c r="A402" s="191"/>
      <c r="B402" s="191"/>
      <c r="C402" s="191"/>
      <c r="D402" s="191"/>
    </row>
    <row r="403">
      <c r="A403" s="191"/>
      <c r="B403" s="191"/>
      <c r="C403" s="191"/>
      <c r="D403" s="191"/>
    </row>
    <row r="404">
      <c r="A404" s="191"/>
      <c r="B404" s="191"/>
      <c r="C404" s="191"/>
      <c r="D404" s="191"/>
    </row>
    <row r="405">
      <c r="A405" s="191"/>
      <c r="B405" s="191"/>
      <c r="C405" s="191"/>
      <c r="D405" s="191"/>
    </row>
    <row r="406">
      <c r="A406" s="191"/>
      <c r="B406" s="191"/>
      <c r="C406" s="191"/>
      <c r="D406" s="191"/>
    </row>
    <row r="407">
      <c r="A407" s="191"/>
      <c r="B407" s="191"/>
      <c r="C407" s="191"/>
      <c r="D407" s="191"/>
    </row>
    <row r="408">
      <c r="A408" s="191"/>
      <c r="B408" s="191"/>
      <c r="C408" s="191"/>
      <c r="D408" s="191"/>
    </row>
    <row r="409">
      <c r="A409" s="191"/>
      <c r="B409" s="191"/>
      <c r="C409" s="191"/>
      <c r="D409" s="191"/>
    </row>
    <row r="410">
      <c r="A410" s="191"/>
      <c r="B410" s="191"/>
      <c r="C410" s="191"/>
      <c r="D410" s="191"/>
    </row>
    <row r="411">
      <c r="A411" s="191"/>
      <c r="B411" s="191"/>
      <c r="C411" s="191"/>
      <c r="D411" s="191"/>
    </row>
    <row r="412">
      <c r="A412" s="191"/>
      <c r="B412" s="191"/>
      <c r="C412" s="191"/>
      <c r="D412" s="191"/>
    </row>
    <row r="413">
      <c r="A413" s="191"/>
      <c r="B413" s="191"/>
      <c r="C413" s="191"/>
      <c r="D413" s="191"/>
    </row>
    <row r="414">
      <c r="A414" s="191"/>
      <c r="B414" s="191"/>
      <c r="C414" s="191"/>
      <c r="D414" s="191"/>
    </row>
    <row r="415">
      <c r="A415" s="191"/>
      <c r="B415" s="191"/>
      <c r="C415" s="191"/>
      <c r="D415" s="191"/>
    </row>
    <row r="416">
      <c r="A416" s="191"/>
      <c r="B416" s="191"/>
      <c r="C416" s="191"/>
      <c r="D416" s="191"/>
    </row>
    <row r="417">
      <c r="A417" s="191"/>
      <c r="B417" s="191"/>
      <c r="C417" s="191"/>
      <c r="D417" s="191"/>
    </row>
    <row r="418">
      <c r="A418" s="191"/>
      <c r="B418" s="191"/>
      <c r="C418" s="191"/>
      <c r="D418" s="191"/>
    </row>
    <row r="419">
      <c r="A419" s="191"/>
      <c r="B419" s="191"/>
      <c r="C419" s="191"/>
      <c r="D419" s="191"/>
    </row>
    <row r="420">
      <c r="A420" s="191"/>
      <c r="B420" s="191"/>
      <c r="C420" s="191"/>
      <c r="D420" s="191"/>
    </row>
    <row r="421">
      <c r="A421" s="191"/>
      <c r="B421" s="191"/>
      <c r="C421" s="191"/>
      <c r="D421" s="191"/>
    </row>
    <row r="422">
      <c r="A422" s="191"/>
      <c r="B422" s="191"/>
      <c r="C422" s="191"/>
      <c r="D422" s="191"/>
    </row>
    <row r="423">
      <c r="A423" s="191"/>
      <c r="B423" s="191"/>
      <c r="C423" s="191"/>
      <c r="D423" s="191"/>
    </row>
    <row r="424">
      <c r="A424" s="191"/>
      <c r="B424" s="191"/>
      <c r="C424" s="191"/>
      <c r="D424" s="191"/>
    </row>
    <row r="425">
      <c r="A425" s="191"/>
      <c r="B425" s="191"/>
      <c r="C425" s="191"/>
      <c r="D425" s="191"/>
    </row>
    <row r="426">
      <c r="A426" s="191"/>
      <c r="B426" s="191"/>
      <c r="C426" s="191"/>
      <c r="D426" s="191"/>
    </row>
    <row r="427">
      <c r="A427" s="191"/>
      <c r="B427" s="191"/>
      <c r="C427" s="191"/>
      <c r="D427" s="191"/>
    </row>
    <row r="428">
      <c r="A428" s="191"/>
      <c r="B428" s="191"/>
      <c r="C428" s="191"/>
      <c r="D428" s="191"/>
    </row>
    <row r="429">
      <c r="A429" s="191"/>
      <c r="B429" s="191"/>
      <c r="C429" s="191"/>
      <c r="D429" s="191"/>
    </row>
    <row r="430">
      <c r="A430" s="191"/>
      <c r="B430" s="191"/>
      <c r="C430" s="191"/>
      <c r="D430" s="191"/>
    </row>
    <row r="431">
      <c r="A431" s="191"/>
      <c r="B431" s="191"/>
      <c r="C431" s="191"/>
      <c r="D431" s="191"/>
    </row>
    <row r="432">
      <c r="A432" s="191"/>
      <c r="B432" s="191"/>
      <c r="C432" s="191"/>
      <c r="D432" s="191"/>
    </row>
    <row r="433">
      <c r="A433" s="191"/>
      <c r="B433" s="191"/>
      <c r="C433" s="191"/>
      <c r="D433" s="191"/>
    </row>
    <row r="434">
      <c r="A434" s="191"/>
      <c r="B434" s="191"/>
      <c r="C434" s="191"/>
      <c r="D434" s="191"/>
    </row>
    <row r="435">
      <c r="A435" s="191"/>
      <c r="B435" s="191"/>
      <c r="C435" s="191"/>
      <c r="D435" s="191"/>
    </row>
    <row r="436">
      <c r="A436" s="191"/>
      <c r="B436" s="191"/>
      <c r="C436" s="191"/>
      <c r="D436" s="191"/>
    </row>
    <row r="437">
      <c r="A437" s="191"/>
      <c r="B437" s="191"/>
      <c r="C437" s="191"/>
      <c r="D437" s="191"/>
    </row>
    <row r="438">
      <c r="A438" s="191"/>
      <c r="B438" s="191"/>
      <c r="C438" s="191"/>
      <c r="D438" s="191"/>
    </row>
    <row r="439">
      <c r="A439" s="191"/>
      <c r="B439" s="191"/>
      <c r="C439" s="191"/>
      <c r="D439" s="191"/>
    </row>
    <row r="440">
      <c r="A440" s="191"/>
      <c r="B440" s="191"/>
      <c r="C440" s="191"/>
      <c r="D440" s="191"/>
    </row>
    <row r="441">
      <c r="A441" s="191"/>
      <c r="B441" s="191"/>
      <c r="C441" s="191"/>
      <c r="D441" s="191"/>
    </row>
    <row r="442">
      <c r="A442" s="191"/>
      <c r="B442" s="191"/>
      <c r="C442" s="191"/>
      <c r="D442" s="191"/>
    </row>
    <row r="443">
      <c r="A443" s="191"/>
      <c r="B443" s="191"/>
      <c r="C443" s="191"/>
      <c r="D443" s="191"/>
    </row>
    <row r="444">
      <c r="A444" s="191"/>
      <c r="B444" s="191"/>
      <c r="C444" s="191"/>
      <c r="D444" s="191"/>
    </row>
    <row r="445">
      <c r="A445" s="191"/>
      <c r="B445" s="191"/>
      <c r="C445" s="191"/>
      <c r="D445" s="191"/>
    </row>
    <row r="446">
      <c r="A446" s="191"/>
      <c r="B446" s="191"/>
      <c r="C446" s="191"/>
      <c r="D446" s="191"/>
    </row>
    <row r="447">
      <c r="A447" s="191"/>
      <c r="B447" s="191"/>
      <c r="C447" s="191"/>
      <c r="D447" s="191"/>
    </row>
    <row r="448">
      <c r="A448" s="191"/>
      <c r="B448" s="191"/>
      <c r="C448" s="191"/>
      <c r="D448" s="191"/>
    </row>
    <row r="449">
      <c r="A449" s="191"/>
      <c r="B449" s="191"/>
      <c r="C449" s="191"/>
      <c r="D449" s="191"/>
    </row>
    <row r="450">
      <c r="A450" s="191"/>
      <c r="B450" s="191"/>
      <c r="C450" s="191"/>
      <c r="D450" s="191"/>
    </row>
    <row r="451">
      <c r="A451" s="191"/>
      <c r="B451" s="191"/>
      <c r="C451" s="191"/>
      <c r="D451" s="191"/>
    </row>
    <row r="452">
      <c r="A452" s="191"/>
      <c r="B452" s="191"/>
      <c r="C452" s="191"/>
      <c r="D452" s="191"/>
    </row>
    <row r="453">
      <c r="A453" s="191"/>
      <c r="B453" s="191"/>
      <c r="C453" s="191"/>
      <c r="D453" s="191"/>
    </row>
    <row r="454">
      <c r="A454" s="191"/>
      <c r="B454" s="191"/>
      <c r="C454" s="191"/>
      <c r="D454" s="191"/>
    </row>
    <row r="455">
      <c r="A455" s="191"/>
      <c r="B455" s="191"/>
      <c r="C455" s="191"/>
      <c r="D455" s="191"/>
    </row>
    <row r="456">
      <c r="A456" s="191"/>
      <c r="B456" s="191"/>
      <c r="C456" s="191"/>
      <c r="D456" s="191"/>
    </row>
    <row r="457">
      <c r="A457" s="191"/>
      <c r="B457" s="191"/>
      <c r="C457" s="191"/>
      <c r="D457" s="191"/>
    </row>
    <row r="458">
      <c r="A458" s="191"/>
      <c r="B458" s="191"/>
      <c r="C458" s="191"/>
      <c r="D458" s="191"/>
    </row>
    <row r="459">
      <c r="A459" s="191"/>
      <c r="B459" s="191"/>
      <c r="C459" s="191"/>
      <c r="D459" s="191"/>
    </row>
    <row r="460">
      <c r="A460" s="191"/>
      <c r="B460" s="191"/>
      <c r="C460" s="191"/>
      <c r="D460" s="191"/>
    </row>
    <row r="461">
      <c r="A461" s="191"/>
      <c r="B461" s="191"/>
      <c r="C461" s="191"/>
      <c r="D461" s="191"/>
    </row>
    <row r="462">
      <c r="A462" s="191"/>
      <c r="B462" s="191"/>
      <c r="C462" s="191"/>
      <c r="D462" s="191"/>
    </row>
    <row r="463">
      <c r="A463" s="191"/>
      <c r="B463" s="191"/>
      <c r="C463" s="191"/>
      <c r="D463" s="191"/>
    </row>
    <row r="464">
      <c r="A464" s="191"/>
      <c r="B464" s="191"/>
      <c r="C464" s="191"/>
      <c r="D464" s="191"/>
    </row>
    <row r="465">
      <c r="A465" s="191"/>
      <c r="B465" s="191"/>
      <c r="C465" s="191"/>
      <c r="D465" s="191"/>
    </row>
    <row r="466">
      <c r="A466" s="191"/>
      <c r="B466" s="191"/>
      <c r="C466" s="191"/>
      <c r="D466" s="191"/>
    </row>
    <row r="467">
      <c r="A467" s="191"/>
      <c r="B467" s="191"/>
      <c r="C467" s="191"/>
      <c r="D467" s="191"/>
    </row>
    <row r="468">
      <c r="A468" s="191"/>
      <c r="B468" s="191"/>
      <c r="C468" s="191"/>
      <c r="D468" s="191"/>
    </row>
    <row r="469">
      <c r="A469" s="191"/>
      <c r="B469" s="191"/>
      <c r="C469" s="191"/>
      <c r="D469" s="191"/>
    </row>
    <row r="470">
      <c r="A470" s="191"/>
      <c r="B470" s="191"/>
      <c r="C470" s="191"/>
      <c r="D470" s="191"/>
    </row>
    <row r="471">
      <c r="A471" s="191"/>
      <c r="B471" s="191"/>
      <c r="C471" s="191"/>
      <c r="D471" s="191"/>
    </row>
    <row r="472">
      <c r="A472" s="191"/>
      <c r="B472" s="191"/>
      <c r="C472" s="191"/>
      <c r="D472" s="191"/>
    </row>
    <row r="473">
      <c r="A473" s="191"/>
      <c r="B473" s="191"/>
      <c r="C473" s="191"/>
      <c r="D473" s="191"/>
    </row>
    <row r="474">
      <c r="A474" s="191"/>
      <c r="B474" s="191"/>
      <c r="C474" s="191"/>
      <c r="D474" s="191"/>
    </row>
    <row r="475">
      <c r="A475" s="191"/>
      <c r="B475" s="191"/>
      <c r="C475" s="191"/>
      <c r="D475" s="191"/>
    </row>
    <row r="476">
      <c r="A476" s="191"/>
      <c r="B476" s="191"/>
      <c r="C476" s="191"/>
      <c r="D476" s="191"/>
    </row>
    <row r="477">
      <c r="A477" s="191"/>
      <c r="B477" s="191"/>
      <c r="C477" s="191"/>
      <c r="D477" s="191"/>
    </row>
    <row r="478">
      <c r="A478" s="191"/>
      <c r="B478" s="191"/>
      <c r="C478" s="191"/>
      <c r="D478" s="191"/>
    </row>
    <row r="479">
      <c r="A479" s="191"/>
      <c r="B479" s="191"/>
      <c r="C479" s="191"/>
      <c r="D479" s="191"/>
    </row>
    <row r="480">
      <c r="A480" s="191"/>
      <c r="B480" s="191"/>
      <c r="C480" s="191"/>
      <c r="D480" s="191"/>
    </row>
    <row r="481">
      <c r="A481" s="191"/>
      <c r="B481" s="191"/>
      <c r="C481" s="191"/>
      <c r="D481" s="191"/>
    </row>
    <row r="482">
      <c r="A482" s="191"/>
      <c r="B482" s="191"/>
      <c r="C482" s="191"/>
      <c r="D482" s="191"/>
    </row>
    <row r="483">
      <c r="A483" s="191"/>
      <c r="B483" s="191"/>
      <c r="C483" s="191"/>
      <c r="D483" s="191"/>
    </row>
    <row r="484">
      <c r="A484" s="191"/>
      <c r="B484" s="191"/>
      <c r="C484" s="191"/>
      <c r="D484" s="191"/>
    </row>
    <row r="485">
      <c r="A485" s="191"/>
      <c r="B485" s="191"/>
      <c r="C485" s="191"/>
      <c r="D485" s="191"/>
    </row>
    <row r="486">
      <c r="A486" s="191"/>
      <c r="B486" s="191"/>
      <c r="C486" s="191"/>
      <c r="D486" s="191"/>
    </row>
    <row r="487">
      <c r="A487" s="191"/>
      <c r="B487" s="191"/>
      <c r="C487" s="191"/>
      <c r="D487" s="191"/>
    </row>
    <row r="488">
      <c r="A488" s="191"/>
      <c r="B488" s="191"/>
      <c r="C488" s="191"/>
      <c r="D488" s="191"/>
    </row>
    <row r="489">
      <c r="A489" s="191"/>
      <c r="B489" s="191"/>
      <c r="C489" s="191"/>
      <c r="D489" s="191"/>
    </row>
    <row r="490">
      <c r="A490" s="191"/>
      <c r="B490" s="191"/>
      <c r="C490" s="191"/>
      <c r="D490" s="191"/>
    </row>
    <row r="491">
      <c r="A491" s="191"/>
      <c r="B491" s="191"/>
      <c r="C491" s="191"/>
      <c r="D491" s="191"/>
    </row>
    <row r="492">
      <c r="A492" s="191"/>
      <c r="B492" s="191"/>
      <c r="C492" s="191"/>
      <c r="D492" s="191"/>
    </row>
    <row r="493">
      <c r="A493" s="191"/>
      <c r="B493" s="191"/>
      <c r="C493" s="191"/>
      <c r="D493" s="191"/>
    </row>
    <row r="494">
      <c r="A494" s="191"/>
      <c r="B494" s="191"/>
      <c r="C494" s="191"/>
      <c r="D494" s="191"/>
    </row>
    <row r="495">
      <c r="A495" s="191"/>
      <c r="B495" s="191"/>
      <c r="C495" s="191"/>
      <c r="D495" s="191"/>
    </row>
    <row r="496">
      <c r="A496" s="191"/>
      <c r="B496" s="191"/>
      <c r="C496" s="191"/>
      <c r="D496" s="191"/>
    </row>
    <row r="497">
      <c r="A497" s="191"/>
      <c r="B497" s="191"/>
      <c r="C497" s="191"/>
      <c r="D497" s="191"/>
    </row>
    <row r="498">
      <c r="A498" s="191"/>
      <c r="B498" s="191"/>
      <c r="C498" s="191"/>
      <c r="D498" s="191"/>
    </row>
    <row r="499">
      <c r="A499" s="191"/>
      <c r="B499" s="191"/>
      <c r="C499" s="191"/>
      <c r="D499" s="191"/>
    </row>
    <row r="500">
      <c r="A500" s="191"/>
      <c r="B500" s="191"/>
      <c r="C500" s="191"/>
      <c r="D500" s="191"/>
    </row>
    <row r="501">
      <c r="A501" s="191"/>
      <c r="B501" s="191"/>
      <c r="C501" s="191"/>
      <c r="D501" s="191"/>
    </row>
    <row r="502">
      <c r="A502" s="191"/>
      <c r="B502" s="191"/>
      <c r="C502" s="191"/>
      <c r="D502" s="191"/>
    </row>
    <row r="503">
      <c r="A503" s="191"/>
      <c r="B503" s="191"/>
      <c r="C503" s="191"/>
      <c r="D503" s="191"/>
    </row>
    <row r="504">
      <c r="A504" s="191"/>
      <c r="B504" s="191"/>
      <c r="C504" s="191"/>
      <c r="D504" s="191"/>
    </row>
    <row r="505">
      <c r="A505" s="191"/>
      <c r="B505" s="191"/>
      <c r="C505" s="191"/>
      <c r="D505" s="191"/>
    </row>
    <row r="506">
      <c r="A506" s="191"/>
      <c r="B506" s="191"/>
      <c r="C506" s="191"/>
      <c r="D506" s="191"/>
    </row>
    <row r="507">
      <c r="A507" s="191"/>
      <c r="B507" s="191"/>
      <c r="C507" s="191"/>
      <c r="D507" s="191"/>
    </row>
    <row r="508">
      <c r="A508" s="191"/>
      <c r="B508" s="191"/>
      <c r="C508" s="191"/>
      <c r="D508" s="191"/>
    </row>
    <row r="509">
      <c r="A509" s="191"/>
      <c r="B509" s="191"/>
      <c r="C509" s="191"/>
      <c r="D509" s="191"/>
    </row>
    <row r="510">
      <c r="A510" s="191"/>
      <c r="B510" s="191"/>
      <c r="C510" s="191"/>
      <c r="D510" s="191"/>
    </row>
    <row r="511">
      <c r="A511" s="191"/>
      <c r="B511" s="191"/>
      <c r="C511" s="191"/>
      <c r="D511" s="191"/>
    </row>
    <row r="512">
      <c r="A512" s="191"/>
      <c r="B512" s="191"/>
      <c r="C512" s="191"/>
      <c r="D512" s="191"/>
    </row>
    <row r="513">
      <c r="A513" s="191"/>
      <c r="B513" s="191"/>
      <c r="C513" s="191"/>
      <c r="D513" s="191"/>
    </row>
    <row r="514">
      <c r="A514" s="191"/>
      <c r="B514" s="191"/>
      <c r="C514" s="191"/>
      <c r="D514" s="191"/>
    </row>
    <row r="515">
      <c r="A515" s="191"/>
      <c r="B515" s="191"/>
      <c r="C515" s="191"/>
      <c r="D515" s="191"/>
    </row>
    <row r="516">
      <c r="A516" s="191"/>
      <c r="B516" s="191"/>
      <c r="C516" s="191"/>
      <c r="D516" s="191"/>
    </row>
    <row r="517">
      <c r="A517" s="191"/>
      <c r="B517" s="191"/>
      <c r="C517" s="191"/>
      <c r="D517" s="191"/>
    </row>
    <row r="518">
      <c r="A518" s="191"/>
      <c r="B518" s="191"/>
      <c r="C518" s="191"/>
      <c r="D518" s="191"/>
    </row>
    <row r="519">
      <c r="A519" s="191"/>
      <c r="B519" s="191"/>
      <c r="C519" s="191"/>
      <c r="D519" s="191"/>
    </row>
    <row r="520">
      <c r="A520" s="191"/>
      <c r="B520" s="191"/>
      <c r="C520" s="191"/>
      <c r="D520" s="191"/>
    </row>
    <row r="521">
      <c r="A521" s="191"/>
      <c r="B521" s="191"/>
      <c r="C521" s="191"/>
      <c r="D521" s="191"/>
    </row>
    <row r="522">
      <c r="A522" s="191"/>
      <c r="B522" s="191"/>
      <c r="C522" s="191"/>
      <c r="D522" s="191"/>
    </row>
    <row r="523">
      <c r="A523" s="191"/>
      <c r="B523" s="191"/>
      <c r="C523" s="191"/>
      <c r="D523" s="191"/>
    </row>
    <row r="524">
      <c r="A524" s="191"/>
      <c r="B524" s="191"/>
      <c r="C524" s="191"/>
      <c r="D524" s="191"/>
    </row>
    <row r="525">
      <c r="A525" s="191"/>
      <c r="B525" s="191"/>
      <c r="C525" s="191"/>
      <c r="D525" s="191"/>
    </row>
    <row r="526">
      <c r="A526" s="191"/>
      <c r="B526" s="191"/>
      <c r="C526" s="191"/>
      <c r="D526" s="191"/>
    </row>
    <row r="527">
      <c r="A527" s="191"/>
      <c r="B527" s="191"/>
      <c r="C527" s="191"/>
      <c r="D527" s="191"/>
    </row>
    <row r="528">
      <c r="A528" s="191"/>
      <c r="B528" s="191"/>
      <c r="C528" s="191"/>
      <c r="D528" s="191"/>
    </row>
    <row r="529">
      <c r="A529" s="191"/>
      <c r="B529" s="191"/>
      <c r="C529" s="191"/>
      <c r="D529" s="191"/>
    </row>
    <row r="530">
      <c r="A530" s="191"/>
      <c r="B530" s="191"/>
      <c r="C530" s="191"/>
      <c r="D530" s="191"/>
    </row>
    <row r="531">
      <c r="A531" s="191"/>
      <c r="B531" s="191"/>
      <c r="C531" s="191"/>
      <c r="D531" s="191"/>
    </row>
    <row r="532">
      <c r="A532" s="191"/>
      <c r="B532" s="191"/>
      <c r="C532" s="191"/>
      <c r="D532" s="191"/>
    </row>
    <row r="533">
      <c r="A533" s="191"/>
      <c r="B533" s="191"/>
      <c r="C533" s="191"/>
      <c r="D533" s="191"/>
    </row>
    <row r="534">
      <c r="A534" s="191"/>
      <c r="B534" s="191"/>
      <c r="C534" s="191"/>
      <c r="D534" s="191"/>
    </row>
    <row r="535">
      <c r="A535" s="191"/>
      <c r="B535" s="191"/>
      <c r="C535" s="191"/>
      <c r="D535" s="191"/>
    </row>
    <row r="536">
      <c r="A536" s="191"/>
      <c r="B536" s="191"/>
      <c r="C536" s="191"/>
      <c r="D536" s="191"/>
    </row>
    <row r="537">
      <c r="A537" s="191"/>
      <c r="B537" s="191"/>
      <c r="C537" s="191"/>
      <c r="D537" s="191"/>
    </row>
    <row r="538">
      <c r="A538" s="191"/>
      <c r="B538" s="191"/>
      <c r="C538" s="191"/>
      <c r="D538" s="191"/>
    </row>
    <row r="539">
      <c r="A539" s="191"/>
      <c r="B539" s="191"/>
      <c r="C539" s="191"/>
      <c r="D539" s="191"/>
    </row>
    <row r="540">
      <c r="A540" s="191"/>
      <c r="B540" s="191"/>
      <c r="C540" s="191"/>
      <c r="D540" s="191"/>
    </row>
    <row r="541">
      <c r="A541" s="191"/>
      <c r="B541" s="191"/>
      <c r="C541" s="191"/>
      <c r="D541" s="191"/>
    </row>
    <row r="542">
      <c r="A542" s="191"/>
      <c r="B542" s="191"/>
      <c r="C542" s="191"/>
      <c r="D542" s="191"/>
    </row>
    <row r="543">
      <c r="A543" s="191"/>
      <c r="B543" s="191"/>
      <c r="C543" s="191"/>
      <c r="D543" s="191"/>
    </row>
    <row r="544">
      <c r="A544" s="191"/>
      <c r="B544" s="191"/>
      <c r="C544" s="191"/>
      <c r="D544" s="191"/>
    </row>
    <row r="545">
      <c r="A545" s="191"/>
      <c r="B545" s="191"/>
      <c r="C545" s="191"/>
      <c r="D545" s="191"/>
    </row>
    <row r="546">
      <c r="A546" s="191"/>
      <c r="B546" s="191"/>
      <c r="C546" s="191"/>
      <c r="D546" s="191"/>
    </row>
    <row r="547">
      <c r="A547" s="191"/>
      <c r="B547" s="191"/>
      <c r="C547" s="191"/>
      <c r="D547" s="191"/>
    </row>
    <row r="548">
      <c r="A548" s="191"/>
      <c r="B548" s="191"/>
      <c r="C548" s="191"/>
      <c r="D548" s="191"/>
    </row>
    <row r="549">
      <c r="A549" s="191"/>
      <c r="B549" s="191"/>
      <c r="C549" s="191"/>
      <c r="D549" s="191"/>
    </row>
    <row r="550">
      <c r="A550" s="191"/>
      <c r="B550" s="191"/>
      <c r="C550" s="191"/>
      <c r="D550" s="191"/>
    </row>
    <row r="551">
      <c r="A551" s="191"/>
      <c r="B551" s="191"/>
      <c r="C551" s="191"/>
      <c r="D551" s="191"/>
    </row>
    <row r="552">
      <c r="A552" s="191"/>
      <c r="B552" s="191"/>
      <c r="C552" s="191"/>
      <c r="D552" s="191"/>
    </row>
    <row r="553">
      <c r="A553" s="191"/>
      <c r="B553" s="191"/>
      <c r="C553" s="191"/>
      <c r="D553" s="191"/>
    </row>
    <row r="554">
      <c r="A554" s="191"/>
      <c r="B554" s="191"/>
      <c r="C554" s="191"/>
      <c r="D554" s="191"/>
    </row>
    <row r="555">
      <c r="A555" s="191"/>
      <c r="B555" s="191"/>
      <c r="C555" s="191"/>
      <c r="D555" s="191"/>
    </row>
    <row r="556">
      <c r="A556" s="191"/>
      <c r="B556" s="191"/>
      <c r="C556" s="191"/>
      <c r="D556" s="191"/>
    </row>
    <row r="557">
      <c r="A557" s="191"/>
      <c r="B557" s="191"/>
      <c r="C557" s="191"/>
      <c r="D557" s="191"/>
    </row>
    <row r="558">
      <c r="A558" s="191"/>
      <c r="B558" s="191"/>
      <c r="C558" s="191"/>
      <c r="D558" s="191"/>
    </row>
    <row r="559">
      <c r="A559" s="191"/>
      <c r="B559" s="191"/>
      <c r="C559" s="191"/>
      <c r="D559" s="191"/>
    </row>
    <row r="560">
      <c r="A560" s="191"/>
      <c r="B560" s="191"/>
      <c r="C560" s="191"/>
      <c r="D560" s="191"/>
    </row>
    <row r="561">
      <c r="A561" s="191"/>
      <c r="B561" s="191"/>
      <c r="C561" s="191"/>
      <c r="D561" s="191"/>
    </row>
    <row r="562">
      <c r="A562" s="191"/>
      <c r="B562" s="191"/>
      <c r="C562" s="191"/>
      <c r="D562" s="191"/>
    </row>
    <row r="563">
      <c r="A563" s="191"/>
      <c r="B563" s="191"/>
      <c r="C563" s="191"/>
      <c r="D563" s="191"/>
    </row>
    <row r="564">
      <c r="A564" s="191"/>
      <c r="B564" s="191"/>
      <c r="C564" s="191"/>
      <c r="D564" s="191"/>
    </row>
    <row r="565">
      <c r="A565" s="191"/>
      <c r="B565" s="191"/>
      <c r="C565" s="191"/>
      <c r="D565" s="191"/>
    </row>
    <row r="566">
      <c r="A566" s="191"/>
      <c r="B566" s="191"/>
      <c r="C566" s="191"/>
      <c r="D566" s="191"/>
    </row>
    <row r="567">
      <c r="A567" s="191"/>
      <c r="B567" s="191"/>
      <c r="C567" s="191"/>
      <c r="D567" s="191"/>
    </row>
    <row r="568">
      <c r="A568" s="191"/>
      <c r="B568" s="191"/>
      <c r="C568" s="191"/>
      <c r="D568" s="191"/>
    </row>
    <row r="569">
      <c r="A569" s="191"/>
      <c r="B569" s="191"/>
      <c r="C569" s="191"/>
      <c r="D569" s="191"/>
    </row>
    <row r="570">
      <c r="A570" s="191"/>
      <c r="B570" s="191"/>
      <c r="C570" s="191"/>
      <c r="D570" s="191"/>
    </row>
    <row r="571">
      <c r="A571" s="191"/>
      <c r="B571" s="191"/>
      <c r="C571" s="191"/>
      <c r="D571" s="191"/>
    </row>
    <row r="572">
      <c r="A572" s="191"/>
      <c r="B572" s="191"/>
      <c r="C572" s="191"/>
      <c r="D572" s="191"/>
    </row>
    <row r="573">
      <c r="A573" s="191"/>
      <c r="B573" s="191"/>
      <c r="C573" s="191"/>
      <c r="D573" s="191"/>
    </row>
    <row r="574">
      <c r="A574" s="191"/>
      <c r="B574" s="191"/>
      <c r="C574" s="191"/>
      <c r="D574" s="191"/>
    </row>
    <row r="575">
      <c r="A575" s="191"/>
      <c r="B575" s="191"/>
      <c r="C575" s="191"/>
      <c r="D575" s="191"/>
    </row>
    <row r="576">
      <c r="A576" s="191"/>
      <c r="B576" s="191"/>
      <c r="C576" s="191"/>
      <c r="D576" s="191"/>
    </row>
    <row r="577">
      <c r="A577" s="191"/>
      <c r="B577" s="191"/>
      <c r="C577" s="191"/>
      <c r="D577" s="191"/>
    </row>
    <row r="578">
      <c r="A578" s="191"/>
      <c r="B578" s="191"/>
      <c r="C578" s="191"/>
      <c r="D578" s="191"/>
    </row>
    <row r="579">
      <c r="A579" s="191"/>
      <c r="B579" s="191"/>
      <c r="C579" s="191"/>
      <c r="D579" s="191"/>
    </row>
    <row r="580">
      <c r="A580" s="191"/>
      <c r="B580" s="191"/>
      <c r="C580" s="191"/>
      <c r="D580" s="191"/>
    </row>
    <row r="581">
      <c r="A581" s="191"/>
      <c r="B581" s="191"/>
      <c r="C581" s="191"/>
      <c r="D581" s="191"/>
    </row>
    <row r="582">
      <c r="A582" s="191"/>
      <c r="B582" s="191"/>
      <c r="C582" s="191"/>
      <c r="D582" s="191"/>
    </row>
    <row r="583">
      <c r="A583" s="191"/>
      <c r="B583" s="191"/>
      <c r="C583" s="191"/>
      <c r="D583" s="191"/>
    </row>
    <row r="584">
      <c r="A584" s="191"/>
      <c r="B584" s="191"/>
      <c r="C584" s="191"/>
      <c r="D584" s="191"/>
    </row>
    <row r="585">
      <c r="A585" s="191"/>
      <c r="B585" s="191"/>
      <c r="C585" s="191"/>
      <c r="D585" s="191"/>
    </row>
    <row r="586">
      <c r="A586" s="191"/>
      <c r="B586" s="191"/>
      <c r="C586" s="191"/>
      <c r="D586" s="191"/>
    </row>
    <row r="587">
      <c r="A587" s="191"/>
      <c r="B587" s="191"/>
      <c r="C587" s="191"/>
      <c r="D587" s="191"/>
    </row>
    <row r="588">
      <c r="A588" s="191"/>
      <c r="B588" s="191"/>
      <c r="C588" s="191"/>
      <c r="D588" s="191"/>
    </row>
    <row r="589">
      <c r="A589" s="191"/>
      <c r="B589" s="191"/>
      <c r="C589" s="191"/>
      <c r="D589" s="191"/>
    </row>
    <row r="590">
      <c r="A590" s="191"/>
      <c r="B590" s="191"/>
      <c r="C590" s="191"/>
      <c r="D590" s="191"/>
    </row>
    <row r="591">
      <c r="A591" s="191"/>
      <c r="B591" s="191"/>
      <c r="C591" s="191"/>
      <c r="D591" s="191"/>
    </row>
    <row r="592">
      <c r="A592" s="191"/>
      <c r="B592" s="191"/>
      <c r="C592" s="191"/>
      <c r="D592" s="191"/>
    </row>
    <row r="593">
      <c r="A593" s="191"/>
      <c r="B593" s="191"/>
      <c r="C593" s="191"/>
      <c r="D593" s="191"/>
    </row>
    <row r="594">
      <c r="A594" s="191"/>
      <c r="B594" s="191"/>
      <c r="C594" s="191"/>
      <c r="D594" s="191"/>
    </row>
    <row r="595">
      <c r="A595" s="191"/>
      <c r="B595" s="191"/>
      <c r="C595" s="191"/>
      <c r="D595" s="191"/>
    </row>
    <row r="596">
      <c r="A596" s="191"/>
      <c r="B596" s="191"/>
      <c r="C596" s="191"/>
      <c r="D596" s="191"/>
    </row>
    <row r="597">
      <c r="A597" s="191"/>
      <c r="B597" s="191"/>
      <c r="C597" s="191"/>
      <c r="D597" s="191"/>
    </row>
    <row r="598">
      <c r="A598" s="191"/>
      <c r="B598" s="191"/>
      <c r="C598" s="191"/>
      <c r="D598" s="191"/>
    </row>
    <row r="599">
      <c r="A599" s="191"/>
      <c r="B599" s="191"/>
      <c r="C599" s="191"/>
      <c r="D599" s="191"/>
    </row>
    <row r="600">
      <c r="A600" s="191"/>
      <c r="B600" s="191"/>
      <c r="C600" s="191"/>
      <c r="D600" s="191"/>
    </row>
    <row r="601">
      <c r="A601" s="191"/>
      <c r="B601" s="191"/>
      <c r="C601" s="191"/>
      <c r="D601" s="191"/>
    </row>
    <row r="602">
      <c r="A602" s="191"/>
      <c r="B602" s="191"/>
      <c r="C602" s="191"/>
      <c r="D602" s="191"/>
    </row>
    <row r="603">
      <c r="A603" s="191"/>
      <c r="B603" s="191"/>
      <c r="C603" s="191"/>
      <c r="D603" s="191"/>
    </row>
    <row r="604">
      <c r="A604" s="191"/>
      <c r="B604" s="191"/>
      <c r="C604" s="191"/>
      <c r="D604" s="191"/>
    </row>
    <row r="605">
      <c r="A605" s="191"/>
      <c r="B605" s="191"/>
      <c r="C605" s="191"/>
      <c r="D605" s="191"/>
    </row>
    <row r="606">
      <c r="A606" s="191"/>
      <c r="B606" s="191"/>
      <c r="C606" s="191"/>
      <c r="D606" s="191"/>
    </row>
    <row r="607">
      <c r="A607" s="191"/>
      <c r="B607" s="191"/>
      <c r="C607" s="191"/>
      <c r="D607" s="191"/>
    </row>
    <row r="608">
      <c r="A608" s="191"/>
      <c r="B608" s="191"/>
      <c r="C608" s="191"/>
      <c r="D608" s="191"/>
    </row>
    <row r="609">
      <c r="A609" s="191"/>
      <c r="B609" s="191"/>
      <c r="C609" s="191"/>
      <c r="D609" s="191"/>
    </row>
    <row r="610">
      <c r="A610" s="191"/>
      <c r="B610" s="191"/>
      <c r="C610" s="191"/>
      <c r="D610" s="191"/>
    </row>
    <row r="611">
      <c r="A611" s="191"/>
      <c r="B611" s="191"/>
      <c r="C611" s="191"/>
      <c r="D611" s="191"/>
    </row>
    <row r="612">
      <c r="A612" s="191"/>
      <c r="B612" s="191"/>
      <c r="C612" s="191"/>
      <c r="D612" s="191"/>
    </row>
    <row r="613">
      <c r="A613" s="191"/>
      <c r="B613" s="191"/>
      <c r="C613" s="191"/>
      <c r="D613" s="191"/>
    </row>
    <row r="614">
      <c r="A614" s="191"/>
      <c r="B614" s="191"/>
      <c r="C614" s="191"/>
      <c r="D614" s="191"/>
    </row>
    <row r="615">
      <c r="A615" s="191"/>
      <c r="B615" s="191"/>
      <c r="C615" s="191"/>
      <c r="D615" s="191"/>
    </row>
    <row r="616">
      <c r="A616" s="191"/>
      <c r="B616" s="191"/>
      <c r="C616" s="191"/>
      <c r="D616" s="191"/>
    </row>
    <row r="617">
      <c r="A617" s="191"/>
      <c r="B617" s="191"/>
      <c r="C617" s="191"/>
      <c r="D617" s="191"/>
    </row>
    <row r="618">
      <c r="A618" s="191"/>
      <c r="B618" s="191"/>
      <c r="C618" s="191"/>
      <c r="D618" s="191"/>
    </row>
    <row r="619">
      <c r="A619" s="191"/>
      <c r="B619" s="191"/>
      <c r="C619" s="191"/>
      <c r="D619" s="191"/>
    </row>
    <row r="620">
      <c r="A620" s="191"/>
      <c r="B620" s="191"/>
      <c r="C620" s="191"/>
      <c r="D620" s="191"/>
    </row>
    <row r="621">
      <c r="A621" s="191"/>
      <c r="B621" s="191"/>
      <c r="C621" s="191"/>
      <c r="D621" s="191"/>
    </row>
    <row r="622">
      <c r="A622" s="191"/>
      <c r="B622" s="191"/>
      <c r="C622" s="191"/>
      <c r="D622" s="191"/>
    </row>
    <row r="623">
      <c r="A623" s="191"/>
      <c r="B623" s="191"/>
      <c r="C623" s="191"/>
      <c r="D623" s="191"/>
    </row>
    <row r="624">
      <c r="A624" s="191"/>
      <c r="B624" s="191"/>
      <c r="C624" s="191"/>
      <c r="D624" s="191"/>
    </row>
    <row r="625">
      <c r="A625" s="191"/>
      <c r="B625" s="191"/>
      <c r="C625" s="191"/>
      <c r="D625" s="191"/>
    </row>
    <row r="626">
      <c r="A626" s="191"/>
      <c r="B626" s="191"/>
      <c r="C626" s="191"/>
      <c r="D626" s="191"/>
    </row>
    <row r="627">
      <c r="A627" s="191"/>
      <c r="B627" s="191"/>
      <c r="C627" s="191"/>
      <c r="D627" s="191"/>
    </row>
    <row r="628">
      <c r="A628" s="191"/>
      <c r="B628" s="191"/>
      <c r="C628" s="191"/>
      <c r="D628" s="191"/>
    </row>
    <row r="629">
      <c r="A629" s="191"/>
      <c r="B629" s="191"/>
      <c r="C629" s="191"/>
      <c r="D629" s="191"/>
    </row>
    <row r="630">
      <c r="A630" s="191"/>
      <c r="B630" s="191"/>
      <c r="C630" s="191"/>
      <c r="D630" s="191"/>
    </row>
    <row r="631">
      <c r="A631" s="191"/>
      <c r="B631" s="191"/>
      <c r="C631" s="191"/>
      <c r="D631" s="191"/>
    </row>
    <row r="632">
      <c r="A632" s="191"/>
      <c r="B632" s="191"/>
      <c r="C632" s="191"/>
      <c r="D632" s="191"/>
    </row>
    <row r="633">
      <c r="A633" s="191"/>
      <c r="B633" s="191"/>
      <c r="C633" s="191"/>
      <c r="D633" s="191"/>
    </row>
    <row r="634">
      <c r="A634" s="191"/>
      <c r="B634" s="191"/>
      <c r="C634" s="191"/>
      <c r="D634" s="191"/>
    </row>
    <row r="635">
      <c r="A635" s="191"/>
      <c r="B635" s="191"/>
      <c r="C635" s="191"/>
      <c r="D635" s="191"/>
    </row>
    <row r="636">
      <c r="A636" s="191"/>
      <c r="B636" s="191"/>
      <c r="C636" s="191"/>
      <c r="D636" s="191"/>
    </row>
    <row r="637">
      <c r="A637" s="191"/>
      <c r="B637" s="191"/>
      <c r="C637" s="191"/>
      <c r="D637" s="191"/>
    </row>
    <row r="638">
      <c r="A638" s="191"/>
      <c r="B638" s="191"/>
      <c r="C638" s="191"/>
      <c r="D638" s="191"/>
    </row>
    <row r="639">
      <c r="A639" s="191"/>
      <c r="B639" s="191"/>
      <c r="C639" s="191"/>
      <c r="D639" s="191"/>
    </row>
    <row r="640">
      <c r="A640" s="191"/>
      <c r="B640" s="191"/>
      <c r="C640" s="191"/>
      <c r="D640" s="191"/>
    </row>
    <row r="641">
      <c r="A641" s="191"/>
      <c r="B641" s="191"/>
      <c r="C641" s="191"/>
      <c r="D641" s="191"/>
    </row>
    <row r="642">
      <c r="A642" s="191"/>
      <c r="B642" s="191"/>
      <c r="C642" s="191"/>
      <c r="D642" s="191"/>
    </row>
    <row r="643">
      <c r="A643" s="191"/>
      <c r="B643" s="191"/>
      <c r="C643" s="191"/>
      <c r="D643" s="191"/>
    </row>
    <row r="644">
      <c r="A644" s="191"/>
      <c r="B644" s="191"/>
      <c r="C644" s="191"/>
      <c r="D644" s="191"/>
    </row>
    <row r="645">
      <c r="A645" s="191"/>
      <c r="B645" s="191"/>
      <c r="C645" s="191"/>
      <c r="D645" s="191"/>
    </row>
    <row r="646">
      <c r="A646" s="191"/>
      <c r="B646" s="191"/>
      <c r="C646" s="191"/>
      <c r="D646" s="191"/>
    </row>
    <row r="647">
      <c r="A647" s="191"/>
      <c r="B647" s="191"/>
      <c r="C647" s="191"/>
      <c r="D647" s="191"/>
    </row>
    <row r="648">
      <c r="A648" s="191"/>
      <c r="B648" s="191"/>
      <c r="C648" s="191"/>
      <c r="D648" s="191"/>
    </row>
    <row r="649">
      <c r="A649" s="191"/>
      <c r="B649" s="191"/>
      <c r="C649" s="191"/>
      <c r="D649" s="191"/>
    </row>
    <row r="650">
      <c r="A650" s="191"/>
      <c r="B650" s="191"/>
      <c r="C650" s="191"/>
      <c r="D650" s="191"/>
    </row>
    <row r="651">
      <c r="A651" s="191"/>
      <c r="B651" s="191"/>
      <c r="C651" s="191"/>
      <c r="D651" s="191"/>
    </row>
    <row r="652">
      <c r="A652" s="191"/>
      <c r="B652" s="191"/>
      <c r="C652" s="191"/>
      <c r="D652" s="191"/>
    </row>
    <row r="653">
      <c r="A653" s="191"/>
      <c r="B653" s="191"/>
      <c r="C653" s="191"/>
      <c r="D653" s="191"/>
    </row>
    <row r="654">
      <c r="A654" s="191"/>
      <c r="B654" s="191"/>
      <c r="C654" s="191"/>
      <c r="D654" s="191"/>
    </row>
    <row r="655">
      <c r="A655" s="191"/>
      <c r="B655" s="191"/>
      <c r="C655" s="191"/>
      <c r="D655" s="191"/>
    </row>
    <row r="656">
      <c r="A656" s="191"/>
      <c r="B656" s="191"/>
      <c r="C656" s="191"/>
      <c r="D656" s="191"/>
    </row>
    <row r="657">
      <c r="A657" s="191"/>
      <c r="B657" s="191"/>
      <c r="C657" s="191"/>
      <c r="D657" s="191"/>
    </row>
    <row r="658">
      <c r="A658" s="191"/>
      <c r="B658" s="191"/>
      <c r="C658" s="191"/>
      <c r="D658" s="191"/>
    </row>
    <row r="659">
      <c r="A659" s="191"/>
      <c r="B659" s="191"/>
      <c r="C659" s="191"/>
      <c r="D659" s="191"/>
    </row>
    <row r="660">
      <c r="A660" s="191"/>
      <c r="B660" s="191"/>
      <c r="C660" s="191"/>
      <c r="D660" s="191"/>
    </row>
    <row r="661">
      <c r="A661" s="191"/>
      <c r="B661" s="191"/>
      <c r="C661" s="191"/>
      <c r="D661" s="191"/>
    </row>
    <row r="662">
      <c r="A662" s="191"/>
      <c r="B662" s="191"/>
      <c r="C662" s="191"/>
      <c r="D662" s="191"/>
    </row>
    <row r="663">
      <c r="A663" s="191"/>
      <c r="B663" s="191"/>
      <c r="C663" s="191"/>
      <c r="D663" s="191"/>
    </row>
    <row r="664">
      <c r="A664" s="191"/>
      <c r="B664" s="191"/>
      <c r="C664" s="191"/>
      <c r="D664" s="191"/>
    </row>
    <row r="665">
      <c r="A665" s="191"/>
      <c r="B665" s="191"/>
      <c r="C665" s="191"/>
      <c r="D665" s="191"/>
    </row>
    <row r="666">
      <c r="A666" s="191"/>
      <c r="B666" s="191"/>
      <c r="C666" s="191"/>
      <c r="D666" s="191"/>
    </row>
    <row r="667">
      <c r="A667" s="191"/>
      <c r="B667" s="191"/>
      <c r="C667" s="191"/>
      <c r="D667" s="191"/>
    </row>
    <row r="668">
      <c r="A668" s="191"/>
      <c r="B668" s="191"/>
      <c r="C668" s="191"/>
      <c r="D668" s="191"/>
    </row>
    <row r="669">
      <c r="A669" s="191"/>
      <c r="B669" s="191"/>
      <c r="C669" s="191"/>
      <c r="D669" s="191"/>
    </row>
    <row r="670">
      <c r="A670" s="191"/>
      <c r="B670" s="191"/>
      <c r="C670" s="191"/>
      <c r="D670" s="191"/>
    </row>
    <row r="671">
      <c r="A671" s="191"/>
      <c r="B671" s="191"/>
      <c r="C671" s="191"/>
      <c r="D671" s="191"/>
    </row>
    <row r="672">
      <c r="A672" s="191"/>
      <c r="B672" s="191"/>
      <c r="C672" s="191"/>
      <c r="D672" s="191"/>
    </row>
    <row r="673">
      <c r="A673" s="191"/>
      <c r="B673" s="191"/>
      <c r="C673" s="191"/>
      <c r="D673" s="191"/>
    </row>
    <row r="674">
      <c r="A674" s="191"/>
      <c r="B674" s="191"/>
      <c r="C674" s="191"/>
      <c r="D674" s="191"/>
    </row>
    <row r="675">
      <c r="A675" s="191"/>
      <c r="B675" s="191"/>
      <c r="C675" s="191"/>
      <c r="D675" s="191"/>
    </row>
    <row r="676">
      <c r="A676" s="191"/>
      <c r="B676" s="191"/>
      <c r="C676" s="191"/>
      <c r="D676" s="191"/>
    </row>
    <row r="677">
      <c r="A677" s="191"/>
      <c r="B677" s="191"/>
      <c r="C677" s="191"/>
      <c r="D677" s="191"/>
    </row>
    <row r="678">
      <c r="A678" s="191"/>
      <c r="B678" s="191"/>
      <c r="C678" s="191"/>
      <c r="D678" s="191"/>
    </row>
    <row r="679">
      <c r="A679" s="191"/>
      <c r="B679" s="191"/>
      <c r="C679" s="191"/>
      <c r="D679" s="191"/>
    </row>
    <row r="680">
      <c r="A680" s="191"/>
      <c r="B680" s="191"/>
      <c r="C680" s="191"/>
      <c r="D680" s="191"/>
    </row>
    <row r="681">
      <c r="A681" s="191"/>
      <c r="B681" s="191"/>
      <c r="C681" s="191"/>
      <c r="D681" s="191"/>
    </row>
    <row r="682">
      <c r="A682" s="191"/>
      <c r="B682" s="191"/>
      <c r="C682" s="191"/>
      <c r="D682" s="191"/>
    </row>
    <row r="683">
      <c r="A683" s="191"/>
      <c r="B683" s="191"/>
      <c r="C683" s="191"/>
      <c r="D683" s="191"/>
    </row>
    <row r="684">
      <c r="A684" s="191"/>
      <c r="B684" s="191"/>
      <c r="C684" s="191"/>
      <c r="D684" s="191"/>
    </row>
    <row r="685">
      <c r="A685" s="191"/>
      <c r="B685" s="191"/>
      <c r="C685" s="191"/>
      <c r="D685" s="191"/>
    </row>
    <row r="686">
      <c r="A686" s="191"/>
      <c r="B686" s="191"/>
      <c r="C686" s="191"/>
      <c r="D686" s="191"/>
    </row>
    <row r="687">
      <c r="A687" s="191"/>
      <c r="B687" s="191"/>
      <c r="C687" s="191"/>
      <c r="D687" s="191"/>
    </row>
    <row r="688">
      <c r="A688" s="191"/>
      <c r="B688" s="191"/>
      <c r="C688" s="191"/>
      <c r="D688" s="191"/>
    </row>
    <row r="689">
      <c r="A689" s="191"/>
      <c r="B689" s="191"/>
      <c r="C689" s="191"/>
      <c r="D689" s="191"/>
    </row>
    <row r="690">
      <c r="A690" s="191"/>
      <c r="B690" s="191"/>
      <c r="C690" s="191"/>
      <c r="D690" s="191"/>
    </row>
    <row r="691">
      <c r="A691" s="191"/>
      <c r="B691" s="191"/>
      <c r="C691" s="191"/>
      <c r="D691" s="191"/>
    </row>
    <row r="692">
      <c r="A692" s="191"/>
      <c r="B692" s="191"/>
      <c r="C692" s="191"/>
      <c r="D692" s="191"/>
    </row>
    <row r="693">
      <c r="A693" s="191"/>
      <c r="B693" s="191"/>
      <c r="C693" s="191"/>
      <c r="D693" s="191"/>
    </row>
    <row r="694">
      <c r="A694" s="191"/>
      <c r="B694" s="191"/>
      <c r="C694" s="191"/>
      <c r="D694" s="191"/>
    </row>
    <row r="695">
      <c r="A695" s="191"/>
      <c r="B695" s="191"/>
      <c r="C695" s="191"/>
      <c r="D695" s="191"/>
    </row>
    <row r="696">
      <c r="A696" s="191"/>
      <c r="B696" s="191"/>
      <c r="C696" s="191"/>
      <c r="D696" s="191"/>
    </row>
    <row r="697">
      <c r="A697" s="191"/>
      <c r="B697" s="191"/>
      <c r="C697" s="191"/>
      <c r="D697" s="191"/>
    </row>
    <row r="698">
      <c r="A698" s="191"/>
      <c r="B698" s="191"/>
      <c r="C698" s="191"/>
      <c r="D698" s="191"/>
    </row>
    <row r="699">
      <c r="A699" s="191"/>
      <c r="B699" s="191"/>
      <c r="C699" s="191"/>
      <c r="D699" s="191"/>
    </row>
    <row r="700">
      <c r="A700" s="191"/>
      <c r="B700" s="191"/>
      <c r="C700" s="191"/>
      <c r="D700" s="191"/>
    </row>
    <row r="701">
      <c r="A701" s="191"/>
      <c r="B701" s="191"/>
      <c r="C701" s="191"/>
      <c r="D701" s="191"/>
    </row>
    <row r="702">
      <c r="A702" s="191"/>
      <c r="B702" s="191"/>
      <c r="C702" s="191"/>
      <c r="D702" s="191"/>
    </row>
    <row r="703">
      <c r="A703" s="191"/>
      <c r="B703" s="191"/>
      <c r="C703" s="191"/>
      <c r="D703" s="191"/>
    </row>
    <row r="704">
      <c r="A704" s="191"/>
      <c r="B704" s="191"/>
      <c r="C704" s="191"/>
      <c r="D704" s="191"/>
    </row>
    <row r="705">
      <c r="A705" s="191"/>
      <c r="B705" s="191"/>
      <c r="C705" s="191"/>
      <c r="D705" s="191"/>
    </row>
    <row r="706">
      <c r="A706" s="191"/>
      <c r="B706" s="191"/>
      <c r="C706" s="191"/>
      <c r="D706" s="191"/>
    </row>
    <row r="707">
      <c r="A707" s="191"/>
      <c r="B707" s="191"/>
      <c r="C707" s="191"/>
      <c r="D707" s="191"/>
    </row>
    <row r="708">
      <c r="A708" s="191"/>
      <c r="B708" s="191"/>
      <c r="C708" s="191"/>
      <c r="D708" s="191"/>
    </row>
    <row r="709">
      <c r="A709" s="191"/>
      <c r="B709" s="191"/>
      <c r="C709" s="191"/>
      <c r="D709" s="191"/>
    </row>
    <row r="710">
      <c r="A710" s="191"/>
      <c r="B710" s="191"/>
      <c r="C710" s="191"/>
      <c r="D710" s="191"/>
    </row>
    <row r="711">
      <c r="A711" s="191"/>
      <c r="B711" s="191"/>
      <c r="C711" s="191"/>
      <c r="D711" s="191"/>
    </row>
    <row r="712">
      <c r="A712" s="191"/>
      <c r="B712" s="191"/>
      <c r="C712" s="191"/>
      <c r="D712" s="191"/>
    </row>
    <row r="713">
      <c r="A713" s="191"/>
      <c r="B713" s="191"/>
      <c r="C713" s="191"/>
      <c r="D713" s="191"/>
    </row>
    <row r="714">
      <c r="A714" s="191"/>
      <c r="B714" s="191"/>
      <c r="C714" s="191"/>
      <c r="D714" s="191"/>
    </row>
    <row r="715">
      <c r="A715" s="191"/>
      <c r="B715" s="191"/>
      <c r="C715" s="191"/>
      <c r="D715" s="191"/>
    </row>
    <row r="716">
      <c r="A716" s="191"/>
      <c r="B716" s="191"/>
      <c r="C716" s="191"/>
      <c r="D716" s="191"/>
    </row>
    <row r="717">
      <c r="A717" s="191"/>
      <c r="B717" s="191"/>
      <c r="C717" s="191"/>
      <c r="D717" s="191"/>
    </row>
    <row r="718">
      <c r="A718" s="191"/>
      <c r="B718" s="191"/>
      <c r="C718" s="191"/>
      <c r="D718" s="191"/>
    </row>
    <row r="719">
      <c r="A719" s="191"/>
      <c r="B719" s="191"/>
      <c r="C719" s="191"/>
      <c r="D719" s="191"/>
    </row>
    <row r="720">
      <c r="A720" s="191"/>
      <c r="B720" s="191"/>
      <c r="C720" s="191"/>
      <c r="D720" s="191"/>
    </row>
    <row r="721">
      <c r="A721" s="191"/>
      <c r="B721" s="191"/>
      <c r="C721" s="191"/>
      <c r="D721" s="191"/>
    </row>
    <row r="722">
      <c r="A722" s="191"/>
      <c r="B722" s="191"/>
      <c r="C722" s="191"/>
      <c r="D722" s="191"/>
    </row>
    <row r="723">
      <c r="A723" s="191"/>
      <c r="B723" s="191"/>
      <c r="C723" s="191"/>
      <c r="D723" s="191"/>
    </row>
    <row r="724">
      <c r="A724" s="191"/>
      <c r="B724" s="191"/>
      <c r="C724" s="191"/>
      <c r="D724" s="191"/>
    </row>
    <row r="725">
      <c r="A725" s="191"/>
      <c r="B725" s="191"/>
      <c r="C725" s="191"/>
      <c r="D725" s="191"/>
    </row>
    <row r="726">
      <c r="A726" s="191"/>
      <c r="B726" s="191"/>
      <c r="C726" s="191"/>
      <c r="D726" s="191"/>
    </row>
    <row r="727">
      <c r="A727" s="191"/>
      <c r="B727" s="191"/>
      <c r="C727" s="191"/>
      <c r="D727" s="191"/>
    </row>
    <row r="728">
      <c r="A728" s="191"/>
      <c r="B728" s="191"/>
      <c r="C728" s="191"/>
      <c r="D728" s="191"/>
    </row>
    <row r="729">
      <c r="A729" s="191"/>
      <c r="B729" s="191"/>
      <c r="C729" s="191"/>
      <c r="D729" s="191"/>
    </row>
    <row r="730">
      <c r="A730" s="191"/>
      <c r="B730" s="191"/>
      <c r="C730" s="191"/>
      <c r="D730" s="191"/>
    </row>
    <row r="731">
      <c r="A731" s="191"/>
      <c r="B731" s="191"/>
      <c r="C731" s="191"/>
      <c r="D731" s="191"/>
    </row>
    <row r="732">
      <c r="A732" s="191"/>
      <c r="B732" s="191"/>
      <c r="C732" s="191"/>
      <c r="D732" s="191"/>
    </row>
    <row r="733">
      <c r="A733" s="191"/>
      <c r="B733" s="191"/>
      <c r="C733" s="191"/>
      <c r="D733" s="191"/>
    </row>
    <row r="734">
      <c r="A734" s="191"/>
      <c r="B734" s="191"/>
      <c r="C734" s="191"/>
      <c r="D734" s="191"/>
    </row>
    <row r="735">
      <c r="A735" s="191"/>
      <c r="B735" s="191"/>
      <c r="C735" s="191"/>
      <c r="D735" s="191"/>
    </row>
    <row r="736">
      <c r="A736" s="191"/>
      <c r="B736" s="191"/>
      <c r="C736" s="191"/>
      <c r="D736" s="191"/>
    </row>
    <row r="737">
      <c r="A737" s="191"/>
      <c r="B737" s="191"/>
      <c r="C737" s="191"/>
      <c r="D737" s="191"/>
    </row>
    <row r="738">
      <c r="A738" s="191"/>
      <c r="B738" s="191"/>
      <c r="C738" s="191"/>
      <c r="D738" s="191"/>
    </row>
    <row r="739">
      <c r="A739" s="191"/>
      <c r="B739" s="191"/>
      <c r="C739" s="191"/>
      <c r="D739" s="191"/>
    </row>
    <row r="740">
      <c r="A740" s="191"/>
      <c r="B740" s="191"/>
      <c r="C740" s="191"/>
      <c r="D740" s="191"/>
    </row>
    <row r="741">
      <c r="A741" s="191"/>
      <c r="B741" s="191"/>
      <c r="C741" s="191"/>
      <c r="D741" s="191"/>
    </row>
    <row r="742">
      <c r="A742" s="191"/>
      <c r="B742" s="191"/>
      <c r="C742" s="191"/>
      <c r="D742" s="191"/>
    </row>
    <row r="743">
      <c r="A743" s="191"/>
      <c r="B743" s="191"/>
      <c r="C743" s="191"/>
      <c r="D743" s="191"/>
    </row>
    <row r="744">
      <c r="A744" s="191"/>
      <c r="B744" s="191"/>
      <c r="C744" s="191"/>
      <c r="D744" s="191"/>
    </row>
    <row r="745">
      <c r="A745" s="191"/>
      <c r="B745" s="191"/>
      <c r="C745" s="191"/>
      <c r="D745" s="191"/>
    </row>
    <row r="746">
      <c r="A746" s="191"/>
      <c r="B746" s="191"/>
      <c r="C746" s="191"/>
      <c r="D746" s="191"/>
    </row>
    <row r="747">
      <c r="A747" s="191"/>
      <c r="B747" s="191"/>
      <c r="C747" s="191"/>
      <c r="D747" s="191"/>
    </row>
    <row r="748">
      <c r="A748" s="191"/>
      <c r="B748" s="191"/>
      <c r="C748" s="191"/>
      <c r="D748" s="191"/>
    </row>
    <row r="749">
      <c r="A749" s="191"/>
      <c r="B749" s="191"/>
      <c r="C749" s="191"/>
      <c r="D749" s="191"/>
    </row>
    <row r="750">
      <c r="A750" s="191"/>
      <c r="B750" s="191"/>
      <c r="C750" s="191"/>
      <c r="D750" s="191"/>
    </row>
    <row r="751">
      <c r="A751" s="191"/>
      <c r="B751" s="191"/>
      <c r="C751" s="191"/>
      <c r="D751" s="191"/>
    </row>
    <row r="752">
      <c r="A752" s="191"/>
      <c r="B752" s="191"/>
      <c r="C752" s="191"/>
      <c r="D752" s="191"/>
    </row>
    <row r="753">
      <c r="A753" s="191"/>
      <c r="B753" s="191"/>
      <c r="C753" s="191"/>
      <c r="D753" s="191"/>
    </row>
    <row r="754">
      <c r="A754" s="191"/>
      <c r="B754" s="191"/>
      <c r="C754" s="191"/>
      <c r="D754" s="191"/>
    </row>
    <row r="755">
      <c r="A755" s="191"/>
      <c r="B755" s="191"/>
      <c r="C755" s="191"/>
      <c r="D755" s="191"/>
    </row>
    <row r="756">
      <c r="A756" s="191"/>
      <c r="B756" s="191"/>
      <c r="C756" s="191"/>
      <c r="D756" s="191"/>
    </row>
    <row r="757">
      <c r="A757" s="191"/>
      <c r="B757" s="191"/>
      <c r="C757" s="191"/>
      <c r="D757" s="191"/>
    </row>
    <row r="758">
      <c r="A758" s="191"/>
      <c r="B758" s="191"/>
      <c r="C758" s="191"/>
      <c r="D758" s="191"/>
    </row>
    <row r="759">
      <c r="A759" s="191"/>
      <c r="B759" s="191"/>
      <c r="C759" s="191"/>
      <c r="D759" s="191"/>
    </row>
    <row r="760">
      <c r="A760" s="191"/>
      <c r="B760" s="191"/>
      <c r="C760" s="191"/>
      <c r="D760" s="191"/>
    </row>
    <row r="761">
      <c r="A761" s="191"/>
      <c r="B761" s="191"/>
      <c r="C761" s="191"/>
      <c r="D761" s="191"/>
    </row>
    <row r="762">
      <c r="A762" s="191"/>
      <c r="B762" s="191"/>
      <c r="C762" s="191"/>
      <c r="D762" s="191"/>
    </row>
    <row r="763">
      <c r="A763" s="191"/>
      <c r="B763" s="191"/>
      <c r="C763" s="191"/>
      <c r="D763" s="191"/>
    </row>
    <row r="764">
      <c r="A764" s="191"/>
      <c r="B764" s="191"/>
      <c r="C764" s="191"/>
      <c r="D764" s="191"/>
    </row>
    <row r="765">
      <c r="A765" s="191"/>
      <c r="B765" s="191"/>
      <c r="C765" s="191"/>
      <c r="D765" s="191"/>
    </row>
    <row r="766">
      <c r="A766" s="191"/>
      <c r="B766" s="191"/>
      <c r="C766" s="191"/>
      <c r="D766" s="191"/>
    </row>
    <row r="767">
      <c r="A767" s="191"/>
      <c r="B767" s="191"/>
      <c r="C767" s="191"/>
      <c r="D767" s="191"/>
    </row>
    <row r="768">
      <c r="A768" s="191"/>
      <c r="B768" s="191"/>
      <c r="C768" s="191"/>
      <c r="D768" s="191"/>
    </row>
    <row r="769">
      <c r="A769" s="191"/>
      <c r="B769" s="191"/>
      <c r="C769" s="191"/>
      <c r="D769" s="191"/>
    </row>
    <row r="770">
      <c r="A770" s="191"/>
      <c r="B770" s="191"/>
      <c r="C770" s="191"/>
      <c r="D770" s="191"/>
    </row>
    <row r="771">
      <c r="A771" s="191"/>
      <c r="B771" s="191"/>
      <c r="C771" s="191"/>
      <c r="D771" s="191"/>
    </row>
    <row r="772">
      <c r="A772" s="191"/>
      <c r="B772" s="191"/>
      <c r="C772" s="191"/>
      <c r="D772" s="191"/>
    </row>
    <row r="773">
      <c r="A773" s="191"/>
      <c r="B773" s="191"/>
      <c r="C773" s="191"/>
      <c r="D773" s="191"/>
    </row>
    <row r="774">
      <c r="A774" s="191"/>
      <c r="B774" s="191"/>
      <c r="C774" s="191"/>
      <c r="D774" s="191"/>
    </row>
    <row r="775">
      <c r="A775" s="191"/>
      <c r="B775" s="191"/>
      <c r="C775" s="191"/>
      <c r="D775" s="191"/>
    </row>
    <row r="776">
      <c r="A776" s="191"/>
      <c r="B776" s="191"/>
      <c r="C776" s="191"/>
      <c r="D776" s="191"/>
    </row>
    <row r="777">
      <c r="A777" s="191"/>
      <c r="B777" s="191"/>
      <c r="C777" s="191"/>
      <c r="D777" s="191"/>
    </row>
    <row r="778">
      <c r="A778" s="191"/>
      <c r="B778" s="191"/>
      <c r="C778" s="191"/>
      <c r="D778" s="191"/>
    </row>
    <row r="779">
      <c r="A779" s="191"/>
      <c r="B779" s="191"/>
      <c r="C779" s="191"/>
      <c r="D779" s="191"/>
    </row>
    <row r="780">
      <c r="A780" s="191"/>
      <c r="B780" s="191"/>
      <c r="C780" s="191"/>
      <c r="D780" s="191"/>
    </row>
    <row r="781">
      <c r="A781" s="191"/>
      <c r="B781" s="191"/>
      <c r="C781" s="191"/>
      <c r="D781" s="191"/>
    </row>
    <row r="782">
      <c r="A782" s="191"/>
      <c r="B782" s="191"/>
      <c r="C782" s="191"/>
      <c r="D782" s="191"/>
    </row>
    <row r="783">
      <c r="A783" s="191"/>
      <c r="B783" s="191"/>
      <c r="C783" s="191"/>
      <c r="D783" s="191"/>
    </row>
    <row r="784">
      <c r="A784" s="191"/>
      <c r="B784" s="191"/>
      <c r="C784" s="191"/>
      <c r="D784" s="191"/>
    </row>
    <row r="785">
      <c r="A785" s="191"/>
      <c r="B785" s="191"/>
      <c r="C785" s="191"/>
      <c r="D785" s="191"/>
    </row>
    <row r="786">
      <c r="A786" s="191"/>
      <c r="B786" s="191"/>
      <c r="C786" s="191"/>
      <c r="D786" s="191"/>
    </row>
    <row r="787">
      <c r="A787" s="191"/>
      <c r="B787" s="191"/>
      <c r="C787" s="191"/>
      <c r="D787" s="191"/>
    </row>
    <row r="788">
      <c r="A788" s="191"/>
      <c r="B788" s="191"/>
      <c r="C788" s="191"/>
      <c r="D788" s="191"/>
    </row>
    <row r="789">
      <c r="A789" s="191"/>
      <c r="B789" s="191"/>
      <c r="C789" s="191"/>
      <c r="D789" s="191"/>
    </row>
    <row r="790">
      <c r="A790" s="191"/>
      <c r="B790" s="191"/>
      <c r="C790" s="191"/>
      <c r="D790" s="191"/>
    </row>
    <row r="791">
      <c r="A791" s="191"/>
      <c r="B791" s="191"/>
      <c r="C791" s="191"/>
      <c r="D791" s="191"/>
    </row>
    <row r="792">
      <c r="A792" s="191"/>
      <c r="B792" s="191"/>
      <c r="C792" s="191"/>
      <c r="D792" s="191"/>
    </row>
    <row r="793">
      <c r="A793" s="191"/>
      <c r="B793" s="191"/>
      <c r="C793" s="191"/>
      <c r="D793" s="191"/>
    </row>
    <row r="794">
      <c r="A794" s="191"/>
      <c r="B794" s="191"/>
      <c r="C794" s="191"/>
      <c r="D794" s="191"/>
    </row>
    <row r="795">
      <c r="A795" s="191"/>
      <c r="B795" s="191"/>
      <c r="C795" s="191"/>
      <c r="D795" s="191"/>
    </row>
    <row r="796">
      <c r="A796" s="191"/>
      <c r="B796" s="191"/>
      <c r="C796" s="191"/>
      <c r="D796" s="191"/>
    </row>
    <row r="797">
      <c r="A797" s="191"/>
      <c r="B797" s="191"/>
      <c r="C797" s="191"/>
      <c r="D797" s="191"/>
    </row>
    <row r="798">
      <c r="A798" s="191"/>
      <c r="B798" s="191"/>
      <c r="C798" s="191"/>
      <c r="D798" s="191"/>
    </row>
    <row r="799">
      <c r="A799" s="191"/>
      <c r="B799" s="191"/>
      <c r="C799" s="191"/>
      <c r="D799" s="191"/>
    </row>
    <row r="800">
      <c r="A800" s="191"/>
      <c r="B800" s="191"/>
      <c r="C800" s="191"/>
      <c r="D800" s="191"/>
    </row>
    <row r="801">
      <c r="A801" s="191"/>
      <c r="B801" s="191"/>
      <c r="C801" s="191"/>
      <c r="D801" s="191"/>
    </row>
    <row r="802">
      <c r="A802" s="191"/>
      <c r="B802" s="191"/>
      <c r="C802" s="191"/>
      <c r="D802" s="191"/>
    </row>
    <row r="803">
      <c r="A803" s="191"/>
      <c r="B803" s="191"/>
      <c r="C803" s="191"/>
      <c r="D803" s="191"/>
    </row>
    <row r="804">
      <c r="A804" s="191"/>
      <c r="B804" s="191"/>
      <c r="C804" s="191"/>
      <c r="D804" s="191"/>
    </row>
    <row r="805">
      <c r="A805" s="191"/>
      <c r="B805" s="191"/>
      <c r="C805" s="191"/>
      <c r="D805" s="191"/>
    </row>
    <row r="806">
      <c r="A806" s="191"/>
      <c r="B806" s="191"/>
      <c r="C806" s="191"/>
      <c r="D806" s="191"/>
    </row>
    <row r="807">
      <c r="A807" s="191"/>
      <c r="B807" s="191"/>
      <c r="C807" s="191"/>
      <c r="D807" s="191"/>
    </row>
    <row r="808">
      <c r="A808" s="191"/>
      <c r="B808" s="191"/>
      <c r="C808" s="191"/>
      <c r="D808" s="191"/>
    </row>
    <row r="809">
      <c r="A809" s="191"/>
      <c r="B809" s="191"/>
      <c r="C809" s="191"/>
      <c r="D809" s="191"/>
    </row>
    <row r="810">
      <c r="A810" s="191"/>
      <c r="B810" s="191"/>
      <c r="C810" s="191"/>
      <c r="D810" s="191"/>
    </row>
    <row r="811">
      <c r="A811" s="191"/>
      <c r="B811" s="191"/>
      <c r="C811" s="191"/>
      <c r="D811" s="191"/>
    </row>
    <row r="812">
      <c r="A812" s="191"/>
      <c r="B812" s="191"/>
      <c r="C812" s="191"/>
      <c r="D812" s="191"/>
    </row>
    <row r="813">
      <c r="A813" s="191"/>
      <c r="B813" s="191"/>
      <c r="C813" s="191"/>
      <c r="D813" s="191"/>
    </row>
    <row r="814">
      <c r="A814" s="191"/>
      <c r="B814" s="191"/>
      <c r="C814" s="191"/>
      <c r="D814" s="191"/>
    </row>
    <row r="815">
      <c r="A815" s="191"/>
      <c r="B815" s="191"/>
      <c r="C815" s="191"/>
      <c r="D815" s="191"/>
    </row>
    <row r="816">
      <c r="A816" s="191"/>
      <c r="B816" s="191"/>
      <c r="C816" s="191"/>
      <c r="D816" s="191"/>
    </row>
    <row r="817">
      <c r="A817" s="191"/>
      <c r="B817" s="191"/>
      <c r="C817" s="191"/>
      <c r="D817" s="191"/>
    </row>
    <row r="818">
      <c r="A818" s="191"/>
      <c r="B818" s="191"/>
      <c r="C818" s="191"/>
      <c r="D818" s="191"/>
    </row>
    <row r="819">
      <c r="A819" s="191"/>
      <c r="B819" s="191"/>
      <c r="C819" s="191"/>
      <c r="D819" s="191"/>
    </row>
    <row r="820">
      <c r="A820" s="191"/>
      <c r="B820" s="191"/>
      <c r="C820" s="191"/>
      <c r="D820" s="191"/>
    </row>
    <row r="821">
      <c r="A821" s="191"/>
      <c r="B821" s="191"/>
      <c r="C821" s="191"/>
      <c r="D821" s="191"/>
    </row>
    <row r="822">
      <c r="A822" s="191"/>
      <c r="B822" s="191"/>
      <c r="C822" s="191"/>
      <c r="D822" s="191"/>
    </row>
    <row r="823">
      <c r="A823" s="191"/>
      <c r="B823" s="191"/>
      <c r="C823" s="191"/>
      <c r="D823" s="191"/>
    </row>
    <row r="824">
      <c r="A824" s="191"/>
      <c r="B824" s="191"/>
      <c r="C824" s="191"/>
      <c r="D824" s="191"/>
    </row>
    <row r="825">
      <c r="A825" s="191"/>
      <c r="B825" s="191"/>
      <c r="C825" s="191"/>
      <c r="D825" s="191"/>
    </row>
    <row r="826">
      <c r="A826" s="191"/>
      <c r="B826" s="191"/>
      <c r="C826" s="191"/>
      <c r="D826" s="191"/>
    </row>
    <row r="827">
      <c r="A827" s="191"/>
      <c r="B827" s="191"/>
      <c r="C827" s="191"/>
      <c r="D827" s="191"/>
    </row>
    <row r="828">
      <c r="A828" s="191"/>
      <c r="B828" s="191"/>
      <c r="C828" s="191"/>
      <c r="D828" s="191"/>
    </row>
    <row r="829">
      <c r="A829" s="191"/>
      <c r="B829" s="191"/>
      <c r="C829" s="191"/>
      <c r="D829" s="191"/>
    </row>
    <row r="830">
      <c r="A830" s="191"/>
      <c r="B830" s="191"/>
      <c r="C830" s="191"/>
      <c r="D830" s="191"/>
    </row>
    <row r="831">
      <c r="A831" s="191"/>
      <c r="B831" s="191"/>
      <c r="C831" s="191"/>
      <c r="D831" s="191"/>
    </row>
    <row r="832">
      <c r="A832" s="191"/>
      <c r="B832" s="191"/>
      <c r="C832" s="191"/>
      <c r="D832" s="191"/>
    </row>
    <row r="833">
      <c r="A833" s="191"/>
      <c r="B833" s="191"/>
      <c r="C833" s="191"/>
      <c r="D833" s="191"/>
    </row>
    <row r="834">
      <c r="A834" s="191"/>
      <c r="B834" s="191"/>
      <c r="C834" s="191"/>
      <c r="D834" s="191"/>
    </row>
    <row r="835">
      <c r="A835" s="191"/>
      <c r="B835" s="191"/>
      <c r="C835" s="191"/>
      <c r="D835" s="191"/>
    </row>
    <row r="836">
      <c r="A836" s="191"/>
      <c r="B836" s="191"/>
      <c r="C836" s="191"/>
      <c r="D836" s="191"/>
    </row>
    <row r="837">
      <c r="A837" s="191"/>
      <c r="B837" s="191"/>
      <c r="C837" s="191"/>
      <c r="D837" s="191"/>
    </row>
    <row r="838">
      <c r="A838" s="191"/>
      <c r="B838" s="191"/>
      <c r="C838" s="191"/>
      <c r="D838" s="191"/>
    </row>
    <row r="839">
      <c r="A839" s="191"/>
      <c r="B839" s="191"/>
      <c r="C839" s="191"/>
      <c r="D839" s="191"/>
    </row>
    <row r="840">
      <c r="A840" s="191"/>
      <c r="B840" s="191"/>
      <c r="C840" s="191"/>
      <c r="D840" s="191"/>
    </row>
    <row r="841">
      <c r="A841" s="191"/>
      <c r="B841" s="191"/>
      <c r="C841" s="191"/>
      <c r="D841" s="191"/>
    </row>
    <row r="842">
      <c r="A842" s="191"/>
      <c r="B842" s="191"/>
      <c r="C842" s="191"/>
      <c r="D842" s="191"/>
    </row>
    <row r="843">
      <c r="A843" s="191"/>
      <c r="B843" s="191"/>
      <c r="C843" s="191"/>
      <c r="D843" s="191"/>
    </row>
    <row r="844">
      <c r="A844" s="191"/>
      <c r="B844" s="191"/>
      <c r="C844" s="191"/>
      <c r="D844" s="191"/>
    </row>
    <row r="845">
      <c r="A845" s="191"/>
      <c r="B845" s="191"/>
      <c r="C845" s="191"/>
      <c r="D845" s="191"/>
    </row>
    <row r="846">
      <c r="A846" s="191"/>
      <c r="B846" s="191"/>
      <c r="C846" s="191"/>
      <c r="D846" s="191"/>
    </row>
    <row r="847">
      <c r="A847" s="191"/>
      <c r="B847" s="191"/>
      <c r="C847" s="191"/>
      <c r="D847" s="191"/>
    </row>
    <row r="848">
      <c r="A848" s="191"/>
      <c r="B848" s="191"/>
      <c r="C848" s="191"/>
      <c r="D848" s="191"/>
    </row>
    <row r="849">
      <c r="A849" s="191"/>
      <c r="B849" s="191"/>
      <c r="C849" s="191"/>
      <c r="D849" s="191"/>
    </row>
    <row r="850">
      <c r="A850" s="191"/>
      <c r="B850" s="191"/>
      <c r="C850" s="191"/>
      <c r="D850" s="191"/>
    </row>
    <row r="851">
      <c r="A851" s="191"/>
      <c r="B851" s="191"/>
      <c r="C851" s="191"/>
      <c r="D851" s="191"/>
    </row>
    <row r="852">
      <c r="A852" s="191"/>
      <c r="B852" s="191"/>
      <c r="C852" s="191"/>
      <c r="D852" s="191"/>
    </row>
    <row r="853">
      <c r="A853" s="191"/>
      <c r="B853" s="191"/>
      <c r="C853" s="191"/>
      <c r="D853" s="191"/>
    </row>
    <row r="854">
      <c r="A854" s="191"/>
      <c r="B854" s="191"/>
      <c r="C854" s="191"/>
      <c r="D854" s="191"/>
    </row>
    <row r="855">
      <c r="A855" s="191"/>
      <c r="B855" s="191"/>
      <c r="C855" s="191"/>
      <c r="D855" s="191"/>
    </row>
    <row r="856">
      <c r="A856" s="191"/>
      <c r="B856" s="191"/>
      <c r="C856" s="191"/>
      <c r="D856" s="191"/>
    </row>
    <row r="857">
      <c r="A857" s="191"/>
      <c r="B857" s="191"/>
      <c r="C857" s="191"/>
      <c r="D857" s="191"/>
    </row>
    <row r="858">
      <c r="A858" s="191"/>
      <c r="B858" s="191"/>
      <c r="C858" s="191"/>
      <c r="D858" s="191"/>
    </row>
    <row r="859">
      <c r="A859" s="191"/>
      <c r="B859" s="191"/>
      <c r="C859" s="191"/>
      <c r="D859" s="191"/>
    </row>
    <row r="860">
      <c r="A860" s="191"/>
      <c r="B860" s="191"/>
      <c r="C860" s="191"/>
      <c r="D860" s="191"/>
    </row>
    <row r="861">
      <c r="A861" s="191"/>
      <c r="B861" s="191"/>
      <c r="C861" s="191"/>
      <c r="D861" s="191"/>
    </row>
    <row r="862">
      <c r="A862" s="191"/>
      <c r="B862" s="191"/>
      <c r="C862" s="191"/>
      <c r="D862" s="191"/>
    </row>
    <row r="863">
      <c r="A863" s="191"/>
      <c r="B863" s="191"/>
      <c r="C863" s="191"/>
      <c r="D863" s="191"/>
    </row>
    <row r="864">
      <c r="A864" s="191"/>
      <c r="B864" s="191"/>
      <c r="C864" s="191"/>
      <c r="D864" s="191"/>
    </row>
    <row r="865">
      <c r="A865" s="191"/>
      <c r="B865" s="191"/>
      <c r="C865" s="191"/>
      <c r="D865" s="191"/>
    </row>
    <row r="866">
      <c r="A866" s="191"/>
      <c r="B866" s="191"/>
      <c r="C866" s="191"/>
      <c r="D866" s="191"/>
    </row>
    <row r="867">
      <c r="A867" s="191"/>
      <c r="B867" s="191"/>
      <c r="C867" s="191"/>
      <c r="D867" s="191"/>
    </row>
    <row r="868">
      <c r="A868" s="191"/>
      <c r="B868" s="191"/>
      <c r="C868" s="191"/>
      <c r="D868" s="191"/>
    </row>
    <row r="869">
      <c r="A869" s="191"/>
      <c r="B869" s="191"/>
      <c r="C869" s="191"/>
      <c r="D869" s="191"/>
    </row>
    <row r="870">
      <c r="A870" s="191"/>
      <c r="B870" s="191"/>
      <c r="C870" s="191"/>
      <c r="D870" s="191"/>
    </row>
    <row r="871">
      <c r="A871" s="191"/>
      <c r="B871" s="191"/>
      <c r="C871" s="191"/>
      <c r="D871" s="191"/>
    </row>
    <row r="872">
      <c r="A872" s="191"/>
      <c r="B872" s="191"/>
      <c r="C872" s="191"/>
      <c r="D872" s="191"/>
    </row>
    <row r="873">
      <c r="A873" s="191"/>
      <c r="B873" s="191"/>
      <c r="C873" s="191"/>
      <c r="D873" s="191"/>
    </row>
    <row r="874">
      <c r="A874" s="191"/>
      <c r="B874" s="191"/>
      <c r="C874" s="191"/>
      <c r="D874" s="191"/>
    </row>
    <row r="875">
      <c r="A875" s="191"/>
      <c r="B875" s="191"/>
      <c r="C875" s="191"/>
      <c r="D875" s="191"/>
    </row>
    <row r="876">
      <c r="A876" s="191"/>
      <c r="B876" s="191"/>
      <c r="C876" s="191"/>
      <c r="D876" s="191"/>
    </row>
    <row r="877">
      <c r="A877" s="191"/>
      <c r="B877" s="191"/>
      <c r="C877" s="191"/>
      <c r="D877" s="191"/>
    </row>
    <row r="878">
      <c r="A878" s="191"/>
      <c r="B878" s="191"/>
      <c r="C878" s="191"/>
      <c r="D878" s="191"/>
    </row>
    <row r="879">
      <c r="A879" s="191"/>
      <c r="B879" s="191"/>
      <c r="C879" s="191"/>
      <c r="D879" s="191"/>
    </row>
    <row r="880">
      <c r="A880" s="191"/>
      <c r="B880" s="191"/>
      <c r="C880" s="191"/>
      <c r="D880" s="191"/>
    </row>
    <row r="881">
      <c r="A881" s="191"/>
      <c r="B881" s="191"/>
      <c r="C881" s="191"/>
      <c r="D881" s="191"/>
    </row>
    <row r="882">
      <c r="A882" s="191"/>
      <c r="B882" s="191"/>
      <c r="C882" s="191"/>
      <c r="D882" s="191"/>
    </row>
    <row r="883">
      <c r="A883" s="191"/>
      <c r="B883" s="191"/>
      <c r="C883" s="191"/>
      <c r="D883" s="191"/>
    </row>
    <row r="884">
      <c r="A884" s="191"/>
      <c r="B884" s="191"/>
      <c r="C884" s="191"/>
      <c r="D884" s="191"/>
    </row>
    <row r="885">
      <c r="A885" s="191"/>
      <c r="B885" s="191"/>
      <c r="C885" s="191"/>
      <c r="D885" s="191"/>
    </row>
    <row r="886">
      <c r="A886" s="191"/>
      <c r="B886" s="191"/>
      <c r="C886" s="191"/>
      <c r="D886" s="191"/>
    </row>
    <row r="887">
      <c r="A887" s="191"/>
      <c r="B887" s="191"/>
      <c r="C887" s="191"/>
      <c r="D887" s="191"/>
    </row>
    <row r="888">
      <c r="A888" s="191"/>
      <c r="B888" s="191"/>
      <c r="C888" s="191"/>
      <c r="D888" s="191"/>
    </row>
    <row r="889">
      <c r="A889" s="191"/>
      <c r="B889" s="191"/>
      <c r="C889" s="191"/>
      <c r="D889" s="191"/>
    </row>
    <row r="890">
      <c r="A890" s="191"/>
      <c r="B890" s="191"/>
      <c r="C890" s="191"/>
      <c r="D890" s="191"/>
    </row>
    <row r="891">
      <c r="A891" s="191"/>
      <c r="B891" s="191"/>
      <c r="C891" s="191"/>
      <c r="D891" s="191"/>
    </row>
    <row r="892">
      <c r="A892" s="191"/>
      <c r="B892" s="191"/>
      <c r="C892" s="191"/>
      <c r="D892" s="191"/>
    </row>
    <row r="893">
      <c r="A893" s="191"/>
      <c r="B893" s="191"/>
      <c r="C893" s="191"/>
      <c r="D893" s="191"/>
    </row>
    <row r="894">
      <c r="A894" s="191"/>
      <c r="B894" s="191"/>
      <c r="C894" s="191"/>
      <c r="D894" s="191"/>
    </row>
    <row r="895">
      <c r="A895" s="191"/>
      <c r="B895" s="191"/>
      <c r="C895" s="191"/>
      <c r="D895" s="191"/>
    </row>
    <row r="896">
      <c r="A896" s="191"/>
      <c r="B896" s="191"/>
      <c r="C896" s="191"/>
      <c r="D896" s="191"/>
    </row>
    <row r="897">
      <c r="A897" s="191"/>
      <c r="B897" s="191"/>
      <c r="C897" s="191"/>
      <c r="D897" s="191"/>
    </row>
    <row r="898">
      <c r="A898" s="191"/>
      <c r="B898" s="191"/>
      <c r="C898" s="191"/>
      <c r="D898" s="191"/>
    </row>
    <row r="899">
      <c r="A899" s="191"/>
      <c r="B899" s="191"/>
      <c r="C899" s="191"/>
      <c r="D899" s="191"/>
    </row>
    <row r="900">
      <c r="A900" s="191"/>
      <c r="B900" s="191"/>
      <c r="C900" s="191"/>
      <c r="D900" s="191"/>
    </row>
    <row r="901">
      <c r="A901" s="191"/>
      <c r="B901" s="191"/>
      <c r="C901" s="191"/>
      <c r="D901" s="191"/>
    </row>
    <row r="902">
      <c r="A902" s="191"/>
      <c r="B902" s="191"/>
      <c r="C902" s="191"/>
      <c r="D902" s="191"/>
    </row>
    <row r="903">
      <c r="A903" s="191"/>
      <c r="B903" s="191"/>
      <c r="C903" s="191"/>
      <c r="D903" s="191"/>
    </row>
    <row r="904">
      <c r="A904" s="191"/>
      <c r="B904" s="191"/>
      <c r="C904" s="191"/>
      <c r="D904" s="191"/>
    </row>
    <row r="905">
      <c r="A905" s="191"/>
      <c r="B905" s="191"/>
      <c r="C905" s="191"/>
      <c r="D905" s="191"/>
    </row>
    <row r="906">
      <c r="A906" s="191"/>
      <c r="B906" s="191"/>
      <c r="C906" s="191"/>
      <c r="D906" s="191"/>
    </row>
    <row r="907">
      <c r="A907" s="191"/>
      <c r="B907" s="191"/>
      <c r="C907" s="191"/>
      <c r="D907" s="191"/>
    </row>
    <row r="908">
      <c r="A908" s="191"/>
      <c r="B908" s="191"/>
      <c r="C908" s="191"/>
      <c r="D908" s="191"/>
    </row>
    <row r="909">
      <c r="A909" s="191"/>
      <c r="B909" s="191"/>
      <c r="C909" s="191"/>
      <c r="D909" s="191"/>
    </row>
    <row r="910">
      <c r="A910" s="191"/>
      <c r="B910" s="191"/>
      <c r="C910" s="191"/>
      <c r="D910" s="191"/>
    </row>
    <row r="911">
      <c r="A911" s="191"/>
      <c r="B911" s="191"/>
      <c r="C911" s="191"/>
      <c r="D911" s="191"/>
    </row>
    <row r="912">
      <c r="A912" s="191"/>
      <c r="B912" s="191"/>
      <c r="C912" s="191"/>
      <c r="D912" s="191"/>
    </row>
    <row r="913">
      <c r="A913" s="191"/>
      <c r="B913" s="191"/>
      <c r="C913" s="191"/>
      <c r="D913" s="191"/>
    </row>
    <row r="914">
      <c r="A914" s="191"/>
      <c r="B914" s="191"/>
      <c r="C914" s="191"/>
      <c r="D914" s="191"/>
    </row>
    <row r="915">
      <c r="A915" s="191"/>
      <c r="B915" s="191"/>
      <c r="C915" s="191"/>
      <c r="D915" s="191"/>
    </row>
    <row r="916">
      <c r="A916" s="191"/>
      <c r="B916" s="191"/>
      <c r="C916" s="191"/>
      <c r="D916" s="191"/>
    </row>
    <row r="917">
      <c r="A917" s="191"/>
      <c r="B917" s="191"/>
      <c r="C917" s="191"/>
      <c r="D917" s="191"/>
    </row>
    <row r="918">
      <c r="A918" s="191"/>
      <c r="B918" s="191"/>
      <c r="C918" s="191"/>
      <c r="D918" s="191"/>
    </row>
    <row r="919">
      <c r="A919" s="191"/>
      <c r="B919" s="191"/>
      <c r="C919" s="191"/>
      <c r="D919" s="191"/>
    </row>
    <row r="920">
      <c r="A920" s="191"/>
      <c r="B920" s="191"/>
      <c r="C920" s="191"/>
      <c r="D920" s="191"/>
    </row>
    <row r="921">
      <c r="A921" s="191"/>
      <c r="B921" s="191"/>
      <c r="C921" s="191"/>
      <c r="D921" s="191"/>
    </row>
    <row r="922">
      <c r="A922" s="191"/>
      <c r="B922" s="191"/>
      <c r="C922" s="191"/>
      <c r="D922" s="191"/>
    </row>
    <row r="923">
      <c r="A923" s="191"/>
      <c r="B923" s="191"/>
      <c r="C923" s="191"/>
      <c r="D923" s="191"/>
    </row>
    <row r="924">
      <c r="A924" s="191"/>
      <c r="B924" s="191"/>
      <c r="C924" s="191"/>
      <c r="D924" s="191"/>
    </row>
    <row r="925">
      <c r="A925" s="191"/>
      <c r="B925" s="191"/>
      <c r="C925" s="191"/>
      <c r="D925" s="191"/>
    </row>
    <row r="926">
      <c r="A926" s="191"/>
      <c r="B926" s="191"/>
      <c r="C926" s="191"/>
      <c r="D926" s="191"/>
    </row>
    <row r="927">
      <c r="A927" s="191"/>
      <c r="B927" s="191"/>
      <c r="C927" s="191"/>
      <c r="D927" s="191"/>
    </row>
    <row r="928">
      <c r="A928" s="191"/>
      <c r="B928" s="191"/>
      <c r="C928" s="191"/>
      <c r="D928" s="191"/>
    </row>
    <row r="929">
      <c r="A929" s="191"/>
      <c r="B929" s="191"/>
      <c r="C929" s="191"/>
      <c r="D929" s="191"/>
    </row>
    <row r="930">
      <c r="A930" s="191"/>
      <c r="B930" s="191"/>
      <c r="C930" s="191"/>
      <c r="D930" s="191"/>
    </row>
    <row r="931">
      <c r="A931" s="191"/>
      <c r="B931" s="191"/>
      <c r="C931" s="191"/>
      <c r="D931" s="191"/>
    </row>
    <row r="932">
      <c r="A932" s="191"/>
      <c r="B932" s="191"/>
      <c r="C932" s="191"/>
      <c r="D932" s="191"/>
    </row>
    <row r="933">
      <c r="A933" s="191"/>
      <c r="B933" s="191"/>
      <c r="C933" s="191"/>
      <c r="D933" s="191"/>
    </row>
    <row r="934">
      <c r="A934" s="191"/>
      <c r="B934" s="191"/>
      <c r="C934" s="191"/>
      <c r="D934" s="191"/>
    </row>
    <row r="935">
      <c r="A935" s="191"/>
      <c r="B935" s="191"/>
      <c r="C935" s="191"/>
      <c r="D935" s="191"/>
    </row>
    <row r="936">
      <c r="A936" s="191"/>
      <c r="B936" s="191"/>
      <c r="C936" s="191"/>
      <c r="D936" s="191"/>
    </row>
    <row r="937">
      <c r="A937" s="191"/>
      <c r="B937" s="191"/>
      <c r="C937" s="191"/>
      <c r="D937" s="191"/>
    </row>
    <row r="938">
      <c r="A938" s="191"/>
      <c r="B938" s="191"/>
      <c r="C938" s="191"/>
      <c r="D938" s="191"/>
    </row>
    <row r="939">
      <c r="A939" s="191"/>
      <c r="B939" s="191"/>
      <c r="C939" s="191"/>
      <c r="D939" s="191"/>
    </row>
    <row r="940">
      <c r="A940" s="191"/>
      <c r="B940" s="191"/>
      <c r="C940" s="191"/>
      <c r="D940" s="191"/>
    </row>
    <row r="941">
      <c r="A941" s="191"/>
      <c r="B941" s="191"/>
      <c r="C941" s="191"/>
      <c r="D941" s="191"/>
    </row>
    <row r="942">
      <c r="A942" s="191"/>
      <c r="B942" s="191"/>
      <c r="C942" s="191"/>
      <c r="D942" s="191"/>
    </row>
    <row r="943">
      <c r="A943" s="191"/>
      <c r="B943" s="191"/>
      <c r="C943" s="191"/>
      <c r="D943" s="191"/>
    </row>
    <row r="944">
      <c r="A944" s="191"/>
      <c r="B944" s="191"/>
      <c r="C944" s="191"/>
      <c r="D944" s="191"/>
    </row>
    <row r="945">
      <c r="A945" s="191"/>
      <c r="B945" s="191"/>
      <c r="C945" s="191"/>
      <c r="D945" s="191"/>
    </row>
    <row r="946">
      <c r="A946" s="191"/>
      <c r="B946" s="191"/>
      <c r="C946" s="191"/>
      <c r="D946" s="191"/>
    </row>
    <row r="947">
      <c r="A947" s="191"/>
      <c r="B947" s="191"/>
      <c r="C947" s="191"/>
      <c r="D947" s="191"/>
    </row>
    <row r="948">
      <c r="A948" s="191"/>
      <c r="B948" s="191"/>
      <c r="C948" s="191"/>
      <c r="D948" s="191"/>
    </row>
    <row r="949">
      <c r="A949" s="191"/>
      <c r="B949" s="191"/>
      <c r="C949" s="191"/>
      <c r="D949" s="191"/>
    </row>
    <row r="950">
      <c r="A950" s="191"/>
      <c r="B950" s="191"/>
      <c r="C950" s="191"/>
      <c r="D950" s="191"/>
    </row>
    <row r="951">
      <c r="A951" s="191"/>
      <c r="B951" s="191"/>
      <c r="C951" s="191"/>
      <c r="D951" s="191"/>
    </row>
    <row r="952">
      <c r="A952" s="191"/>
      <c r="B952" s="191"/>
      <c r="C952" s="191"/>
      <c r="D952" s="191"/>
    </row>
    <row r="953">
      <c r="A953" s="191"/>
      <c r="B953" s="191"/>
      <c r="C953" s="191"/>
      <c r="D953" s="191"/>
    </row>
    <row r="954">
      <c r="A954" s="191"/>
      <c r="B954" s="191"/>
      <c r="C954" s="191"/>
      <c r="D954" s="191"/>
    </row>
    <row r="955">
      <c r="A955" s="191"/>
      <c r="B955" s="191"/>
      <c r="C955" s="191"/>
      <c r="D955" s="191"/>
    </row>
    <row r="956">
      <c r="A956" s="191"/>
      <c r="B956" s="191"/>
      <c r="C956" s="191"/>
      <c r="D956" s="191"/>
    </row>
    <row r="957">
      <c r="A957" s="191"/>
      <c r="B957" s="191"/>
      <c r="C957" s="191"/>
      <c r="D957" s="191"/>
    </row>
    <row r="958">
      <c r="A958" s="191"/>
      <c r="B958" s="191"/>
      <c r="C958" s="191"/>
      <c r="D958" s="191"/>
    </row>
    <row r="959">
      <c r="A959" s="191"/>
      <c r="B959" s="191"/>
      <c r="C959" s="191"/>
      <c r="D959" s="191"/>
    </row>
    <row r="960">
      <c r="A960" s="191"/>
      <c r="B960" s="191"/>
      <c r="C960" s="191"/>
      <c r="D960" s="191"/>
    </row>
    <row r="961">
      <c r="A961" s="191"/>
      <c r="B961" s="191"/>
      <c r="C961" s="191"/>
      <c r="D961" s="191"/>
    </row>
    <row r="962">
      <c r="A962" s="191"/>
      <c r="B962" s="191"/>
      <c r="C962" s="191"/>
      <c r="D962" s="191"/>
    </row>
    <row r="963">
      <c r="A963" s="191"/>
      <c r="B963" s="191"/>
      <c r="C963" s="191"/>
      <c r="D963" s="191"/>
    </row>
    <row r="964">
      <c r="A964" s="191"/>
      <c r="B964" s="191"/>
      <c r="C964" s="191"/>
      <c r="D964" s="191"/>
    </row>
    <row r="965">
      <c r="A965" s="191"/>
      <c r="B965" s="191"/>
      <c r="C965" s="191"/>
      <c r="D965" s="191"/>
    </row>
    <row r="966">
      <c r="A966" s="191"/>
      <c r="B966" s="191"/>
      <c r="C966" s="191"/>
      <c r="D966" s="191"/>
    </row>
    <row r="967">
      <c r="A967" s="191"/>
      <c r="B967" s="191"/>
      <c r="C967" s="191"/>
      <c r="D967" s="191"/>
    </row>
    <row r="968">
      <c r="A968" s="191"/>
      <c r="B968" s="191"/>
      <c r="C968" s="191"/>
      <c r="D968" s="191"/>
    </row>
    <row r="969">
      <c r="A969" s="191"/>
      <c r="B969" s="191"/>
      <c r="C969" s="191"/>
      <c r="D969" s="191"/>
    </row>
    <row r="970">
      <c r="A970" s="191"/>
      <c r="B970" s="191"/>
      <c r="C970" s="191"/>
      <c r="D970" s="191"/>
    </row>
    <row r="971">
      <c r="A971" s="191"/>
      <c r="B971" s="191"/>
      <c r="C971" s="191"/>
      <c r="D971" s="191"/>
    </row>
    <row r="972">
      <c r="A972" s="191"/>
      <c r="B972" s="191"/>
      <c r="C972" s="191"/>
      <c r="D972" s="191"/>
    </row>
    <row r="973">
      <c r="A973" s="191"/>
      <c r="B973" s="191"/>
      <c r="C973" s="191"/>
      <c r="D973" s="191"/>
    </row>
    <row r="974">
      <c r="A974" s="191"/>
      <c r="B974" s="191"/>
      <c r="C974" s="191"/>
      <c r="D974" s="191"/>
    </row>
    <row r="975">
      <c r="A975" s="191"/>
      <c r="B975" s="191"/>
      <c r="C975" s="191"/>
      <c r="D975" s="191"/>
    </row>
    <row r="976">
      <c r="A976" s="191"/>
      <c r="B976" s="191"/>
      <c r="C976" s="191"/>
      <c r="D976" s="191"/>
    </row>
    <row r="977">
      <c r="A977" s="191"/>
      <c r="B977" s="191"/>
      <c r="C977" s="191"/>
      <c r="D977" s="191"/>
    </row>
    <row r="978">
      <c r="A978" s="191"/>
      <c r="B978" s="191"/>
      <c r="C978" s="191"/>
      <c r="D978" s="191"/>
    </row>
    <row r="979">
      <c r="A979" s="191"/>
      <c r="B979" s="191"/>
      <c r="C979" s="191"/>
      <c r="D979" s="191"/>
    </row>
    <row r="980">
      <c r="A980" s="191"/>
      <c r="B980" s="191"/>
      <c r="C980" s="191"/>
      <c r="D980" s="191"/>
    </row>
    <row r="981">
      <c r="A981" s="191"/>
      <c r="B981" s="191"/>
      <c r="C981" s="191"/>
      <c r="D981" s="191"/>
    </row>
    <row r="982">
      <c r="A982" s="191"/>
      <c r="B982" s="191"/>
      <c r="C982" s="191"/>
      <c r="D982" s="191"/>
    </row>
    <row r="983">
      <c r="A983" s="191"/>
      <c r="B983" s="191"/>
      <c r="C983" s="191"/>
      <c r="D983" s="191"/>
    </row>
    <row r="984">
      <c r="A984" s="191"/>
      <c r="B984" s="191"/>
      <c r="C984" s="191"/>
      <c r="D984" s="191"/>
    </row>
    <row r="985">
      <c r="A985" s="191"/>
      <c r="B985" s="191"/>
      <c r="C985" s="191"/>
      <c r="D985" s="191"/>
    </row>
    <row r="986">
      <c r="A986" s="191"/>
      <c r="B986" s="191"/>
      <c r="C986" s="191"/>
      <c r="D986" s="191"/>
    </row>
    <row r="987">
      <c r="A987" s="191"/>
      <c r="B987" s="191"/>
      <c r="C987" s="191"/>
      <c r="D987" s="191"/>
    </row>
    <row r="988">
      <c r="A988" s="191"/>
      <c r="B988" s="191"/>
      <c r="C988" s="191"/>
      <c r="D988" s="191"/>
    </row>
    <row r="989">
      <c r="A989" s="191"/>
      <c r="B989" s="191"/>
      <c r="C989" s="191"/>
      <c r="D989" s="191"/>
    </row>
    <row r="990">
      <c r="A990" s="191"/>
      <c r="B990" s="191"/>
      <c r="C990" s="191"/>
      <c r="D990" s="191"/>
    </row>
    <row r="991">
      <c r="A991" s="191"/>
      <c r="B991" s="191"/>
      <c r="C991" s="191"/>
      <c r="D991" s="191"/>
    </row>
    <row r="992">
      <c r="A992" s="191"/>
      <c r="B992" s="191"/>
      <c r="C992" s="191"/>
      <c r="D992" s="191"/>
    </row>
    <row r="993">
      <c r="A993" s="191"/>
      <c r="B993" s="191"/>
      <c r="C993" s="191"/>
      <c r="D993" s="191"/>
    </row>
    <row r="994">
      <c r="A994" s="191"/>
      <c r="B994" s="191"/>
      <c r="C994" s="191"/>
      <c r="D994" s="191"/>
    </row>
    <row r="995">
      <c r="A995" s="191"/>
      <c r="B995" s="191"/>
      <c r="C995" s="191"/>
      <c r="D995" s="191"/>
    </row>
    <row r="996">
      <c r="A996" s="191"/>
      <c r="B996" s="191"/>
      <c r="C996" s="191"/>
      <c r="D996" s="191"/>
    </row>
    <row r="997">
      <c r="A997" s="191"/>
      <c r="B997" s="191"/>
      <c r="C997" s="191"/>
      <c r="D997" s="191"/>
    </row>
    <row r="998">
      <c r="A998" s="191"/>
      <c r="B998" s="191"/>
      <c r="C998" s="191"/>
      <c r="D998" s="191"/>
    </row>
    <row r="999">
      <c r="A999" s="191"/>
      <c r="B999" s="191"/>
      <c r="C999" s="191"/>
      <c r="D999" s="191"/>
    </row>
    <row r="1000">
      <c r="A1000" s="191"/>
      <c r="B1000" s="191"/>
      <c r="C1000" s="191"/>
      <c r="D1000" s="191"/>
    </row>
    <row r="1001">
      <c r="A1001" s="191"/>
      <c r="B1001" s="191"/>
      <c r="C1001" s="191"/>
      <c r="D1001" s="191"/>
    </row>
    <row r="1002">
      <c r="A1002" s="191"/>
      <c r="B1002" s="191"/>
      <c r="C1002" s="191"/>
      <c r="D1002" s="191"/>
    </row>
  </sheetData>
  <mergeCells count="2">
    <mergeCell ref="A6:D6"/>
    <mergeCell ref="A16:D16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63"/>
    <col customWidth="1" min="7" max="10" width="11.0"/>
    <col customWidth="1" min="11" max="11" width="15.25"/>
    <col customWidth="1" min="12" max="12" width="11.0"/>
    <col customWidth="1" min="13" max="13" width="14.63"/>
    <col customWidth="1" min="14" max="29" width="11.0"/>
  </cols>
  <sheetData>
    <row r="1" ht="12.75" customHeight="1">
      <c r="A1" s="35"/>
      <c r="B1" s="35"/>
      <c r="C1" s="35"/>
      <c r="D1" s="35"/>
      <c r="E1" s="35"/>
    </row>
    <row r="2" ht="12.75" customHeight="1">
      <c r="A2" s="35">
        <v>1.0</v>
      </c>
      <c r="B2" s="35" t="s">
        <v>10</v>
      </c>
      <c r="C2" s="35" t="s">
        <v>11</v>
      </c>
      <c r="D2" s="35" t="s">
        <v>415</v>
      </c>
      <c r="E2" s="35">
        <v>6897.0</v>
      </c>
      <c r="F2" s="4">
        <f>VLOOKUP(E2,Bonus_1_Daniel!C:E,3,FALSE)</f>
        <v>54213</v>
      </c>
      <c r="H2" s="4" t="s">
        <v>3</v>
      </c>
      <c r="K2" s="198" t="s">
        <v>68</v>
      </c>
      <c r="L2" s="198" t="s">
        <v>44</v>
      </c>
      <c r="M2" s="199" t="s">
        <v>416</v>
      </c>
      <c r="N2" s="200"/>
    </row>
    <row r="3" ht="12.75" customHeight="1">
      <c r="A3" s="35">
        <v>1.0</v>
      </c>
      <c r="B3" s="35" t="s">
        <v>10</v>
      </c>
      <c r="C3" s="35" t="s">
        <v>11</v>
      </c>
      <c r="D3" s="35" t="s">
        <v>417</v>
      </c>
      <c r="E3" s="35">
        <v>19713.0</v>
      </c>
      <c r="F3" s="4">
        <f>VLOOKUP(E3,Bonus_1_Daniel!C:E,3,FALSE)</f>
        <v>91224</v>
      </c>
      <c r="H3" s="4">
        <v>1.0</v>
      </c>
      <c r="I3" s="35" t="s">
        <v>10</v>
      </c>
      <c r="J3" s="35" t="s">
        <v>11</v>
      </c>
      <c r="K3" s="201" t="str">
        <f t="shared" ref="K3:K11" si="1">CONCATENATE(I3," ",J3)</f>
        <v>Nancy Davolio</v>
      </c>
      <c r="L3" s="53">
        <v>15624.0</v>
      </c>
      <c r="M3" s="118">
        <f>SUM(F2:F3)</f>
        <v>145437</v>
      </c>
      <c r="N3" s="78">
        <f t="shared" ref="N3:N11" si="2">L3/M3</f>
        <v>0.1074279585</v>
      </c>
    </row>
    <row r="4" ht="12.75" customHeight="1">
      <c r="A4" s="35">
        <v>2.0</v>
      </c>
      <c r="B4" s="35" t="s">
        <v>12</v>
      </c>
      <c r="C4" s="35" t="s">
        <v>13</v>
      </c>
      <c r="D4" s="35" t="s">
        <v>418</v>
      </c>
      <c r="E4" s="35">
        <v>1581.0</v>
      </c>
      <c r="F4" s="4">
        <f>VLOOKUP(E4,Bonus_1_Daniel!C:E,3,FALSE)</f>
        <v>54816</v>
      </c>
      <c r="H4" s="4">
        <v>2.0</v>
      </c>
      <c r="I4" s="35" t="s">
        <v>12</v>
      </c>
      <c r="J4" s="35" t="s">
        <v>13</v>
      </c>
      <c r="K4" s="201" t="str">
        <f t="shared" si="1"/>
        <v>Andrew Fuller</v>
      </c>
      <c r="L4" s="53">
        <v>42385.0</v>
      </c>
      <c r="M4" s="118">
        <f>SUM(F4:F10)</f>
        <v>461258</v>
      </c>
      <c r="N4" s="78">
        <f t="shared" si="2"/>
        <v>0.09189000516</v>
      </c>
    </row>
    <row r="5" ht="12.75" customHeight="1">
      <c r="A5" s="35">
        <v>2.0</v>
      </c>
      <c r="B5" s="35" t="s">
        <v>12</v>
      </c>
      <c r="C5" s="35" t="s">
        <v>13</v>
      </c>
      <c r="D5" s="35" t="s">
        <v>419</v>
      </c>
      <c r="E5" s="35">
        <v>1730.0</v>
      </c>
      <c r="F5" s="4">
        <f>VLOOKUP(E5,Bonus_1_Daniel!C:E,3,FALSE)</f>
        <v>39663</v>
      </c>
      <c r="H5" s="4">
        <v>3.0</v>
      </c>
      <c r="I5" s="35" t="s">
        <v>14</v>
      </c>
      <c r="J5" s="35" t="s">
        <v>15</v>
      </c>
      <c r="K5" s="201" t="str">
        <f t="shared" si="1"/>
        <v>Janet Leverling</v>
      </c>
      <c r="L5" s="53">
        <v>31408.0</v>
      </c>
      <c r="M5" s="118">
        <f>SUM(F11:F14)</f>
        <v>258335</v>
      </c>
      <c r="N5" s="78">
        <f t="shared" si="2"/>
        <v>0.1215785705</v>
      </c>
      <c r="Q5" s="79" t="s">
        <v>1</v>
      </c>
    </row>
    <row r="6" ht="12.75" customHeight="1">
      <c r="A6" s="35">
        <v>2.0</v>
      </c>
      <c r="B6" s="35" t="s">
        <v>12</v>
      </c>
      <c r="C6" s="35" t="s">
        <v>13</v>
      </c>
      <c r="D6" s="35" t="s">
        <v>420</v>
      </c>
      <c r="E6" s="35">
        <v>1833.0</v>
      </c>
      <c r="F6" s="4">
        <f>VLOOKUP(E6,Bonus_1_Daniel!C:E,3,FALSE)</f>
        <v>24539</v>
      </c>
      <c r="H6" s="4">
        <v>4.0</v>
      </c>
      <c r="I6" s="35" t="s">
        <v>16</v>
      </c>
      <c r="J6" s="35" t="s">
        <v>17</v>
      </c>
      <c r="K6" s="201" t="str">
        <f t="shared" si="1"/>
        <v>Margaret Peacock</v>
      </c>
      <c r="L6" s="53">
        <v>29394.0</v>
      </c>
      <c r="M6" s="118">
        <f>SUM(F15:F17)</f>
        <v>283056</v>
      </c>
      <c r="N6" s="78">
        <f t="shared" si="2"/>
        <v>0.1038451755</v>
      </c>
    </row>
    <row r="7" ht="12.75" customHeight="1">
      <c r="A7" s="35">
        <v>2.0</v>
      </c>
      <c r="B7" s="35" t="s">
        <v>12</v>
      </c>
      <c r="C7" s="35" t="s">
        <v>13</v>
      </c>
      <c r="D7" s="35" t="s">
        <v>421</v>
      </c>
      <c r="E7" s="35">
        <v>2116.0</v>
      </c>
      <c r="F7" s="4">
        <f>VLOOKUP(E7,Bonus_1_Daniel!C:E,3,FALSE)</f>
        <v>61884</v>
      </c>
      <c r="H7" s="4">
        <v>5.0</v>
      </c>
      <c r="I7" s="35" t="s">
        <v>18</v>
      </c>
      <c r="J7" s="35" t="s">
        <v>19</v>
      </c>
      <c r="K7" s="201" t="str">
        <f t="shared" si="1"/>
        <v>Steven Buchanan</v>
      </c>
      <c r="L7" s="53">
        <v>21252.0</v>
      </c>
      <c r="M7" s="118">
        <f>SUM(F18:F24)</f>
        <v>583353</v>
      </c>
      <c r="N7" s="78">
        <f t="shared" si="2"/>
        <v>0.03643077176</v>
      </c>
    </row>
    <row r="8" ht="12.75" customHeight="1">
      <c r="A8" s="35">
        <v>2.0</v>
      </c>
      <c r="B8" s="35" t="s">
        <v>12</v>
      </c>
      <c r="C8" s="35" t="s">
        <v>13</v>
      </c>
      <c r="D8" s="35" t="s">
        <v>422</v>
      </c>
      <c r="E8" s="35">
        <v>2139.0</v>
      </c>
      <c r="F8" s="4">
        <f>VLOOKUP(E8,Bonus_1_Daniel!C:E,3,FALSE)</f>
        <v>109047</v>
      </c>
      <c r="H8" s="4">
        <v>6.0</v>
      </c>
      <c r="I8" s="35" t="s">
        <v>20</v>
      </c>
      <c r="J8" s="35" t="s">
        <v>21</v>
      </c>
      <c r="K8" s="201" t="str">
        <f t="shared" si="1"/>
        <v>Michael Suyama</v>
      </c>
      <c r="L8" s="53">
        <v>17635.0</v>
      </c>
      <c r="M8" s="118">
        <f>SUM(F25:F29)</f>
        <v>475965</v>
      </c>
      <c r="N8" s="78">
        <f t="shared" si="2"/>
        <v>0.03705104367</v>
      </c>
    </row>
    <row r="9" ht="12.75" customHeight="1">
      <c r="A9" s="35">
        <v>2.0</v>
      </c>
      <c r="B9" s="35" t="s">
        <v>12</v>
      </c>
      <c r="C9" s="35" t="s">
        <v>13</v>
      </c>
      <c r="D9" s="35" t="s">
        <v>423</v>
      </c>
      <c r="E9" s="35">
        <v>2184.0</v>
      </c>
      <c r="F9" s="4">
        <f>VLOOKUP(E9,Bonus_1_Daniel!C:E,3,FALSE)</f>
        <v>107232</v>
      </c>
      <c r="H9" s="4">
        <v>7.0</v>
      </c>
      <c r="I9" s="35" t="s">
        <v>22</v>
      </c>
      <c r="J9" s="35" t="s">
        <v>23</v>
      </c>
      <c r="K9" s="201" t="str">
        <f t="shared" si="1"/>
        <v>Robert King</v>
      </c>
      <c r="L9" s="53">
        <v>46540.0</v>
      </c>
      <c r="M9" s="118">
        <f>SUM(F30:F39)</f>
        <v>813260</v>
      </c>
      <c r="N9" s="78">
        <f t="shared" si="2"/>
        <v>0.05722647124</v>
      </c>
    </row>
    <row r="10" ht="12.75" customHeight="1">
      <c r="A10" s="35">
        <v>2.0</v>
      </c>
      <c r="B10" s="35" t="s">
        <v>12</v>
      </c>
      <c r="C10" s="35" t="s">
        <v>13</v>
      </c>
      <c r="D10" s="35" t="s">
        <v>424</v>
      </c>
      <c r="E10" s="35">
        <v>40222.0</v>
      </c>
      <c r="F10" s="4">
        <f>VLOOKUP(E10,Bonus_1_Daniel!C:E,3,FALSE)</f>
        <v>64077</v>
      </c>
      <c r="H10" s="4">
        <v>8.0</v>
      </c>
      <c r="I10" s="35" t="s">
        <v>24</v>
      </c>
      <c r="J10" s="35" t="s">
        <v>25</v>
      </c>
      <c r="K10" s="201" t="str">
        <f t="shared" si="1"/>
        <v>Laura Callahan</v>
      </c>
      <c r="L10" s="53">
        <v>23652.0</v>
      </c>
      <c r="M10" s="53">
        <f>SUM(F40:F43)</f>
        <v>270614</v>
      </c>
      <c r="N10" s="78">
        <f t="shared" si="2"/>
        <v>0.0874012431</v>
      </c>
    </row>
    <row r="11" ht="12.75" customHeight="1">
      <c r="A11" s="35">
        <v>3.0</v>
      </c>
      <c r="B11" s="35" t="s">
        <v>14</v>
      </c>
      <c r="C11" s="35" t="s">
        <v>15</v>
      </c>
      <c r="D11" s="35" t="s">
        <v>425</v>
      </c>
      <c r="E11" s="35">
        <v>30346.0</v>
      </c>
      <c r="F11" s="4">
        <f>VLOOKUP(E11,Bonus_1_Daniel!C:E,3,FALSE)</f>
        <v>14088</v>
      </c>
      <c r="H11" s="4">
        <v>9.0</v>
      </c>
      <c r="I11" s="35" t="s">
        <v>26</v>
      </c>
      <c r="J11" s="35" t="s">
        <v>27</v>
      </c>
      <c r="K11" s="201" t="str">
        <f t="shared" si="1"/>
        <v>Anne Dodsworth</v>
      </c>
      <c r="L11" s="53">
        <v>18690.0</v>
      </c>
      <c r="M11" s="118">
        <f>SUM(F44:F50)</f>
        <v>366933</v>
      </c>
      <c r="N11" s="78">
        <f t="shared" si="2"/>
        <v>0.05093572941</v>
      </c>
    </row>
    <row r="12" ht="12.75" customHeight="1">
      <c r="A12" s="35">
        <v>3.0</v>
      </c>
      <c r="B12" s="35" t="s">
        <v>14</v>
      </c>
      <c r="C12" s="35" t="s">
        <v>15</v>
      </c>
      <c r="D12" s="35" t="s">
        <v>426</v>
      </c>
      <c r="E12" s="35">
        <v>31406.0</v>
      </c>
      <c r="F12" s="4">
        <f>VLOOKUP(E12,Bonus_1_Daniel!C:E,3,FALSE)</f>
        <v>101895</v>
      </c>
    </row>
    <row r="13" ht="12.75" customHeight="1">
      <c r="A13" s="35">
        <v>3.0</v>
      </c>
      <c r="B13" s="35" t="s">
        <v>14</v>
      </c>
      <c r="C13" s="35" t="s">
        <v>15</v>
      </c>
      <c r="D13" s="35" t="s">
        <v>427</v>
      </c>
      <c r="E13" s="35">
        <v>32859.0</v>
      </c>
      <c r="F13" s="4">
        <f>VLOOKUP(E13,Bonus_1_Daniel!C:E,3,FALSE)</f>
        <v>71729</v>
      </c>
    </row>
    <row r="14" ht="12.75" customHeight="1">
      <c r="A14" s="35">
        <v>3.0</v>
      </c>
      <c r="B14" s="35" t="s">
        <v>14</v>
      </c>
      <c r="C14" s="35" t="s">
        <v>15</v>
      </c>
      <c r="D14" s="35" t="s">
        <v>428</v>
      </c>
      <c r="E14" s="35">
        <v>33607.0</v>
      </c>
      <c r="F14" s="4">
        <f>VLOOKUP(E14,Bonus_1_Daniel!C:E,3,FALSE)</f>
        <v>70623</v>
      </c>
    </row>
    <row r="15" ht="12.75" customHeight="1">
      <c r="A15" s="35">
        <v>4.0</v>
      </c>
      <c r="B15" s="35" t="s">
        <v>16</v>
      </c>
      <c r="C15" s="35" t="s">
        <v>17</v>
      </c>
      <c r="D15" s="35" t="s">
        <v>429</v>
      </c>
      <c r="E15" s="35">
        <v>20852.0</v>
      </c>
      <c r="F15" s="4">
        <f>VLOOKUP(E15,Bonus_1_Daniel!C:E,3,FALSE)</f>
        <v>121095</v>
      </c>
      <c r="H15" s="35">
        <v>3.0</v>
      </c>
      <c r="I15" s="202" t="s">
        <v>14</v>
      </c>
      <c r="J15" s="202" t="s">
        <v>15</v>
      </c>
      <c r="K15" s="203" t="str">
        <f t="shared" ref="K15:K23" si="3">CONCATENATE(I15," ",J15)</f>
        <v>Janet Leverling</v>
      </c>
      <c r="L15" s="204">
        <v>12.157857046083574</v>
      </c>
    </row>
    <row r="16" ht="12.75" customHeight="1">
      <c r="A16" s="35">
        <v>4.0</v>
      </c>
      <c r="B16" s="35" t="s">
        <v>16</v>
      </c>
      <c r="C16" s="35" t="s">
        <v>17</v>
      </c>
      <c r="D16" s="35" t="s">
        <v>430</v>
      </c>
      <c r="E16" s="35">
        <v>27403.0</v>
      </c>
      <c r="F16" s="4">
        <f>VLOOKUP(E16,Bonus_1_Daniel!C:E,3,FALSE)</f>
        <v>65874</v>
      </c>
      <c r="H16" s="35">
        <v>1.0</v>
      </c>
      <c r="I16" s="202" t="s">
        <v>10</v>
      </c>
      <c r="J16" s="202" t="s">
        <v>11</v>
      </c>
      <c r="K16" s="203" t="str">
        <f t="shared" si="3"/>
        <v>Nancy Davolio</v>
      </c>
      <c r="L16" s="204">
        <v>10.742795849749376</v>
      </c>
    </row>
    <row r="17" ht="12.75" customHeight="1">
      <c r="A17" s="35">
        <v>4.0</v>
      </c>
      <c r="B17" s="35" t="s">
        <v>16</v>
      </c>
      <c r="C17" s="35" t="s">
        <v>17</v>
      </c>
      <c r="D17" s="35" t="s">
        <v>431</v>
      </c>
      <c r="E17" s="35">
        <v>27511.0</v>
      </c>
      <c r="F17" s="4">
        <f>VLOOKUP(E17,Bonus_1_Daniel!C:E,3,FALSE)</f>
        <v>96087</v>
      </c>
      <c r="H17" s="35">
        <v>4.0</v>
      </c>
      <c r="I17" s="202" t="s">
        <v>16</v>
      </c>
      <c r="J17" s="202" t="s">
        <v>17</v>
      </c>
      <c r="K17" s="203" t="str">
        <f t="shared" si="3"/>
        <v>Margaret Peacock</v>
      </c>
      <c r="L17" s="204">
        <v>10.38451755129727</v>
      </c>
    </row>
    <row r="18" ht="12.75" customHeight="1">
      <c r="A18" s="35">
        <v>5.0</v>
      </c>
      <c r="B18" s="35" t="s">
        <v>18</v>
      </c>
      <c r="C18" s="35" t="s">
        <v>19</v>
      </c>
      <c r="D18" s="35" t="s">
        <v>432</v>
      </c>
      <c r="E18" s="35">
        <v>2903.0</v>
      </c>
      <c r="F18" s="4">
        <f>VLOOKUP(E18,Bonus_1_Daniel!C:E,3,FALSE)</f>
        <v>32340</v>
      </c>
      <c r="H18" s="35">
        <v>2.0</v>
      </c>
      <c r="I18" s="202" t="s">
        <v>12</v>
      </c>
      <c r="J18" s="202" t="s">
        <v>13</v>
      </c>
      <c r="K18" s="203" t="str">
        <f t="shared" si="3"/>
        <v>Andrew Fuller</v>
      </c>
      <c r="L18" s="204">
        <v>9.189000515980212</v>
      </c>
    </row>
    <row r="19" ht="12.75" customHeight="1">
      <c r="A19" s="35">
        <v>5.0</v>
      </c>
      <c r="B19" s="35" t="s">
        <v>18</v>
      </c>
      <c r="C19" s="35" t="s">
        <v>19</v>
      </c>
      <c r="D19" s="35" t="s">
        <v>433</v>
      </c>
      <c r="E19" s="35">
        <v>7960.0</v>
      </c>
      <c r="F19" s="4">
        <f>VLOOKUP(E19,Bonus_1_Daniel!C:E,3,FALSE)</f>
        <v>131241</v>
      </c>
      <c r="H19" s="35">
        <v>8.0</v>
      </c>
      <c r="I19" s="202" t="s">
        <v>24</v>
      </c>
      <c r="J19" s="202" t="s">
        <v>25</v>
      </c>
      <c r="K19" s="203" t="str">
        <f t="shared" si="3"/>
        <v>Laura Callahan</v>
      </c>
      <c r="L19" s="204">
        <v>8.740124309902665</v>
      </c>
    </row>
    <row r="20" ht="12.75" customHeight="1">
      <c r="A20" s="35">
        <v>5.0</v>
      </c>
      <c r="B20" s="35" t="s">
        <v>18</v>
      </c>
      <c r="C20" s="35" t="s">
        <v>19</v>
      </c>
      <c r="D20" s="35" t="s">
        <v>434</v>
      </c>
      <c r="E20" s="35">
        <v>8837.0</v>
      </c>
      <c r="F20" s="4">
        <f>VLOOKUP(E20,Bonus_1_Daniel!C:E,3,FALSE)</f>
        <v>47541</v>
      </c>
      <c r="H20" s="35">
        <v>7.0</v>
      </c>
      <c r="I20" s="202" t="s">
        <v>22</v>
      </c>
      <c r="J20" s="202" t="s">
        <v>23</v>
      </c>
      <c r="K20" s="203" t="str">
        <f t="shared" si="3"/>
        <v>Robert King</v>
      </c>
      <c r="L20" s="204">
        <v>5.722647123921009</v>
      </c>
    </row>
    <row r="21" ht="12.75" customHeight="1">
      <c r="A21" s="35">
        <v>5.0</v>
      </c>
      <c r="B21" s="35" t="s">
        <v>18</v>
      </c>
      <c r="C21" s="35" t="s">
        <v>19</v>
      </c>
      <c r="D21" s="35" t="s">
        <v>435</v>
      </c>
      <c r="E21" s="35">
        <v>10019.0</v>
      </c>
      <c r="F21" s="4">
        <f>VLOOKUP(E21,Bonus_1_Daniel!C:E,3,FALSE)</f>
        <v>128610</v>
      </c>
      <c r="H21" s="35">
        <v>9.0</v>
      </c>
      <c r="I21" s="202" t="s">
        <v>26</v>
      </c>
      <c r="J21" s="202" t="s">
        <v>27</v>
      </c>
      <c r="K21" s="203" t="str">
        <f t="shared" si="3"/>
        <v>Anne Dodsworth</v>
      </c>
      <c r="L21" s="204">
        <v>5.09357294110914</v>
      </c>
    </row>
    <row r="22" ht="12.75" customHeight="1">
      <c r="A22" s="35">
        <v>5.0</v>
      </c>
      <c r="B22" s="35" t="s">
        <v>18</v>
      </c>
      <c r="C22" s="35" t="s">
        <v>19</v>
      </c>
      <c r="D22" s="35" t="s">
        <v>435</v>
      </c>
      <c r="E22" s="35">
        <v>10038.0</v>
      </c>
      <c r="F22" s="4">
        <f>VLOOKUP(E22,Bonus_1_Daniel!C:E,3,FALSE)</f>
        <v>60900</v>
      </c>
      <c r="H22" s="35">
        <v>6.0</v>
      </c>
      <c r="I22" s="202" t="s">
        <v>20</v>
      </c>
      <c r="J22" s="202" t="s">
        <v>21</v>
      </c>
      <c r="K22" s="203" t="str">
        <f t="shared" si="3"/>
        <v>Michael Suyama</v>
      </c>
      <c r="L22" s="204">
        <v>3.7051043669177357</v>
      </c>
    </row>
    <row r="23" ht="12.75" customHeight="1">
      <c r="A23" s="35">
        <v>5.0</v>
      </c>
      <c r="B23" s="35" t="s">
        <v>18</v>
      </c>
      <c r="C23" s="35" t="s">
        <v>19</v>
      </c>
      <c r="D23" s="35" t="s">
        <v>436</v>
      </c>
      <c r="E23" s="35">
        <v>11747.0</v>
      </c>
      <c r="F23" s="4">
        <f>VLOOKUP(E23,Bonus_1_Daniel!C:E,3,FALSE)</f>
        <v>59409</v>
      </c>
      <c r="H23" s="35">
        <v>5.0</v>
      </c>
      <c r="I23" s="202" t="s">
        <v>18</v>
      </c>
      <c r="J23" s="202" t="s">
        <v>19</v>
      </c>
      <c r="K23" s="203" t="str">
        <f t="shared" si="3"/>
        <v>Steven Buchanan</v>
      </c>
      <c r="L23" s="204">
        <v>3.643077176255201</v>
      </c>
    </row>
    <row r="24" ht="12.75" customHeight="1">
      <c r="A24" s="35">
        <v>5.0</v>
      </c>
      <c r="B24" s="35" t="s">
        <v>18</v>
      </c>
      <c r="C24" s="35" t="s">
        <v>19</v>
      </c>
      <c r="D24" s="35" t="s">
        <v>437</v>
      </c>
      <c r="E24" s="35">
        <v>14450.0</v>
      </c>
      <c r="F24" s="4">
        <f>VLOOKUP(E24,Bonus_1_Daniel!C:E,3,FALSE)</f>
        <v>123312</v>
      </c>
    </row>
    <row r="25" ht="12.75" customHeight="1">
      <c r="A25" s="35">
        <v>6.0</v>
      </c>
      <c r="B25" s="35" t="s">
        <v>20</v>
      </c>
      <c r="C25" s="35" t="s">
        <v>21</v>
      </c>
      <c r="D25" s="35" t="s">
        <v>438</v>
      </c>
      <c r="E25" s="35">
        <v>85014.0</v>
      </c>
      <c r="F25" s="4">
        <f>VLOOKUP(E25,Bonus_1_Daniel!C:E,3,FALSE)</f>
        <v>74346</v>
      </c>
    </row>
    <row r="26" ht="12.75" customHeight="1">
      <c r="A26" s="35">
        <v>6.0</v>
      </c>
      <c r="B26" s="35" t="s">
        <v>20</v>
      </c>
      <c r="C26" s="35" t="s">
        <v>21</v>
      </c>
      <c r="D26" s="35" t="s">
        <v>439</v>
      </c>
      <c r="E26" s="35">
        <v>85251.0</v>
      </c>
      <c r="F26" s="4">
        <f>VLOOKUP(E26,Bonus_1_Daniel!C:E,3,FALSE)</f>
        <v>103170</v>
      </c>
    </row>
    <row r="27" ht="12.75" customHeight="1">
      <c r="A27" s="35">
        <v>6.0</v>
      </c>
      <c r="B27" s="35" t="s">
        <v>20</v>
      </c>
      <c r="C27" s="35" t="s">
        <v>21</v>
      </c>
      <c r="D27" s="35" t="s">
        <v>440</v>
      </c>
      <c r="E27" s="35">
        <v>98004.0</v>
      </c>
      <c r="F27" s="4">
        <f>VLOOKUP(E27,Bonus_1_Daniel!C:E,3,FALSE)</f>
        <v>83838</v>
      </c>
    </row>
    <row r="28" ht="12.75" customHeight="1">
      <c r="A28" s="35">
        <v>6.0</v>
      </c>
      <c r="B28" s="35" t="s">
        <v>20</v>
      </c>
      <c r="C28" s="35" t="s">
        <v>21</v>
      </c>
      <c r="D28" s="35" t="s">
        <v>441</v>
      </c>
      <c r="E28" s="35">
        <v>98052.0</v>
      </c>
      <c r="F28" s="4">
        <f>VLOOKUP(E28,Bonus_1_Daniel!C:E,3,FALSE)</f>
        <v>175326</v>
      </c>
    </row>
    <row r="29" ht="12.75" customHeight="1">
      <c r="A29" s="35">
        <v>6.0</v>
      </c>
      <c r="B29" s="35" t="s">
        <v>20</v>
      </c>
      <c r="C29" s="35" t="s">
        <v>21</v>
      </c>
      <c r="D29" s="35" t="s">
        <v>442</v>
      </c>
      <c r="E29" s="35">
        <v>98104.0</v>
      </c>
      <c r="F29" s="4">
        <f>VLOOKUP(E29,Bonus_1_Daniel!C:E,3,FALSE)</f>
        <v>39285</v>
      </c>
    </row>
    <row r="30" ht="12.75" customHeight="1">
      <c r="A30" s="35">
        <v>7.0</v>
      </c>
      <c r="B30" s="35" t="s">
        <v>22</v>
      </c>
      <c r="C30" s="35" t="s">
        <v>23</v>
      </c>
      <c r="D30" s="35" t="s">
        <v>443</v>
      </c>
      <c r="E30" s="35">
        <v>60179.0</v>
      </c>
      <c r="F30" s="4">
        <f>VLOOKUP(E30,Bonus_1_Daniel!C:E,3,FALSE)</f>
        <v>71729</v>
      </c>
    </row>
    <row r="31" ht="12.75" customHeight="1">
      <c r="A31" s="35">
        <v>7.0</v>
      </c>
      <c r="B31" s="35" t="s">
        <v>22</v>
      </c>
      <c r="C31" s="35" t="s">
        <v>23</v>
      </c>
      <c r="D31" s="35" t="s">
        <v>444</v>
      </c>
      <c r="E31" s="35">
        <v>60601.0</v>
      </c>
      <c r="F31" s="4">
        <f>VLOOKUP(E31,Bonus_1_Daniel!C:E,3,FALSE)</f>
        <v>33330</v>
      </c>
    </row>
    <row r="32" ht="12.75" customHeight="1">
      <c r="A32" s="35">
        <v>7.0</v>
      </c>
      <c r="B32" s="35" t="s">
        <v>22</v>
      </c>
      <c r="C32" s="35" t="s">
        <v>23</v>
      </c>
      <c r="D32" s="35" t="s">
        <v>445</v>
      </c>
      <c r="E32" s="35">
        <v>80202.0</v>
      </c>
      <c r="F32" s="4">
        <f>VLOOKUP(E32,Bonus_1_Daniel!C:E,3,FALSE)</f>
        <v>30444</v>
      </c>
    </row>
    <row r="33" ht="12.75" customHeight="1">
      <c r="A33" s="35">
        <v>7.0</v>
      </c>
      <c r="B33" s="35" t="s">
        <v>22</v>
      </c>
      <c r="C33" s="35" t="s">
        <v>23</v>
      </c>
      <c r="D33" s="35" t="s">
        <v>446</v>
      </c>
      <c r="E33" s="35">
        <v>80909.0</v>
      </c>
      <c r="F33" s="4">
        <f>VLOOKUP(E33,Bonus_1_Daniel!C:E,3,FALSE)</f>
        <v>107217</v>
      </c>
    </row>
    <row r="34" ht="12.75" customHeight="1">
      <c r="A34" s="35">
        <v>7.0</v>
      </c>
      <c r="B34" s="35" t="s">
        <v>22</v>
      </c>
      <c r="C34" s="35" t="s">
        <v>23</v>
      </c>
      <c r="D34" s="35" t="s">
        <v>447</v>
      </c>
      <c r="E34" s="35">
        <v>90405.0</v>
      </c>
      <c r="F34" s="4">
        <f>VLOOKUP(E34,Bonus_1_Daniel!C:E,3,FALSE)</f>
        <v>81558</v>
      </c>
    </row>
    <row r="35" ht="12.75" customHeight="1">
      <c r="A35" s="35">
        <v>7.0</v>
      </c>
      <c r="B35" s="35" t="s">
        <v>22</v>
      </c>
      <c r="C35" s="35" t="s">
        <v>23</v>
      </c>
      <c r="D35" s="35" t="s">
        <v>448</v>
      </c>
      <c r="E35" s="35">
        <v>94025.0</v>
      </c>
      <c r="F35" s="4">
        <f>VLOOKUP(E35,Bonus_1_Daniel!C:E,3,FALSE)</f>
        <v>126441</v>
      </c>
    </row>
    <row r="36" ht="12.75" customHeight="1">
      <c r="A36" s="35">
        <v>7.0</v>
      </c>
      <c r="B36" s="35" t="s">
        <v>22</v>
      </c>
      <c r="C36" s="35" t="s">
        <v>23</v>
      </c>
      <c r="D36" s="35" t="s">
        <v>449</v>
      </c>
      <c r="E36" s="35">
        <v>94105.0</v>
      </c>
      <c r="F36" s="4">
        <f>VLOOKUP(E36,Bonus_1_Daniel!C:E,3,FALSE)</f>
        <v>17538</v>
      </c>
    </row>
    <row r="37" ht="12.75" customHeight="1">
      <c r="A37" s="35">
        <v>7.0</v>
      </c>
      <c r="B37" s="35" t="s">
        <v>22</v>
      </c>
      <c r="C37" s="35" t="s">
        <v>23</v>
      </c>
      <c r="D37" s="35" t="s">
        <v>450</v>
      </c>
      <c r="E37" s="35">
        <v>95008.0</v>
      </c>
      <c r="F37" s="4">
        <f>VLOOKUP(E37,Bonus_1_Daniel!C:E,3,FALSE)</f>
        <v>135780</v>
      </c>
    </row>
    <row r="38" ht="12.75" customHeight="1">
      <c r="A38" s="35">
        <v>7.0</v>
      </c>
      <c r="B38" s="35" t="s">
        <v>22</v>
      </c>
      <c r="C38" s="35" t="s">
        <v>23</v>
      </c>
      <c r="D38" s="35" t="s">
        <v>451</v>
      </c>
      <c r="E38" s="35">
        <v>95054.0</v>
      </c>
      <c r="F38" s="4">
        <f>VLOOKUP(E38,Bonus_1_Daniel!C:E,3,FALSE)</f>
        <v>70092</v>
      </c>
    </row>
    <row r="39" ht="12.75" customHeight="1">
      <c r="A39" s="35">
        <v>7.0</v>
      </c>
      <c r="B39" s="35" t="s">
        <v>22</v>
      </c>
      <c r="C39" s="35" t="s">
        <v>23</v>
      </c>
      <c r="D39" s="35" t="s">
        <v>452</v>
      </c>
      <c r="E39" s="35">
        <v>95060.0</v>
      </c>
      <c r="F39" s="4">
        <f>VLOOKUP(E39,Bonus_1_Daniel!C:E,3,FALSE)</f>
        <v>139131</v>
      </c>
    </row>
    <row r="40" ht="12.75" customHeight="1">
      <c r="A40" s="35">
        <v>8.0</v>
      </c>
      <c r="B40" s="35" t="s">
        <v>24</v>
      </c>
      <c r="C40" s="35" t="s">
        <v>25</v>
      </c>
      <c r="D40" s="35" t="s">
        <v>453</v>
      </c>
      <c r="E40" s="35">
        <v>19428.0</v>
      </c>
      <c r="F40" s="4">
        <f>VLOOKUP(E40,Bonus_1_Daniel!C:E,3,FALSE)</f>
        <v>49740</v>
      </c>
    </row>
    <row r="41" ht="12.75" customHeight="1">
      <c r="A41" s="35">
        <v>8.0</v>
      </c>
      <c r="B41" s="35" t="s">
        <v>24</v>
      </c>
      <c r="C41" s="35" t="s">
        <v>25</v>
      </c>
      <c r="D41" s="35" t="s">
        <v>454</v>
      </c>
      <c r="E41" s="35">
        <v>44122.0</v>
      </c>
      <c r="F41" s="4">
        <f>VLOOKUP(E41,Bonus_1_Daniel!C:E,3,FALSE)</f>
        <v>102171</v>
      </c>
    </row>
    <row r="42" ht="12.75" customHeight="1">
      <c r="A42" s="35">
        <v>8.0</v>
      </c>
      <c r="B42" s="35" t="s">
        <v>24</v>
      </c>
      <c r="C42" s="35" t="s">
        <v>25</v>
      </c>
      <c r="D42" s="35" t="s">
        <v>455</v>
      </c>
      <c r="E42" s="35">
        <v>45839.0</v>
      </c>
      <c r="F42" s="4">
        <f>VLOOKUP(E42,Bonus_1_Daniel!C:E,3,FALSE)</f>
        <v>71729</v>
      </c>
    </row>
    <row r="43" ht="12.75" customHeight="1">
      <c r="A43" s="35">
        <v>8.0</v>
      </c>
      <c r="B43" s="35" t="s">
        <v>24</v>
      </c>
      <c r="C43" s="35" t="s">
        <v>25</v>
      </c>
      <c r="D43" s="35" t="s">
        <v>456</v>
      </c>
      <c r="E43" s="35">
        <v>53404.0</v>
      </c>
      <c r="F43" s="4">
        <f>VLOOKUP(E43,Bonus_1_Daniel!C:E,3,FALSE)</f>
        <v>46974</v>
      </c>
    </row>
    <row r="44" ht="12.75" customHeight="1">
      <c r="A44" s="35">
        <v>9.0</v>
      </c>
      <c r="B44" s="35" t="s">
        <v>26</v>
      </c>
      <c r="C44" s="35" t="s">
        <v>27</v>
      </c>
      <c r="D44" s="35" t="s">
        <v>457</v>
      </c>
      <c r="E44" s="35">
        <v>3049.0</v>
      </c>
      <c r="F44" s="4">
        <f>VLOOKUP(E44,Bonus_1_Daniel!C:E,3,FALSE)</f>
        <v>23064</v>
      </c>
    </row>
    <row r="45" ht="12.75" customHeight="1">
      <c r="A45" s="35">
        <v>9.0</v>
      </c>
      <c r="B45" s="35" t="s">
        <v>26</v>
      </c>
      <c r="C45" s="35" t="s">
        <v>27</v>
      </c>
      <c r="D45" s="35" t="s">
        <v>458</v>
      </c>
      <c r="E45" s="35">
        <v>3801.0</v>
      </c>
      <c r="F45" s="4">
        <f>VLOOKUP(E45,Bonus_1_Daniel!C:E,3,FALSE)</f>
        <v>64596</v>
      </c>
    </row>
    <row r="46" ht="12.75" customHeight="1">
      <c r="A46" s="35">
        <v>9.0</v>
      </c>
      <c r="B46" s="35" t="s">
        <v>26</v>
      </c>
      <c r="C46" s="35" t="s">
        <v>27</v>
      </c>
      <c r="D46" s="35" t="s">
        <v>459</v>
      </c>
      <c r="E46" s="35">
        <v>48075.0</v>
      </c>
      <c r="F46" s="4">
        <f>VLOOKUP(E46,Bonus_1_Daniel!C:E,3,FALSE)</f>
        <v>65370</v>
      </c>
    </row>
    <row r="47" ht="12.75" customHeight="1">
      <c r="A47" s="35">
        <v>9.0</v>
      </c>
      <c r="B47" s="35" t="s">
        <v>26</v>
      </c>
      <c r="C47" s="35" t="s">
        <v>27</v>
      </c>
      <c r="D47" s="35" t="s">
        <v>460</v>
      </c>
      <c r="E47" s="35">
        <v>48084.0</v>
      </c>
      <c r="F47" s="4">
        <f>VLOOKUP(E47,Bonus_1_Daniel!C:E,3,FALSE)</f>
        <v>22644</v>
      </c>
    </row>
    <row r="48" ht="12.75" customHeight="1">
      <c r="A48" s="35">
        <v>9.0</v>
      </c>
      <c r="B48" s="35" t="s">
        <v>26</v>
      </c>
      <c r="C48" s="35" t="s">
        <v>27</v>
      </c>
      <c r="D48" s="35" t="s">
        <v>461</v>
      </c>
      <c r="E48" s="35">
        <v>48304.0</v>
      </c>
      <c r="F48" s="4">
        <f>VLOOKUP(E48,Bonus_1_Daniel!C:E,3,FALSE)</f>
        <v>48027</v>
      </c>
    </row>
    <row r="49" ht="12.75" customHeight="1">
      <c r="A49" s="35">
        <v>9.0</v>
      </c>
      <c r="B49" s="35" t="s">
        <v>26</v>
      </c>
      <c r="C49" s="35" t="s">
        <v>27</v>
      </c>
      <c r="D49" s="35" t="s">
        <v>462</v>
      </c>
      <c r="E49" s="35">
        <v>55113.0</v>
      </c>
      <c r="F49" s="4">
        <f>VLOOKUP(E49,Bonus_1_Daniel!C:E,3,FALSE)</f>
        <v>116982</v>
      </c>
    </row>
    <row r="50" ht="12.75" customHeight="1">
      <c r="A50" s="35">
        <v>9.0</v>
      </c>
      <c r="B50" s="35" t="s">
        <v>26</v>
      </c>
      <c r="C50" s="35" t="s">
        <v>27</v>
      </c>
      <c r="D50" s="35" t="s">
        <v>463</v>
      </c>
      <c r="E50" s="35">
        <v>55439.0</v>
      </c>
      <c r="F50" s="4">
        <f>VLOOKUP(E50,Bonus_1_Daniel!C:E,3,FALSE)</f>
        <v>26250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H$14:$L$23">
    <sortState ref="H14:L23">
      <sortCondition descending="1" ref="L14:L23"/>
    </sortState>
  </autoFilter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5.38"/>
    <col customWidth="1" min="3" max="3" width="16.88"/>
    <col customWidth="1" min="4" max="4" width="18.38"/>
    <col customWidth="1" min="5" max="5" width="14.5"/>
    <col customWidth="1" min="6" max="6" width="14.88"/>
    <col customWidth="1" min="7" max="7" width="9.88"/>
  </cols>
  <sheetData>
    <row r="1">
      <c r="A1" s="35"/>
      <c r="B1" s="106"/>
      <c r="C1" s="205" t="s">
        <v>464</v>
      </c>
      <c r="D1" s="194"/>
      <c r="E1" s="192" t="s">
        <v>465</v>
      </c>
      <c r="F1" s="194"/>
      <c r="G1" s="206" t="s">
        <v>466</v>
      </c>
    </row>
    <row r="2">
      <c r="A2" s="35"/>
      <c r="B2" s="51" t="s">
        <v>33</v>
      </c>
      <c r="C2" s="207" t="s">
        <v>467</v>
      </c>
      <c r="D2" s="207" t="s">
        <v>468</v>
      </c>
      <c r="E2" s="208" t="s">
        <v>467</v>
      </c>
      <c r="F2" s="208" t="s">
        <v>468</v>
      </c>
      <c r="G2" s="209"/>
    </row>
    <row r="3">
      <c r="A3" s="35">
        <v>1.0</v>
      </c>
      <c r="B3" s="52" t="s">
        <v>180</v>
      </c>
      <c r="C3" s="210">
        <v>14.4</v>
      </c>
      <c r="D3" s="210">
        <v>18.0</v>
      </c>
      <c r="E3" s="210">
        <v>18.0</v>
      </c>
      <c r="F3" s="210">
        <v>18.0</v>
      </c>
      <c r="G3" s="210">
        <v>0.08</v>
      </c>
    </row>
    <row r="4">
      <c r="A4" s="35">
        <v>2.0</v>
      </c>
      <c r="B4" s="52" t="s">
        <v>136</v>
      </c>
      <c r="C4" s="210">
        <v>15.2</v>
      </c>
      <c r="D4" s="210">
        <v>19.0</v>
      </c>
      <c r="E4" s="210">
        <v>19.0</v>
      </c>
      <c r="F4" s="210">
        <v>19.0</v>
      </c>
      <c r="G4" s="210">
        <v>0.1</v>
      </c>
    </row>
    <row r="5">
      <c r="A5" s="35">
        <v>3.0</v>
      </c>
      <c r="B5" s="52" t="s">
        <v>469</v>
      </c>
      <c r="C5" s="210">
        <v>8.0</v>
      </c>
      <c r="D5" s="210">
        <v>10.0</v>
      </c>
      <c r="E5" s="210">
        <v>10.0</v>
      </c>
      <c r="F5" s="210">
        <v>10.0</v>
      </c>
      <c r="G5" s="210">
        <v>0.02</v>
      </c>
    </row>
    <row r="6">
      <c r="A6" s="35">
        <v>4.0</v>
      </c>
      <c r="B6" s="52" t="s">
        <v>189</v>
      </c>
      <c r="C6" s="210">
        <v>17.6</v>
      </c>
      <c r="D6" s="210">
        <v>22.0</v>
      </c>
      <c r="E6" s="210">
        <v>22.0</v>
      </c>
      <c r="F6" s="210">
        <v>22.0</v>
      </c>
      <c r="G6" s="210">
        <v>0.08</v>
      </c>
    </row>
    <row r="7">
      <c r="A7" s="35">
        <v>5.0</v>
      </c>
      <c r="B7" s="52" t="s">
        <v>149</v>
      </c>
      <c r="C7" s="210">
        <v>17.0</v>
      </c>
      <c r="D7" s="210">
        <v>21.35</v>
      </c>
      <c r="E7" s="210">
        <v>21.35</v>
      </c>
      <c r="F7" s="210">
        <v>21.35</v>
      </c>
      <c r="G7" s="210">
        <v>0.08</v>
      </c>
    </row>
    <row r="8">
      <c r="A8" s="35">
        <v>6.0</v>
      </c>
      <c r="B8" s="52" t="s">
        <v>179</v>
      </c>
      <c r="C8" s="210">
        <v>20.0</v>
      </c>
      <c r="D8" s="210">
        <v>25.0</v>
      </c>
      <c r="E8" s="210">
        <v>25.0</v>
      </c>
      <c r="F8" s="210">
        <v>25.0</v>
      </c>
      <c r="G8" s="210">
        <v>0.03</v>
      </c>
    </row>
    <row r="9">
      <c r="A9" s="35">
        <v>7.0</v>
      </c>
      <c r="B9" s="52" t="s">
        <v>191</v>
      </c>
      <c r="C9" s="210">
        <v>24.0</v>
      </c>
      <c r="D9" s="210">
        <v>30.0</v>
      </c>
      <c r="E9" s="210">
        <v>30.0</v>
      </c>
      <c r="F9" s="210">
        <v>30.0</v>
      </c>
      <c r="G9" s="210">
        <v>0.03</v>
      </c>
    </row>
    <row r="10">
      <c r="A10" s="35">
        <v>8.0</v>
      </c>
      <c r="B10" s="52" t="s">
        <v>201</v>
      </c>
      <c r="C10" s="210">
        <v>32.0</v>
      </c>
      <c r="D10" s="210">
        <v>40.0</v>
      </c>
      <c r="E10" s="210">
        <v>40.0</v>
      </c>
      <c r="F10" s="210">
        <v>40.0</v>
      </c>
      <c r="G10" s="210">
        <v>0.07</v>
      </c>
    </row>
    <row r="11">
      <c r="A11" s="35">
        <v>9.0</v>
      </c>
      <c r="B11" s="52" t="s">
        <v>197</v>
      </c>
      <c r="C11" s="210">
        <v>77.6</v>
      </c>
      <c r="D11" s="210">
        <v>97.0</v>
      </c>
      <c r="E11" s="210">
        <v>97.0</v>
      </c>
      <c r="F11" s="210">
        <v>97.0</v>
      </c>
      <c r="G11" s="210">
        <v>0.1</v>
      </c>
    </row>
  </sheetData>
  <mergeCells count="3">
    <mergeCell ref="C1:D1"/>
    <mergeCell ref="E1:F1"/>
    <mergeCell ref="G1:G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31.63"/>
    <col customWidth="1" min="12" max="12" width="31.63"/>
  </cols>
  <sheetData>
    <row r="1">
      <c r="A1" s="35"/>
      <c r="B1" s="106"/>
      <c r="C1" s="106"/>
      <c r="D1" s="106"/>
      <c r="E1" s="106"/>
      <c r="F1" s="78"/>
      <c r="I1" s="35">
        <v>2016.0</v>
      </c>
      <c r="J1" s="4">
        <f t="shared" ref="J1:J3" si="1">SUMIF(C:C,I1,E:E)</f>
        <v>349</v>
      </c>
      <c r="K1" s="78">
        <f t="shared" ref="K1:K3" si="2">J1/sum($J$1:$J$3)</f>
        <v>0.1808290155</v>
      </c>
      <c r="M1" s="35" t="s">
        <v>470</v>
      </c>
      <c r="O1" s="211">
        <v>0.1864</v>
      </c>
    </row>
    <row r="2">
      <c r="A2" s="35"/>
      <c r="B2" s="106"/>
      <c r="C2" s="106"/>
      <c r="D2" s="106"/>
      <c r="E2" s="106"/>
      <c r="F2" s="78"/>
      <c r="I2" s="35">
        <v>2017.0</v>
      </c>
      <c r="J2" s="4">
        <f t="shared" si="1"/>
        <v>861</v>
      </c>
      <c r="K2" s="78">
        <f t="shared" si="2"/>
        <v>0.4461139896</v>
      </c>
      <c r="M2" s="35">
        <v>2017.0</v>
      </c>
      <c r="O2" s="211">
        <v>0.5115</v>
      </c>
    </row>
    <row r="3">
      <c r="A3" s="35"/>
      <c r="B3" s="106"/>
      <c r="C3" s="106"/>
      <c r="D3" s="106"/>
      <c r="E3" s="106"/>
      <c r="F3" s="78"/>
      <c r="I3" s="35">
        <v>2018.0</v>
      </c>
      <c r="J3" s="4">
        <f t="shared" si="1"/>
        <v>720</v>
      </c>
      <c r="K3" s="78">
        <f t="shared" si="2"/>
        <v>0.3730569948</v>
      </c>
      <c r="M3" s="35">
        <v>2018.0</v>
      </c>
      <c r="O3" s="211">
        <v>0.3021</v>
      </c>
    </row>
    <row r="4">
      <c r="A4" s="35"/>
      <c r="B4" s="106"/>
      <c r="C4" s="106"/>
      <c r="D4" s="106"/>
      <c r="E4" s="106"/>
      <c r="F4" s="78"/>
    </row>
    <row r="5">
      <c r="A5" s="35"/>
      <c r="B5" s="106"/>
      <c r="C5" s="106"/>
      <c r="D5" s="106"/>
      <c r="E5" s="106"/>
      <c r="F5" s="78"/>
    </row>
    <row r="6">
      <c r="A6" s="35"/>
      <c r="B6" s="106"/>
      <c r="C6" s="106"/>
      <c r="D6" s="106"/>
      <c r="E6" s="106"/>
      <c r="F6" s="78"/>
    </row>
    <row r="7">
      <c r="A7" s="35"/>
      <c r="B7" s="106" t="s">
        <v>471</v>
      </c>
      <c r="C7" s="106" t="s">
        <v>472</v>
      </c>
      <c r="D7" s="106" t="s">
        <v>473</v>
      </c>
      <c r="E7" s="106" t="s">
        <v>474</v>
      </c>
      <c r="F7" s="78"/>
      <c r="L7" s="212" t="s">
        <v>471</v>
      </c>
      <c r="M7" s="212" t="s">
        <v>473</v>
      </c>
      <c r="N7" s="212" t="s">
        <v>474</v>
      </c>
    </row>
    <row r="8">
      <c r="A8" s="35">
        <v>28.0</v>
      </c>
      <c r="B8" s="35" t="s">
        <v>475</v>
      </c>
      <c r="C8" s="35">
        <v>2017.0</v>
      </c>
      <c r="D8" s="35">
        <v>8.0</v>
      </c>
      <c r="E8" s="35">
        <v>91.0</v>
      </c>
      <c r="F8" s="78">
        <f t="shared" ref="F8:F36" si="3">E8/$J$1</f>
        <v>0.2607449857</v>
      </c>
      <c r="K8" s="35">
        <v>12.0</v>
      </c>
      <c r="L8" s="52" t="s">
        <v>476</v>
      </c>
      <c r="M8" s="52">
        <v>14.0</v>
      </c>
      <c r="N8" s="52">
        <v>155.0</v>
      </c>
      <c r="O8" s="78">
        <f t="shared" ref="O8:O36" si="4">N8/SUM($N$8:$N$36)</f>
        <v>0.08031088083</v>
      </c>
      <c r="P8" s="78"/>
    </row>
    <row r="9">
      <c r="A9" s="35">
        <v>8.0</v>
      </c>
      <c r="B9" s="35" t="s">
        <v>477</v>
      </c>
      <c r="C9" s="35">
        <v>2018.0</v>
      </c>
      <c r="D9" s="35">
        <v>6.0</v>
      </c>
      <c r="E9" s="35">
        <v>81.0</v>
      </c>
      <c r="F9" s="78">
        <f t="shared" si="3"/>
        <v>0.2320916905</v>
      </c>
      <c r="K9" s="35">
        <v>7.0</v>
      </c>
      <c r="L9" s="52" t="s">
        <v>478</v>
      </c>
      <c r="M9" s="52">
        <v>18.0</v>
      </c>
      <c r="N9" s="52">
        <v>154.0</v>
      </c>
      <c r="O9" s="78">
        <f t="shared" si="4"/>
        <v>0.07979274611</v>
      </c>
      <c r="P9" s="78"/>
    </row>
    <row r="10">
      <c r="A10" s="35">
        <v>7.0</v>
      </c>
      <c r="B10" s="35" t="s">
        <v>476</v>
      </c>
      <c r="C10" s="35">
        <v>2017.0</v>
      </c>
      <c r="D10" s="35">
        <v>7.0</v>
      </c>
      <c r="E10" s="35">
        <v>72.0</v>
      </c>
      <c r="F10" s="78">
        <f t="shared" si="3"/>
        <v>0.2063037249</v>
      </c>
      <c r="K10" s="35">
        <v>8.0</v>
      </c>
      <c r="L10" s="52" t="s">
        <v>477</v>
      </c>
      <c r="M10" s="52">
        <v>14.0</v>
      </c>
      <c r="N10" s="52">
        <v>152.0</v>
      </c>
      <c r="O10" s="78">
        <f t="shared" si="4"/>
        <v>0.07875647668</v>
      </c>
      <c r="P10" s="78"/>
    </row>
    <row r="11">
      <c r="A11" s="35">
        <v>12.0</v>
      </c>
      <c r="B11" s="35" t="s">
        <v>478</v>
      </c>
      <c r="C11" s="35">
        <v>2018.0</v>
      </c>
      <c r="D11" s="35">
        <v>4.0</v>
      </c>
      <c r="E11" s="35">
        <v>70.0</v>
      </c>
      <c r="F11" s="78">
        <f t="shared" si="3"/>
        <v>0.2005730659</v>
      </c>
      <c r="K11" s="35">
        <v>14.0</v>
      </c>
      <c r="L11" s="52" t="s">
        <v>479</v>
      </c>
      <c r="M11" s="52">
        <v>8.0</v>
      </c>
      <c r="N11" s="52">
        <v>143.0</v>
      </c>
      <c r="O11" s="78">
        <f t="shared" si="4"/>
        <v>0.07409326425</v>
      </c>
      <c r="P11" s="78"/>
    </row>
    <row r="12">
      <c r="A12" s="35">
        <v>15.0</v>
      </c>
      <c r="B12" s="35" t="s">
        <v>480</v>
      </c>
      <c r="C12" s="35">
        <v>2016.0</v>
      </c>
      <c r="D12" s="35">
        <v>6.0</v>
      </c>
      <c r="E12" s="35">
        <v>67.0</v>
      </c>
      <c r="F12" s="78">
        <f t="shared" si="3"/>
        <v>0.1919770774</v>
      </c>
      <c r="K12" s="35">
        <v>28.0</v>
      </c>
      <c r="L12" s="52" t="s">
        <v>481</v>
      </c>
      <c r="M12" s="52">
        <v>10.0</v>
      </c>
      <c r="N12" s="52">
        <v>122.0</v>
      </c>
      <c r="O12" s="78">
        <f t="shared" si="4"/>
        <v>0.06321243523</v>
      </c>
      <c r="P12" s="78"/>
    </row>
    <row r="13">
      <c r="A13" s="35">
        <v>29.0</v>
      </c>
      <c r="B13" s="35" t="s">
        <v>482</v>
      </c>
      <c r="C13" s="35">
        <v>2018.0</v>
      </c>
      <c r="D13" s="35">
        <v>5.0</v>
      </c>
      <c r="E13" s="35">
        <v>66.0</v>
      </c>
      <c r="F13" s="78">
        <f t="shared" si="3"/>
        <v>0.1891117479</v>
      </c>
      <c r="K13" s="35">
        <v>24.0</v>
      </c>
      <c r="L13" s="52" t="s">
        <v>480</v>
      </c>
      <c r="M13" s="52">
        <v>13.0</v>
      </c>
      <c r="N13" s="52">
        <v>120.0</v>
      </c>
      <c r="O13" s="78">
        <f t="shared" si="4"/>
        <v>0.0621761658</v>
      </c>
      <c r="P13" s="78"/>
    </row>
    <row r="14">
      <c r="A14" s="35">
        <v>20.0</v>
      </c>
      <c r="B14" s="35" t="s">
        <v>481</v>
      </c>
      <c r="C14" s="35">
        <v>2018.0</v>
      </c>
      <c r="D14" s="35">
        <v>3.0</v>
      </c>
      <c r="E14" s="35">
        <v>65.0</v>
      </c>
      <c r="F14" s="78">
        <f t="shared" si="3"/>
        <v>0.1862464183</v>
      </c>
      <c r="K14" s="35">
        <v>1.0</v>
      </c>
      <c r="L14" s="52" t="s">
        <v>483</v>
      </c>
      <c r="M14" s="52">
        <v>12.0</v>
      </c>
      <c r="N14" s="52">
        <v>118.0</v>
      </c>
      <c r="O14" s="78">
        <f t="shared" si="4"/>
        <v>0.06113989637</v>
      </c>
      <c r="P14" s="78"/>
    </row>
    <row r="15">
      <c r="A15" s="35">
        <v>26.0</v>
      </c>
      <c r="B15" s="35" t="s">
        <v>484</v>
      </c>
      <c r="C15" s="35">
        <v>2017.0</v>
      </c>
      <c r="D15" s="35">
        <v>7.0</v>
      </c>
      <c r="E15" s="35">
        <v>64.0</v>
      </c>
      <c r="F15" s="78">
        <f t="shared" si="3"/>
        <v>0.1833810888</v>
      </c>
      <c r="K15" s="35">
        <v>15.0</v>
      </c>
      <c r="L15" s="52" t="s">
        <v>475</v>
      </c>
      <c r="M15" s="52">
        <v>12.0</v>
      </c>
      <c r="N15" s="52">
        <v>117.0</v>
      </c>
      <c r="O15" s="78">
        <f t="shared" si="4"/>
        <v>0.06062176166</v>
      </c>
      <c r="P15" s="78"/>
    </row>
    <row r="16">
      <c r="A16" s="35">
        <v>7.0</v>
      </c>
      <c r="B16" s="35" t="s">
        <v>476</v>
      </c>
      <c r="C16" s="35">
        <v>2018.0</v>
      </c>
      <c r="D16" s="35">
        <v>4.0</v>
      </c>
      <c r="E16" s="35">
        <v>62.0</v>
      </c>
      <c r="F16" s="78">
        <f t="shared" si="3"/>
        <v>0.1776504298</v>
      </c>
      <c r="K16" s="35">
        <v>19.0</v>
      </c>
      <c r="L16" s="52" t="s">
        <v>482</v>
      </c>
      <c r="M16" s="52">
        <v>6.0</v>
      </c>
      <c r="N16" s="52">
        <v>71.0</v>
      </c>
      <c r="O16" s="78">
        <f t="shared" si="4"/>
        <v>0.03678756477</v>
      </c>
      <c r="P16" s="78"/>
    </row>
    <row r="17">
      <c r="A17" s="35">
        <v>12.0</v>
      </c>
      <c r="B17" s="35" t="s">
        <v>478</v>
      </c>
      <c r="C17" s="35">
        <v>2017.0</v>
      </c>
      <c r="D17" s="35">
        <v>10.0</v>
      </c>
      <c r="E17" s="35">
        <v>62.0</v>
      </c>
      <c r="F17" s="78">
        <f t="shared" si="3"/>
        <v>0.1776504298</v>
      </c>
      <c r="K17" s="35">
        <v>20.0</v>
      </c>
      <c r="L17" s="52" t="s">
        <v>485</v>
      </c>
      <c r="M17" s="52">
        <v>5.0</v>
      </c>
      <c r="N17" s="52">
        <v>66.0</v>
      </c>
      <c r="O17" s="78">
        <f t="shared" si="4"/>
        <v>0.03419689119</v>
      </c>
      <c r="P17" s="78"/>
    </row>
    <row r="18">
      <c r="A18" s="35">
        <v>5.0</v>
      </c>
      <c r="B18" s="35" t="s">
        <v>479</v>
      </c>
      <c r="C18" s="35">
        <v>2016.0</v>
      </c>
      <c r="D18" s="35">
        <v>2.0</v>
      </c>
      <c r="E18" s="35">
        <v>60.0</v>
      </c>
      <c r="F18" s="78">
        <f t="shared" si="3"/>
        <v>0.1719197708</v>
      </c>
      <c r="K18" s="35">
        <v>29.0</v>
      </c>
      <c r="L18" s="35" t="s">
        <v>484</v>
      </c>
      <c r="M18" s="35">
        <v>7.0</v>
      </c>
      <c r="N18" s="35">
        <v>64.0</v>
      </c>
      <c r="O18" s="78">
        <f t="shared" si="4"/>
        <v>0.03316062176</v>
      </c>
      <c r="P18" s="78"/>
    </row>
    <row r="19">
      <c r="A19" s="35">
        <v>24.0</v>
      </c>
      <c r="B19" s="35" t="s">
        <v>483</v>
      </c>
      <c r="C19" s="35">
        <v>2017.0</v>
      </c>
      <c r="D19" s="35">
        <v>7.0</v>
      </c>
      <c r="E19" s="35">
        <v>58.0</v>
      </c>
      <c r="F19" s="78">
        <f t="shared" si="3"/>
        <v>0.1661891117</v>
      </c>
      <c r="K19" s="35">
        <v>26.0</v>
      </c>
      <c r="L19" s="35" t="s">
        <v>486</v>
      </c>
      <c r="M19" s="35">
        <v>7.0</v>
      </c>
      <c r="N19" s="35">
        <v>63.0</v>
      </c>
      <c r="O19" s="78">
        <f t="shared" si="4"/>
        <v>0.03264248705</v>
      </c>
      <c r="P19" s="78"/>
    </row>
    <row r="20">
      <c r="A20" s="35">
        <v>5.0</v>
      </c>
      <c r="B20" s="35" t="s">
        <v>479</v>
      </c>
      <c r="C20" s="35">
        <v>2018.0</v>
      </c>
      <c r="D20" s="35">
        <v>2.0</v>
      </c>
      <c r="E20" s="35">
        <v>50.0</v>
      </c>
      <c r="F20" s="78">
        <f t="shared" si="3"/>
        <v>0.1432664756</v>
      </c>
      <c r="K20" s="35">
        <v>25.0</v>
      </c>
      <c r="L20" s="35" t="s">
        <v>487</v>
      </c>
      <c r="M20" s="35">
        <v>7.0</v>
      </c>
      <c r="N20" s="35">
        <v>61.0</v>
      </c>
      <c r="O20" s="78">
        <f t="shared" si="4"/>
        <v>0.03160621762</v>
      </c>
      <c r="P20" s="78"/>
    </row>
    <row r="21">
      <c r="A21" s="35">
        <v>4.0</v>
      </c>
      <c r="B21" s="35" t="s">
        <v>485</v>
      </c>
      <c r="C21" s="35">
        <v>2018.0</v>
      </c>
      <c r="D21" s="35">
        <v>3.0</v>
      </c>
      <c r="E21" s="35">
        <v>48.0</v>
      </c>
      <c r="F21" s="78">
        <f t="shared" si="3"/>
        <v>0.1375358166</v>
      </c>
      <c r="K21" s="35">
        <v>2.0</v>
      </c>
      <c r="L21" s="35" t="s">
        <v>488</v>
      </c>
      <c r="M21" s="35">
        <v>7.0</v>
      </c>
      <c r="N21" s="35">
        <v>60.0</v>
      </c>
      <c r="O21" s="78">
        <f t="shared" si="4"/>
        <v>0.0310880829</v>
      </c>
      <c r="P21" s="78"/>
    </row>
    <row r="22">
      <c r="A22" s="35">
        <v>14.0</v>
      </c>
      <c r="B22" s="35" t="s">
        <v>489</v>
      </c>
      <c r="C22" s="35">
        <v>2017.0</v>
      </c>
      <c r="D22" s="35">
        <v>6.0</v>
      </c>
      <c r="E22" s="35">
        <v>47.0</v>
      </c>
      <c r="F22" s="78">
        <f t="shared" si="3"/>
        <v>0.1346704871</v>
      </c>
      <c r="K22" s="35">
        <v>6.0</v>
      </c>
      <c r="L22" s="35" t="s">
        <v>489</v>
      </c>
      <c r="M22" s="35">
        <v>7.0</v>
      </c>
      <c r="N22" s="35">
        <v>57.0</v>
      </c>
      <c r="O22" s="78">
        <f t="shared" si="4"/>
        <v>0.02953367876</v>
      </c>
      <c r="P22" s="78"/>
    </row>
    <row r="23">
      <c r="A23" s="35">
        <v>2.0</v>
      </c>
      <c r="B23" s="35" t="s">
        <v>486</v>
      </c>
      <c r="C23" s="35">
        <v>2017.0</v>
      </c>
      <c r="D23" s="35">
        <v>5.0</v>
      </c>
      <c r="E23" s="35">
        <v>46.0</v>
      </c>
      <c r="F23" s="78">
        <f t="shared" si="3"/>
        <v>0.1318051576</v>
      </c>
      <c r="K23" s="35">
        <v>16.0</v>
      </c>
      <c r="L23" s="35" t="s">
        <v>490</v>
      </c>
      <c r="M23" s="35">
        <v>8.0</v>
      </c>
      <c r="N23" s="35">
        <v>56.0</v>
      </c>
      <c r="O23" s="78">
        <f t="shared" si="4"/>
        <v>0.02901554404</v>
      </c>
      <c r="P23" s="78"/>
    </row>
    <row r="24">
      <c r="A24" s="35">
        <v>11.0</v>
      </c>
      <c r="B24" s="35" t="s">
        <v>491</v>
      </c>
      <c r="C24" s="35">
        <v>2017.0</v>
      </c>
      <c r="D24" s="35">
        <v>4.0</v>
      </c>
      <c r="E24" s="35">
        <v>44.0</v>
      </c>
      <c r="F24" s="78">
        <f t="shared" si="3"/>
        <v>0.1260744986</v>
      </c>
      <c r="K24" s="35">
        <v>23.0</v>
      </c>
      <c r="L24" s="35" t="s">
        <v>492</v>
      </c>
      <c r="M24" s="35">
        <v>6.0</v>
      </c>
      <c r="N24" s="35">
        <v>56.0</v>
      </c>
      <c r="O24" s="78">
        <f t="shared" si="4"/>
        <v>0.02901554404</v>
      </c>
      <c r="P24" s="78"/>
    </row>
    <row r="25">
      <c r="A25" s="35">
        <v>15.0</v>
      </c>
      <c r="B25" s="35" t="s">
        <v>480</v>
      </c>
      <c r="C25" s="35">
        <v>2017.0</v>
      </c>
      <c r="D25" s="35">
        <v>5.0</v>
      </c>
      <c r="E25" s="35">
        <v>42.0</v>
      </c>
      <c r="F25" s="78">
        <f t="shared" si="3"/>
        <v>0.1203438395</v>
      </c>
      <c r="K25" s="35">
        <v>11.0</v>
      </c>
      <c r="L25" s="35" t="s">
        <v>493</v>
      </c>
      <c r="M25" s="35">
        <v>6.0</v>
      </c>
      <c r="N25" s="35">
        <v>44.0</v>
      </c>
      <c r="O25" s="78">
        <f t="shared" si="4"/>
        <v>0.02279792746</v>
      </c>
      <c r="P25" s="78"/>
    </row>
    <row r="26">
      <c r="A26" s="35">
        <v>20.0</v>
      </c>
      <c r="B26" s="35" t="s">
        <v>481</v>
      </c>
      <c r="C26" s="35">
        <v>2017.0</v>
      </c>
      <c r="D26" s="35">
        <v>3.0</v>
      </c>
      <c r="E26" s="35">
        <v>40.0</v>
      </c>
      <c r="F26" s="78">
        <f t="shared" si="3"/>
        <v>0.1146131805</v>
      </c>
      <c r="K26" s="35">
        <v>3.0</v>
      </c>
      <c r="L26" s="35" t="s">
        <v>491</v>
      </c>
      <c r="M26" s="35">
        <v>4.0</v>
      </c>
      <c r="N26" s="35">
        <v>44.0</v>
      </c>
      <c r="O26" s="78">
        <f t="shared" si="4"/>
        <v>0.02279792746</v>
      </c>
      <c r="P26" s="78"/>
    </row>
    <row r="27">
      <c r="A27" s="35">
        <v>24.0</v>
      </c>
      <c r="B27" s="35" t="s">
        <v>483</v>
      </c>
      <c r="C27" s="35">
        <v>2018.0</v>
      </c>
      <c r="D27" s="35">
        <v>4.0</v>
      </c>
      <c r="E27" s="35">
        <v>38.0</v>
      </c>
      <c r="F27" s="78">
        <f t="shared" si="3"/>
        <v>0.1088825215</v>
      </c>
      <c r="K27" s="35">
        <v>17.0</v>
      </c>
      <c r="L27" s="35" t="s">
        <v>494</v>
      </c>
      <c r="M27" s="35">
        <v>5.0</v>
      </c>
      <c r="N27" s="35">
        <v>37.0</v>
      </c>
      <c r="O27" s="78">
        <f t="shared" si="4"/>
        <v>0.01917098446</v>
      </c>
      <c r="P27" s="78"/>
    </row>
    <row r="28">
      <c r="A28" s="35">
        <v>8.0</v>
      </c>
      <c r="B28" s="35" t="s">
        <v>477</v>
      </c>
      <c r="C28" s="35">
        <v>2017.0</v>
      </c>
      <c r="D28" s="35">
        <v>5.0</v>
      </c>
      <c r="E28" s="35">
        <v>37.0</v>
      </c>
      <c r="F28" s="78">
        <f t="shared" si="3"/>
        <v>0.106017192</v>
      </c>
      <c r="K28" s="35">
        <v>18.0</v>
      </c>
      <c r="L28" s="35" t="s">
        <v>495</v>
      </c>
      <c r="M28" s="35">
        <v>5.0</v>
      </c>
      <c r="N28" s="35">
        <v>34.0</v>
      </c>
      <c r="O28" s="78">
        <f t="shared" si="4"/>
        <v>0.01761658031</v>
      </c>
      <c r="P28" s="78"/>
    </row>
    <row r="29">
      <c r="A29" s="35">
        <v>18.0</v>
      </c>
      <c r="B29" s="35" t="s">
        <v>494</v>
      </c>
      <c r="C29" s="35">
        <v>2018.0</v>
      </c>
      <c r="D29" s="35">
        <v>5.0</v>
      </c>
      <c r="E29" s="35">
        <v>37.0</v>
      </c>
      <c r="F29" s="78">
        <f t="shared" si="3"/>
        <v>0.106017192</v>
      </c>
      <c r="K29" s="35">
        <v>4.0</v>
      </c>
      <c r="L29" s="35" t="s">
        <v>496</v>
      </c>
      <c r="M29" s="35">
        <v>2.0</v>
      </c>
      <c r="N29" s="35">
        <v>33.0</v>
      </c>
      <c r="O29" s="78">
        <f t="shared" si="4"/>
        <v>0.0170984456</v>
      </c>
      <c r="P29" s="78"/>
    </row>
    <row r="30">
      <c r="A30" s="35">
        <v>6.0</v>
      </c>
      <c r="B30" s="35" t="s">
        <v>492</v>
      </c>
      <c r="C30" s="35">
        <v>2017.0</v>
      </c>
      <c r="D30" s="35">
        <v>4.0</v>
      </c>
      <c r="E30" s="35">
        <v>36.0</v>
      </c>
      <c r="F30" s="78">
        <f t="shared" si="3"/>
        <v>0.1031518625</v>
      </c>
      <c r="K30" s="35">
        <v>21.0</v>
      </c>
      <c r="L30" s="35" t="s">
        <v>497</v>
      </c>
      <c r="M30" s="35">
        <v>4.0</v>
      </c>
      <c r="N30" s="35">
        <v>27.0</v>
      </c>
      <c r="O30" s="78">
        <f t="shared" si="4"/>
        <v>0.01398963731</v>
      </c>
      <c r="P30" s="78"/>
    </row>
    <row r="31">
      <c r="A31" s="35">
        <v>10.0</v>
      </c>
      <c r="B31" s="35" t="s">
        <v>488</v>
      </c>
      <c r="C31" s="35">
        <v>2018.0</v>
      </c>
      <c r="D31" s="35">
        <v>2.0</v>
      </c>
      <c r="E31" s="35">
        <v>36.0</v>
      </c>
      <c r="F31" s="78">
        <f t="shared" si="3"/>
        <v>0.1031518625</v>
      </c>
      <c r="K31" s="35">
        <v>10.0</v>
      </c>
      <c r="L31" s="35" t="s">
        <v>498</v>
      </c>
      <c r="M31" s="35">
        <v>3.0</v>
      </c>
      <c r="N31" s="35">
        <v>27.0</v>
      </c>
      <c r="O31" s="78">
        <f t="shared" si="4"/>
        <v>0.01398963731</v>
      </c>
      <c r="P31" s="78"/>
    </row>
    <row r="32">
      <c r="A32" s="35">
        <v>8.0</v>
      </c>
      <c r="B32" s="35" t="s">
        <v>477</v>
      </c>
      <c r="C32" s="35">
        <v>2016.0</v>
      </c>
      <c r="D32" s="35">
        <v>3.0</v>
      </c>
      <c r="E32" s="35">
        <v>34.0</v>
      </c>
      <c r="F32" s="78">
        <f t="shared" si="3"/>
        <v>0.09742120344</v>
      </c>
      <c r="K32" s="35">
        <v>5.0</v>
      </c>
      <c r="L32" s="35" t="s">
        <v>499</v>
      </c>
      <c r="M32" s="35">
        <v>2.0</v>
      </c>
      <c r="N32" s="35">
        <v>12.0</v>
      </c>
      <c r="O32" s="78">
        <f t="shared" si="4"/>
        <v>0.00621761658</v>
      </c>
      <c r="P32" s="78"/>
    </row>
    <row r="33">
      <c r="A33" s="35">
        <v>1.0</v>
      </c>
      <c r="B33" s="35" t="s">
        <v>487</v>
      </c>
      <c r="C33" s="35">
        <v>2017.0</v>
      </c>
      <c r="D33" s="35">
        <v>3.0</v>
      </c>
      <c r="E33" s="35">
        <v>33.0</v>
      </c>
      <c r="F33" s="78">
        <f t="shared" si="3"/>
        <v>0.09455587393</v>
      </c>
      <c r="K33" s="35">
        <v>9.0</v>
      </c>
      <c r="L33" s="35" t="s">
        <v>500</v>
      </c>
      <c r="M33" s="35">
        <v>4.0</v>
      </c>
      <c r="N33" s="35">
        <v>12.0</v>
      </c>
      <c r="O33" s="78">
        <f t="shared" si="4"/>
        <v>0.00621761658</v>
      </c>
      <c r="P33" s="78"/>
    </row>
    <row r="34">
      <c r="A34" s="35">
        <v>5.0</v>
      </c>
      <c r="B34" s="35" t="s">
        <v>479</v>
      </c>
      <c r="C34" s="35">
        <v>2017.0</v>
      </c>
      <c r="D34" s="35">
        <v>4.0</v>
      </c>
      <c r="E34" s="35">
        <v>33.0</v>
      </c>
      <c r="F34" s="78">
        <f t="shared" si="3"/>
        <v>0.09455587393</v>
      </c>
      <c r="K34" s="35">
        <v>13.0</v>
      </c>
      <c r="L34" s="35" t="s">
        <v>501</v>
      </c>
      <c r="M34" s="35">
        <v>2.0</v>
      </c>
      <c r="N34" s="35">
        <v>12.0</v>
      </c>
      <c r="O34" s="78">
        <f t="shared" si="4"/>
        <v>0.00621761658</v>
      </c>
      <c r="P34" s="78"/>
    </row>
    <row r="35">
      <c r="A35" s="35">
        <v>19.0</v>
      </c>
      <c r="B35" s="35" t="s">
        <v>490</v>
      </c>
      <c r="C35" s="35">
        <v>2017.0</v>
      </c>
      <c r="D35" s="35">
        <v>4.0</v>
      </c>
      <c r="E35" s="35">
        <v>31.0</v>
      </c>
      <c r="F35" s="78">
        <f t="shared" si="3"/>
        <v>0.0888252149</v>
      </c>
      <c r="K35" s="35">
        <v>22.0</v>
      </c>
      <c r="L35" s="35" t="s">
        <v>502</v>
      </c>
      <c r="M35" s="35">
        <v>1.0</v>
      </c>
      <c r="N35" s="35">
        <v>7.0</v>
      </c>
      <c r="O35" s="78">
        <f t="shared" si="4"/>
        <v>0.003626943005</v>
      </c>
      <c r="P35" s="78"/>
    </row>
    <row r="36">
      <c r="A36" s="35">
        <v>13.0</v>
      </c>
      <c r="B36" s="35" t="s">
        <v>496</v>
      </c>
      <c r="C36" s="35">
        <v>2018.0</v>
      </c>
      <c r="D36" s="35">
        <v>1.0</v>
      </c>
      <c r="E36" s="35">
        <v>26.0</v>
      </c>
      <c r="F36" s="78">
        <f t="shared" si="3"/>
        <v>0.07449856734</v>
      </c>
      <c r="K36" s="35">
        <v>27.0</v>
      </c>
      <c r="L36" s="35" t="s">
        <v>503</v>
      </c>
      <c r="M36" s="35">
        <v>1.0</v>
      </c>
      <c r="N36" s="35">
        <v>6.0</v>
      </c>
      <c r="O36" s="78">
        <f t="shared" si="4"/>
        <v>0.00310880829</v>
      </c>
      <c r="P36" s="78"/>
    </row>
    <row r="37">
      <c r="A37" s="35">
        <v>19.0</v>
      </c>
      <c r="B37" s="35" t="s">
        <v>490</v>
      </c>
      <c r="C37" s="35">
        <v>2018.0</v>
      </c>
      <c r="D37" s="35">
        <v>3.0</v>
      </c>
      <c r="E37" s="35">
        <v>23.0</v>
      </c>
      <c r="F37" s="78">
        <f t="shared" ref="F37:F65" si="5">E37/$J$2</f>
        <v>0.02671312427</v>
      </c>
    </row>
    <row r="38">
      <c r="A38" s="35">
        <v>12.0</v>
      </c>
      <c r="B38" s="35" t="s">
        <v>478</v>
      </c>
      <c r="C38" s="35">
        <v>2016.0</v>
      </c>
      <c r="D38" s="35">
        <v>4.0</v>
      </c>
      <c r="E38" s="35">
        <v>22.0</v>
      </c>
      <c r="F38" s="78">
        <f t="shared" si="5"/>
        <v>0.02555168409</v>
      </c>
    </row>
    <row r="39">
      <c r="A39" s="35">
        <v>23.0</v>
      </c>
      <c r="B39" s="35" t="s">
        <v>493</v>
      </c>
      <c r="C39" s="35">
        <v>2016.0</v>
      </c>
      <c r="D39" s="35">
        <v>2.0</v>
      </c>
      <c r="E39" s="35">
        <v>22.0</v>
      </c>
      <c r="F39" s="78">
        <f t="shared" si="5"/>
        <v>0.02555168409</v>
      </c>
    </row>
    <row r="40">
      <c r="A40" s="35">
        <v>24.0</v>
      </c>
      <c r="B40" s="35" t="s">
        <v>483</v>
      </c>
      <c r="C40" s="35">
        <v>2016.0</v>
      </c>
      <c r="D40" s="35">
        <v>1.0</v>
      </c>
      <c r="E40" s="35">
        <v>22.0</v>
      </c>
      <c r="F40" s="78">
        <f t="shared" si="5"/>
        <v>0.02555168409</v>
      </c>
    </row>
    <row r="41">
      <c r="A41" s="35">
        <v>7.0</v>
      </c>
      <c r="B41" s="35" t="s">
        <v>476</v>
      </c>
      <c r="C41" s="35">
        <v>2016.0</v>
      </c>
      <c r="D41" s="35">
        <v>3.0</v>
      </c>
      <c r="E41" s="35">
        <v>21.0</v>
      </c>
      <c r="F41" s="78">
        <f t="shared" si="5"/>
        <v>0.0243902439</v>
      </c>
    </row>
    <row r="42">
      <c r="A42" s="35">
        <v>16.0</v>
      </c>
      <c r="B42" s="35" t="s">
        <v>495</v>
      </c>
      <c r="C42" s="35">
        <v>2018.0</v>
      </c>
      <c r="D42" s="35">
        <v>2.0</v>
      </c>
      <c r="E42" s="35">
        <v>21.0</v>
      </c>
      <c r="F42" s="78">
        <f t="shared" si="5"/>
        <v>0.0243902439</v>
      </c>
    </row>
    <row r="43">
      <c r="A43" s="35">
        <v>1.0</v>
      </c>
      <c r="B43" s="35" t="s">
        <v>487</v>
      </c>
      <c r="C43" s="35">
        <v>2018.0</v>
      </c>
      <c r="D43" s="35">
        <v>2.0</v>
      </c>
      <c r="E43" s="35">
        <v>18.0</v>
      </c>
      <c r="F43" s="78">
        <f t="shared" si="5"/>
        <v>0.02090592334</v>
      </c>
    </row>
    <row r="44">
      <c r="A44" s="35">
        <v>4.0</v>
      </c>
      <c r="B44" s="35" t="s">
        <v>485</v>
      </c>
      <c r="C44" s="35">
        <v>2017.0</v>
      </c>
      <c r="D44" s="35">
        <v>2.0</v>
      </c>
      <c r="E44" s="35">
        <v>18.0</v>
      </c>
      <c r="F44" s="78">
        <f t="shared" si="5"/>
        <v>0.02090592334</v>
      </c>
    </row>
    <row r="45">
      <c r="A45" s="35">
        <v>10.0</v>
      </c>
      <c r="B45" s="35" t="s">
        <v>488</v>
      </c>
      <c r="C45" s="35">
        <v>2017.0</v>
      </c>
      <c r="D45" s="35">
        <v>3.0</v>
      </c>
      <c r="E45" s="35">
        <v>18.0</v>
      </c>
      <c r="F45" s="78">
        <f t="shared" si="5"/>
        <v>0.02090592334</v>
      </c>
    </row>
    <row r="46">
      <c r="A46" s="35">
        <v>2.0</v>
      </c>
      <c r="B46" s="35" t="s">
        <v>486</v>
      </c>
      <c r="C46" s="35">
        <v>2016.0</v>
      </c>
      <c r="D46" s="35">
        <v>2.0</v>
      </c>
      <c r="E46" s="35">
        <v>17.0</v>
      </c>
      <c r="F46" s="78">
        <f t="shared" si="5"/>
        <v>0.01974448316</v>
      </c>
    </row>
    <row r="47">
      <c r="A47" s="35">
        <v>20.0</v>
      </c>
      <c r="B47" s="35" t="s">
        <v>481</v>
      </c>
      <c r="C47" s="35">
        <v>2016.0</v>
      </c>
      <c r="D47" s="35">
        <v>4.0</v>
      </c>
      <c r="E47" s="35">
        <v>17.0</v>
      </c>
      <c r="F47" s="78">
        <f t="shared" si="5"/>
        <v>0.01974448316</v>
      </c>
    </row>
    <row r="48">
      <c r="A48" s="35">
        <v>23.0</v>
      </c>
      <c r="B48" s="35" t="s">
        <v>493</v>
      </c>
      <c r="C48" s="35">
        <v>2017.0</v>
      </c>
      <c r="D48" s="35">
        <v>3.0</v>
      </c>
      <c r="E48" s="35">
        <v>16.0</v>
      </c>
      <c r="F48" s="78">
        <f t="shared" si="5"/>
        <v>0.01858304297</v>
      </c>
    </row>
    <row r="49">
      <c r="A49" s="35">
        <v>3.0</v>
      </c>
      <c r="B49" s="35" t="s">
        <v>498</v>
      </c>
      <c r="C49" s="35">
        <v>2018.0</v>
      </c>
      <c r="D49" s="35">
        <v>1.0</v>
      </c>
      <c r="E49" s="35">
        <v>15.0</v>
      </c>
      <c r="F49" s="78">
        <f t="shared" si="5"/>
        <v>0.01742160279</v>
      </c>
    </row>
    <row r="50">
      <c r="A50" s="35">
        <v>28.0</v>
      </c>
      <c r="B50" s="35" t="s">
        <v>475</v>
      </c>
      <c r="C50" s="35">
        <v>2016.0</v>
      </c>
      <c r="D50" s="35">
        <v>2.0</v>
      </c>
      <c r="E50" s="35">
        <v>15.0</v>
      </c>
      <c r="F50" s="78">
        <f t="shared" si="5"/>
        <v>0.01742160279</v>
      </c>
    </row>
    <row r="51">
      <c r="A51" s="35">
        <v>25.0</v>
      </c>
      <c r="B51" s="35" t="s">
        <v>497</v>
      </c>
      <c r="C51" s="35">
        <v>2016.0</v>
      </c>
      <c r="D51" s="35">
        <v>2.0</v>
      </c>
      <c r="E51" s="35">
        <v>14.0</v>
      </c>
      <c r="F51" s="78">
        <f t="shared" si="5"/>
        <v>0.0162601626</v>
      </c>
    </row>
    <row r="52">
      <c r="A52" s="35">
        <v>16.0</v>
      </c>
      <c r="B52" s="35" t="s">
        <v>495</v>
      </c>
      <c r="C52" s="35">
        <v>2017.0</v>
      </c>
      <c r="D52" s="35">
        <v>3.0</v>
      </c>
      <c r="E52" s="35">
        <v>13.0</v>
      </c>
      <c r="F52" s="78">
        <f t="shared" si="5"/>
        <v>0.01509872242</v>
      </c>
    </row>
    <row r="53">
      <c r="A53" s="35">
        <v>9.0</v>
      </c>
      <c r="B53" s="35" t="s">
        <v>501</v>
      </c>
      <c r="C53" s="35">
        <v>2017.0</v>
      </c>
      <c r="D53" s="35">
        <v>2.0</v>
      </c>
      <c r="E53" s="35">
        <v>12.0</v>
      </c>
      <c r="F53" s="78">
        <f t="shared" si="5"/>
        <v>0.01393728223</v>
      </c>
    </row>
    <row r="54">
      <c r="A54" s="35">
        <v>15.0</v>
      </c>
      <c r="B54" s="35" t="s">
        <v>480</v>
      </c>
      <c r="C54" s="35">
        <v>2018.0</v>
      </c>
      <c r="D54" s="35">
        <v>2.0</v>
      </c>
      <c r="E54" s="35">
        <v>11.0</v>
      </c>
      <c r="F54" s="78">
        <f t="shared" si="5"/>
        <v>0.01277584204</v>
      </c>
    </row>
    <row r="55">
      <c r="A55" s="35">
        <v>28.0</v>
      </c>
      <c r="B55" s="35" t="s">
        <v>475</v>
      </c>
      <c r="C55" s="35">
        <v>2018.0</v>
      </c>
      <c r="D55" s="35">
        <v>2.0</v>
      </c>
      <c r="E55" s="35">
        <v>11.0</v>
      </c>
      <c r="F55" s="78">
        <f t="shared" si="5"/>
        <v>0.01277584204</v>
      </c>
    </row>
    <row r="56">
      <c r="A56" s="35">
        <v>1.0</v>
      </c>
      <c r="B56" s="35" t="s">
        <v>487</v>
      </c>
      <c r="C56" s="35">
        <v>2016.0</v>
      </c>
      <c r="D56" s="35">
        <v>2.0</v>
      </c>
      <c r="E56" s="35">
        <v>10.0</v>
      </c>
      <c r="F56" s="78">
        <f t="shared" si="5"/>
        <v>0.01161440186</v>
      </c>
    </row>
    <row r="57">
      <c r="A57" s="35">
        <v>6.0</v>
      </c>
      <c r="B57" s="35" t="s">
        <v>492</v>
      </c>
      <c r="C57" s="35">
        <v>2016.0</v>
      </c>
      <c r="D57" s="35">
        <v>1.0</v>
      </c>
      <c r="E57" s="35">
        <v>10.0</v>
      </c>
      <c r="F57" s="78">
        <f t="shared" si="5"/>
        <v>0.01161440186</v>
      </c>
    </row>
    <row r="58">
      <c r="A58" s="35">
        <v>6.0</v>
      </c>
      <c r="B58" s="35" t="s">
        <v>492</v>
      </c>
      <c r="C58" s="35">
        <v>2018.0</v>
      </c>
      <c r="D58" s="35">
        <v>1.0</v>
      </c>
      <c r="E58" s="35">
        <v>10.0</v>
      </c>
      <c r="F58" s="78">
        <f t="shared" si="5"/>
        <v>0.01161440186</v>
      </c>
    </row>
    <row r="59">
      <c r="A59" s="35">
        <v>14.0</v>
      </c>
      <c r="B59" s="35" t="s">
        <v>489</v>
      </c>
      <c r="C59" s="35">
        <v>2018.0</v>
      </c>
      <c r="D59" s="35">
        <v>1.0</v>
      </c>
      <c r="E59" s="35">
        <v>10.0</v>
      </c>
      <c r="F59" s="78">
        <f t="shared" si="5"/>
        <v>0.01161440186</v>
      </c>
    </row>
    <row r="60">
      <c r="A60" s="35">
        <v>13.0</v>
      </c>
      <c r="B60" s="35" t="s">
        <v>496</v>
      </c>
      <c r="C60" s="35">
        <v>2017.0</v>
      </c>
      <c r="D60" s="35">
        <v>1.0</v>
      </c>
      <c r="E60" s="35">
        <v>7.0</v>
      </c>
      <c r="F60" s="78">
        <f t="shared" si="5"/>
        <v>0.008130081301</v>
      </c>
    </row>
    <row r="61">
      <c r="A61" s="35">
        <v>21.0</v>
      </c>
      <c r="B61" s="35" t="s">
        <v>499</v>
      </c>
      <c r="C61" s="35">
        <v>2017.0</v>
      </c>
      <c r="D61" s="35">
        <v>1.0</v>
      </c>
      <c r="E61" s="35">
        <v>7.0</v>
      </c>
      <c r="F61" s="78">
        <f t="shared" si="5"/>
        <v>0.008130081301</v>
      </c>
    </row>
    <row r="62">
      <c r="A62" s="35">
        <v>25.0</v>
      </c>
      <c r="B62" s="35" t="s">
        <v>497</v>
      </c>
      <c r="C62" s="35">
        <v>2017.0</v>
      </c>
      <c r="D62" s="35">
        <v>1.0</v>
      </c>
      <c r="E62" s="35">
        <v>7.0</v>
      </c>
      <c r="F62" s="78">
        <f t="shared" si="5"/>
        <v>0.008130081301</v>
      </c>
    </row>
    <row r="63">
      <c r="A63" s="35">
        <v>27.0</v>
      </c>
      <c r="B63" s="35" t="s">
        <v>502</v>
      </c>
      <c r="C63" s="35">
        <v>2017.0</v>
      </c>
      <c r="D63" s="35">
        <v>1.0</v>
      </c>
      <c r="E63" s="35">
        <v>7.0</v>
      </c>
      <c r="F63" s="78">
        <f t="shared" si="5"/>
        <v>0.008130081301</v>
      </c>
    </row>
    <row r="64">
      <c r="A64" s="35">
        <v>3.0</v>
      </c>
      <c r="B64" s="35" t="s">
        <v>498</v>
      </c>
      <c r="C64" s="35">
        <v>2016.0</v>
      </c>
      <c r="D64" s="35">
        <v>1.0</v>
      </c>
      <c r="E64" s="35">
        <v>6.0</v>
      </c>
      <c r="F64" s="78">
        <f t="shared" si="5"/>
        <v>0.006968641115</v>
      </c>
    </row>
    <row r="65">
      <c r="A65" s="35">
        <v>3.0</v>
      </c>
      <c r="B65" s="35" t="s">
        <v>498</v>
      </c>
      <c r="C65" s="35">
        <v>2017.0</v>
      </c>
      <c r="D65" s="35">
        <v>1.0</v>
      </c>
      <c r="E65" s="35">
        <v>6.0</v>
      </c>
      <c r="F65" s="78">
        <f t="shared" si="5"/>
        <v>0.006968641115</v>
      </c>
    </row>
    <row r="66">
      <c r="A66" s="35">
        <v>10.0</v>
      </c>
      <c r="B66" s="35" t="s">
        <v>488</v>
      </c>
      <c r="C66" s="35">
        <v>2016.0</v>
      </c>
      <c r="D66" s="35">
        <v>2.0</v>
      </c>
      <c r="E66" s="35">
        <v>6.0</v>
      </c>
      <c r="F66" s="78">
        <f t="shared" ref="F66:F75" si="6">E66/$J$3</f>
        <v>0.008333333333</v>
      </c>
    </row>
    <row r="67">
      <c r="A67" s="35">
        <v>22.0</v>
      </c>
      <c r="B67" s="35" t="s">
        <v>503</v>
      </c>
      <c r="C67" s="35">
        <v>2017.0</v>
      </c>
      <c r="D67" s="35">
        <v>1.0</v>
      </c>
      <c r="E67" s="35">
        <v>6.0</v>
      </c>
      <c r="F67" s="78">
        <f t="shared" si="6"/>
        <v>0.008333333333</v>
      </c>
    </row>
    <row r="68">
      <c r="A68" s="35">
        <v>23.0</v>
      </c>
      <c r="B68" s="35" t="s">
        <v>493</v>
      </c>
      <c r="C68" s="35">
        <v>2018.0</v>
      </c>
      <c r="D68" s="35">
        <v>1.0</v>
      </c>
      <c r="E68" s="35">
        <v>6.0</v>
      </c>
      <c r="F68" s="78">
        <f t="shared" si="6"/>
        <v>0.008333333333</v>
      </c>
    </row>
    <row r="69">
      <c r="A69" s="35">
        <v>25.0</v>
      </c>
      <c r="B69" s="35" t="s">
        <v>497</v>
      </c>
      <c r="C69" s="35">
        <v>2018.0</v>
      </c>
      <c r="D69" s="35">
        <v>1.0</v>
      </c>
      <c r="E69" s="35">
        <v>6.0</v>
      </c>
      <c r="F69" s="78">
        <f t="shared" si="6"/>
        <v>0.008333333333</v>
      </c>
    </row>
    <row r="70">
      <c r="A70" s="35">
        <v>17.0</v>
      </c>
      <c r="B70" s="35" t="s">
        <v>500</v>
      </c>
      <c r="C70" s="35">
        <v>2018.0</v>
      </c>
      <c r="D70" s="35">
        <v>1.0</v>
      </c>
      <c r="E70" s="35">
        <v>5.0</v>
      </c>
      <c r="F70" s="78">
        <f t="shared" si="6"/>
        <v>0.006944444444</v>
      </c>
    </row>
    <row r="71">
      <c r="A71" s="35">
        <v>21.0</v>
      </c>
      <c r="B71" s="35" t="s">
        <v>499</v>
      </c>
      <c r="C71" s="35">
        <v>2018.0</v>
      </c>
      <c r="D71" s="35">
        <v>1.0</v>
      </c>
      <c r="E71" s="35">
        <v>5.0</v>
      </c>
      <c r="F71" s="78">
        <f t="shared" si="6"/>
        <v>0.006944444444</v>
      </c>
    </row>
    <row r="72">
      <c r="A72" s="35">
        <v>29.0</v>
      </c>
      <c r="B72" s="35" t="s">
        <v>482</v>
      </c>
      <c r="C72" s="35">
        <v>2017.0</v>
      </c>
      <c r="D72" s="35">
        <v>1.0</v>
      </c>
      <c r="E72" s="35">
        <v>5.0</v>
      </c>
      <c r="F72" s="78">
        <f t="shared" si="6"/>
        <v>0.006944444444</v>
      </c>
    </row>
    <row r="73">
      <c r="A73" s="35">
        <v>17.0</v>
      </c>
      <c r="B73" s="35" t="s">
        <v>500</v>
      </c>
      <c r="C73" s="35">
        <v>2016.0</v>
      </c>
      <c r="D73" s="35">
        <v>1.0</v>
      </c>
      <c r="E73" s="35">
        <v>4.0</v>
      </c>
      <c r="F73" s="78">
        <f t="shared" si="6"/>
        <v>0.005555555556</v>
      </c>
    </row>
    <row r="74">
      <c r="A74" s="35">
        <v>17.0</v>
      </c>
      <c r="B74" s="35" t="s">
        <v>500</v>
      </c>
      <c r="C74" s="35">
        <v>2017.0</v>
      </c>
      <c r="D74" s="35">
        <v>2.0</v>
      </c>
      <c r="E74" s="35">
        <v>3.0</v>
      </c>
      <c r="F74" s="78">
        <f t="shared" si="6"/>
        <v>0.004166666667</v>
      </c>
    </row>
    <row r="75">
      <c r="A75" s="35">
        <v>19.0</v>
      </c>
      <c r="B75" s="35" t="s">
        <v>490</v>
      </c>
      <c r="C75" s="35">
        <v>2016.0</v>
      </c>
      <c r="D75" s="35">
        <v>1.0</v>
      </c>
      <c r="E75" s="35">
        <v>2.0</v>
      </c>
      <c r="F75" s="78">
        <f t="shared" si="6"/>
        <v>0.002777777778</v>
      </c>
    </row>
    <row r="76">
      <c r="F76" s="78"/>
    </row>
    <row r="77">
      <c r="F77" s="78"/>
    </row>
    <row r="78">
      <c r="F78" s="78"/>
    </row>
    <row r="79">
      <c r="F79" s="78"/>
    </row>
    <row r="80">
      <c r="F80" s="78"/>
    </row>
    <row r="81">
      <c r="F81" s="78"/>
    </row>
    <row r="82">
      <c r="F82" s="78"/>
    </row>
    <row r="83">
      <c r="F83" s="78"/>
    </row>
    <row r="84">
      <c r="F84" s="78"/>
    </row>
    <row r="85">
      <c r="F85" s="78"/>
    </row>
    <row r="86">
      <c r="F86" s="78"/>
    </row>
    <row r="87">
      <c r="F87" s="78"/>
    </row>
    <row r="88">
      <c r="F88" s="78"/>
    </row>
    <row r="89">
      <c r="F89" s="78"/>
    </row>
    <row r="90">
      <c r="F90" s="78"/>
    </row>
    <row r="91">
      <c r="F91" s="78"/>
    </row>
    <row r="92">
      <c r="F92" s="78"/>
    </row>
    <row r="93">
      <c r="F93" s="78"/>
    </row>
    <row r="94">
      <c r="F94" s="78"/>
    </row>
    <row r="95">
      <c r="F95" s="78"/>
    </row>
    <row r="96">
      <c r="F96" s="78"/>
    </row>
    <row r="97">
      <c r="F97" s="78"/>
    </row>
    <row r="98">
      <c r="F98" s="78"/>
    </row>
    <row r="99">
      <c r="F99" s="78"/>
    </row>
    <row r="100">
      <c r="F100" s="78"/>
    </row>
    <row r="101">
      <c r="F101" s="78"/>
    </row>
    <row r="102">
      <c r="F102" s="78"/>
    </row>
    <row r="103">
      <c r="F103" s="78"/>
    </row>
    <row r="104">
      <c r="F104" s="78"/>
    </row>
    <row r="105">
      <c r="F105" s="78"/>
    </row>
    <row r="106">
      <c r="F106" s="78"/>
    </row>
    <row r="107">
      <c r="F107" s="78"/>
    </row>
    <row r="108">
      <c r="F108" s="78"/>
    </row>
    <row r="109">
      <c r="F109" s="78"/>
    </row>
    <row r="110">
      <c r="F110" s="78"/>
    </row>
    <row r="111">
      <c r="F111" s="78"/>
    </row>
    <row r="112">
      <c r="F112" s="78"/>
    </row>
    <row r="113">
      <c r="F113" s="78"/>
    </row>
    <row r="114">
      <c r="F114" s="78"/>
    </row>
    <row r="115">
      <c r="F115" s="78"/>
    </row>
    <row r="116">
      <c r="F116" s="78"/>
    </row>
    <row r="117">
      <c r="F117" s="78"/>
    </row>
    <row r="118">
      <c r="F118" s="78"/>
    </row>
    <row r="119">
      <c r="F119" s="78"/>
    </row>
    <row r="120">
      <c r="F120" s="78"/>
    </row>
    <row r="121">
      <c r="F121" s="78"/>
    </row>
    <row r="122">
      <c r="F122" s="78"/>
    </row>
    <row r="123">
      <c r="F123" s="78"/>
    </row>
    <row r="124">
      <c r="F124" s="78"/>
    </row>
    <row r="125">
      <c r="F125" s="78"/>
    </row>
    <row r="126">
      <c r="F126" s="78"/>
    </row>
    <row r="127">
      <c r="F127" s="78"/>
    </row>
    <row r="128">
      <c r="F128" s="78"/>
    </row>
    <row r="129">
      <c r="F129" s="78"/>
    </row>
    <row r="130">
      <c r="F130" s="78"/>
    </row>
    <row r="131">
      <c r="F131" s="78"/>
    </row>
    <row r="132">
      <c r="F132" s="78"/>
    </row>
    <row r="133">
      <c r="F133" s="78"/>
    </row>
    <row r="134">
      <c r="F134" s="78"/>
    </row>
    <row r="135">
      <c r="F135" s="78"/>
    </row>
    <row r="136">
      <c r="F136" s="78"/>
    </row>
    <row r="137">
      <c r="F137" s="78"/>
    </row>
    <row r="138">
      <c r="F138" s="78"/>
    </row>
    <row r="139">
      <c r="F139" s="78"/>
    </row>
    <row r="140">
      <c r="F140" s="78"/>
    </row>
    <row r="141">
      <c r="F141" s="78"/>
    </row>
    <row r="142">
      <c r="F142" s="78"/>
    </row>
    <row r="143">
      <c r="F143" s="78"/>
    </row>
    <row r="144">
      <c r="F144" s="78"/>
    </row>
    <row r="145">
      <c r="F145" s="78"/>
    </row>
    <row r="146">
      <c r="F146" s="78"/>
    </row>
    <row r="147">
      <c r="F147" s="78"/>
    </row>
    <row r="148">
      <c r="F148" s="78"/>
    </row>
    <row r="149">
      <c r="F149" s="78"/>
    </row>
    <row r="150">
      <c r="F150" s="78"/>
    </row>
    <row r="151">
      <c r="F151" s="78"/>
    </row>
    <row r="152">
      <c r="F152" s="78"/>
    </row>
    <row r="153">
      <c r="F153" s="78"/>
    </row>
    <row r="154">
      <c r="F154" s="78"/>
    </row>
    <row r="155">
      <c r="F155" s="78"/>
    </row>
    <row r="156">
      <c r="F156" s="78"/>
    </row>
    <row r="157">
      <c r="F157" s="78"/>
    </row>
    <row r="158">
      <c r="F158" s="78"/>
    </row>
    <row r="159">
      <c r="F159" s="78"/>
    </row>
    <row r="160">
      <c r="F160" s="78"/>
    </row>
    <row r="161">
      <c r="F161" s="78"/>
    </row>
    <row r="162">
      <c r="F162" s="78"/>
    </row>
    <row r="163">
      <c r="F163" s="78"/>
    </row>
    <row r="164">
      <c r="F164" s="78"/>
    </row>
    <row r="165">
      <c r="F165" s="78"/>
    </row>
    <row r="166">
      <c r="F166" s="78"/>
    </row>
    <row r="167">
      <c r="F167" s="78"/>
    </row>
    <row r="168">
      <c r="F168" s="78"/>
    </row>
    <row r="169">
      <c r="F169" s="78"/>
    </row>
    <row r="170">
      <c r="F170" s="78"/>
    </row>
    <row r="171">
      <c r="F171" s="78"/>
    </row>
    <row r="172">
      <c r="F172" s="78"/>
    </row>
    <row r="173">
      <c r="F173" s="78"/>
    </row>
    <row r="174">
      <c r="F174" s="78"/>
    </row>
    <row r="175">
      <c r="F175" s="78"/>
    </row>
    <row r="176">
      <c r="F176" s="78"/>
    </row>
    <row r="177">
      <c r="F177" s="78"/>
    </row>
    <row r="178">
      <c r="F178" s="78"/>
    </row>
    <row r="179">
      <c r="F179" s="78"/>
    </row>
    <row r="180">
      <c r="F180" s="78"/>
    </row>
    <row r="181">
      <c r="F181" s="78"/>
    </row>
    <row r="182">
      <c r="F182" s="78"/>
    </row>
    <row r="183">
      <c r="F183" s="78"/>
    </row>
    <row r="184">
      <c r="F184" s="78"/>
    </row>
    <row r="185">
      <c r="F185" s="78"/>
    </row>
    <row r="186">
      <c r="F186" s="78"/>
    </row>
    <row r="187">
      <c r="F187" s="78"/>
    </row>
    <row r="188">
      <c r="F188" s="78"/>
    </row>
    <row r="189">
      <c r="F189" s="78"/>
    </row>
    <row r="190">
      <c r="F190" s="78"/>
    </row>
    <row r="191">
      <c r="F191" s="78"/>
    </row>
    <row r="192">
      <c r="F192" s="78"/>
    </row>
    <row r="193">
      <c r="F193" s="78"/>
    </row>
    <row r="194">
      <c r="F194" s="78"/>
    </row>
    <row r="195">
      <c r="F195" s="78"/>
    </row>
    <row r="196">
      <c r="F196" s="78"/>
    </row>
    <row r="197">
      <c r="F197" s="78"/>
    </row>
    <row r="198">
      <c r="F198" s="78"/>
    </row>
    <row r="199">
      <c r="F199" s="78"/>
    </row>
    <row r="200">
      <c r="F200" s="78"/>
    </row>
    <row r="201">
      <c r="F201" s="78"/>
    </row>
    <row r="202">
      <c r="F202" s="78"/>
    </row>
    <row r="203">
      <c r="F203" s="78"/>
    </row>
    <row r="204">
      <c r="F204" s="78"/>
    </row>
    <row r="205">
      <c r="F205" s="78"/>
    </row>
    <row r="206">
      <c r="F206" s="78"/>
    </row>
    <row r="207">
      <c r="F207" s="78"/>
    </row>
    <row r="208">
      <c r="F208" s="78"/>
    </row>
    <row r="209">
      <c r="F209" s="78"/>
    </row>
    <row r="210">
      <c r="F210" s="78"/>
    </row>
    <row r="211">
      <c r="F211" s="78"/>
    </row>
    <row r="212">
      <c r="F212" s="78"/>
    </row>
    <row r="213">
      <c r="F213" s="78"/>
    </row>
    <row r="214">
      <c r="F214" s="78"/>
    </row>
    <row r="215">
      <c r="F215" s="78"/>
    </row>
    <row r="216">
      <c r="F216" s="78"/>
    </row>
    <row r="217">
      <c r="F217" s="78"/>
    </row>
    <row r="218">
      <c r="F218" s="78"/>
    </row>
    <row r="219">
      <c r="F219" s="78"/>
    </row>
    <row r="220">
      <c r="F220" s="78"/>
    </row>
    <row r="221">
      <c r="F221" s="78"/>
    </row>
    <row r="222">
      <c r="F222" s="78"/>
    </row>
    <row r="223">
      <c r="F223" s="78"/>
    </row>
    <row r="224">
      <c r="F224" s="78"/>
    </row>
    <row r="225">
      <c r="F225" s="78"/>
    </row>
    <row r="226">
      <c r="F226" s="78"/>
    </row>
    <row r="227">
      <c r="F227" s="78"/>
    </row>
    <row r="228">
      <c r="F228" s="78"/>
    </row>
    <row r="229">
      <c r="F229" s="78"/>
    </row>
    <row r="230">
      <c r="F230" s="78"/>
    </row>
    <row r="231">
      <c r="F231" s="78"/>
    </row>
    <row r="232">
      <c r="F232" s="78"/>
    </row>
    <row r="233">
      <c r="F233" s="78"/>
    </row>
    <row r="234">
      <c r="F234" s="78"/>
    </row>
    <row r="235">
      <c r="F235" s="78"/>
    </row>
    <row r="236">
      <c r="F236" s="78"/>
    </row>
    <row r="237">
      <c r="F237" s="78"/>
    </row>
    <row r="238">
      <c r="F238" s="78"/>
    </row>
    <row r="239">
      <c r="F239" s="78"/>
    </row>
    <row r="240">
      <c r="F240" s="78"/>
    </row>
    <row r="241">
      <c r="F241" s="78"/>
    </row>
    <row r="242">
      <c r="F242" s="78"/>
    </row>
    <row r="243">
      <c r="F243" s="78"/>
    </row>
    <row r="244">
      <c r="F244" s="78"/>
    </row>
    <row r="245">
      <c r="F245" s="78"/>
    </row>
    <row r="246">
      <c r="F246" s="78"/>
    </row>
    <row r="247">
      <c r="F247" s="78"/>
    </row>
    <row r="248">
      <c r="F248" s="78"/>
    </row>
    <row r="249">
      <c r="F249" s="78"/>
    </row>
    <row r="250">
      <c r="F250" s="78"/>
    </row>
    <row r="251">
      <c r="F251" s="78"/>
    </row>
    <row r="252">
      <c r="F252" s="78"/>
    </row>
    <row r="253">
      <c r="F253" s="78"/>
    </row>
    <row r="254">
      <c r="F254" s="78"/>
    </row>
    <row r="255">
      <c r="F255" s="78"/>
    </row>
    <row r="256">
      <c r="F256" s="78"/>
    </row>
    <row r="257">
      <c r="F257" s="78"/>
    </row>
    <row r="258">
      <c r="F258" s="78"/>
    </row>
    <row r="259">
      <c r="F259" s="78"/>
    </row>
    <row r="260">
      <c r="F260" s="78"/>
    </row>
    <row r="261">
      <c r="F261" s="78"/>
    </row>
    <row r="262">
      <c r="F262" s="78"/>
    </row>
    <row r="263">
      <c r="F263" s="78"/>
    </row>
    <row r="264">
      <c r="F264" s="78"/>
    </row>
    <row r="265">
      <c r="F265" s="78"/>
    </row>
    <row r="266">
      <c r="F266" s="78"/>
    </row>
    <row r="267">
      <c r="F267" s="78"/>
    </row>
    <row r="268">
      <c r="F268" s="78"/>
    </row>
    <row r="269">
      <c r="F269" s="78"/>
    </row>
    <row r="270">
      <c r="F270" s="78"/>
    </row>
    <row r="271">
      <c r="F271" s="78"/>
    </row>
    <row r="272">
      <c r="F272" s="78"/>
    </row>
    <row r="273">
      <c r="F273" s="78"/>
    </row>
    <row r="274">
      <c r="F274" s="78"/>
    </row>
    <row r="275">
      <c r="F275" s="78"/>
    </row>
    <row r="276">
      <c r="F276" s="78"/>
    </row>
    <row r="277">
      <c r="F277" s="78"/>
    </row>
    <row r="278">
      <c r="F278" s="78"/>
    </row>
    <row r="279">
      <c r="F279" s="78"/>
    </row>
    <row r="280">
      <c r="F280" s="78"/>
    </row>
    <row r="281">
      <c r="F281" s="78"/>
    </row>
    <row r="282">
      <c r="F282" s="78"/>
    </row>
    <row r="283">
      <c r="F283" s="78"/>
    </row>
    <row r="284">
      <c r="F284" s="78"/>
    </row>
    <row r="285">
      <c r="F285" s="78"/>
    </row>
    <row r="286">
      <c r="F286" s="78"/>
    </row>
    <row r="287">
      <c r="F287" s="78"/>
    </row>
    <row r="288">
      <c r="F288" s="78"/>
    </row>
    <row r="289">
      <c r="F289" s="78"/>
    </row>
    <row r="290">
      <c r="F290" s="78"/>
    </row>
    <row r="291">
      <c r="F291" s="78"/>
    </row>
    <row r="292">
      <c r="F292" s="78"/>
    </row>
    <row r="293">
      <c r="F293" s="78"/>
    </row>
    <row r="294">
      <c r="F294" s="78"/>
    </row>
    <row r="295">
      <c r="F295" s="78"/>
    </row>
    <row r="296">
      <c r="F296" s="78"/>
    </row>
    <row r="297">
      <c r="F297" s="78"/>
    </row>
    <row r="298">
      <c r="F298" s="78"/>
    </row>
    <row r="299">
      <c r="F299" s="78"/>
    </row>
    <row r="300">
      <c r="F300" s="78"/>
    </row>
    <row r="301">
      <c r="F301" s="78"/>
    </row>
    <row r="302">
      <c r="F302" s="78"/>
    </row>
    <row r="303">
      <c r="F303" s="78"/>
    </row>
    <row r="304">
      <c r="F304" s="78"/>
    </row>
    <row r="305">
      <c r="F305" s="78"/>
    </row>
    <row r="306">
      <c r="F306" s="78"/>
    </row>
    <row r="307">
      <c r="F307" s="78"/>
    </row>
    <row r="308">
      <c r="F308" s="78"/>
    </row>
    <row r="309">
      <c r="F309" s="78"/>
    </row>
    <row r="310">
      <c r="F310" s="78"/>
    </row>
    <row r="311">
      <c r="F311" s="78"/>
    </row>
    <row r="312">
      <c r="F312" s="78"/>
    </row>
    <row r="313">
      <c r="F313" s="78"/>
    </row>
    <row r="314">
      <c r="F314" s="78"/>
    </row>
    <row r="315">
      <c r="F315" s="78"/>
    </row>
    <row r="316">
      <c r="F316" s="78"/>
    </row>
    <row r="317">
      <c r="F317" s="78"/>
    </row>
    <row r="318">
      <c r="F318" s="78"/>
    </row>
    <row r="319">
      <c r="F319" s="78"/>
    </row>
    <row r="320">
      <c r="F320" s="78"/>
    </row>
    <row r="321">
      <c r="F321" s="78"/>
    </row>
    <row r="322">
      <c r="F322" s="78"/>
    </row>
    <row r="323">
      <c r="F323" s="78"/>
    </row>
    <row r="324">
      <c r="F324" s="78"/>
    </row>
    <row r="325">
      <c r="F325" s="78"/>
    </row>
    <row r="326">
      <c r="F326" s="78"/>
    </row>
    <row r="327">
      <c r="F327" s="78"/>
    </row>
    <row r="328">
      <c r="F328" s="78"/>
    </row>
    <row r="329">
      <c r="F329" s="78"/>
    </row>
    <row r="330">
      <c r="F330" s="78"/>
    </row>
    <row r="331">
      <c r="F331" s="78"/>
    </row>
    <row r="332">
      <c r="F332" s="78"/>
    </row>
    <row r="333">
      <c r="F333" s="78"/>
    </row>
    <row r="334">
      <c r="F334" s="78"/>
    </row>
    <row r="335">
      <c r="F335" s="78"/>
    </row>
    <row r="336">
      <c r="F336" s="78"/>
    </row>
    <row r="337">
      <c r="F337" s="78"/>
    </row>
    <row r="338">
      <c r="F338" s="78"/>
    </row>
    <row r="339">
      <c r="F339" s="78"/>
    </row>
    <row r="340">
      <c r="F340" s="78"/>
    </row>
    <row r="341">
      <c r="F341" s="78"/>
    </row>
    <row r="342">
      <c r="F342" s="78"/>
    </row>
    <row r="343">
      <c r="F343" s="78"/>
    </row>
    <row r="344">
      <c r="F344" s="78"/>
    </row>
    <row r="345">
      <c r="F345" s="78"/>
    </row>
    <row r="346">
      <c r="F346" s="78"/>
    </row>
    <row r="347">
      <c r="F347" s="78"/>
    </row>
    <row r="348">
      <c r="F348" s="78"/>
    </row>
    <row r="349">
      <c r="F349" s="78"/>
    </row>
    <row r="350">
      <c r="F350" s="78"/>
    </row>
    <row r="351">
      <c r="F351" s="78"/>
    </row>
    <row r="352">
      <c r="F352" s="78"/>
    </row>
    <row r="353">
      <c r="F353" s="78"/>
    </row>
    <row r="354">
      <c r="F354" s="78"/>
    </row>
    <row r="355">
      <c r="F355" s="78"/>
    </row>
    <row r="356">
      <c r="F356" s="78"/>
    </row>
    <row r="357">
      <c r="F357" s="78"/>
    </row>
    <row r="358">
      <c r="F358" s="78"/>
    </row>
    <row r="359">
      <c r="F359" s="78"/>
    </row>
    <row r="360">
      <c r="F360" s="78"/>
    </row>
    <row r="361">
      <c r="F361" s="78"/>
    </row>
    <row r="362">
      <c r="F362" s="78"/>
    </row>
    <row r="363">
      <c r="F363" s="78"/>
    </row>
    <row r="364">
      <c r="F364" s="78"/>
    </row>
    <row r="365">
      <c r="F365" s="78"/>
    </row>
    <row r="366">
      <c r="F366" s="78"/>
    </row>
    <row r="367">
      <c r="F367" s="78"/>
    </row>
    <row r="368">
      <c r="F368" s="78"/>
    </row>
    <row r="369">
      <c r="F369" s="78"/>
    </row>
    <row r="370">
      <c r="F370" s="78"/>
    </row>
    <row r="371">
      <c r="F371" s="78"/>
    </row>
    <row r="372">
      <c r="F372" s="78"/>
    </row>
    <row r="373">
      <c r="F373" s="78"/>
    </row>
    <row r="374">
      <c r="F374" s="78"/>
    </row>
    <row r="375">
      <c r="F375" s="78"/>
    </row>
    <row r="376">
      <c r="F376" s="78"/>
    </row>
    <row r="377">
      <c r="F377" s="78"/>
    </row>
    <row r="378">
      <c r="F378" s="78"/>
    </row>
    <row r="379">
      <c r="F379" s="78"/>
    </row>
    <row r="380">
      <c r="F380" s="78"/>
    </row>
    <row r="381">
      <c r="F381" s="78"/>
    </row>
    <row r="382">
      <c r="F382" s="78"/>
    </row>
    <row r="383">
      <c r="F383" s="78"/>
    </row>
    <row r="384">
      <c r="F384" s="78"/>
    </row>
    <row r="385">
      <c r="F385" s="78"/>
    </row>
    <row r="386">
      <c r="F386" s="78"/>
    </row>
    <row r="387">
      <c r="F387" s="78"/>
    </row>
    <row r="388">
      <c r="F388" s="78"/>
    </row>
    <row r="389">
      <c r="F389" s="78"/>
    </row>
    <row r="390">
      <c r="F390" s="78"/>
    </row>
    <row r="391">
      <c r="F391" s="78"/>
    </row>
    <row r="392">
      <c r="F392" s="78"/>
    </row>
    <row r="393">
      <c r="F393" s="78"/>
    </row>
    <row r="394">
      <c r="F394" s="78"/>
    </row>
    <row r="395">
      <c r="F395" s="78"/>
    </row>
    <row r="396">
      <c r="F396" s="78"/>
    </row>
    <row r="397">
      <c r="F397" s="78"/>
    </row>
    <row r="398">
      <c r="F398" s="78"/>
    </row>
    <row r="399">
      <c r="F399" s="78"/>
    </row>
    <row r="400">
      <c r="F400" s="78"/>
    </row>
    <row r="401">
      <c r="F401" s="78"/>
    </row>
    <row r="402">
      <c r="F402" s="78"/>
    </row>
    <row r="403">
      <c r="F403" s="78"/>
    </row>
    <row r="404">
      <c r="F404" s="78"/>
    </row>
    <row r="405">
      <c r="F405" s="78"/>
    </row>
    <row r="406">
      <c r="F406" s="78"/>
    </row>
    <row r="407">
      <c r="F407" s="78"/>
    </row>
    <row r="408">
      <c r="F408" s="78"/>
    </row>
    <row r="409">
      <c r="F409" s="78"/>
    </row>
    <row r="410">
      <c r="F410" s="78"/>
    </row>
    <row r="411">
      <c r="F411" s="78"/>
    </row>
    <row r="412">
      <c r="F412" s="78"/>
    </row>
    <row r="413">
      <c r="F413" s="78"/>
    </row>
    <row r="414">
      <c r="F414" s="78"/>
    </row>
    <row r="415">
      <c r="F415" s="78"/>
    </row>
    <row r="416">
      <c r="F416" s="78"/>
    </row>
    <row r="417">
      <c r="F417" s="78"/>
    </row>
    <row r="418">
      <c r="F418" s="78"/>
    </row>
    <row r="419">
      <c r="F419" s="78"/>
    </row>
    <row r="420">
      <c r="F420" s="78"/>
    </row>
    <row r="421">
      <c r="F421" s="78"/>
    </row>
    <row r="422">
      <c r="F422" s="78"/>
    </row>
    <row r="423">
      <c r="F423" s="78"/>
    </row>
    <row r="424">
      <c r="F424" s="78"/>
    </row>
    <row r="425">
      <c r="F425" s="78"/>
    </row>
    <row r="426">
      <c r="F426" s="78"/>
    </row>
    <row r="427">
      <c r="F427" s="78"/>
    </row>
    <row r="428">
      <c r="F428" s="78"/>
    </row>
    <row r="429">
      <c r="F429" s="78"/>
    </row>
    <row r="430">
      <c r="F430" s="78"/>
    </row>
    <row r="431">
      <c r="F431" s="78"/>
    </row>
    <row r="432">
      <c r="F432" s="78"/>
    </row>
    <row r="433">
      <c r="F433" s="78"/>
    </row>
    <row r="434">
      <c r="F434" s="78"/>
    </row>
    <row r="435">
      <c r="F435" s="78"/>
    </row>
    <row r="436">
      <c r="F436" s="78"/>
    </row>
    <row r="437">
      <c r="F437" s="78"/>
    </row>
    <row r="438">
      <c r="F438" s="78"/>
    </row>
    <row r="439">
      <c r="F439" s="78"/>
    </row>
    <row r="440">
      <c r="F440" s="78"/>
    </row>
    <row r="441">
      <c r="F441" s="78"/>
    </row>
    <row r="442">
      <c r="F442" s="78"/>
    </row>
    <row r="443">
      <c r="F443" s="78"/>
    </row>
    <row r="444">
      <c r="F444" s="78"/>
    </row>
    <row r="445">
      <c r="F445" s="78"/>
    </row>
    <row r="446">
      <c r="F446" s="78"/>
    </row>
    <row r="447">
      <c r="F447" s="78"/>
    </row>
    <row r="448">
      <c r="F448" s="78"/>
    </row>
    <row r="449">
      <c r="F449" s="78"/>
    </row>
    <row r="450">
      <c r="F450" s="78"/>
    </row>
    <row r="451">
      <c r="F451" s="78"/>
    </row>
    <row r="452">
      <c r="F452" s="78"/>
    </row>
    <row r="453">
      <c r="F453" s="78"/>
    </row>
    <row r="454">
      <c r="F454" s="78"/>
    </row>
    <row r="455">
      <c r="F455" s="78"/>
    </row>
    <row r="456">
      <c r="F456" s="78"/>
    </row>
    <row r="457">
      <c r="F457" s="78"/>
    </row>
    <row r="458">
      <c r="F458" s="78"/>
    </row>
    <row r="459">
      <c r="F459" s="78"/>
    </row>
    <row r="460">
      <c r="F460" s="78"/>
    </row>
    <row r="461">
      <c r="F461" s="78"/>
    </row>
    <row r="462">
      <c r="F462" s="78"/>
    </row>
    <row r="463">
      <c r="F463" s="78"/>
    </row>
    <row r="464">
      <c r="F464" s="78"/>
    </row>
    <row r="465">
      <c r="F465" s="78"/>
    </row>
    <row r="466">
      <c r="F466" s="78"/>
    </row>
    <row r="467">
      <c r="F467" s="78"/>
    </row>
    <row r="468">
      <c r="F468" s="78"/>
    </row>
    <row r="469">
      <c r="F469" s="78"/>
    </row>
    <row r="470">
      <c r="F470" s="78"/>
    </row>
    <row r="471">
      <c r="F471" s="78"/>
    </row>
    <row r="472">
      <c r="F472" s="78"/>
    </row>
    <row r="473">
      <c r="F473" s="78"/>
    </row>
    <row r="474">
      <c r="F474" s="78"/>
    </row>
    <row r="475">
      <c r="F475" s="78"/>
    </row>
    <row r="476">
      <c r="F476" s="78"/>
    </row>
    <row r="477">
      <c r="F477" s="78"/>
    </row>
    <row r="478">
      <c r="F478" s="78"/>
    </row>
    <row r="479">
      <c r="F479" s="78"/>
    </row>
    <row r="480">
      <c r="F480" s="78"/>
    </row>
    <row r="481">
      <c r="F481" s="78"/>
    </row>
    <row r="482">
      <c r="F482" s="78"/>
    </row>
    <row r="483">
      <c r="F483" s="78"/>
    </row>
    <row r="484">
      <c r="F484" s="78"/>
    </row>
    <row r="485">
      <c r="F485" s="78"/>
    </row>
    <row r="486">
      <c r="F486" s="78"/>
    </row>
    <row r="487">
      <c r="F487" s="78"/>
    </row>
    <row r="488">
      <c r="F488" s="78"/>
    </row>
    <row r="489">
      <c r="F489" s="78"/>
    </row>
    <row r="490">
      <c r="F490" s="78"/>
    </row>
    <row r="491">
      <c r="F491" s="78"/>
    </row>
    <row r="492">
      <c r="F492" s="78"/>
    </row>
    <row r="493">
      <c r="F493" s="78"/>
    </row>
    <row r="494">
      <c r="F494" s="78"/>
    </row>
    <row r="495">
      <c r="F495" s="78"/>
    </row>
    <row r="496">
      <c r="F496" s="78"/>
    </row>
    <row r="497">
      <c r="F497" s="78"/>
    </row>
    <row r="498">
      <c r="F498" s="78"/>
    </row>
    <row r="499">
      <c r="F499" s="78"/>
    </row>
    <row r="500">
      <c r="F500" s="78"/>
    </row>
    <row r="501">
      <c r="F501" s="78"/>
    </row>
    <row r="502">
      <c r="F502" s="78"/>
    </row>
    <row r="503">
      <c r="F503" s="78"/>
    </row>
    <row r="504">
      <c r="F504" s="78"/>
    </row>
    <row r="505">
      <c r="F505" s="78"/>
    </row>
    <row r="506">
      <c r="F506" s="78"/>
    </row>
    <row r="507">
      <c r="F507" s="78"/>
    </row>
    <row r="508">
      <c r="F508" s="78"/>
    </row>
    <row r="509">
      <c r="F509" s="78"/>
    </row>
    <row r="510">
      <c r="F510" s="78"/>
    </row>
    <row r="511">
      <c r="F511" s="78"/>
    </row>
    <row r="512">
      <c r="F512" s="78"/>
    </row>
    <row r="513">
      <c r="F513" s="78"/>
    </row>
    <row r="514">
      <c r="F514" s="78"/>
    </row>
    <row r="515">
      <c r="F515" s="78"/>
    </row>
    <row r="516">
      <c r="F516" s="78"/>
    </row>
    <row r="517">
      <c r="F517" s="78"/>
    </row>
    <row r="518">
      <c r="F518" s="78"/>
    </row>
    <row r="519">
      <c r="F519" s="78"/>
    </row>
    <row r="520">
      <c r="F520" s="78"/>
    </row>
    <row r="521">
      <c r="F521" s="78"/>
    </row>
    <row r="522">
      <c r="F522" s="78"/>
    </row>
    <row r="523">
      <c r="F523" s="78"/>
    </row>
    <row r="524">
      <c r="F524" s="78"/>
    </row>
    <row r="525">
      <c r="F525" s="78"/>
    </row>
    <row r="526">
      <c r="F526" s="78"/>
    </row>
    <row r="527">
      <c r="F527" s="78"/>
    </row>
    <row r="528">
      <c r="F528" s="78"/>
    </row>
    <row r="529">
      <c r="F529" s="78"/>
    </row>
    <row r="530">
      <c r="F530" s="78"/>
    </row>
    <row r="531">
      <c r="F531" s="78"/>
    </row>
    <row r="532">
      <c r="F532" s="78"/>
    </row>
    <row r="533">
      <c r="F533" s="78"/>
    </row>
    <row r="534">
      <c r="F534" s="78"/>
    </row>
    <row r="535">
      <c r="F535" s="78"/>
    </row>
    <row r="536">
      <c r="F536" s="78"/>
    </row>
    <row r="537">
      <c r="F537" s="78"/>
    </row>
    <row r="538">
      <c r="F538" s="78"/>
    </row>
    <row r="539">
      <c r="F539" s="78"/>
    </row>
    <row r="540">
      <c r="F540" s="78"/>
    </row>
    <row r="541">
      <c r="F541" s="78"/>
    </row>
    <row r="542">
      <c r="F542" s="78"/>
    </row>
    <row r="543">
      <c r="F543" s="78"/>
    </row>
    <row r="544">
      <c r="F544" s="78"/>
    </row>
    <row r="545">
      <c r="F545" s="78"/>
    </row>
    <row r="546">
      <c r="F546" s="78"/>
    </row>
    <row r="547">
      <c r="F547" s="78"/>
    </row>
    <row r="548">
      <c r="F548" s="78"/>
    </row>
    <row r="549">
      <c r="F549" s="78"/>
    </row>
    <row r="550">
      <c r="F550" s="78"/>
    </row>
    <row r="551">
      <c r="F551" s="78"/>
    </row>
    <row r="552">
      <c r="F552" s="78"/>
    </row>
    <row r="553">
      <c r="F553" s="78"/>
    </row>
    <row r="554">
      <c r="F554" s="78"/>
    </row>
    <row r="555">
      <c r="F555" s="78"/>
    </row>
    <row r="556">
      <c r="F556" s="78"/>
    </row>
    <row r="557">
      <c r="F557" s="78"/>
    </row>
    <row r="558">
      <c r="F558" s="78"/>
    </row>
    <row r="559">
      <c r="F559" s="78"/>
    </row>
    <row r="560">
      <c r="F560" s="78"/>
    </row>
    <row r="561">
      <c r="F561" s="78"/>
    </row>
    <row r="562">
      <c r="F562" s="78"/>
    </row>
    <row r="563">
      <c r="F563" s="78"/>
    </row>
    <row r="564">
      <c r="F564" s="78"/>
    </row>
    <row r="565">
      <c r="F565" s="78"/>
    </row>
    <row r="566">
      <c r="F566" s="78"/>
    </row>
    <row r="567">
      <c r="F567" s="78"/>
    </row>
    <row r="568">
      <c r="F568" s="78"/>
    </row>
    <row r="569">
      <c r="F569" s="78"/>
    </row>
    <row r="570">
      <c r="F570" s="78"/>
    </row>
    <row r="571">
      <c r="F571" s="78"/>
    </row>
    <row r="572">
      <c r="F572" s="78"/>
    </row>
    <row r="573">
      <c r="F573" s="78"/>
    </row>
    <row r="574">
      <c r="F574" s="78"/>
    </row>
    <row r="575">
      <c r="F575" s="78"/>
    </row>
    <row r="576">
      <c r="F576" s="78"/>
    </row>
    <row r="577">
      <c r="F577" s="78"/>
    </row>
    <row r="578">
      <c r="F578" s="78"/>
    </row>
    <row r="579">
      <c r="F579" s="78"/>
    </row>
    <row r="580">
      <c r="F580" s="78"/>
    </row>
    <row r="581">
      <c r="F581" s="78"/>
    </row>
    <row r="582">
      <c r="F582" s="78"/>
    </row>
    <row r="583">
      <c r="F583" s="78"/>
    </row>
    <row r="584">
      <c r="F584" s="78"/>
    </row>
    <row r="585">
      <c r="F585" s="78"/>
    </row>
    <row r="586">
      <c r="F586" s="78"/>
    </row>
    <row r="587">
      <c r="F587" s="78"/>
    </row>
    <row r="588">
      <c r="F588" s="78"/>
    </row>
    <row r="589">
      <c r="F589" s="78"/>
    </row>
    <row r="590">
      <c r="F590" s="78"/>
    </row>
    <row r="591">
      <c r="F591" s="78"/>
    </row>
    <row r="592">
      <c r="F592" s="78"/>
    </row>
    <row r="593">
      <c r="F593" s="78"/>
    </row>
    <row r="594">
      <c r="F594" s="78"/>
    </row>
    <row r="595">
      <c r="F595" s="78"/>
    </row>
    <row r="596">
      <c r="F596" s="78"/>
    </row>
    <row r="597">
      <c r="F597" s="78"/>
    </row>
    <row r="598">
      <c r="F598" s="78"/>
    </row>
    <row r="599">
      <c r="F599" s="78"/>
    </row>
    <row r="600">
      <c r="F600" s="78"/>
    </row>
    <row r="601">
      <c r="F601" s="78"/>
    </row>
    <row r="602">
      <c r="F602" s="78"/>
    </row>
    <row r="603">
      <c r="F603" s="78"/>
    </row>
    <row r="604">
      <c r="F604" s="78"/>
    </row>
    <row r="605">
      <c r="F605" s="78"/>
    </row>
    <row r="606">
      <c r="F606" s="78"/>
    </row>
    <row r="607">
      <c r="F607" s="78"/>
    </row>
    <row r="608">
      <c r="F608" s="78"/>
    </row>
    <row r="609">
      <c r="F609" s="78"/>
    </row>
    <row r="610">
      <c r="F610" s="78"/>
    </row>
    <row r="611">
      <c r="F611" s="78"/>
    </row>
    <row r="612">
      <c r="F612" s="78"/>
    </row>
    <row r="613">
      <c r="F613" s="78"/>
    </row>
    <row r="614">
      <c r="F614" s="78"/>
    </row>
    <row r="615">
      <c r="F615" s="78"/>
    </row>
    <row r="616">
      <c r="F616" s="78"/>
    </row>
    <row r="617">
      <c r="F617" s="78"/>
    </row>
    <row r="618">
      <c r="F618" s="78"/>
    </row>
    <row r="619">
      <c r="F619" s="78"/>
    </row>
    <row r="620">
      <c r="F620" s="78"/>
    </row>
    <row r="621">
      <c r="F621" s="78"/>
    </row>
    <row r="622">
      <c r="F622" s="78"/>
    </row>
    <row r="623">
      <c r="F623" s="78"/>
    </row>
    <row r="624">
      <c r="F624" s="78"/>
    </row>
    <row r="625">
      <c r="F625" s="78"/>
    </row>
    <row r="626">
      <c r="F626" s="78"/>
    </row>
    <row r="627">
      <c r="F627" s="78"/>
    </row>
    <row r="628">
      <c r="F628" s="78"/>
    </row>
    <row r="629">
      <c r="F629" s="78"/>
    </row>
    <row r="630">
      <c r="F630" s="78"/>
    </row>
    <row r="631">
      <c r="F631" s="78"/>
    </row>
    <row r="632">
      <c r="F632" s="78"/>
    </row>
    <row r="633">
      <c r="F633" s="78"/>
    </row>
    <row r="634">
      <c r="F634" s="78"/>
    </row>
    <row r="635">
      <c r="F635" s="78"/>
    </row>
    <row r="636">
      <c r="F636" s="78"/>
    </row>
    <row r="637">
      <c r="F637" s="78"/>
    </row>
    <row r="638">
      <c r="F638" s="78"/>
    </row>
    <row r="639">
      <c r="F639" s="78"/>
    </row>
    <row r="640">
      <c r="F640" s="78"/>
    </row>
    <row r="641">
      <c r="F641" s="78"/>
    </row>
    <row r="642">
      <c r="F642" s="78"/>
    </row>
    <row r="643">
      <c r="F643" s="78"/>
    </row>
    <row r="644">
      <c r="F644" s="78"/>
    </row>
    <row r="645">
      <c r="F645" s="78"/>
    </row>
    <row r="646">
      <c r="F646" s="78"/>
    </row>
    <row r="647">
      <c r="F647" s="78"/>
    </row>
    <row r="648">
      <c r="F648" s="78"/>
    </row>
    <row r="649">
      <c r="F649" s="78"/>
    </row>
    <row r="650">
      <c r="F650" s="78"/>
    </row>
    <row r="651">
      <c r="F651" s="78"/>
    </row>
    <row r="652">
      <c r="F652" s="78"/>
    </row>
    <row r="653">
      <c r="F653" s="78"/>
    </row>
    <row r="654">
      <c r="F654" s="78"/>
    </row>
    <row r="655">
      <c r="F655" s="78"/>
    </row>
    <row r="656">
      <c r="F656" s="78"/>
    </row>
    <row r="657">
      <c r="F657" s="78"/>
    </row>
    <row r="658">
      <c r="F658" s="78"/>
    </row>
    <row r="659">
      <c r="F659" s="78"/>
    </row>
    <row r="660">
      <c r="F660" s="78"/>
    </row>
    <row r="661">
      <c r="F661" s="78"/>
    </row>
    <row r="662">
      <c r="F662" s="78"/>
    </row>
    <row r="663">
      <c r="F663" s="78"/>
    </row>
    <row r="664">
      <c r="F664" s="78"/>
    </row>
    <row r="665">
      <c r="F665" s="78"/>
    </row>
    <row r="666">
      <c r="F666" s="78"/>
    </row>
    <row r="667">
      <c r="F667" s="78"/>
    </row>
    <row r="668">
      <c r="F668" s="78"/>
    </row>
    <row r="669">
      <c r="F669" s="78"/>
    </row>
    <row r="670">
      <c r="F670" s="78"/>
    </row>
    <row r="671">
      <c r="F671" s="78"/>
    </row>
    <row r="672">
      <c r="F672" s="78"/>
    </row>
    <row r="673">
      <c r="F673" s="78"/>
    </row>
    <row r="674">
      <c r="F674" s="78"/>
    </row>
    <row r="675">
      <c r="F675" s="78"/>
    </row>
    <row r="676">
      <c r="F676" s="78"/>
    </row>
    <row r="677">
      <c r="F677" s="78"/>
    </row>
    <row r="678">
      <c r="F678" s="78"/>
    </row>
    <row r="679">
      <c r="F679" s="78"/>
    </row>
    <row r="680">
      <c r="F680" s="78"/>
    </row>
    <row r="681">
      <c r="F681" s="78"/>
    </row>
    <row r="682">
      <c r="F682" s="78"/>
    </row>
    <row r="683">
      <c r="F683" s="78"/>
    </row>
    <row r="684">
      <c r="F684" s="78"/>
    </row>
    <row r="685">
      <c r="F685" s="78"/>
    </row>
    <row r="686">
      <c r="F686" s="78"/>
    </row>
    <row r="687">
      <c r="F687" s="78"/>
    </row>
    <row r="688">
      <c r="F688" s="78"/>
    </row>
    <row r="689">
      <c r="F689" s="78"/>
    </row>
    <row r="690">
      <c r="F690" s="78"/>
    </row>
    <row r="691">
      <c r="F691" s="78"/>
    </row>
    <row r="692">
      <c r="F692" s="78"/>
    </row>
    <row r="693">
      <c r="F693" s="78"/>
    </row>
    <row r="694">
      <c r="F694" s="78"/>
    </row>
    <row r="695">
      <c r="F695" s="78"/>
    </row>
    <row r="696">
      <c r="F696" s="78"/>
    </row>
    <row r="697">
      <c r="F697" s="78"/>
    </row>
    <row r="698">
      <c r="F698" s="78"/>
    </row>
    <row r="699">
      <c r="F699" s="78"/>
    </row>
    <row r="700">
      <c r="F700" s="78"/>
    </row>
    <row r="701">
      <c r="F701" s="78"/>
    </row>
    <row r="702">
      <c r="F702" s="78"/>
    </row>
    <row r="703">
      <c r="F703" s="78"/>
    </row>
    <row r="704">
      <c r="F704" s="78"/>
    </row>
    <row r="705">
      <c r="F705" s="78"/>
    </row>
    <row r="706">
      <c r="F706" s="78"/>
    </row>
    <row r="707">
      <c r="F707" s="78"/>
    </row>
    <row r="708">
      <c r="F708" s="78"/>
    </row>
    <row r="709">
      <c r="F709" s="78"/>
    </row>
    <row r="710">
      <c r="F710" s="78"/>
    </row>
    <row r="711">
      <c r="F711" s="78"/>
    </row>
    <row r="712">
      <c r="F712" s="78"/>
    </row>
    <row r="713">
      <c r="F713" s="78"/>
    </row>
    <row r="714">
      <c r="F714" s="78"/>
    </row>
    <row r="715">
      <c r="F715" s="78"/>
    </row>
    <row r="716">
      <c r="F716" s="78"/>
    </row>
    <row r="717">
      <c r="F717" s="78"/>
    </row>
    <row r="718">
      <c r="F718" s="78"/>
    </row>
    <row r="719">
      <c r="F719" s="78"/>
    </row>
    <row r="720">
      <c r="F720" s="78"/>
    </row>
    <row r="721">
      <c r="F721" s="78"/>
    </row>
    <row r="722">
      <c r="F722" s="78"/>
    </row>
    <row r="723">
      <c r="F723" s="78"/>
    </row>
    <row r="724">
      <c r="F724" s="78"/>
    </row>
    <row r="725">
      <c r="F725" s="78"/>
    </row>
    <row r="726">
      <c r="F726" s="78"/>
    </row>
    <row r="727">
      <c r="F727" s="78"/>
    </row>
    <row r="728">
      <c r="F728" s="78"/>
    </row>
    <row r="729">
      <c r="F729" s="78"/>
    </row>
    <row r="730">
      <c r="F730" s="78"/>
    </row>
    <row r="731">
      <c r="F731" s="78"/>
    </row>
    <row r="732">
      <c r="F732" s="78"/>
    </row>
    <row r="733">
      <c r="F733" s="78"/>
    </row>
    <row r="734">
      <c r="F734" s="78"/>
    </row>
    <row r="735">
      <c r="F735" s="78"/>
    </row>
    <row r="736">
      <c r="F736" s="78"/>
    </row>
    <row r="737">
      <c r="F737" s="78"/>
    </row>
    <row r="738">
      <c r="F738" s="78"/>
    </row>
    <row r="739">
      <c r="F739" s="78"/>
    </row>
    <row r="740">
      <c r="F740" s="78"/>
    </row>
    <row r="741">
      <c r="F741" s="78"/>
    </row>
    <row r="742">
      <c r="F742" s="78"/>
    </row>
    <row r="743">
      <c r="F743" s="78"/>
    </row>
    <row r="744">
      <c r="F744" s="78"/>
    </row>
    <row r="745">
      <c r="F745" s="78"/>
    </row>
    <row r="746">
      <c r="F746" s="78"/>
    </row>
    <row r="747">
      <c r="F747" s="78"/>
    </row>
    <row r="748">
      <c r="F748" s="78"/>
    </row>
    <row r="749">
      <c r="F749" s="78"/>
    </row>
    <row r="750">
      <c r="F750" s="78"/>
    </row>
    <row r="751">
      <c r="F751" s="78"/>
    </row>
    <row r="752">
      <c r="F752" s="78"/>
    </row>
    <row r="753">
      <c r="F753" s="78"/>
    </row>
    <row r="754">
      <c r="F754" s="78"/>
    </row>
    <row r="755">
      <c r="F755" s="78"/>
    </row>
    <row r="756">
      <c r="F756" s="78"/>
    </row>
    <row r="757">
      <c r="F757" s="78"/>
    </row>
    <row r="758">
      <c r="F758" s="78"/>
    </row>
    <row r="759">
      <c r="F759" s="78"/>
    </row>
    <row r="760">
      <c r="F760" s="78"/>
    </row>
    <row r="761">
      <c r="F761" s="78"/>
    </row>
    <row r="762">
      <c r="F762" s="78"/>
    </row>
    <row r="763">
      <c r="F763" s="78"/>
    </row>
    <row r="764">
      <c r="F764" s="78"/>
    </row>
    <row r="765">
      <c r="F765" s="78"/>
    </row>
    <row r="766">
      <c r="F766" s="78"/>
    </row>
    <row r="767">
      <c r="F767" s="78"/>
    </row>
    <row r="768">
      <c r="F768" s="78"/>
    </row>
    <row r="769">
      <c r="F769" s="78"/>
    </row>
    <row r="770">
      <c r="F770" s="78"/>
    </row>
    <row r="771">
      <c r="F771" s="78"/>
    </row>
    <row r="772">
      <c r="F772" s="78"/>
    </row>
    <row r="773">
      <c r="F773" s="78"/>
    </row>
    <row r="774">
      <c r="F774" s="78"/>
    </row>
    <row r="775">
      <c r="F775" s="78"/>
    </row>
    <row r="776">
      <c r="F776" s="78"/>
    </row>
    <row r="777">
      <c r="F777" s="78"/>
    </row>
    <row r="778">
      <c r="F778" s="78"/>
    </row>
    <row r="779">
      <c r="F779" s="78"/>
    </row>
    <row r="780">
      <c r="F780" s="78"/>
    </row>
    <row r="781">
      <c r="F781" s="78"/>
    </row>
    <row r="782">
      <c r="F782" s="78"/>
    </row>
    <row r="783">
      <c r="F783" s="78"/>
    </row>
    <row r="784">
      <c r="F784" s="78"/>
    </row>
    <row r="785">
      <c r="F785" s="78"/>
    </row>
    <row r="786">
      <c r="F786" s="78"/>
    </row>
    <row r="787">
      <c r="F787" s="78"/>
    </row>
    <row r="788">
      <c r="F788" s="78"/>
    </row>
    <row r="789">
      <c r="F789" s="78"/>
    </row>
    <row r="790">
      <c r="F790" s="78"/>
    </row>
    <row r="791">
      <c r="F791" s="78"/>
    </row>
    <row r="792">
      <c r="F792" s="78"/>
    </row>
    <row r="793">
      <c r="F793" s="78"/>
    </row>
    <row r="794">
      <c r="F794" s="78"/>
    </row>
    <row r="795">
      <c r="F795" s="78"/>
    </row>
    <row r="796">
      <c r="F796" s="78"/>
    </row>
    <row r="797">
      <c r="F797" s="78"/>
    </row>
    <row r="798">
      <c r="F798" s="78"/>
    </row>
    <row r="799">
      <c r="F799" s="78"/>
    </row>
    <row r="800">
      <c r="F800" s="78"/>
    </row>
    <row r="801">
      <c r="F801" s="78"/>
    </row>
    <row r="802">
      <c r="F802" s="78"/>
    </row>
    <row r="803">
      <c r="F803" s="78"/>
    </row>
    <row r="804">
      <c r="F804" s="78"/>
    </row>
    <row r="805">
      <c r="F805" s="78"/>
    </row>
    <row r="806">
      <c r="F806" s="78"/>
    </row>
    <row r="807">
      <c r="F807" s="78"/>
    </row>
    <row r="808">
      <c r="F808" s="78"/>
    </row>
    <row r="809">
      <c r="F809" s="78"/>
    </row>
    <row r="810">
      <c r="F810" s="78"/>
    </row>
    <row r="811">
      <c r="F811" s="78"/>
    </row>
    <row r="812">
      <c r="F812" s="78"/>
    </row>
    <row r="813">
      <c r="F813" s="78"/>
    </row>
    <row r="814">
      <c r="F814" s="78"/>
    </row>
    <row r="815">
      <c r="F815" s="78"/>
    </row>
    <row r="816">
      <c r="F816" s="78"/>
    </row>
    <row r="817">
      <c r="F817" s="78"/>
    </row>
    <row r="818">
      <c r="F818" s="78"/>
    </row>
    <row r="819">
      <c r="F819" s="78"/>
    </row>
    <row r="820">
      <c r="F820" s="78"/>
    </row>
    <row r="821">
      <c r="F821" s="78"/>
    </row>
    <row r="822">
      <c r="F822" s="78"/>
    </row>
    <row r="823">
      <c r="F823" s="78"/>
    </row>
    <row r="824">
      <c r="F824" s="78"/>
    </row>
    <row r="825">
      <c r="F825" s="78"/>
    </row>
    <row r="826">
      <c r="F826" s="78"/>
    </row>
    <row r="827">
      <c r="F827" s="78"/>
    </row>
    <row r="828">
      <c r="F828" s="78"/>
    </row>
    <row r="829">
      <c r="F829" s="78"/>
    </row>
    <row r="830">
      <c r="F830" s="78"/>
    </row>
    <row r="831">
      <c r="F831" s="78"/>
    </row>
    <row r="832">
      <c r="F832" s="78"/>
    </row>
    <row r="833">
      <c r="F833" s="78"/>
    </row>
    <row r="834">
      <c r="F834" s="78"/>
    </row>
    <row r="835">
      <c r="F835" s="78"/>
    </row>
    <row r="836">
      <c r="F836" s="78"/>
    </row>
    <row r="837">
      <c r="F837" s="78"/>
    </row>
    <row r="838">
      <c r="F838" s="78"/>
    </row>
    <row r="839">
      <c r="F839" s="78"/>
    </row>
    <row r="840">
      <c r="F840" s="78"/>
    </row>
    <row r="841">
      <c r="F841" s="78"/>
    </row>
    <row r="842">
      <c r="F842" s="78"/>
    </row>
    <row r="843">
      <c r="F843" s="78"/>
    </row>
    <row r="844">
      <c r="F844" s="78"/>
    </row>
    <row r="845">
      <c r="F845" s="78"/>
    </row>
    <row r="846">
      <c r="F846" s="78"/>
    </row>
    <row r="847">
      <c r="F847" s="78"/>
    </row>
    <row r="848">
      <c r="F848" s="78"/>
    </row>
    <row r="849">
      <c r="F849" s="78"/>
    </row>
    <row r="850">
      <c r="F850" s="78"/>
    </row>
    <row r="851">
      <c r="F851" s="78"/>
    </row>
    <row r="852">
      <c r="F852" s="78"/>
    </row>
    <row r="853">
      <c r="F853" s="78"/>
    </row>
    <row r="854">
      <c r="F854" s="78"/>
    </row>
    <row r="855">
      <c r="F855" s="78"/>
    </row>
    <row r="856">
      <c r="F856" s="78"/>
    </row>
    <row r="857">
      <c r="F857" s="78"/>
    </row>
    <row r="858">
      <c r="F858" s="78"/>
    </row>
    <row r="859">
      <c r="F859" s="78"/>
    </row>
    <row r="860">
      <c r="F860" s="78"/>
    </row>
    <row r="861">
      <c r="F861" s="78"/>
    </row>
    <row r="862">
      <c r="F862" s="78"/>
    </row>
    <row r="863">
      <c r="F863" s="78"/>
    </row>
    <row r="864">
      <c r="F864" s="78"/>
    </row>
    <row r="865">
      <c r="F865" s="78"/>
    </row>
    <row r="866">
      <c r="F866" s="78"/>
    </row>
    <row r="867">
      <c r="F867" s="78"/>
    </row>
    <row r="868">
      <c r="F868" s="78"/>
    </row>
    <row r="869">
      <c r="F869" s="78"/>
    </row>
    <row r="870">
      <c r="F870" s="78"/>
    </row>
    <row r="871">
      <c r="F871" s="78"/>
    </row>
    <row r="872">
      <c r="F872" s="78"/>
    </row>
    <row r="873">
      <c r="F873" s="78"/>
    </row>
    <row r="874">
      <c r="F874" s="78"/>
    </row>
    <row r="875">
      <c r="F875" s="78"/>
    </row>
    <row r="876">
      <c r="F876" s="78"/>
    </row>
    <row r="877">
      <c r="F877" s="78"/>
    </row>
    <row r="878">
      <c r="F878" s="78"/>
    </row>
    <row r="879">
      <c r="F879" s="78"/>
    </row>
    <row r="880">
      <c r="F880" s="78"/>
    </row>
    <row r="881">
      <c r="F881" s="78"/>
    </row>
    <row r="882">
      <c r="F882" s="78"/>
    </row>
    <row r="883">
      <c r="F883" s="78"/>
    </row>
    <row r="884">
      <c r="F884" s="78"/>
    </row>
    <row r="885">
      <c r="F885" s="78"/>
    </row>
    <row r="886">
      <c r="F886" s="78"/>
    </row>
    <row r="887">
      <c r="F887" s="78"/>
    </row>
    <row r="888">
      <c r="F888" s="78"/>
    </row>
    <row r="889">
      <c r="F889" s="78"/>
    </row>
    <row r="890">
      <c r="F890" s="78"/>
    </row>
    <row r="891">
      <c r="F891" s="78"/>
    </row>
    <row r="892">
      <c r="F892" s="78"/>
    </row>
    <row r="893">
      <c r="F893" s="78"/>
    </row>
    <row r="894">
      <c r="F894" s="78"/>
    </row>
    <row r="895">
      <c r="F895" s="78"/>
    </row>
    <row r="896">
      <c r="F896" s="78"/>
    </row>
    <row r="897">
      <c r="F897" s="78"/>
    </row>
    <row r="898">
      <c r="F898" s="78"/>
    </row>
    <row r="899">
      <c r="F899" s="78"/>
    </row>
    <row r="900">
      <c r="F900" s="78"/>
    </row>
    <row r="901">
      <c r="F901" s="78"/>
    </row>
    <row r="902">
      <c r="F902" s="78"/>
    </row>
    <row r="903">
      <c r="F903" s="78"/>
    </row>
    <row r="904">
      <c r="F904" s="78"/>
    </row>
    <row r="905">
      <c r="F905" s="78"/>
    </row>
    <row r="906">
      <c r="F906" s="78"/>
    </row>
    <row r="907">
      <c r="F907" s="78"/>
    </row>
    <row r="908">
      <c r="F908" s="78"/>
    </row>
    <row r="909">
      <c r="F909" s="78"/>
    </row>
    <row r="910">
      <c r="F910" s="78"/>
    </row>
    <row r="911">
      <c r="F911" s="78"/>
    </row>
    <row r="912">
      <c r="F912" s="78"/>
    </row>
    <row r="913">
      <c r="F913" s="78"/>
    </row>
    <row r="914">
      <c r="F914" s="78"/>
    </row>
    <row r="915">
      <c r="F915" s="78"/>
    </row>
    <row r="916">
      <c r="F916" s="78"/>
    </row>
    <row r="917">
      <c r="F917" s="78"/>
    </row>
    <row r="918">
      <c r="F918" s="78"/>
    </row>
    <row r="919">
      <c r="F919" s="78"/>
    </row>
    <row r="920">
      <c r="F920" s="78"/>
    </row>
    <row r="921">
      <c r="F921" s="78"/>
    </row>
    <row r="922">
      <c r="F922" s="78"/>
    </row>
    <row r="923">
      <c r="F923" s="78"/>
    </row>
    <row r="924">
      <c r="F924" s="78"/>
    </row>
    <row r="925">
      <c r="F925" s="78"/>
    </row>
    <row r="926">
      <c r="F926" s="78"/>
    </row>
    <row r="927">
      <c r="F927" s="78"/>
    </row>
    <row r="928">
      <c r="F928" s="78"/>
    </row>
    <row r="929">
      <c r="F929" s="78"/>
    </row>
    <row r="930">
      <c r="F930" s="78"/>
    </row>
    <row r="931">
      <c r="F931" s="78"/>
    </row>
    <row r="932">
      <c r="F932" s="78"/>
    </row>
    <row r="933">
      <c r="F933" s="78"/>
    </row>
    <row r="934">
      <c r="F934" s="78"/>
    </row>
    <row r="935">
      <c r="F935" s="78"/>
    </row>
    <row r="936">
      <c r="F936" s="78"/>
    </row>
    <row r="937">
      <c r="F937" s="78"/>
    </row>
    <row r="938">
      <c r="F938" s="78"/>
    </row>
    <row r="939">
      <c r="F939" s="78"/>
    </row>
    <row r="940">
      <c r="F940" s="78"/>
    </row>
    <row r="941">
      <c r="F941" s="78"/>
    </row>
    <row r="942">
      <c r="F942" s="78"/>
    </row>
    <row r="943">
      <c r="F943" s="78"/>
    </row>
    <row r="944">
      <c r="F944" s="78"/>
    </row>
    <row r="945">
      <c r="F945" s="78"/>
    </row>
    <row r="946">
      <c r="F946" s="78"/>
    </row>
    <row r="947">
      <c r="F947" s="78"/>
    </row>
    <row r="948">
      <c r="F948" s="78"/>
    </row>
    <row r="949">
      <c r="F949" s="78"/>
    </row>
    <row r="950">
      <c r="F950" s="78"/>
    </row>
    <row r="951">
      <c r="F951" s="78"/>
    </row>
    <row r="952">
      <c r="F952" s="78"/>
    </row>
    <row r="953">
      <c r="F953" s="78"/>
    </row>
    <row r="954">
      <c r="F954" s="78"/>
    </row>
    <row r="955">
      <c r="F955" s="78"/>
    </row>
    <row r="956">
      <c r="F956" s="78"/>
    </row>
    <row r="957">
      <c r="F957" s="78"/>
    </row>
    <row r="958">
      <c r="F958" s="78"/>
    </row>
    <row r="959">
      <c r="F959" s="78"/>
    </row>
    <row r="960">
      <c r="F960" s="78"/>
    </row>
    <row r="961">
      <c r="F961" s="78"/>
    </row>
    <row r="962">
      <c r="F962" s="78"/>
    </row>
    <row r="963">
      <c r="F963" s="78"/>
    </row>
    <row r="964">
      <c r="F964" s="78"/>
    </row>
    <row r="965">
      <c r="F965" s="78"/>
    </row>
    <row r="966">
      <c r="F966" s="78"/>
    </row>
    <row r="967">
      <c r="F967" s="78"/>
    </row>
    <row r="968">
      <c r="F968" s="78"/>
    </row>
    <row r="969">
      <c r="F969" s="78"/>
    </row>
    <row r="970">
      <c r="F970" s="78"/>
    </row>
    <row r="971">
      <c r="F971" s="78"/>
    </row>
    <row r="972">
      <c r="F972" s="78"/>
    </row>
    <row r="973">
      <c r="F973" s="78"/>
    </row>
    <row r="974">
      <c r="F974" s="78"/>
    </row>
    <row r="975">
      <c r="F975" s="78"/>
    </row>
    <row r="976">
      <c r="F976" s="78"/>
    </row>
    <row r="977">
      <c r="F977" s="78"/>
    </row>
    <row r="978">
      <c r="F978" s="78"/>
    </row>
    <row r="979">
      <c r="F979" s="78"/>
    </row>
    <row r="980">
      <c r="F980" s="78"/>
    </row>
    <row r="981">
      <c r="F981" s="78"/>
    </row>
    <row r="982">
      <c r="F982" s="78"/>
    </row>
    <row r="983">
      <c r="F983" s="78"/>
    </row>
    <row r="984">
      <c r="F984" s="78"/>
    </row>
    <row r="985">
      <c r="F985" s="78"/>
    </row>
    <row r="986">
      <c r="F986" s="78"/>
    </row>
    <row r="987">
      <c r="F987" s="78"/>
    </row>
    <row r="988">
      <c r="F988" s="78"/>
    </row>
    <row r="989">
      <c r="F989" s="78"/>
    </row>
    <row r="990">
      <c r="F990" s="78"/>
    </row>
    <row r="991">
      <c r="F991" s="78"/>
    </row>
    <row r="992">
      <c r="F992" s="78"/>
    </row>
    <row r="993">
      <c r="F993" s="78"/>
    </row>
    <row r="994">
      <c r="F994" s="78"/>
    </row>
    <row r="995">
      <c r="F995" s="78"/>
    </row>
    <row r="996">
      <c r="F996" s="78"/>
    </row>
    <row r="997">
      <c r="F997" s="78"/>
    </row>
    <row r="998">
      <c r="F998" s="78"/>
    </row>
    <row r="999">
      <c r="F999" s="78"/>
    </row>
    <row r="1000">
      <c r="F1000" s="78"/>
    </row>
    <row r="1001">
      <c r="F1001" s="78"/>
    </row>
    <row r="1002">
      <c r="F1002" s="78"/>
    </row>
    <row r="1003">
      <c r="F1003" s="78"/>
    </row>
    <row r="1004">
      <c r="F1004" s="78"/>
    </row>
    <row r="1005">
      <c r="F1005" s="78"/>
    </row>
    <row r="1006">
      <c r="F1006" s="78"/>
    </row>
    <row r="1007">
      <c r="F1007" s="78"/>
    </row>
  </sheetData>
  <autoFilter ref="$A$7:$Z$94">
    <sortState ref="A7:Z94">
      <sortCondition ref="C7:C94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213" t="s">
        <v>114</v>
      </c>
      <c r="B1" s="214" t="s">
        <v>112</v>
      </c>
    </row>
    <row r="2" ht="15.75" customHeight="1">
      <c r="A2" s="85">
        <v>263566.98</v>
      </c>
      <c r="B2" s="215" t="s">
        <v>91</v>
      </c>
    </row>
    <row r="3" ht="15.75" customHeight="1">
      <c r="A3" s="85">
        <v>244640.63</v>
      </c>
      <c r="B3" s="215" t="s">
        <v>93</v>
      </c>
    </row>
    <row r="4" ht="15.75" customHeight="1">
      <c r="A4" s="85">
        <v>139496.63</v>
      </c>
      <c r="B4" s="215" t="s">
        <v>92</v>
      </c>
    </row>
    <row r="5" ht="15.75" customHeight="1">
      <c r="A5" s="85">
        <v>114968.48</v>
      </c>
      <c r="B5" s="215" t="s">
        <v>94</v>
      </c>
    </row>
    <row r="6" ht="15.75" customHeight="1">
      <c r="A6" s="85">
        <v>85498.76</v>
      </c>
      <c r="B6" s="215" t="s">
        <v>98</v>
      </c>
    </row>
    <row r="7" ht="15.75" customHeight="1">
      <c r="A7" s="85">
        <v>60814.89</v>
      </c>
      <c r="B7" s="215" t="s">
        <v>97</v>
      </c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</row>
    <row r="8" ht="15.75" customHeight="1">
      <c r="A8" s="85">
        <v>60616.51</v>
      </c>
      <c r="B8" s="215" t="s">
        <v>101</v>
      </c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</row>
    <row r="9" ht="15.75" customHeight="1">
      <c r="A9" s="85">
        <v>59523.7</v>
      </c>
      <c r="B9" s="215" t="s">
        <v>99</v>
      </c>
    </row>
    <row r="10" ht="15.75" customHeight="1">
      <c r="A10" s="85">
        <v>57317.39</v>
      </c>
      <c r="B10" s="215" t="s">
        <v>103</v>
      </c>
    </row>
    <row r="11" ht="15.75" customHeight="1">
      <c r="A11" s="85">
        <v>55334.1</v>
      </c>
      <c r="B11" s="215" t="s">
        <v>100</v>
      </c>
    </row>
    <row r="12" ht="15.75" customHeight="1">
      <c r="A12" s="85">
        <v>35134.98</v>
      </c>
      <c r="B12" s="215" t="s">
        <v>95</v>
      </c>
    </row>
    <row r="13" ht="15.75" customHeight="1">
      <c r="A13" s="85">
        <v>34782.25</v>
      </c>
      <c r="B13" s="215" t="s">
        <v>106</v>
      </c>
    </row>
    <row r="14" ht="15.75" customHeight="1">
      <c r="A14" s="85">
        <v>32919.5</v>
      </c>
      <c r="B14" s="215" t="s">
        <v>102</v>
      </c>
    </row>
    <row r="15" ht="15.75" customHeight="1">
      <c r="A15" s="85">
        <v>24073.45</v>
      </c>
      <c r="B15" s="215" t="s">
        <v>105</v>
      </c>
    </row>
    <row r="16" ht="15.75" customHeight="1">
      <c r="A16" s="85">
        <v>19778.45</v>
      </c>
      <c r="B16" s="215" t="s">
        <v>107</v>
      </c>
    </row>
    <row r="17" ht="15.75" customHeight="1">
      <c r="A17" s="85">
        <v>19431.89</v>
      </c>
      <c r="B17" s="215" t="s">
        <v>111</v>
      </c>
    </row>
    <row r="18" ht="15.75" customHeight="1">
      <c r="A18" s="85">
        <v>16705.15</v>
      </c>
      <c r="B18" s="215" t="s">
        <v>104</v>
      </c>
    </row>
    <row r="19" ht="15.75" customHeight="1">
      <c r="A19" s="85">
        <v>12468.65</v>
      </c>
      <c r="B19" s="215" t="s">
        <v>110</v>
      </c>
    </row>
    <row r="20" ht="15.75" customHeight="1">
      <c r="A20" s="85">
        <v>8119.1</v>
      </c>
      <c r="B20" s="215" t="s">
        <v>96</v>
      </c>
    </row>
    <row r="21" ht="15.75" customHeight="1">
      <c r="A21" s="85">
        <v>5735.15</v>
      </c>
      <c r="B21" s="215" t="s">
        <v>108</v>
      </c>
    </row>
    <row r="22" ht="15.75" customHeight="1">
      <c r="A22" s="85">
        <v>3531.95</v>
      </c>
      <c r="B22" s="215" t="s">
        <v>109</v>
      </c>
    </row>
    <row r="23" ht="15.75" customHeight="1">
      <c r="A23" s="218"/>
    </row>
    <row r="24" ht="15.75" customHeight="1">
      <c r="A24" s="218"/>
    </row>
    <row r="25" ht="15.75" customHeight="1">
      <c r="A25" s="218"/>
    </row>
    <row r="26" ht="15.75" customHeight="1">
      <c r="A26" s="218"/>
    </row>
    <row r="27" ht="15.75" customHeight="1">
      <c r="A27" s="218"/>
    </row>
    <row r="28" ht="15.75" customHeight="1">
      <c r="A28" s="218"/>
    </row>
    <row r="29" ht="15.75" customHeight="1">
      <c r="A29" s="218"/>
    </row>
    <row r="30" ht="15.75" customHeight="1">
      <c r="A30" s="218"/>
    </row>
    <row r="31" ht="15.75" customHeight="1">
      <c r="A31" s="218"/>
    </row>
    <row r="32" ht="15.75" customHeight="1">
      <c r="A32" s="218"/>
    </row>
    <row r="33" ht="15.75" customHeight="1">
      <c r="A33" s="218"/>
    </row>
    <row r="34" ht="15.75" customHeight="1">
      <c r="A34" s="218"/>
    </row>
    <row r="35" ht="15.75" customHeight="1">
      <c r="A35" s="218"/>
    </row>
    <row r="36" ht="15.75" customHeight="1">
      <c r="A36" s="218"/>
    </row>
    <row r="37" ht="15.75" customHeight="1">
      <c r="A37" s="218"/>
    </row>
    <row r="38" ht="15.75" customHeight="1">
      <c r="A38" s="218"/>
    </row>
    <row r="39" ht="15.75" customHeight="1">
      <c r="A39" s="218"/>
    </row>
    <row r="40" ht="15.75" customHeight="1">
      <c r="A40" s="218"/>
    </row>
    <row r="41" ht="15.75" customHeight="1">
      <c r="A41" s="218"/>
    </row>
    <row r="42" ht="15.75" customHeight="1">
      <c r="A42" s="218"/>
    </row>
    <row r="43" ht="15.75" customHeight="1">
      <c r="A43" s="218"/>
    </row>
    <row r="44" ht="15.75" customHeight="1">
      <c r="A44" s="218"/>
    </row>
    <row r="45" ht="15.75" customHeight="1">
      <c r="A45" s="218"/>
    </row>
    <row r="46" ht="15.75" customHeight="1">
      <c r="A46" s="218"/>
    </row>
    <row r="47" ht="15.75" customHeight="1">
      <c r="A47" s="218"/>
    </row>
    <row r="48" ht="15.75" customHeight="1">
      <c r="A48" s="218"/>
    </row>
    <row r="49" ht="15.75" customHeight="1">
      <c r="A49" s="218"/>
    </row>
    <row r="50" ht="15.75" customHeight="1">
      <c r="A50" s="218"/>
    </row>
    <row r="51" ht="15.75" customHeight="1">
      <c r="A51" s="218"/>
    </row>
    <row r="52" ht="15.75" customHeight="1">
      <c r="A52" s="218"/>
    </row>
    <row r="53" ht="15.75" customHeight="1">
      <c r="A53" s="218"/>
    </row>
    <row r="54" ht="15.75" customHeight="1">
      <c r="A54" s="218"/>
    </row>
    <row r="55" ht="15.75" customHeight="1">
      <c r="A55" s="218"/>
    </row>
    <row r="56" ht="15.75" customHeight="1">
      <c r="A56" s="218"/>
    </row>
    <row r="57" ht="15.75" customHeight="1">
      <c r="A57" s="218"/>
    </row>
    <row r="58" ht="15.75" customHeight="1">
      <c r="A58" s="218"/>
    </row>
    <row r="59" ht="15.75" customHeight="1">
      <c r="A59" s="218"/>
    </row>
    <row r="60" ht="15.75" customHeight="1">
      <c r="A60" s="218"/>
    </row>
    <row r="61" ht="15.75" customHeight="1">
      <c r="A61" s="218"/>
    </row>
    <row r="62" ht="15.75" customHeight="1">
      <c r="A62" s="218"/>
    </row>
    <row r="63" ht="15.75" customHeight="1">
      <c r="A63" s="218"/>
    </row>
    <row r="64" ht="15.75" customHeight="1">
      <c r="A64" s="218"/>
    </row>
    <row r="65" ht="15.75" customHeight="1">
      <c r="A65" s="218"/>
    </row>
    <row r="66" ht="15.75" customHeight="1">
      <c r="A66" s="218"/>
    </row>
    <row r="67" ht="15.75" customHeight="1">
      <c r="A67" s="218"/>
    </row>
    <row r="68" ht="15.75" customHeight="1">
      <c r="A68" s="218"/>
    </row>
    <row r="69" ht="15.75" customHeight="1">
      <c r="A69" s="218"/>
    </row>
    <row r="70" ht="15.75" customHeight="1">
      <c r="A70" s="218"/>
    </row>
    <row r="71" ht="15.75" customHeight="1">
      <c r="A71" s="218"/>
    </row>
    <row r="72" ht="15.75" customHeight="1">
      <c r="A72" s="218"/>
    </row>
    <row r="73" ht="15.75" customHeight="1">
      <c r="A73" s="218"/>
    </row>
    <row r="74" ht="15.75" customHeight="1">
      <c r="A74" s="218"/>
    </row>
    <row r="75" ht="15.75" customHeight="1">
      <c r="A75" s="218"/>
    </row>
    <row r="76" ht="15.75" customHeight="1">
      <c r="A76" s="218"/>
    </row>
    <row r="77" ht="15.75" customHeight="1">
      <c r="A77" s="218"/>
    </row>
    <row r="78" ht="15.75" customHeight="1">
      <c r="A78" s="218"/>
    </row>
    <row r="79" ht="15.75" customHeight="1">
      <c r="A79" s="218"/>
    </row>
    <row r="80" ht="15.75" customHeight="1">
      <c r="A80" s="218"/>
    </row>
    <row r="81" ht="15.75" customHeight="1">
      <c r="A81" s="218"/>
    </row>
    <row r="82" ht="15.75" customHeight="1">
      <c r="A82" s="218"/>
    </row>
    <row r="83" ht="15.75" customHeight="1">
      <c r="A83" s="218"/>
    </row>
    <row r="84" ht="15.75" customHeight="1">
      <c r="A84" s="218"/>
    </row>
    <row r="85" ht="15.75" customHeight="1">
      <c r="A85" s="218"/>
    </row>
    <row r="86" ht="15.75" customHeight="1">
      <c r="A86" s="218"/>
    </row>
    <row r="87" ht="15.75" customHeight="1">
      <c r="A87" s="218"/>
    </row>
    <row r="88" ht="15.75" customHeight="1">
      <c r="A88" s="218"/>
    </row>
    <row r="89" ht="15.75" customHeight="1">
      <c r="A89" s="218"/>
    </row>
    <row r="90" ht="15.75" customHeight="1">
      <c r="A90" s="218"/>
    </row>
    <row r="91" ht="15.75" customHeight="1">
      <c r="A91" s="218"/>
    </row>
    <row r="92" ht="15.75" customHeight="1">
      <c r="A92" s="218"/>
    </row>
    <row r="93" ht="15.75" customHeight="1">
      <c r="A93" s="218"/>
    </row>
    <row r="94" ht="15.75" customHeight="1">
      <c r="A94" s="218"/>
    </row>
    <row r="95" ht="15.75" customHeight="1">
      <c r="A95" s="218"/>
    </row>
    <row r="96" ht="15.75" customHeight="1">
      <c r="A96" s="218"/>
    </row>
    <row r="97" ht="15.75" customHeight="1">
      <c r="A97" s="218"/>
    </row>
    <row r="98" ht="15.75" customHeight="1">
      <c r="A98" s="218"/>
    </row>
    <row r="99" ht="15.75" customHeight="1">
      <c r="A99" s="218"/>
    </row>
    <row r="100" ht="15.75" customHeight="1">
      <c r="A100" s="218"/>
    </row>
    <row r="101" ht="15.75" customHeight="1">
      <c r="A101" s="218"/>
    </row>
    <row r="102" ht="15.75" customHeight="1">
      <c r="A102" s="218"/>
    </row>
    <row r="103" ht="15.75" customHeight="1">
      <c r="A103" s="218"/>
    </row>
    <row r="104" ht="15.75" customHeight="1">
      <c r="A104" s="218"/>
    </row>
    <row r="105" ht="15.75" customHeight="1">
      <c r="A105" s="218"/>
    </row>
    <row r="106" ht="15.75" customHeight="1">
      <c r="A106" s="218"/>
    </row>
    <row r="107" ht="15.75" customHeight="1">
      <c r="A107" s="218"/>
    </row>
    <row r="108" ht="15.75" customHeight="1">
      <c r="A108" s="218"/>
    </row>
    <row r="109" ht="15.75" customHeight="1">
      <c r="A109" s="218"/>
    </row>
    <row r="110" ht="15.75" customHeight="1">
      <c r="A110" s="218"/>
    </row>
    <row r="111" ht="15.75" customHeight="1">
      <c r="A111" s="218"/>
    </row>
    <row r="112" ht="15.75" customHeight="1">
      <c r="A112" s="218"/>
    </row>
    <row r="113" ht="15.75" customHeight="1">
      <c r="A113" s="218"/>
    </row>
    <row r="114" ht="15.75" customHeight="1">
      <c r="A114" s="218"/>
    </row>
    <row r="115" ht="15.75" customHeight="1">
      <c r="A115" s="218"/>
    </row>
    <row r="116" ht="15.75" customHeight="1">
      <c r="A116" s="218"/>
    </row>
    <row r="117" ht="15.75" customHeight="1">
      <c r="A117" s="218"/>
    </row>
    <row r="118" ht="15.75" customHeight="1">
      <c r="A118" s="218"/>
    </row>
    <row r="119" ht="15.75" customHeight="1">
      <c r="A119" s="218"/>
    </row>
    <row r="120" ht="15.75" customHeight="1">
      <c r="A120" s="218"/>
    </row>
    <row r="121" ht="15.75" customHeight="1">
      <c r="A121" s="218"/>
    </row>
    <row r="122" ht="15.75" customHeight="1">
      <c r="A122" s="218"/>
    </row>
    <row r="123" ht="15.75" customHeight="1">
      <c r="A123" s="218"/>
    </row>
    <row r="124" ht="15.75" customHeight="1">
      <c r="A124" s="218"/>
    </row>
    <row r="125" ht="15.75" customHeight="1">
      <c r="A125" s="218"/>
    </row>
    <row r="126" ht="15.75" customHeight="1">
      <c r="A126" s="218"/>
    </row>
    <row r="127" ht="15.75" customHeight="1">
      <c r="A127" s="218"/>
    </row>
    <row r="128" ht="15.75" customHeight="1">
      <c r="A128" s="218"/>
    </row>
    <row r="129" ht="15.75" customHeight="1">
      <c r="A129" s="218"/>
    </row>
    <row r="130" ht="15.75" customHeight="1">
      <c r="A130" s="218"/>
    </row>
    <row r="131" ht="15.75" customHeight="1">
      <c r="A131" s="218"/>
    </row>
    <row r="132" ht="15.75" customHeight="1">
      <c r="A132" s="218"/>
    </row>
    <row r="133" ht="15.75" customHeight="1">
      <c r="A133" s="218"/>
    </row>
    <row r="134" ht="15.75" customHeight="1">
      <c r="A134" s="218"/>
    </row>
    <row r="135" ht="15.75" customHeight="1">
      <c r="A135" s="218"/>
    </row>
    <row r="136" ht="15.75" customHeight="1">
      <c r="A136" s="218"/>
    </row>
    <row r="137" ht="15.75" customHeight="1">
      <c r="A137" s="218"/>
    </row>
    <row r="138" ht="15.75" customHeight="1">
      <c r="A138" s="218"/>
    </row>
    <row r="139" ht="15.75" customHeight="1">
      <c r="A139" s="218"/>
    </row>
    <row r="140" ht="15.75" customHeight="1">
      <c r="A140" s="218"/>
    </row>
    <row r="141" ht="15.75" customHeight="1">
      <c r="A141" s="218"/>
    </row>
    <row r="142" ht="15.75" customHeight="1">
      <c r="A142" s="218"/>
    </row>
    <row r="143" ht="15.75" customHeight="1">
      <c r="A143" s="218"/>
    </row>
    <row r="144" ht="15.75" customHeight="1">
      <c r="A144" s="218"/>
    </row>
    <row r="145" ht="15.75" customHeight="1">
      <c r="A145" s="218"/>
    </row>
    <row r="146" ht="15.75" customHeight="1">
      <c r="A146" s="218"/>
    </row>
    <row r="147" ht="15.75" customHeight="1">
      <c r="A147" s="218"/>
    </row>
    <row r="148" ht="15.75" customHeight="1">
      <c r="A148" s="218"/>
    </row>
    <row r="149" ht="15.75" customHeight="1">
      <c r="A149" s="218"/>
    </row>
    <row r="150" ht="15.75" customHeight="1">
      <c r="A150" s="218"/>
    </row>
    <row r="151" ht="15.75" customHeight="1">
      <c r="A151" s="218"/>
    </row>
    <row r="152" ht="15.75" customHeight="1">
      <c r="A152" s="218"/>
    </row>
    <row r="153" ht="15.75" customHeight="1">
      <c r="A153" s="218"/>
    </row>
    <row r="154" ht="15.75" customHeight="1">
      <c r="A154" s="218"/>
    </row>
    <row r="155" ht="15.75" customHeight="1">
      <c r="A155" s="218"/>
    </row>
    <row r="156" ht="15.75" customHeight="1">
      <c r="A156" s="218"/>
    </row>
    <row r="157" ht="15.75" customHeight="1">
      <c r="A157" s="218"/>
    </row>
    <row r="158" ht="15.75" customHeight="1">
      <c r="A158" s="218"/>
    </row>
    <row r="159" ht="15.75" customHeight="1">
      <c r="A159" s="218"/>
    </row>
    <row r="160" ht="15.75" customHeight="1">
      <c r="A160" s="218"/>
    </row>
    <row r="161" ht="15.75" customHeight="1">
      <c r="A161" s="218"/>
    </row>
    <row r="162" ht="15.75" customHeight="1">
      <c r="A162" s="218"/>
    </row>
    <row r="163" ht="15.75" customHeight="1">
      <c r="A163" s="218"/>
    </row>
    <row r="164" ht="15.75" customHeight="1">
      <c r="A164" s="218"/>
    </row>
    <row r="165" ht="15.75" customHeight="1">
      <c r="A165" s="218"/>
    </row>
    <row r="166" ht="15.75" customHeight="1">
      <c r="A166" s="218"/>
    </row>
    <row r="167" ht="15.75" customHeight="1">
      <c r="A167" s="218"/>
    </row>
    <row r="168" ht="15.75" customHeight="1">
      <c r="A168" s="218"/>
    </row>
    <row r="169" ht="15.75" customHeight="1">
      <c r="A169" s="218"/>
    </row>
    <row r="170" ht="15.75" customHeight="1">
      <c r="A170" s="218"/>
    </row>
    <row r="171" ht="15.75" customHeight="1">
      <c r="A171" s="218"/>
    </row>
    <row r="172" ht="15.75" customHeight="1">
      <c r="A172" s="218"/>
    </row>
    <row r="173" ht="15.75" customHeight="1">
      <c r="A173" s="218"/>
    </row>
    <row r="174" ht="15.75" customHeight="1">
      <c r="A174" s="218"/>
    </row>
    <row r="175" ht="15.75" customHeight="1">
      <c r="A175" s="218"/>
    </row>
    <row r="176" ht="15.75" customHeight="1">
      <c r="A176" s="218"/>
    </row>
    <row r="177" ht="15.75" customHeight="1">
      <c r="A177" s="218"/>
    </row>
    <row r="178" ht="15.75" customHeight="1">
      <c r="A178" s="218"/>
    </row>
    <row r="179" ht="15.75" customHeight="1">
      <c r="A179" s="218"/>
    </row>
    <row r="180" ht="15.75" customHeight="1">
      <c r="A180" s="218"/>
    </row>
    <row r="181" ht="15.75" customHeight="1">
      <c r="A181" s="218"/>
    </row>
    <row r="182" ht="15.75" customHeight="1">
      <c r="A182" s="218"/>
    </row>
    <row r="183" ht="15.75" customHeight="1">
      <c r="A183" s="218"/>
    </row>
    <row r="184" ht="15.75" customHeight="1">
      <c r="A184" s="218"/>
    </row>
    <row r="185" ht="15.75" customHeight="1">
      <c r="A185" s="218"/>
    </row>
    <row r="186" ht="15.75" customHeight="1">
      <c r="A186" s="218"/>
    </row>
    <row r="187" ht="15.75" customHeight="1">
      <c r="A187" s="218"/>
    </row>
    <row r="188" ht="15.75" customHeight="1">
      <c r="A188" s="218"/>
    </row>
    <row r="189" ht="15.75" customHeight="1">
      <c r="A189" s="218"/>
    </row>
    <row r="190" ht="15.75" customHeight="1">
      <c r="A190" s="218"/>
    </row>
    <row r="191" ht="15.75" customHeight="1">
      <c r="A191" s="218"/>
    </row>
    <row r="192" ht="15.75" customHeight="1">
      <c r="A192" s="218"/>
    </row>
    <row r="193" ht="15.75" customHeight="1">
      <c r="A193" s="218"/>
    </row>
    <row r="194" ht="15.75" customHeight="1">
      <c r="A194" s="218"/>
    </row>
    <row r="195" ht="15.75" customHeight="1">
      <c r="A195" s="218"/>
    </row>
    <row r="196" ht="15.75" customHeight="1">
      <c r="A196" s="218"/>
    </row>
    <row r="197" ht="15.75" customHeight="1">
      <c r="A197" s="218"/>
    </row>
    <row r="198" ht="15.75" customHeight="1">
      <c r="A198" s="218"/>
    </row>
    <row r="199" ht="15.75" customHeight="1">
      <c r="A199" s="218"/>
    </row>
    <row r="200" ht="15.75" customHeight="1">
      <c r="A200" s="218"/>
    </row>
    <row r="201" ht="15.75" customHeight="1">
      <c r="A201" s="218"/>
    </row>
    <row r="202" ht="15.75" customHeight="1">
      <c r="A202" s="218"/>
    </row>
    <row r="203" ht="15.75" customHeight="1">
      <c r="A203" s="218"/>
    </row>
    <row r="204" ht="15.75" customHeight="1">
      <c r="A204" s="218"/>
    </row>
    <row r="205" ht="15.75" customHeight="1">
      <c r="A205" s="218"/>
    </row>
    <row r="206" ht="15.75" customHeight="1">
      <c r="A206" s="218"/>
    </row>
    <row r="207" ht="15.75" customHeight="1">
      <c r="A207" s="218"/>
    </row>
    <row r="208" ht="15.75" customHeight="1">
      <c r="A208" s="218"/>
    </row>
    <row r="209" ht="15.75" customHeight="1">
      <c r="A209" s="218"/>
    </row>
    <row r="210" ht="15.75" customHeight="1">
      <c r="A210" s="218"/>
    </row>
    <row r="211" ht="15.75" customHeight="1">
      <c r="A211" s="218"/>
    </row>
    <row r="212" ht="15.75" customHeight="1">
      <c r="A212" s="218"/>
    </row>
    <row r="213" ht="15.75" customHeight="1">
      <c r="A213" s="218"/>
    </row>
    <row r="214" ht="15.75" customHeight="1">
      <c r="A214" s="218"/>
    </row>
    <row r="215" ht="15.75" customHeight="1">
      <c r="A215" s="218"/>
    </row>
    <row r="216" ht="15.75" customHeight="1">
      <c r="A216" s="218"/>
    </row>
    <row r="217" ht="15.75" customHeight="1">
      <c r="A217" s="218"/>
    </row>
    <row r="218" ht="15.75" customHeight="1">
      <c r="A218" s="218"/>
    </row>
    <row r="219" ht="15.75" customHeight="1">
      <c r="A219" s="218"/>
    </row>
    <row r="220" ht="15.75" customHeight="1">
      <c r="A220" s="218"/>
    </row>
    <row r="221" ht="15.75" customHeight="1">
      <c r="A221" s="218"/>
    </row>
    <row r="222" ht="15.75" customHeight="1">
      <c r="A222" s="218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8.13"/>
  </cols>
  <sheetData>
    <row r="1">
      <c r="A1" s="14" t="s">
        <v>31</v>
      </c>
      <c r="B1" s="15" t="s">
        <v>32</v>
      </c>
      <c r="C1" s="15" t="s">
        <v>33</v>
      </c>
      <c r="D1" s="15" t="s">
        <v>34</v>
      </c>
      <c r="E1" s="15" t="s">
        <v>35</v>
      </c>
      <c r="F1" s="16"/>
      <c r="G1" s="17" t="s">
        <v>36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8">
        <v>31.0</v>
      </c>
      <c r="B2" s="19">
        <v>1397.0</v>
      </c>
      <c r="C2" s="19" t="s">
        <v>37</v>
      </c>
      <c r="D2" s="19">
        <v>20.0</v>
      </c>
      <c r="E2" s="19">
        <v>69.0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20">
        <v>56.0</v>
      </c>
      <c r="B3" s="21">
        <v>1263.0</v>
      </c>
      <c r="C3" s="21" t="s">
        <v>38</v>
      </c>
      <c r="D3" s="21">
        <v>30.0</v>
      </c>
      <c r="E3" s="21">
        <v>42.0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8">
        <v>16.0</v>
      </c>
      <c r="B4" s="19">
        <v>1158.0</v>
      </c>
      <c r="C4" s="19" t="s">
        <v>39</v>
      </c>
      <c r="D4" s="19">
        <v>10.0</v>
      </c>
      <c r="E4" s="19">
        <v>115.0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20">
        <v>75.0</v>
      </c>
      <c r="B5" s="21">
        <v>1155.0</v>
      </c>
      <c r="C5" s="21" t="s">
        <v>40</v>
      </c>
      <c r="D5" s="21">
        <v>25.0</v>
      </c>
      <c r="E5" s="21">
        <v>46.0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8">
        <v>40.0</v>
      </c>
      <c r="B6" s="19">
        <v>1103.0</v>
      </c>
      <c r="C6" s="19" t="s">
        <v>41</v>
      </c>
      <c r="D6" s="19">
        <v>30.0</v>
      </c>
      <c r="E6" s="19">
        <v>36.0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38"/>
  </cols>
  <sheetData>
    <row r="1">
      <c r="A1" s="22" t="s">
        <v>42</v>
      </c>
      <c r="B1" s="23" t="s">
        <v>43</v>
      </c>
      <c r="C1" s="23" t="s">
        <v>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4">
        <v>2016.0</v>
      </c>
      <c r="B2" s="25">
        <v>9581.0</v>
      </c>
      <c r="C2" s="26" t="s">
        <v>45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4">
        <v>2017.0</v>
      </c>
      <c r="B3" s="25">
        <v>25489.0</v>
      </c>
      <c r="C3" s="26" t="s">
        <v>46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4">
        <v>2018.0</v>
      </c>
      <c r="B4" s="25">
        <v>16247.0</v>
      </c>
      <c r="C4" s="26" t="s">
        <v>47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7" t="s">
        <v>48</v>
      </c>
      <c r="B11" s="27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8">
        <v>42552.0</v>
      </c>
      <c r="B12" s="29">
        <v>30192.1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8">
        <v>42583.0</v>
      </c>
      <c r="B13" s="30">
        <v>26609.4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8">
        <v>42614.0</v>
      </c>
      <c r="B14" s="30">
        <v>27636.0</v>
      </c>
      <c r="D14" s="31" t="s">
        <v>49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2">
        <v>42644.0</v>
      </c>
      <c r="B15" s="30">
        <v>41203.6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32">
        <v>42675.0</v>
      </c>
      <c r="B16" s="30">
        <v>49704.0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2">
        <v>42705.0</v>
      </c>
      <c r="B17" s="30">
        <v>50953.4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8">
        <v>42736.0</v>
      </c>
      <c r="B18" s="30">
        <v>66692.8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8">
        <v>42767.0</v>
      </c>
      <c r="B19" s="30">
        <v>41207.2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8">
        <v>42795.0</v>
      </c>
      <c r="B20" s="30">
        <v>39979.9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8">
        <v>42826.0</v>
      </c>
      <c r="B21" s="30">
        <v>55699.39</v>
      </c>
      <c r="D21" s="16"/>
      <c r="E21" s="16"/>
      <c r="F21" s="16"/>
      <c r="G21" s="16"/>
      <c r="H21" s="16"/>
      <c r="I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8">
        <v>42856.0</v>
      </c>
      <c r="B22" s="30">
        <v>56823.7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8">
        <v>42887.0</v>
      </c>
      <c r="B23" s="30">
        <v>39088.0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8">
        <v>42917.0</v>
      </c>
      <c r="B24" s="30">
        <v>55464.93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28">
        <v>42948.0</v>
      </c>
      <c r="B25" s="30">
        <v>49981.69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8">
        <v>42979.0</v>
      </c>
      <c r="B26" s="30">
        <v>59733.02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32">
        <v>43009.0</v>
      </c>
      <c r="B27" s="30">
        <v>70328.5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32">
        <v>43040.0</v>
      </c>
      <c r="B28" s="30">
        <v>45913.36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32">
        <v>43070.0</v>
      </c>
      <c r="B29" s="30">
        <v>77476.26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8">
        <v>43101.0</v>
      </c>
      <c r="B30" s="30">
        <v>100854.72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8">
        <v>43132.0</v>
      </c>
      <c r="B31" s="30">
        <v>104561.95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8">
        <v>43160.0</v>
      </c>
      <c r="B32" s="30">
        <v>109825.45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28">
        <v>43191.0</v>
      </c>
      <c r="B33" s="30">
        <v>134630.56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27" t="s">
        <v>48</v>
      </c>
      <c r="B35" s="27" t="s">
        <v>43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28">
        <v>42552.0</v>
      </c>
      <c r="B36" s="33">
        <v>1462.0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28">
        <v>42583.0</v>
      </c>
      <c r="B37" s="33">
        <v>1322.0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28">
        <v>42614.0</v>
      </c>
      <c r="B38" s="33">
        <v>1124.0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32">
        <v>42644.0</v>
      </c>
      <c r="B39" s="33">
        <v>1738.0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32">
        <v>42675.0</v>
      </c>
      <c r="B40" s="33">
        <v>1735.0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32">
        <v>42705.0</v>
      </c>
      <c r="B41" s="33">
        <v>2200.0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28">
        <v>42736.0</v>
      </c>
      <c r="B42" s="33">
        <v>2401.0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28">
        <v>42767.0</v>
      </c>
      <c r="B43" s="33">
        <v>2132.0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28">
        <v>42795.0</v>
      </c>
      <c r="B44" s="33">
        <v>1770.0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28">
        <v>42826.0</v>
      </c>
      <c r="B45" s="33">
        <v>1912.0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28">
        <v>42856.0</v>
      </c>
      <c r="B46" s="33">
        <v>2164.0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28">
        <v>42887.0</v>
      </c>
      <c r="B47" s="33">
        <v>1635.0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28">
        <v>42917.0</v>
      </c>
      <c r="B48" s="33">
        <v>2054.0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28">
        <v>42948.0</v>
      </c>
      <c r="B49" s="33">
        <v>1861.0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28">
        <v>42979.0</v>
      </c>
      <c r="B50" s="33">
        <v>2343.0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32">
        <v>43009.0</v>
      </c>
      <c r="B51" s="33">
        <v>2679.0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32">
        <v>43040.0</v>
      </c>
      <c r="B52" s="33">
        <v>1856.0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32">
        <v>43070.0</v>
      </c>
      <c r="B53" s="33">
        <v>2682.0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28">
        <v>43101.0</v>
      </c>
      <c r="B54" s="33">
        <v>3466.0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28">
        <v>43132.0</v>
      </c>
      <c r="B55" s="33">
        <v>3115.0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28">
        <v>43160.0</v>
      </c>
      <c r="B56" s="33">
        <v>4065.0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28">
        <v>43191.0</v>
      </c>
      <c r="B57" s="33">
        <v>4680.0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</sheetData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" width="18.0"/>
    <col customWidth="1" min="3" max="3" width="13.88"/>
    <col customWidth="1" min="4" max="4" width="15.0"/>
  </cols>
  <sheetData>
    <row r="1">
      <c r="A1" s="34" t="s">
        <v>31</v>
      </c>
      <c r="B1" s="34" t="s">
        <v>50</v>
      </c>
      <c r="C1" s="34" t="s">
        <v>51</v>
      </c>
      <c r="D1" s="16"/>
      <c r="E1" s="35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6">
        <v>60.0</v>
      </c>
      <c r="B2" s="36" t="s">
        <v>52</v>
      </c>
      <c r="C2" s="36">
        <v>1577.0</v>
      </c>
      <c r="D2" s="16"/>
      <c r="E2" s="31" t="s">
        <v>53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6">
        <v>59.0</v>
      </c>
      <c r="B3" s="36" t="s">
        <v>54</v>
      </c>
      <c r="C3" s="36">
        <v>1496.0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36">
        <v>31.0</v>
      </c>
      <c r="B4" s="36" t="s">
        <v>37</v>
      </c>
      <c r="C4" s="36">
        <v>1397.0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36">
        <v>56.0</v>
      </c>
      <c r="B5" s="36" t="s">
        <v>38</v>
      </c>
      <c r="C5" s="36">
        <v>1263.0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36">
        <v>16.0</v>
      </c>
      <c r="B6" s="36" t="s">
        <v>39</v>
      </c>
      <c r="C6" s="36">
        <v>1158.0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37" t="s">
        <v>50</v>
      </c>
      <c r="B9" s="37" t="s">
        <v>51</v>
      </c>
      <c r="C9" s="38" t="s">
        <v>55</v>
      </c>
      <c r="D9" s="38" t="s">
        <v>56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9" t="s">
        <v>52</v>
      </c>
      <c r="B10" s="33">
        <v>1577.0</v>
      </c>
      <c r="C10" s="40">
        <v>0.06975269499048826</v>
      </c>
      <c r="D10" s="39" t="s">
        <v>57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9" t="s">
        <v>54</v>
      </c>
      <c r="B11" s="33">
        <v>1496.0</v>
      </c>
      <c r="C11" s="40">
        <v>0.06818181818181818</v>
      </c>
      <c r="D11" s="39" t="s">
        <v>57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39" t="s">
        <v>37</v>
      </c>
      <c r="B12" s="33">
        <v>1397.0</v>
      </c>
      <c r="C12" s="40">
        <v>0.07659269863994274</v>
      </c>
      <c r="D12" s="39" t="s">
        <v>57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39" t="s">
        <v>38</v>
      </c>
      <c r="B13" s="33">
        <v>1263.0</v>
      </c>
      <c r="C13" s="40">
        <v>0.055423594615993665</v>
      </c>
      <c r="D13" s="39" t="s">
        <v>58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9" t="s">
        <v>39</v>
      </c>
      <c r="B14" s="33">
        <v>1158.0</v>
      </c>
      <c r="C14" s="40">
        <v>0.08376511226252159</v>
      </c>
      <c r="D14" s="39" t="s">
        <v>59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4" max="4" width="16.0"/>
    <col customWidth="1" min="5" max="5" width="8.75"/>
    <col customWidth="1" min="6" max="6" width="16.0"/>
  </cols>
  <sheetData>
    <row r="1">
      <c r="A1" s="41" t="s">
        <v>60</v>
      </c>
      <c r="H1" s="31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G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34" t="s">
        <v>3</v>
      </c>
      <c r="B3" s="42" t="s">
        <v>6</v>
      </c>
      <c r="C3" s="42" t="s">
        <v>7</v>
      </c>
      <c r="D3" s="43" t="s">
        <v>61</v>
      </c>
      <c r="E3" s="44" t="s">
        <v>62</v>
      </c>
      <c r="F3" s="42" t="s">
        <v>63</v>
      </c>
      <c r="G3" s="16"/>
      <c r="H3" s="16"/>
      <c r="I3" s="16"/>
      <c r="J3" s="16"/>
      <c r="K3" s="16"/>
      <c r="L3" s="16"/>
      <c r="M3" s="16"/>
      <c r="N3" s="35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45">
        <v>7.0</v>
      </c>
      <c r="B4" s="46" t="s">
        <v>22</v>
      </c>
      <c r="C4" s="46" t="s">
        <v>23</v>
      </c>
      <c r="D4" s="47" t="str">
        <f t="shared" ref="D4:D12" si="1">CONCATENATE(B4," ",C4)</f>
        <v>Robert King</v>
      </c>
      <c r="E4" s="46">
        <v>10.0</v>
      </c>
      <c r="F4" s="46" t="s">
        <v>64</v>
      </c>
      <c r="G4" s="16"/>
      <c r="H4" s="16"/>
      <c r="I4" s="16"/>
      <c r="J4" s="16"/>
      <c r="K4" s="16"/>
      <c r="L4" s="16"/>
      <c r="M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45">
        <v>2.0</v>
      </c>
      <c r="B5" s="46" t="s">
        <v>12</v>
      </c>
      <c r="C5" s="46" t="s">
        <v>13</v>
      </c>
      <c r="D5" s="47" t="str">
        <f t="shared" si="1"/>
        <v>Andrew Fuller</v>
      </c>
      <c r="E5" s="46">
        <v>7.0</v>
      </c>
      <c r="F5" s="48" t="s">
        <v>65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45">
        <v>5.0</v>
      </c>
      <c r="B6" s="46" t="s">
        <v>18</v>
      </c>
      <c r="C6" s="46" t="s">
        <v>19</v>
      </c>
      <c r="D6" s="47" t="str">
        <f t="shared" si="1"/>
        <v>Steven Buchanan</v>
      </c>
      <c r="E6" s="46">
        <v>7.0</v>
      </c>
      <c r="F6" s="48" t="s">
        <v>65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45">
        <v>9.0</v>
      </c>
      <c r="B7" s="46" t="s">
        <v>26</v>
      </c>
      <c r="C7" s="46" t="s">
        <v>27</v>
      </c>
      <c r="D7" s="47" t="str">
        <f t="shared" si="1"/>
        <v>Anne Dodsworth</v>
      </c>
      <c r="E7" s="46">
        <v>7.0</v>
      </c>
      <c r="F7" s="48" t="s">
        <v>65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45">
        <v>6.0</v>
      </c>
      <c r="B8" s="46" t="s">
        <v>20</v>
      </c>
      <c r="C8" s="46" t="s">
        <v>21</v>
      </c>
      <c r="D8" s="47" t="str">
        <f t="shared" si="1"/>
        <v>Michael Suyama</v>
      </c>
      <c r="E8" s="46">
        <v>5.0</v>
      </c>
      <c r="F8" s="48" t="s">
        <v>65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45">
        <v>3.0</v>
      </c>
      <c r="B9" s="46" t="s">
        <v>14</v>
      </c>
      <c r="C9" s="46" t="s">
        <v>15</v>
      </c>
      <c r="D9" s="47" t="str">
        <f t="shared" si="1"/>
        <v>Janet Leverling</v>
      </c>
      <c r="E9" s="46">
        <v>4.0</v>
      </c>
      <c r="F9" s="46" t="s">
        <v>66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45">
        <v>8.0</v>
      </c>
      <c r="B10" s="46" t="s">
        <v>24</v>
      </c>
      <c r="C10" s="46" t="s">
        <v>25</v>
      </c>
      <c r="D10" s="47" t="str">
        <f t="shared" si="1"/>
        <v>Laura Callahan</v>
      </c>
      <c r="E10" s="46">
        <v>4.0</v>
      </c>
      <c r="F10" s="46" t="s">
        <v>66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45">
        <v>4.0</v>
      </c>
      <c r="B11" s="46" t="s">
        <v>16</v>
      </c>
      <c r="C11" s="46" t="s">
        <v>17</v>
      </c>
      <c r="D11" s="47" t="str">
        <f t="shared" si="1"/>
        <v>Margaret Peacock</v>
      </c>
      <c r="E11" s="46">
        <v>3.0</v>
      </c>
      <c r="F11" s="46" t="s">
        <v>66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45">
        <v>1.0</v>
      </c>
      <c r="B12" s="46" t="s">
        <v>10</v>
      </c>
      <c r="C12" s="46" t="s">
        <v>11</v>
      </c>
      <c r="D12" s="47" t="str">
        <f t="shared" si="1"/>
        <v>Nancy Davolio</v>
      </c>
      <c r="E12" s="46">
        <v>2.0</v>
      </c>
      <c r="F12" s="46" t="s">
        <v>66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16"/>
      <c r="C13" s="16"/>
      <c r="D13" s="4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16"/>
      <c r="C14" s="16"/>
      <c r="D14" s="4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16"/>
      <c r="C15" s="16"/>
      <c r="D15" s="4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16"/>
      <c r="C16" s="16"/>
      <c r="D16" s="4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16"/>
      <c r="C17" s="16"/>
      <c r="D17" s="4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4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4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49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49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49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49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49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49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49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4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4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49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49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49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49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49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49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49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49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49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4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4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4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4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49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49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49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49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49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4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4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4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49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49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49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4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49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49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49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49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49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49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49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49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49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49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49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49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49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49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49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49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49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49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49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49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49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49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49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49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49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49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49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49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49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49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49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49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49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49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49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49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49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49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49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49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4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4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4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4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4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4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4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4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4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4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4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4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4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4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4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4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4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4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4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4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4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4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4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4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4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4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4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4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4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4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4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4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4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49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49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49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49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49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49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49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49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49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49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4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49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49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49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49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49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49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49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49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49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49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49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49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49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49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49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49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49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49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49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49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49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49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49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49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49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49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49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49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49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49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49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49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49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49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49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49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49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49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49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49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49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49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49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49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49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49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49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49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49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49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49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49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49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49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49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49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49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49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49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49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49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49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49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49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49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49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49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49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49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49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49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49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49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49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49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49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49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49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49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49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49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49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49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49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49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49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49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49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49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49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49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49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49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49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49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49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49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49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49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49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49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49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49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49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49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49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49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49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49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49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49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49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49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49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49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49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49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49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49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49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49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49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49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49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49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49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49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49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49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49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49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49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49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49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49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49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49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49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49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49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49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49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49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49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49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49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49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49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49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49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49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49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49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49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49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49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49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49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49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49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49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49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49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49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49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49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49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49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49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49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49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49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49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49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49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49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49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49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49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49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49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49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49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49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49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49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49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49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49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49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49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49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49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49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49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49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49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49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49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49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49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49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49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49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49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49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49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49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49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49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49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49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49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49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49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49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49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49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49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49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49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49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49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49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49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49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49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49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49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49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49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49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49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49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49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49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49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49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49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49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49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49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49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49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49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49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49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49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49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49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49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49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49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49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49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49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49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49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49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49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49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49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49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49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49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49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49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49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49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49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49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49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49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49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49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49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49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49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49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49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49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49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49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49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49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49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49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49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49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49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49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49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49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49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49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49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49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49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49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49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49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49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49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49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49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49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49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49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49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49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49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49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49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49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49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49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49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49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49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49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49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49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49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49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49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49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49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49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49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49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49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49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49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49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49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49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49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49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49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49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49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49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49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49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49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49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49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49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49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49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49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49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49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49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49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49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49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49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49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49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49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49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49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49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49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49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49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49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49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49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49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49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49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49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49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49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49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49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49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49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49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49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49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49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49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49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49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49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49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49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49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49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49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49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49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49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49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49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49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49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49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49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49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49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49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49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49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49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49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49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49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49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49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49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49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49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49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49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49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49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49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49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49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49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49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49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49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49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49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49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49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49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49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49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49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49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49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49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49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49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49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49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49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49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49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49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49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49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49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49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49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49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49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49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49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49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49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49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49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49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49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49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49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49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49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49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49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49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49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49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49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49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49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49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49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49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49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49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49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49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49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49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49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49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49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49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49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49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49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49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49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49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49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49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49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49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49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49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49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49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49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49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49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49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49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49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49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49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49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49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49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49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49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49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49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49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49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49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49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49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49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49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49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49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49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49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49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49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49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49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49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49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49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49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49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49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49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49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49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49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49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49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49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49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49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49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49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49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49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49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49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49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49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49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49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49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49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49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49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49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49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49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49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49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49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49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49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49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49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49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49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49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49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49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49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49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49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49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49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49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49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49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49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49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49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49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49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49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49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49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49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49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49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49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49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49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49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49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49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49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49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49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49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49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49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49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49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49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49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49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49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49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49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49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49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49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49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49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49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49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49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49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49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49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49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49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49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49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49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49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49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49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49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49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49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49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49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49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49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49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49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49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49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49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49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49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49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49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49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49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49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49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49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49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49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49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49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49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49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49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49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49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49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49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49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49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49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49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49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49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49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49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49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49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49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49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49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49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49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49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49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49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49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49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49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49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49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49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49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49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49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49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49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49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49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49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49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49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49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49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49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49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49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49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49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49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49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49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49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49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49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49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49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49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49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49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49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49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49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49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49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49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49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49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49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49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49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49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49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49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49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49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49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49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49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49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49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49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49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49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49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49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49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49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49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49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49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49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49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49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49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49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49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49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49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49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49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49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49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49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49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49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49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49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49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49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49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49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49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49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49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49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49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49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49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49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49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49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49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49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49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49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49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49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49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49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49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49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49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49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49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49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49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49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49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49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49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49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49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49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49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49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49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49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49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49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49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49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49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49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49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49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49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49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49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49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49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49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49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49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49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49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49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49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49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49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49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49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49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49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49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49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49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49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49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49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49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49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49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49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49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49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49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49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49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49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49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49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49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49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49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49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49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49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49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49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49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49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49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49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49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49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49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49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</sheetData>
  <mergeCells count="1">
    <mergeCell ref="A1:G1"/>
  </mergeCells>
  <conditionalFormatting sqref="F3:F12">
    <cfRule type="containsText" dxfId="4" priority="1" operator="containsText" text="High">
      <formula>NOT(ISERROR(SEARCH(("High"),(F3))))</formula>
    </cfRule>
  </conditionalFormatting>
  <conditionalFormatting sqref="F3:F12">
    <cfRule type="containsText" dxfId="5" priority="2" operator="containsText" text="Medium">
      <formula>NOT(ISERROR(SEARCH(("Medium"),(F3))))</formula>
    </cfRule>
  </conditionalFormatting>
  <conditionalFormatting sqref="F5">
    <cfRule type="containsText" dxfId="6" priority="3" operator="containsText" text="Low">
      <formula>NOT(ISERROR(SEARCH(("Low"),(F5))))</formula>
    </cfRule>
  </conditionalFormatting>
  <conditionalFormatting sqref="F8:F12">
    <cfRule type="containsText" dxfId="6" priority="4" operator="containsText" text="Low">
      <formula>NOT(ISERROR(SEARCH(("Low"),(F8))))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4" max="14" width="14.5"/>
  </cols>
  <sheetData>
    <row r="1">
      <c r="A1" s="50" t="s">
        <v>67</v>
      </c>
    </row>
    <row r="2">
      <c r="D2" s="51" t="s">
        <v>68</v>
      </c>
      <c r="E2" s="51" t="s">
        <v>44</v>
      </c>
      <c r="F2" s="35" t="s">
        <v>69</v>
      </c>
      <c r="G2" s="35" t="s">
        <v>70</v>
      </c>
      <c r="H2" s="35" t="s">
        <v>71</v>
      </c>
    </row>
    <row r="3">
      <c r="A3" s="35">
        <v>7.0</v>
      </c>
      <c r="B3" s="35" t="s">
        <v>22</v>
      </c>
      <c r="C3" s="35" t="s">
        <v>23</v>
      </c>
      <c r="D3" s="52" t="s">
        <v>72</v>
      </c>
      <c r="E3" s="53">
        <v>46540.0</v>
      </c>
      <c r="F3" s="4">
        <v>9.0</v>
      </c>
      <c r="G3" s="4">
        <f t="shared" ref="G3:G11" si="1">RANK(E3,$E$3:$E$11)</f>
        <v>1</v>
      </c>
      <c r="H3" s="35">
        <v>2.0</v>
      </c>
      <c r="I3" s="4">
        <f t="shared" ref="I3:I11" si="2">SUMIF(B209:B375,B3,E209:E375)</f>
        <v>46540</v>
      </c>
    </row>
    <row r="4">
      <c r="A4" s="35">
        <v>2.0</v>
      </c>
      <c r="B4" s="35" t="s">
        <v>12</v>
      </c>
      <c r="C4" s="35" t="s">
        <v>13</v>
      </c>
      <c r="D4" s="52" t="s">
        <v>73</v>
      </c>
      <c r="E4" s="53">
        <v>42385.0</v>
      </c>
      <c r="F4" s="4">
        <v>8.0</v>
      </c>
      <c r="G4" s="4">
        <f t="shared" si="1"/>
        <v>2</v>
      </c>
      <c r="H4" s="35">
        <v>5.0</v>
      </c>
      <c r="I4" s="4">
        <f t="shared" si="2"/>
        <v>42385</v>
      </c>
    </row>
    <row r="5">
      <c r="A5" s="35">
        <v>3.0</v>
      </c>
      <c r="B5" s="35" t="s">
        <v>14</v>
      </c>
      <c r="C5" s="35" t="s">
        <v>15</v>
      </c>
      <c r="D5" s="52" t="s">
        <v>74</v>
      </c>
      <c r="E5" s="53">
        <v>31408.0</v>
      </c>
      <c r="F5" s="4">
        <v>7.0</v>
      </c>
      <c r="G5" s="4">
        <f t="shared" si="1"/>
        <v>3</v>
      </c>
      <c r="H5" s="35">
        <v>7.0</v>
      </c>
      <c r="I5" s="4">
        <f t="shared" si="2"/>
        <v>31408</v>
      </c>
    </row>
    <row r="6">
      <c r="A6" s="35">
        <v>4.0</v>
      </c>
      <c r="B6" s="35" t="s">
        <v>16</v>
      </c>
      <c r="C6" s="35" t="s">
        <v>17</v>
      </c>
      <c r="D6" s="52" t="s">
        <v>75</v>
      </c>
      <c r="E6" s="53">
        <v>29394.0</v>
      </c>
      <c r="F6" s="4">
        <v>6.0</v>
      </c>
      <c r="G6" s="4">
        <f t="shared" si="1"/>
        <v>4</v>
      </c>
      <c r="H6" s="35">
        <v>7.0</v>
      </c>
      <c r="I6" s="4">
        <f t="shared" si="2"/>
        <v>29394</v>
      </c>
    </row>
    <row r="7">
      <c r="A7" s="35">
        <v>8.0</v>
      </c>
      <c r="B7" s="35" t="s">
        <v>24</v>
      </c>
      <c r="C7" s="35" t="s">
        <v>25</v>
      </c>
      <c r="D7" s="52" t="s">
        <v>76</v>
      </c>
      <c r="E7" s="53">
        <v>23652.0</v>
      </c>
      <c r="F7" s="4">
        <v>5.0</v>
      </c>
      <c r="G7" s="4">
        <f t="shared" si="1"/>
        <v>5</v>
      </c>
      <c r="H7" s="35">
        <v>4.0</v>
      </c>
      <c r="I7" s="4">
        <f t="shared" si="2"/>
        <v>23652</v>
      </c>
    </row>
    <row r="8">
      <c r="A8" s="35">
        <v>5.0</v>
      </c>
      <c r="B8" s="35" t="s">
        <v>18</v>
      </c>
      <c r="C8" s="35" t="s">
        <v>19</v>
      </c>
      <c r="D8" s="52" t="s">
        <v>77</v>
      </c>
      <c r="E8" s="53">
        <v>21252.0</v>
      </c>
      <c r="F8" s="4">
        <v>4.0</v>
      </c>
      <c r="G8" s="4">
        <f t="shared" si="1"/>
        <v>6</v>
      </c>
      <c r="H8" s="35">
        <v>3.0</v>
      </c>
      <c r="I8" s="4">
        <f t="shared" si="2"/>
        <v>21252</v>
      </c>
    </row>
    <row r="9">
      <c r="A9" s="35">
        <v>9.0</v>
      </c>
      <c r="B9" s="35" t="s">
        <v>26</v>
      </c>
      <c r="C9" s="35" t="s">
        <v>27</v>
      </c>
      <c r="D9" s="52" t="s">
        <v>78</v>
      </c>
      <c r="E9" s="53">
        <v>18690.0</v>
      </c>
      <c r="F9" s="4">
        <v>3.0</v>
      </c>
      <c r="G9" s="4">
        <f t="shared" si="1"/>
        <v>7</v>
      </c>
      <c r="H9" s="35">
        <v>4.0</v>
      </c>
      <c r="I9" s="4">
        <f t="shared" si="2"/>
        <v>18690</v>
      </c>
    </row>
    <row r="10">
      <c r="A10" s="35">
        <v>6.0</v>
      </c>
      <c r="B10" s="35" t="s">
        <v>20</v>
      </c>
      <c r="C10" s="35" t="s">
        <v>21</v>
      </c>
      <c r="D10" s="52" t="s">
        <v>79</v>
      </c>
      <c r="E10" s="53">
        <v>17635.0</v>
      </c>
      <c r="F10" s="4">
        <v>2.0</v>
      </c>
      <c r="G10" s="4">
        <f t="shared" si="1"/>
        <v>8</v>
      </c>
      <c r="H10" s="35">
        <v>7.0</v>
      </c>
      <c r="I10" s="4">
        <f t="shared" si="2"/>
        <v>17635</v>
      </c>
    </row>
    <row r="11">
      <c r="A11" s="35">
        <v>1.0</v>
      </c>
      <c r="B11" s="35" t="s">
        <v>10</v>
      </c>
      <c r="C11" s="35" t="s">
        <v>11</v>
      </c>
      <c r="D11" s="52" t="s">
        <v>80</v>
      </c>
      <c r="E11" s="53">
        <v>15624.0</v>
      </c>
      <c r="F11" s="4">
        <v>1.0</v>
      </c>
      <c r="G11" s="4">
        <f t="shared" si="1"/>
        <v>9</v>
      </c>
      <c r="H11" s="35">
        <v>10.0</v>
      </c>
      <c r="I11" s="4">
        <f t="shared" si="2"/>
        <v>10816</v>
      </c>
    </row>
    <row r="13">
      <c r="B13" s="52" t="s">
        <v>68</v>
      </c>
      <c r="C13" s="52" t="s">
        <v>68</v>
      </c>
      <c r="D13" s="52" t="s">
        <v>68</v>
      </c>
      <c r="E13" s="52" t="s">
        <v>81</v>
      </c>
      <c r="F13" s="52" t="s">
        <v>44</v>
      </c>
      <c r="G13" s="52" t="s">
        <v>82</v>
      </c>
      <c r="H13" s="52" t="s">
        <v>83</v>
      </c>
      <c r="I13" s="52" t="s">
        <v>84</v>
      </c>
      <c r="K13" s="54" t="s">
        <v>85</v>
      </c>
      <c r="L13" s="55" t="s">
        <v>69</v>
      </c>
      <c r="M13" s="52" t="s">
        <v>62</v>
      </c>
      <c r="N13" s="52" t="s">
        <v>68</v>
      </c>
      <c r="O13" s="56">
        <v>42552.0</v>
      </c>
      <c r="P13" s="56">
        <v>42583.0</v>
      </c>
      <c r="Q13" s="56">
        <v>42614.0</v>
      </c>
      <c r="R13" s="56">
        <v>42644.0</v>
      </c>
      <c r="S13" s="56">
        <v>42675.0</v>
      </c>
      <c r="T13" s="56">
        <v>42705.0</v>
      </c>
      <c r="U13" s="56">
        <v>42736.0</v>
      </c>
      <c r="V13" s="56">
        <v>42767.0</v>
      </c>
      <c r="W13" s="56">
        <v>42795.0</v>
      </c>
      <c r="X13" s="56">
        <v>42826.0</v>
      </c>
      <c r="Y13" s="56">
        <v>42856.0</v>
      </c>
      <c r="Z13" s="56">
        <v>42887.0</v>
      </c>
      <c r="AA13" s="56">
        <v>42917.0</v>
      </c>
      <c r="AB13" s="56">
        <v>42948.0</v>
      </c>
      <c r="AC13" s="56">
        <v>42979.0</v>
      </c>
      <c r="AD13" s="56">
        <v>43009.0</v>
      </c>
      <c r="AE13" s="56">
        <v>43040.0</v>
      </c>
      <c r="AF13" s="56">
        <v>43070.0</v>
      </c>
      <c r="AG13" s="56">
        <v>43101.0</v>
      </c>
      <c r="AH13" s="56">
        <v>43132.0</v>
      </c>
      <c r="AI13" s="56">
        <v>43160.0</v>
      </c>
      <c r="AJ13" s="56">
        <v>43191.0</v>
      </c>
      <c r="AK13" s="56"/>
      <c r="AL13" s="57"/>
    </row>
    <row r="14">
      <c r="A14" s="35">
        <v>2.0</v>
      </c>
      <c r="B14" s="35" t="s">
        <v>12</v>
      </c>
      <c r="C14" s="35" t="s">
        <v>13</v>
      </c>
      <c r="D14" s="52" t="s">
        <v>79</v>
      </c>
      <c r="E14" s="56">
        <v>42552.0</v>
      </c>
      <c r="F14" s="53">
        <v>350.0</v>
      </c>
      <c r="G14" s="52">
        <v>6.0</v>
      </c>
      <c r="H14" s="52">
        <v>3.0</v>
      </c>
      <c r="I14" s="52">
        <v>7.0</v>
      </c>
      <c r="K14" s="58">
        <f t="shared" ref="K14:K22" si="3">AVERAGEIF($D$13:$D$205,N14,$G$13:$G$205)</f>
        <v>6.863636364</v>
      </c>
      <c r="L14" s="58">
        <f t="shared" ref="L14:L22" si="4">AVERAGEIF($D$13:$D$205,N14,$H$13:$H$205)</f>
        <v>2.636363636</v>
      </c>
      <c r="M14" s="59">
        <v>2.0</v>
      </c>
      <c r="N14" s="59" t="s">
        <v>72</v>
      </c>
      <c r="O14" s="53">
        <v>242.0</v>
      </c>
      <c r="P14" s="53">
        <v>494.0</v>
      </c>
      <c r="Q14" s="53">
        <v>510.0</v>
      </c>
      <c r="R14" s="53">
        <v>286.0</v>
      </c>
      <c r="S14" s="53">
        <v>636.0</v>
      </c>
      <c r="T14" s="53">
        <v>1072.0</v>
      </c>
      <c r="U14" s="53">
        <v>608.0</v>
      </c>
      <c r="V14" s="53">
        <v>336.0</v>
      </c>
      <c r="W14" s="53">
        <v>550.0</v>
      </c>
      <c r="X14" s="53">
        <v>40.0</v>
      </c>
      <c r="Y14" s="53">
        <v>674.0</v>
      </c>
      <c r="Z14" s="53">
        <v>520.0</v>
      </c>
      <c r="AA14" s="53">
        <v>1304.0</v>
      </c>
      <c r="AB14" s="53">
        <v>408.0</v>
      </c>
      <c r="AC14" s="53">
        <v>718.0</v>
      </c>
      <c r="AD14" s="53">
        <v>1086.0</v>
      </c>
      <c r="AE14" s="53">
        <v>344.0</v>
      </c>
      <c r="AF14" s="53">
        <v>1166.0</v>
      </c>
      <c r="AG14" s="53">
        <v>794.0</v>
      </c>
      <c r="AH14" s="53">
        <v>1132.0</v>
      </c>
      <c r="AI14" s="53">
        <v>934.0</v>
      </c>
      <c r="AJ14" s="53">
        <v>1172.0</v>
      </c>
      <c r="AK14" s="53"/>
      <c r="AL14" s="60"/>
    </row>
    <row r="15">
      <c r="A15" s="35">
        <v>2.0</v>
      </c>
      <c r="B15" s="35" t="s">
        <v>12</v>
      </c>
      <c r="C15" s="35" t="s">
        <v>13</v>
      </c>
      <c r="D15" s="52" t="s">
        <v>79</v>
      </c>
      <c r="E15" s="56">
        <v>42583.0</v>
      </c>
      <c r="F15" s="53">
        <v>658.0</v>
      </c>
      <c r="G15" s="52">
        <v>4.0</v>
      </c>
      <c r="H15" s="52">
        <v>4.0</v>
      </c>
      <c r="I15" s="52">
        <v>7.0</v>
      </c>
      <c r="K15" s="58">
        <f t="shared" si="3"/>
        <v>4.454545455</v>
      </c>
      <c r="L15" s="58">
        <f t="shared" si="4"/>
        <v>5.045454545</v>
      </c>
      <c r="M15" s="59">
        <v>3.0</v>
      </c>
      <c r="N15" s="59" t="s">
        <v>77</v>
      </c>
      <c r="O15" s="53">
        <v>1497.0</v>
      </c>
      <c r="P15" s="60">
        <v>504.0</v>
      </c>
      <c r="Q15" s="60">
        <v>477.0</v>
      </c>
      <c r="R15" s="53">
        <v>1839.0</v>
      </c>
      <c r="S15" s="60">
        <v>1191.0</v>
      </c>
      <c r="T15" s="53">
        <v>1128.0</v>
      </c>
      <c r="U15" s="53">
        <v>2436.0</v>
      </c>
      <c r="V15" s="60">
        <v>2025.0</v>
      </c>
      <c r="W15" s="53">
        <v>801.0</v>
      </c>
      <c r="X15" s="53">
        <v>1260.0</v>
      </c>
      <c r="Y15" s="53">
        <v>966.0</v>
      </c>
      <c r="Z15" s="53">
        <v>627.0</v>
      </c>
      <c r="AA15" s="53">
        <v>810.0</v>
      </c>
      <c r="AB15" s="53">
        <v>1593.0</v>
      </c>
      <c r="AC15" s="53">
        <v>1539.0</v>
      </c>
      <c r="AD15" s="53">
        <v>1122.0</v>
      </c>
      <c r="AE15" s="53">
        <v>951.0</v>
      </c>
      <c r="AF15" s="53">
        <v>1689.0</v>
      </c>
      <c r="AG15" s="53">
        <v>1758.0</v>
      </c>
      <c r="AH15" s="53">
        <v>1662.0</v>
      </c>
      <c r="AI15" s="53">
        <v>1443.0</v>
      </c>
      <c r="AJ15" s="53">
        <v>1326.0</v>
      </c>
    </row>
    <row r="16">
      <c r="A16" s="35">
        <v>2.0</v>
      </c>
      <c r="B16" s="35" t="s">
        <v>12</v>
      </c>
      <c r="C16" s="35" t="s">
        <v>13</v>
      </c>
      <c r="D16" s="52" t="s">
        <v>79</v>
      </c>
      <c r="E16" s="56">
        <v>42614.0</v>
      </c>
      <c r="F16" s="53">
        <v>959.0</v>
      </c>
      <c r="G16" s="52">
        <v>2.0</v>
      </c>
      <c r="H16" s="52">
        <v>7.0</v>
      </c>
      <c r="I16" s="52">
        <v>7.0</v>
      </c>
      <c r="K16" s="58">
        <f t="shared" si="3"/>
        <v>5.318181818</v>
      </c>
      <c r="L16" s="58">
        <f t="shared" si="4"/>
        <v>4.181818182</v>
      </c>
      <c r="M16" s="59">
        <v>4.0</v>
      </c>
      <c r="N16" s="59" t="s">
        <v>76</v>
      </c>
      <c r="O16" s="53">
        <v>172.0</v>
      </c>
      <c r="P16" s="53">
        <v>1516.0</v>
      </c>
      <c r="Q16" s="53">
        <v>500.0</v>
      </c>
      <c r="R16" s="53">
        <v>176.0</v>
      </c>
      <c r="S16" s="53">
        <v>104.0</v>
      </c>
      <c r="T16" s="53">
        <v>1224.0</v>
      </c>
      <c r="U16" s="53">
        <v>1220.0</v>
      </c>
      <c r="V16" s="53">
        <v>1668.0</v>
      </c>
      <c r="W16" s="53">
        <v>1152.0</v>
      </c>
      <c r="X16" s="53">
        <v>272.0</v>
      </c>
      <c r="Y16" s="53">
        <v>952.0</v>
      </c>
      <c r="Z16" s="53">
        <v>468.0</v>
      </c>
      <c r="AA16" s="53">
        <v>756.0</v>
      </c>
      <c r="AB16" s="53">
        <v>1068.0</v>
      </c>
      <c r="AC16" s="53">
        <v>260.0</v>
      </c>
      <c r="AD16" s="53">
        <v>2000.0</v>
      </c>
      <c r="AE16" s="53">
        <v>748.0</v>
      </c>
      <c r="AF16" s="53">
        <v>808.0</v>
      </c>
      <c r="AG16" s="53">
        <v>2172.0</v>
      </c>
      <c r="AH16" s="53">
        <v>52.0</v>
      </c>
      <c r="AI16" s="53">
        <v>3648.0</v>
      </c>
      <c r="AJ16" s="53">
        <v>2164.0</v>
      </c>
    </row>
    <row r="17">
      <c r="A17" s="35">
        <v>2.0</v>
      </c>
      <c r="B17" s="35" t="s">
        <v>12</v>
      </c>
      <c r="C17" s="35" t="s">
        <v>13</v>
      </c>
      <c r="D17" s="52" t="s">
        <v>79</v>
      </c>
      <c r="E17" s="56">
        <v>42644.0</v>
      </c>
      <c r="F17" s="53">
        <v>1736.0</v>
      </c>
      <c r="G17" s="52">
        <v>4.0</v>
      </c>
      <c r="H17" s="52">
        <v>5.0</v>
      </c>
      <c r="I17" s="52">
        <v>7.0</v>
      </c>
      <c r="K17" s="58">
        <f t="shared" si="3"/>
        <v>3.818181818</v>
      </c>
      <c r="L17" s="58">
        <f t="shared" si="4"/>
        <v>5.681818182</v>
      </c>
      <c r="M17" s="59">
        <v>4.0</v>
      </c>
      <c r="N17" s="59" t="s">
        <v>78</v>
      </c>
      <c r="O17" s="53">
        <v>728.0</v>
      </c>
      <c r="P17" s="53">
        <v>912.0</v>
      </c>
      <c r="Q17" s="53">
        <v>300.0</v>
      </c>
      <c r="R17" s="53">
        <v>604.0</v>
      </c>
      <c r="S17" s="53">
        <v>816.0</v>
      </c>
      <c r="T17" s="53">
        <v>400.0</v>
      </c>
      <c r="U17" s="53">
        <v>1456.0</v>
      </c>
      <c r="V17" s="53">
        <v>2296.0</v>
      </c>
      <c r="W17" s="53">
        <v>792.0</v>
      </c>
      <c r="X17" s="53">
        <v>1468.0</v>
      </c>
      <c r="Y17" s="53">
        <v>2032.0</v>
      </c>
      <c r="Z17" s="53">
        <v>1144.0</v>
      </c>
      <c r="AA17" s="53">
        <v>336.0</v>
      </c>
      <c r="AB17" s="53">
        <v>984.0</v>
      </c>
      <c r="AC17" s="53">
        <v>936.0</v>
      </c>
      <c r="AD17" s="53">
        <v>1660.0</v>
      </c>
      <c r="AE17" s="53">
        <v>1908.0</v>
      </c>
      <c r="AF17" s="53">
        <v>2732.0</v>
      </c>
      <c r="AG17" s="53">
        <v>2980.0</v>
      </c>
      <c r="AH17" s="53">
        <v>2648.0</v>
      </c>
      <c r="AI17" s="53">
        <v>2312.0</v>
      </c>
      <c r="AJ17" s="53">
        <v>1964.0</v>
      </c>
      <c r="AK17" s="53"/>
      <c r="AL17" s="60"/>
    </row>
    <row r="18">
      <c r="A18" s="35">
        <v>2.0</v>
      </c>
      <c r="B18" s="35" t="s">
        <v>12</v>
      </c>
      <c r="C18" s="35" t="s">
        <v>13</v>
      </c>
      <c r="D18" s="52" t="s">
        <v>79</v>
      </c>
      <c r="E18" s="56">
        <v>42675.0</v>
      </c>
      <c r="F18" s="53">
        <v>1659.0</v>
      </c>
      <c r="G18" s="52">
        <v>2.0</v>
      </c>
      <c r="H18" s="52">
        <v>7.0</v>
      </c>
      <c r="I18" s="52">
        <v>7.0</v>
      </c>
      <c r="K18" s="58">
        <f t="shared" si="3"/>
        <v>5.761904762</v>
      </c>
      <c r="L18" s="58">
        <f t="shared" si="4"/>
        <v>3.761904762</v>
      </c>
      <c r="M18" s="59">
        <v>5.0</v>
      </c>
      <c r="N18" s="59" t="s">
        <v>73</v>
      </c>
      <c r="O18" s="53">
        <v>545.0</v>
      </c>
      <c r="P18" s="53">
        <v>835.0</v>
      </c>
      <c r="Q18" s="53">
        <v>1010.0</v>
      </c>
      <c r="R18" s="53">
        <v>725.0</v>
      </c>
      <c r="S18" s="53">
        <v>1700.0</v>
      </c>
      <c r="T18" s="53">
        <v>320.0</v>
      </c>
      <c r="U18" s="53">
        <v>585.0</v>
      </c>
      <c r="V18" s="53">
        <v>375.0</v>
      </c>
      <c r="W18" s="53">
        <v>1240.0</v>
      </c>
      <c r="X18" s="53">
        <v>320.0</v>
      </c>
      <c r="Y18" s="53">
        <v>865.0</v>
      </c>
      <c r="Z18" s="53">
        <v>205.0</v>
      </c>
      <c r="AA18" s="53">
        <v>665.0</v>
      </c>
      <c r="AB18" s="53">
        <v>185.0</v>
      </c>
      <c r="AC18" s="53">
        <v>1230.0</v>
      </c>
      <c r="AD18" s="53">
        <v>1240.0</v>
      </c>
      <c r="AE18" s="53">
        <v>1460.0</v>
      </c>
      <c r="AF18" s="53">
        <v>485.0</v>
      </c>
      <c r="AG18" s="53">
        <v>645.0</v>
      </c>
      <c r="AH18" s="53">
        <v>1440.0</v>
      </c>
      <c r="AI18" s="53">
        <v>1560.0</v>
      </c>
      <c r="AJ18" s="52">
        <v>0.0</v>
      </c>
      <c r="AK18" s="53"/>
      <c r="AL18" s="60"/>
    </row>
    <row r="19">
      <c r="A19" s="35">
        <v>2.0</v>
      </c>
      <c r="B19" s="35" t="s">
        <v>12</v>
      </c>
      <c r="C19" s="35" t="s">
        <v>13</v>
      </c>
      <c r="D19" s="52" t="s">
        <v>79</v>
      </c>
      <c r="E19" s="56">
        <v>42705.0</v>
      </c>
      <c r="F19" s="53">
        <v>2233.0</v>
      </c>
      <c r="G19" s="52">
        <v>1.0</v>
      </c>
      <c r="H19" s="52">
        <v>8.0</v>
      </c>
      <c r="I19" s="52">
        <v>7.0</v>
      </c>
      <c r="K19" s="58">
        <f t="shared" si="3"/>
        <v>5.611111111</v>
      </c>
      <c r="L19" s="58">
        <f t="shared" si="4"/>
        <v>4.111111111</v>
      </c>
      <c r="M19" s="59">
        <v>7.0</v>
      </c>
      <c r="N19" s="59" t="s">
        <v>74</v>
      </c>
      <c r="O19" s="53">
        <v>2058.0</v>
      </c>
      <c r="P19" s="52">
        <v>0.0</v>
      </c>
      <c r="Q19" s="52">
        <v>0.0</v>
      </c>
      <c r="R19" s="53">
        <v>1792.0</v>
      </c>
      <c r="S19" s="52">
        <v>0.0</v>
      </c>
      <c r="T19" s="53">
        <v>175.0</v>
      </c>
      <c r="U19" s="53">
        <v>518.0</v>
      </c>
      <c r="V19" s="52">
        <v>0.0</v>
      </c>
      <c r="W19" s="53">
        <v>959.0</v>
      </c>
      <c r="X19" s="53">
        <v>364.0</v>
      </c>
      <c r="Y19" s="53">
        <v>56.0</v>
      </c>
      <c r="Z19" s="53">
        <v>1127.0</v>
      </c>
      <c r="AA19" s="53">
        <v>28.0</v>
      </c>
      <c r="AB19" s="53">
        <v>686.0</v>
      </c>
      <c r="AC19" s="53">
        <v>651.0</v>
      </c>
      <c r="AD19" s="53">
        <v>168.0</v>
      </c>
      <c r="AE19" s="53">
        <v>1554.0</v>
      </c>
      <c r="AF19" s="53">
        <v>574.0</v>
      </c>
      <c r="AG19" s="53">
        <v>1659.0</v>
      </c>
      <c r="AH19" s="53">
        <v>2079.0</v>
      </c>
      <c r="AI19" s="53">
        <v>2219.0</v>
      </c>
      <c r="AJ19" s="60">
        <v>2023.0</v>
      </c>
    </row>
    <row r="20">
      <c r="A20" s="35">
        <v>2.0</v>
      </c>
      <c r="B20" s="35" t="s">
        <v>12</v>
      </c>
      <c r="C20" s="35" t="s">
        <v>13</v>
      </c>
      <c r="D20" s="52" t="s">
        <v>79</v>
      </c>
      <c r="E20" s="56">
        <v>42736.0</v>
      </c>
      <c r="F20" s="53">
        <v>1610.0</v>
      </c>
      <c r="G20" s="52">
        <v>3.0</v>
      </c>
      <c r="H20" s="52">
        <v>6.0</v>
      </c>
      <c r="I20" s="52">
        <v>7.0</v>
      </c>
      <c r="K20" s="58">
        <f t="shared" si="3"/>
        <v>4.555555556</v>
      </c>
      <c r="L20" s="58">
        <f t="shared" si="4"/>
        <v>5.166666667</v>
      </c>
      <c r="M20" s="59">
        <v>7.0</v>
      </c>
      <c r="N20" s="59" t="s">
        <v>75</v>
      </c>
      <c r="O20" s="53">
        <v>1148.0</v>
      </c>
      <c r="P20" s="53">
        <v>0.0</v>
      </c>
      <c r="Q20" s="53">
        <v>560.0</v>
      </c>
      <c r="R20" s="53">
        <v>630.0</v>
      </c>
      <c r="S20" s="53">
        <v>1722.0</v>
      </c>
      <c r="T20" s="53">
        <v>1386.0</v>
      </c>
      <c r="U20" s="53">
        <v>0.0</v>
      </c>
      <c r="V20" s="53">
        <v>0.0</v>
      </c>
      <c r="W20" s="53">
        <v>1316.0</v>
      </c>
      <c r="X20" s="53">
        <v>0.0</v>
      </c>
      <c r="Y20" s="53">
        <v>1729.0</v>
      </c>
      <c r="Z20" s="53">
        <v>861.0</v>
      </c>
      <c r="AA20" s="53">
        <v>1491.0</v>
      </c>
      <c r="AB20" s="53">
        <v>1050.0</v>
      </c>
      <c r="AC20" s="53">
        <v>756.0</v>
      </c>
      <c r="AD20" s="53">
        <v>2527.0</v>
      </c>
      <c r="AE20" s="53">
        <v>196.0</v>
      </c>
      <c r="AF20" s="53">
        <v>371.0</v>
      </c>
      <c r="AG20" s="53">
        <v>2408.0</v>
      </c>
      <c r="AH20" s="53">
        <v>1932.0</v>
      </c>
      <c r="AI20" s="53">
        <v>1099.0</v>
      </c>
      <c r="AJ20" s="53">
        <v>70.0</v>
      </c>
      <c r="AK20" s="53"/>
      <c r="AL20" s="60"/>
    </row>
    <row r="21">
      <c r="A21" s="35">
        <v>2.0</v>
      </c>
      <c r="B21" s="35" t="s">
        <v>12</v>
      </c>
      <c r="C21" s="35" t="s">
        <v>13</v>
      </c>
      <c r="D21" s="52" t="s">
        <v>79</v>
      </c>
      <c r="E21" s="56">
        <v>42767.0</v>
      </c>
      <c r="F21" s="53">
        <v>252.0</v>
      </c>
      <c r="G21" s="52">
        <v>7.0</v>
      </c>
      <c r="H21" s="52">
        <v>1.0</v>
      </c>
      <c r="I21" s="52">
        <v>7.0</v>
      </c>
      <c r="K21" s="58">
        <f t="shared" si="3"/>
        <v>3.454545455</v>
      </c>
      <c r="L21" s="58">
        <f t="shared" si="4"/>
        <v>6.045454545</v>
      </c>
      <c r="M21" s="59">
        <v>7.0</v>
      </c>
      <c r="N21" s="59" t="s">
        <v>79</v>
      </c>
      <c r="O21" s="60">
        <v>350.0</v>
      </c>
      <c r="P21" s="53">
        <v>658.0</v>
      </c>
      <c r="Q21" s="53">
        <v>959.0</v>
      </c>
      <c r="R21" s="53">
        <v>1736.0</v>
      </c>
      <c r="S21" s="53">
        <v>1659.0</v>
      </c>
      <c r="T21" s="53">
        <v>2233.0</v>
      </c>
      <c r="U21" s="53">
        <v>1610.0</v>
      </c>
      <c r="V21" s="53">
        <v>252.0</v>
      </c>
      <c r="W21" s="53">
        <v>1057.0</v>
      </c>
      <c r="X21" s="53">
        <v>3276.0</v>
      </c>
      <c r="Y21" s="53">
        <v>1547.0</v>
      </c>
      <c r="Z21" s="53">
        <v>1561.0</v>
      </c>
      <c r="AA21" s="53">
        <v>2520.0</v>
      </c>
      <c r="AB21" s="53">
        <v>70.0</v>
      </c>
      <c r="AC21" s="53">
        <v>2891.0</v>
      </c>
      <c r="AD21" s="53">
        <v>1274.0</v>
      </c>
      <c r="AE21" s="53">
        <v>945.0</v>
      </c>
      <c r="AF21" s="53">
        <v>1225.0</v>
      </c>
      <c r="AG21" s="53">
        <v>1764.0</v>
      </c>
      <c r="AH21" s="53">
        <v>2030.0</v>
      </c>
      <c r="AI21" s="53">
        <v>3906.0</v>
      </c>
      <c r="AJ21" s="53">
        <v>7882.0</v>
      </c>
    </row>
    <row r="22">
      <c r="A22" s="35">
        <v>2.0</v>
      </c>
      <c r="B22" s="35" t="s">
        <v>12</v>
      </c>
      <c r="C22" s="35" t="s">
        <v>13</v>
      </c>
      <c r="D22" s="52" t="s">
        <v>79</v>
      </c>
      <c r="E22" s="56">
        <v>42795.0</v>
      </c>
      <c r="F22" s="53">
        <v>1057.0</v>
      </c>
      <c r="G22" s="52">
        <v>4.0</v>
      </c>
      <c r="H22" s="52">
        <v>6.0</v>
      </c>
      <c r="I22" s="52">
        <v>7.0</v>
      </c>
      <c r="K22" s="58">
        <f t="shared" si="3"/>
        <v>3.15</v>
      </c>
      <c r="L22" s="58">
        <f t="shared" si="4"/>
        <v>6.4</v>
      </c>
      <c r="M22" s="59">
        <v>10.0</v>
      </c>
      <c r="N22" s="59" t="s">
        <v>80</v>
      </c>
      <c r="O22" s="52">
        <v>0.0</v>
      </c>
      <c r="P22" s="53">
        <v>390.0</v>
      </c>
      <c r="Q22" s="53">
        <v>910.0</v>
      </c>
      <c r="R22" s="53">
        <v>1930.0</v>
      </c>
      <c r="S22" s="53">
        <v>1620.0</v>
      </c>
      <c r="T22" s="53">
        <v>2480.0</v>
      </c>
      <c r="U22" s="53">
        <v>1450.0</v>
      </c>
      <c r="V22" s="53">
        <v>1910.0</v>
      </c>
      <c r="W22" s="53">
        <v>2690.0</v>
      </c>
      <c r="X22" s="53">
        <v>2190.0</v>
      </c>
      <c r="Y22" s="53">
        <v>830.0</v>
      </c>
      <c r="Z22" s="53">
        <v>2410.0</v>
      </c>
      <c r="AA22" s="53">
        <v>2220.0</v>
      </c>
      <c r="AB22" s="53">
        <v>5210.0</v>
      </c>
      <c r="AC22" s="53">
        <v>340.0</v>
      </c>
      <c r="AD22" s="53">
        <v>700.0</v>
      </c>
      <c r="AE22" s="53">
        <v>490.0</v>
      </c>
      <c r="AF22" s="53">
        <v>2650.0</v>
      </c>
      <c r="AG22" s="53">
        <v>3280.0</v>
      </c>
      <c r="AH22" s="53">
        <v>3070.0</v>
      </c>
      <c r="AI22" s="53">
        <v>8830.0</v>
      </c>
      <c r="AJ22" s="53">
        <v>940.0</v>
      </c>
    </row>
    <row r="23">
      <c r="A23" s="35">
        <v>2.0</v>
      </c>
      <c r="B23" s="35" t="s">
        <v>12</v>
      </c>
      <c r="C23" s="35" t="s">
        <v>13</v>
      </c>
      <c r="D23" s="52" t="s">
        <v>79</v>
      </c>
      <c r="E23" s="56">
        <v>42826.0</v>
      </c>
      <c r="F23" s="53">
        <v>3276.0</v>
      </c>
      <c r="G23" s="52">
        <v>1.0</v>
      </c>
      <c r="H23" s="52">
        <v>8.0</v>
      </c>
      <c r="I23" s="52">
        <v>7.0</v>
      </c>
      <c r="L23" s="61"/>
    </row>
    <row r="24">
      <c r="A24" s="35">
        <v>2.0</v>
      </c>
      <c r="B24" s="35" t="s">
        <v>12</v>
      </c>
      <c r="C24" s="35" t="s">
        <v>13</v>
      </c>
      <c r="D24" s="52" t="s">
        <v>79</v>
      </c>
      <c r="E24" s="56">
        <v>42856.0</v>
      </c>
      <c r="F24" s="53">
        <v>1547.0</v>
      </c>
      <c r="G24" s="52">
        <v>4.0</v>
      </c>
      <c r="H24" s="52">
        <v>6.0</v>
      </c>
      <c r="I24" s="52">
        <v>7.0</v>
      </c>
      <c r="L24" s="61"/>
    </row>
    <row r="25">
      <c r="A25" s="35">
        <v>2.0</v>
      </c>
      <c r="B25" s="35" t="s">
        <v>12</v>
      </c>
      <c r="C25" s="35" t="s">
        <v>13</v>
      </c>
      <c r="D25" s="52" t="s">
        <v>79</v>
      </c>
      <c r="E25" s="56">
        <v>42887.0</v>
      </c>
      <c r="F25" s="53">
        <v>1561.0</v>
      </c>
      <c r="G25" s="52">
        <v>1.0</v>
      </c>
      <c r="H25" s="52">
        <v>9.0</v>
      </c>
      <c r="I25" s="52">
        <v>7.0</v>
      </c>
      <c r="L25" s="61"/>
      <c r="M25" s="57"/>
      <c r="N25" s="56"/>
      <c r="O25" s="53"/>
    </row>
    <row r="26">
      <c r="A26" s="35">
        <v>2.0</v>
      </c>
      <c r="B26" s="35" t="s">
        <v>12</v>
      </c>
      <c r="C26" s="35" t="s">
        <v>13</v>
      </c>
      <c r="D26" s="52" t="s">
        <v>79</v>
      </c>
      <c r="E26" s="56">
        <v>42917.0</v>
      </c>
      <c r="F26" s="53">
        <v>2520.0</v>
      </c>
      <c r="G26" s="52">
        <v>1.0</v>
      </c>
      <c r="H26" s="52">
        <v>9.0</v>
      </c>
      <c r="I26" s="52">
        <v>7.0</v>
      </c>
      <c r="L26" s="61"/>
      <c r="M26" s="57"/>
      <c r="N26" s="56"/>
      <c r="O26" s="53"/>
    </row>
    <row r="27">
      <c r="A27" s="35">
        <v>2.0</v>
      </c>
      <c r="B27" s="35" t="s">
        <v>12</v>
      </c>
      <c r="C27" s="35" t="s">
        <v>13</v>
      </c>
      <c r="D27" s="52" t="s">
        <v>79</v>
      </c>
      <c r="E27" s="56">
        <v>42948.0</v>
      </c>
      <c r="F27" s="53">
        <v>70.0</v>
      </c>
      <c r="G27" s="52">
        <v>9.0</v>
      </c>
      <c r="H27" s="52">
        <v>1.0</v>
      </c>
      <c r="I27" s="52">
        <v>7.0</v>
      </c>
      <c r="L27" s="61"/>
      <c r="M27" s="57"/>
      <c r="N27" s="56"/>
      <c r="O27" s="53"/>
    </row>
    <row r="28">
      <c r="A28" s="35">
        <v>2.0</v>
      </c>
      <c r="B28" s="35" t="s">
        <v>12</v>
      </c>
      <c r="C28" s="35" t="s">
        <v>13</v>
      </c>
      <c r="D28" s="52" t="s">
        <v>79</v>
      </c>
      <c r="E28" s="56">
        <v>42979.0</v>
      </c>
      <c r="F28" s="53">
        <v>2891.0</v>
      </c>
      <c r="G28" s="52">
        <v>2.0</v>
      </c>
      <c r="H28" s="52">
        <v>8.0</v>
      </c>
      <c r="I28" s="52">
        <v>7.0</v>
      </c>
      <c r="L28" s="61"/>
      <c r="M28" s="57"/>
      <c r="N28" s="56"/>
      <c r="O28" s="53"/>
    </row>
    <row r="29">
      <c r="A29" s="35">
        <v>2.0</v>
      </c>
      <c r="B29" s="35" t="s">
        <v>12</v>
      </c>
      <c r="C29" s="35" t="s">
        <v>13</v>
      </c>
      <c r="D29" s="52" t="s">
        <v>79</v>
      </c>
      <c r="E29" s="56">
        <v>43009.0</v>
      </c>
      <c r="F29" s="53">
        <v>1274.0</v>
      </c>
      <c r="G29" s="52">
        <v>4.0</v>
      </c>
      <c r="H29" s="52">
        <v>6.0</v>
      </c>
      <c r="I29" s="52">
        <v>7.0</v>
      </c>
      <c r="L29" s="61"/>
      <c r="M29" s="57"/>
      <c r="N29" s="56"/>
      <c r="O29" s="53"/>
    </row>
    <row r="30">
      <c r="A30" s="35">
        <v>2.0</v>
      </c>
      <c r="B30" s="35" t="s">
        <v>12</v>
      </c>
      <c r="C30" s="35" t="s">
        <v>13</v>
      </c>
      <c r="D30" s="52" t="s">
        <v>79</v>
      </c>
      <c r="E30" s="56">
        <v>43040.0</v>
      </c>
      <c r="F30" s="53">
        <v>945.0</v>
      </c>
      <c r="G30" s="52">
        <v>5.0</v>
      </c>
      <c r="H30" s="52">
        <v>5.0</v>
      </c>
      <c r="I30" s="52">
        <v>7.0</v>
      </c>
      <c r="L30" s="61"/>
      <c r="M30" s="57"/>
      <c r="N30" s="56"/>
      <c r="O30" s="53"/>
    </row>
    <row r="31">
      <c r="A31" s="35">
        <v>2.0</v>
      </c>
      <c r="B31" s="35" t="s">
        <v>12</v>
      </c>
      <c r="C31" s="35" t="s">
        <v>13</v>
      </c>
      <c r="D31" s="52" t="s">
        <v>79</v>
      </c>
      <c r="E31" s="56">
        <v>43070.0</v>
      </c>
      <c r="F31" s="53">
        <v>1225.0</v>
      </c>
      <c r="G31" s="52">
        <v>4.0</v>
      </c>
      <c r="H31" s="52">
        <v>6.0</v>
      </c>
      <c r="I31" s="52">
        <v>7.0</v>
      </c>
      <c r="L31" s="61"/>
      <c r="M31" s="57"/>
      <c r="N31" s="56"/>
      <c r="O31" s="53"/>
    </row>
    <row r="32">
      <c r="A32" s="35">
        <v>2.0</v>
      </c>
      <c r="B32" s="35" t="s">
        <v>12</v>
      </c>
      <c r="C32" s="35" t="s">
        <v>13</v>
      </c>
      <c r="D32" s="52" t="s">
        <v>79</v>
      </c>
      <c r="E32" s="56">
        <v>43101.0</v>
      </c>
      <c r="F32" s="53">
        <v>1764.0</v>
      </c>
      <c r="G32" s="52">
        <v>5.0</v>
      </c>
      <c r="H32" s="52">
        <v>5.0</v>
      </c>
      <c r="I32" s="52">
        <v>7.0</v>
      </c>
      <c r="L32" s="61"/>
      <c r="M32" s="57"/>
      <c r="N32" s="56"/>
      <c r="O32" s="53"/>
    </row>
    <row r="33">
      <c r="A33" s="35">
        <v>2.0</v>
      </c>
      <c r="B33" s="35" t="s">
        <v>12</v>
      </c>
      <c r="C33" s="35" t="s">
        <v>13</v>
      </c>
      <c r="D33" s="52" t="s">
        <v>79</v>
      </c>
      <c r="E33" s="56">
        <v>43132.0</v>
      </c>
      <c r="F33" s="53">
        <v>2030.0</v>
      </c>
      <c r="G33" s="52">
        <v>4.0</v>
      </c>
      <c r="H33" s="52">
        <v>6.0</v>
      </c>
      <c r="I33" s="52">
        <v>7.0</v>
      </c>
      <c r="L33" s="61"/>
      <c r="M33" s="57"/>
      <c r="N33" s="56"/>
      <c r="O33" s="53"/>
    </row>
    <row r="34">
      <c r="A34" s="35">
        <v>2.0</v>
      </c>
      <c r="B34" s="35" t="s">
        <v>12</v>
      </c>
      <c r="C34" s="35" t="s">
        <v>13</v>
      </c>
      <c r="D34" s="52" t="s">
        <v>79</v>
      </c>
      <c r="E34" s="56">
        <v>43160.0</v>
      </c>
      <c r="F34" s="53">
        <v>3906.0</v>
      </c>
      <c r="G34" s="52">
        <v>1.0</v>
      </c>
      <c r="H34" s="52">
        <v>9.0</v>
      </c>
      <c r="I34" s="52">
        <v>7.0</v>
      </c>
      <c r="L34" s="61"/>
      <c r="M34" s="57"/>
      <c r="N34" s="56"/>
      <c r="O34" s="53"/>
    </row>
    <row r="35">
      <c r="A35" s="35">
        <v>2.0</v>
      </c>
      <c r="B35" s="35" t="s">
        <v>12</v>
      </c>
      <c r="C35" s="35" t="s">
        <v>13</v>
      </c>
      <c r="D35" s="52" t="s">
        <v>79</v>
      </c>
      <c r="E35" s="56">
        <v>43191.0</v>
      </c>
      <c r="F35" s="53">
        <v>7882.0</v>
      </c>
      <c r="G35" s="52">
        <v>2.0</v>
      </c>
      <c r="H35" s="52">
        <v>8.0</v>
      </c>
      <c r="I35" s="52">
        <v>7.0</v>
      </c>
      <c r="L35" s="61"/>
      <c r="M35" s="57"/>
      <c r="N35" s="56"/>
      <c r="O35" s="53"/>
    </row>
    <row r="36">
      <c r="A36" s="35">
        <v>2.0</v>
      </c>
      <c r="B36" s="35" t="s">
        <v>12</v>
      </c>
      <c r="C36" s="35" t="s">
        <v>13</v>
      </c>
      <c r="D36" s="52" t="s">
        <v>79</v>
      </c>
      <c r="E36" s="56">
        <v>43221.0</v>
      </c>
      <c r="F36" s="53">
        <v>980.0</v>
      </c>
      <c r="G36" s="52"/>
      <c r="H36" s="52"/>
      <c r="I36" s="52">
        <v>7.0</v>
      </c>
      <c r="L36" s="61"/>
      <c r="M36" s="57"/>
      <c r="N36" s="56"/>
      <c r="O36" s="53"/>
    </row>
    <row r="37">
      <c r="A37" s="35">
        <v>9.0</v>
      </c>
      <c r="B37" s="35" t="s">
        <v>26</v>
      </c>
      <c r="C37" s="35" t="s">
        <v>27</v>
      </c>
      <c r="D37" s="52" t="s">
        <v>74</v>
      </c>
      <c r="E37" s="56">
        <v>42552.0</v>
      </c>
      <c r="F37" s="53">
        <v>2058.0</v>
      </c>
      <c r="G37" s="52">
        <v>1.0</v>
      </c>
      <c r="H37" s="52">
        <v>8.0</v>
      </c>
      <c r="I37" s="52">
        <v>7.0</v>
      </c>
      <c r="L37" s="61"/>
      <c r="M37" s="57"/>
      <c r="N37" s="56"/>
      <c r="O37" s="53"/>
    </row>
    <row r="38">
      <c r="A38" s="35">
        <v>9.0</v>
      </c>
      <c r="B38" s="35" t="s">
        <v>26</v>
      </c>
      <c r="C38" s="35" t="s">
        <v>27</v>
      </c>
      <c r="D38" s="52" t="s">
        <v>74</v>
      </c>
      <c r="E38" s="56">
        <v>42644.0</v>
      </c>
      <c r="F38" s="53">
        <v>1792.0</v>
      </c>
      <c r="G38" s="52">
        <v>3.0</v>
      </c>
      <c r="H38" s="52">
        <v>6.0</v>
      </c>
      <c r="I38" s="52">
        <v>7.0</v>
      </c>
      <c r="L38" s="61"/>
      <c r="M38" s="57"/>
      <c r="N38" s="56"/>
      <c r="O38" s="53"/>
    </row>
    <row r="39">
      <c r="A39" s="35">
        <v>9.0</v>
      </c>
      <c r="B39" s="35" t="s">
        <v>26</v>
      </c>
      <c r="C39" s="35" t="s">
        <v>27</v>
      </c>
      <c r="D39" s="52" t="s">
        <v>74</v>
      </c>
      <c r="E39" s="56">
        <v>42705.0</v>
      </c>
      <c r="F39" s="53">
        <v>175.0</v>
      </c>
      <c r="G39" s="52">
        <v>8.0</v>
      </c>
      <c r="H39" s="52">
        <v>1.0</v>
      </c>
      <c r="I39" s="52">
        <v>7.0</v>
      </c>
      <c r="L39" s="61"/>
      <c r="M39" s="57"/>
      <c r="N39" s="56"/>
      <c r="O39" s="53"/>
    </row>
    <row r="40">
      <c r="A40" s="35">
        <v>9.0</v>
      </c>
      <c r="B40" s="35" t="s">
        <v>26</v>
      </c>
      <c r="C40" s="35" t="s">
        <v>27</v>
      </c>
      <c r="D40" s="52" t="s">
        <v>74</v>
      </c>
      <c r="E40" s="56">
        <v>42736.0</v>
      </c>
      <c r="F40" s="53">
        <v>518.0</v>
      </c>
      <c r="G40" s="52">
        <v>7.0</v>
      </c>
      <c r="H40" s="52">
        <v>2.0</v>
      </c>
      <c r="I40" s="52">
        <v>7.0</v>
      </c>
      <c r="L40" s="61"/>
      <c r="M40" s="57"/>
      <c r="N40" s="56"/>
      <c r="O40" s="53"/>
    </row>
    <row r="41">
      <c r="A41" s="35">
        <v>9.0</v>
      </c>
      <c r="B41" s="35" t="s">
        <v>26</v>
      </c>
      <c r="C41" s="35" t="s">
        <v>27</v>
      </c>
      <c r="D41" s="52" t="s">
        <v>74</v>
      </c>
      <c r="E41" s="56">
        <v>42795.0</v>
      </c>
      <c r="F41" s="53">
        <v>959.0</v>
      </c>
      <c r="G41" s="52">
        <v>5.0</v>
      </c>
      <c r="H41" s="52">
        <v>5.0</v>
      </c>
      <c r="I41" s="52">
        <v>7.0</v>
      </c>
      <c r="L41" s="61"/>
      <c r="M41" s="57"/>
      <c r="N41" s="56"/>
      <c r="O41" s="53"/>
    </row>
    <row r="42">
      <c r="A42" s="35">
        <v>9.0</v>
      </c>
      <c r="B42" s="35" t="s">
        <v>26</v>
      </c>
      <c r="C42" s="35" t="s">
        <v>27</v>
      </c>
      <c r="D42" s="52" t="s">
        <v>74</v>
      </c>
      <c r="E42" s="56">
        <v>42826.0</v>
      </c>
      <c r="F42" s="53">
        <v>364.0</v>
      </c>
      <c r="G42" s="52">
        <v>6.0</v>
      </c>
      <c r="H42" s="52">
        <v>3.0</v>
      </c>
      <c r="I42" s="52">
        <v>7.0</v>
      </c>
      <c r="L42" s="61"/>
      <c r="M42" s="57"/>
      <c r="N42" s="56"/>
      <c r="O42" s="53"/>
    </row>
    <row r="43">
      <c r="A43" s="35">
        <v>9.0</v>
      </c>
      <c r="B43" s="35" t="s">
        <v>26</v>
      </c>
      <c r="C43" s="35" t="s">
        <v>27</v>
      </c>
      <c r="D43" s="52" t="s">
        <v>74</v>
      </c>
      <c r="E43" s="56">
        <v>42856.0</v>
      </c>
      <c r="F43" s="53">
        <v>56.0</v>
      </c>
      <c r="G43" s="52">
        <v>9.0</v>
      </c>
      <c r="H43" s="52">
        <v>1.0</v>
      </c>
      <c r="I43" s="52">
        <v>7.0</v>
      </c>
      <c r="L43" s="61"/>
    </row>
    <row r="44">
      <c r="A44" s="35">
        <v>9.0</v>
      </c>
      <c r="B44" s="35" t="s">
        <v>26</v>
      </c>
      <c r="C44" s="35" t="s">
        <v>27</v>
      </c>
      <c r="D44" s="52" t="s">
        <v>74</v>
      </c>
      <c r="E44" s="56">
        <v>42887.0</v>
      </c>
      <c r="F44" s="53">
        <v>1127.0</v>
      </c>
      <c r="G44" s="52">
        <v>3.0</v>
      </c>
      <c r="H44" s="52">
        <v>7.0</v>
      </c>
      <c r="I44" s="52">
        <v>7.0</v>
      </c>
      <c r="L44" s="61"/>
    </row>
    <row r="45">
      <c r="A45" s="35">
        <v>9.0</v>
      </c>
      <c r="B45" s="35" t="s">
        <v>26</v>
      </c>
      <c r="C45" s="35" t="s">
        <v>27</v>
      </c>
      <c r="D45" s="52" t="s">
        <v>74</v>
      </c>
      <c r="E45" s="56">
        <v>42917.0</v>
      </c>
      <c r="F45" s="53">
        <v>28.0</v>
      </c>
      <c r="G45" s="52">
        <v>9.0</v>
      </c>
      <c r="H45" s="52">
        <v>1.0</v>
      </c>
      <c r="I45" s="52">
        <v>7.0</v>
      </c>
      <c r="L45" s="61"/>
    </row>
    <row r="46">
      <c r="A46" s="35">
        <v>9.0</v>
      </c>
      <c r="B46" s="35" t="s">
        <v>26</v>
      </c>
      <c r="C46" s="35" t="s">
        <v>27</v>
      </c>
      <c r="D46" s="52" t="s">
        <v>74</v>
      </c>
      <c r="E46" s="56">
        <v>42948.0</v>
      </c>
      <c r="F46" s="53">
        <v>686.0</v>
      </c>
      <c r="G46" s="52">
        <v>6.0</v>
      </c>
      <c r="H46" s="52">
        <v>4.0</v>
      </c>
      <c r="I46" s="52">
        <v>7.0</v>
      </c>
      <c r="L46" s="61"/>
    </row>
    <row r="47">
      <c r="A47" s="35">
        <v>9.0</v>
      </c>
      <c r="B47" s="35" t="s">
        <v>26</v>
      </c>
      <c r="C47" s="35" t="s">
        <v>27</v>
      </c>
      <c r="D47" s="52" t="s">
        <v>74</v>
      </c>
      <c r="E47" s="56">
        <v>42979.0</v>
      </c>
      <c r="F47" s="53">
        <v>651.0</v>
      </c>
      <c r="G47" s="52">
        <v>7.0</v>
      </c>
      <c r="H47" s="52">
        <v>3.0</v>
      </c>
      <c r="I47" s="52">
        <v>7.0</v>
      </c>
      <c r="L47" s="61"/>
    </row>
    <row r="48">
      <c r="A48" s="35">
        <v>9.0</v>
      </c>
      <c r="B48" s="35" t="s">
        <v>26</v>
      </c>
      <c r="C48" s="35" t="s">
        <v>27</v>
      </c>
      <c r="D48" s="52" t="s">
        <v>74</v>
      </c>
      <c r="E48" s="56">
        <v>43009.0</v>
      </c>
      <c r="F48" s="53">
        <v>168.0</v>
      </c>
      <c r="G48" s="52">
        <v>9.0</v>
      </c>
      <c r="H48" s="52">
        <v>1.0</v>
      </c>
      <c r="I48" s="52">
        <v>7.0</v>
      </c>
      <c r="L48" s="61"/>
    </row>
    <row r="49">
      <c r="A49" s="35">
        <v>9.0</v>
      </c>
      <c r="B49" s="35" t="s">
        <v>26</v>
      </c>
      <c r="C49" s="35" t="s">
        <v>27</v>
      </c>
      <c r="D49" s="52" t="s">
        <v>74</v>
      </c>
      <c r="E49" s="56">
        <v>43040.0</v>
      </c>
      <c r="F49" s="53">
        <v>1554.0</v>
      </c>
      <c r="G49" s="52">
        <v>2.0</v>
      </c>
      <c r="H49" s="52">
        <v>8.0</v>
      </c>
      <c r="I49" s="52">
        <v>7.0</v>
      </c>
      <c r="L49" s="61"/>
    </row>
    <row r="50">
      <c r="A50" s="35">
        <v>9.0</v>
      </c>
      <c r="B50" s="35" t="s">
        <v>26</v>
      </c>
      <c r="C50" s="35" t="s">
        <v>27</v>
      </c>
      <c r="D50" s="52" t="s">
        <v>74</v>
      </c>
      <c r="E50" s="56">
        <v>43070.0</v>
      </c>
      <c r="F50" s="53">
        <v>574.0</v>
      </c>
      <c r="G50" s="52">
        <v>7.0</v>
      </c>
      <c r="H50" s="52">
        <v>3.0</v>
      </c>
      <c r="I50" s="52">
        <v>7.0</v>
      </c>
      <c r="L50" s="61"/>
    </row>
    <row r="51">
      <c r="A51" s="35">
        <v>9.0</v>
      </c>
      <c r="B51" s="35" t="s">
        <v>26</v>
      </c>
      <c r="C51" s="35" t="s">
        <v>27</v>
      </c>
      <c r="D51" s="52" t="s">
        <v>74</v>
      </c>
      <c r="E51" s="56">
        <v>43101.0</v>
      </c>
      <c r="F51" s="53">
        <v>1659.0</v>
      </c>
      <c r="G51" s="52">
        <v>7.0</v>
      </c>
      <c r="H51" s="52">
        <v>3.0</v>
      </c>
      <c r="I51" s="52">
        <v>7.0</v>
      </c>
      <c r="L51" s="61"/>
    </row>
    <row r="52">
      <c r="A52" s="35">
        <v>9.0</v>
      </c>
      <c r="B52" s="35" t="s">
        <v>26</v>
      </c>
      <c r="C52" s="35" t="s">
        <v>27</v>
      </c>
      <c r="D52" s="52" t="s">
        <v>74</v>
      </c>
      <c r="E52" s="56">
        <v>43132.0</v>
      </c>
      <c r="F52" s="53">
        <v>2079.0</v>
      </c>
      <c r="G52" s="52">
        <v>3.0</v>
      </c>
      <c r="H52" s="52">
        <v>7.0</v>
      </c>
      <c r="I52" s="52">
        <v>7.0</v>
      </c>
      <c r="L52" s="61"/>
    </row>
    <row r="53">
      <c r="A53" s="35">
        <v>9.0</v>
      </c>
      <c r="B53" s="35" t="s">
        <v>26</v>
      </c>
      <c r="C53" s="35" t="s">
        <v>27</v>
      </c>
      <c r="D53" s="52" t="s">
        <v>74</v>
      </c>
      <c r="E53" s="56">
        <v>43160.0</v>
      </c>
      <c r="F53" s="53">
        <v>2219.0</v>
      </c>
      <c r="G53" s="52">
        <v>5.0</v>
      </c>
      <c r="H53" s="52">
        <v>5.0</v>
      </c>
      <c r="I53" s="52">
        <v>7.0</v>
      </c>
      <c r="L53" s="61"/>
    </row>
    <row r="54">
      <c r="A54" s="35">
        <v>9.0</v>
      </c>
      <c r="B54" s="35" t="s">
        <v>26</v>
      </c>
      <c r="C54" s="35" t="s">
        <v>27</v>
      </c>
      <c r="D54" s="52" t="s">
        <v>74</v>
      </c>
      <c r="E54" s="56">
        <v>43191.0</v>
      </c>
      <c r="F54" s="53">
        <v>2023.0</v>
      </c>
      <c r="G54" s="52">
        <v>4.0</v>
      </c>
      <c r="H54" s="52">
        <v>6.0</v>
      </c>
      <c r="I54" s="52">
        <v>7.0</v>
      </c>
      <c r="L54" s="61"/>
    </row>
    <row r="55">
      <c r="A55" s="35">
        <v>3.0</v>
      </c>
      <c r="B55" s="35" t="s">
        <v>14</v>
      </c>
      <c r="C55" s="35" t="s">
        <v>15</v>
      </c>
      <c r="D55" s="52" t="s">
        <v>78</v>
      </c>
      <c r="E55" s="56">
        <v>42552.0</v>
      </c>
      <c r="F55" s="53">
        <v>728.0</v>
      </c>
      <c r="G55" s="52">
        <v>4.0</v>
      </c>
      <c r="H55" s="52">
        <v>5.0</v>
      </c>
      <c r="I55" s="52">
        <v>4.0</v>
      </c>
      <c r="L55" s="61"/>
    </row>
    <row r="56">
      <c r="A56" s="35">
        <v>3.0</v>
      </c>
      <c r="B56" s="35" t="s">
        <v>14</v>
      </c>
      <c r="C56" s="35" t="s">
        <v>15</v>
      </c>
      <c r="D56" s="52" t="s">
        <v>78</v>
      </c>
      <c r="E56" s="56">
        <v>42583.0</v>
      </c>
      <c r="F56" s="53">
        <v>912.0</v>
      </c>
      <c r="G56" s="52">
        <v>2.0</v>
      </c>
      <c r="H56" s="52">
        <v>6.0</v>
      </c>
      <c r="I56" s="52">
        <v>4.0</v>
      </c>
      <c r="L56" s="61"/>
    </row>
    <row r="57">
      <c r="A57" s="35">
        <v>3.0</v>
      </c>
      <c r="B57" s="35" t="s">
        <v>14</v>
      </c>
      <c r="C57" s="35" t="s">
        <v>15</v>
      </c>
      <c r="D57" s="52" t="s">
        <v>78</v>
      </c>
      <c r="E57" s="56">
        <v>42614.0</v>
      </c>
      <c r="F57" s="53">
        <v>300.0</v>
      </c>
      <c r="G57" s="52">
        <v>8.0</v>
      </c>
      <c r="H57" s="52">
        <v>1.0</v>
      </c>
      <c r="I57" s="52">
        <v>4.0</v>
      </c>
      <c r="L57" s="61"/>
    </row>
    <row r="58">
      <c r="A58" s="35">
        <v>3.0</v>
      </c>
      <c r="B58" s="35" t="s">
        <v>14</v>
      </c>
      <c r="C58" s="35" t="s">
        <v>15</v>
      </c>
      <c r="D58" s="52" t="s">
        <v>78</v>
      </c>
      <c r="E58" s="56">
        <v>42644.0</v>
      </c>
      <c r="F58" s="53">
        <v>604.0</v>
      </c>
      <c r="G58" s="52">
        <v>6.0</v>
      </c>
      <c r="H58" s="52">
        <v>3.0</v>
      </c>
      <c r="I58" s="52">
        <v>4.0</v>
      </c>
      <c r="L58" s="61"/>
    </row>
    <row r="59">
      <c r="A59" s="35">
        <v>3.0</v>
      </c>
      <c r="B59" s="35" t="s">
        <v>14</v>
      </c>
      <c r="C59" s="35" t="s">
        <v>15</v>
      </c>
      <c r="D59" s="52" t="s">
        <v>78</v>
      </c>
      <c r="E59" s="56">
        <v>42675.0</v>
      </c>
      <c r="F59" s="53">
        <v>816.0</v>
      </c>
      <c r="G59" s="52">
        <v>5.0</v>
      </c>
      <c r="H59" s="52">
        <v>4.0</v>
      </c>
      <c r="I59" s="52">
        <v>4.0</v>
      </c>
      <c r="K59" s="62" t="s">
        <v>86</v>
      </c>
      <c r="L59" s="63" t="s">
        <v>87</v>
      </c>
      <c r="M59" s="62" t="s">
        <v>88</v>
      </c>
      <c r="N59" s="62" t="s">
        <v>68</v>
      </c>
      <c r="O59" s="62" t="s">
        <v>89</v>
      </c>
      <c r="P59" s="62" t="s">
        <v>90</v>
      </c>
      <c r="Q59" s="52"/>
      <c r="S59" s="64" t="s">
        <v>68</v>
      </c>
      <c r="T59" s="64" t="s">
        <v>89</v>
      </c>
      <c r="U59" s="64" t="s">
        <v>90</v>
      </c>
    </row>
    <row r="60">
      <c r="A60" s="35">
        <v>3.0</v>
      </c>
      <c r="B60" s="35" t="s">
        <v>14</v>
      </c>
      <c r="C60" s="35" t="s">
        <v>15</v>
      </c>
      <c r="D60" s="52" t="s">
        <v>78</v>
      </c>
      <c r="E60" s="56">
        <v>42705.0</v>
      </c>
      <c r="F60" s="53">
        <v>400.0</v>
      </c>
      <c r="G60" s="52">
        <v>7.0</v>
      </c>
      <c r="H60" s="52">
        <v>2.0</v>
      </c>
      <c r="I60" s="52">
        <v>4.0</v>
      </c>
      <c r="K60" s="62">
        <v>7.0</v>
      </c>
      <c r="L60" s="63" t="s">
        <v>22</v>
      </c>
      <c r="M60" s="62" t="s">
        <v>23</v>
      </c>
      <c r="N60" s="62" t="s">
        <v>91</v>
      </c>
      <c r="O60" s="62">
        <v>9920.0</v>
      </c>
      <c r="P60" s="65">
        <v>1.0</v>
      </c>
      <c r="Q60" s="52"/>
      <c r="S60" s="66" t="s">
        <v>79</v>
      </c>
      <c r="T60" s="67" t="s">
        <v>92</v>
      </c>
      <c r="U60" s="68">
        <v>5068.0</v>
      </c>
    </row>
    <row r="61">
      <c r="A61" s="35">
        <v>3.0</v>
      </c>
      <c r="B61" s="35" t="s">
        <v>14</v>
      </c>
      <c r="C61" s="35" t="s">
        <v>15</v>
      </c>
      <c r="D61" s="52" t="s">
        <v>78</v>
      </c>
      <c r="E61" s="56">
        <v>42736.0</v>
      </c>
      <c r="F61" s="53">
        <v>1456.0</v>
      </c>
      <c r="G61" s="52">
        <v>4.0</v>
      </c>
      <c r="H61" s="52">
        <v>5.0</v>
      </c>
      <c r="I61" s="52">
        <v>4.0</v>
      </c>
      <c r="K61" s="52">
        <v>2.0</v>
      </c>
      <c r="L61" s="69" t="s">
        <v>12</v>
      </c>
      <c r="M61" s="52" t="s">
        <v>13</v>
      </c>
      <c r="N61" s="52" t="s">
        <v>93</v>
      </c>
      <c r="O61" s="52">
        <v>9450.0</v>
      </c>
      <c r="P61" s="52">
        <v>1.0</v>
      </c>
      <c r="Q61" s="52"/>
      <c r="S61" s="70" t="s">
        <v>79</v>
      </c>
      <c r="T61" s="71" t="s">
        <v>94</v>
      </c>
      <c r="U61" s="72">
        <v>3990.0</v>
      </c>
    </row>
    <row r="62">
      <c r="A62" s="35">
        <v>3.0</v>
      </c>
      <c r="B62" s="35" t="s">
        <v>14</v>
      </c>
      <c r="C62" s="35" t="s">
        <v>15</v>
      </c>
      <c r="D62" s="52" t="s">
        <v>78</v>
      </c>
      <c r="E62" s="56">
        <v>42767.0</v>
      </c>
      <c r="F62" s="53">
        <v>2296.0</v>
      </c>
      <c r="G62" s="52">
        <v>1.0</v>
      </c>
      <c r="H62" s="52">
        <v>7.0</v>
      </c>
      <c r="I62" s="52">
        <v>4.0</v>
      </c>
      <c r="K62" s="52">
        <v>7.0</v>
      </c>
      <c r="L62" s="69" t="s">
        <v>22</v>
      </c>
      <c r="M62" s="52" t="s">
        <v>23</v>
      </c>
      <c r="N62" s="52" t="s">
        <v>92</v>
      </c>
      <c r="O62" s="52">
        <v>7050.0</v>
      </c>
      <c r="P62" s="52">
        <v>1.0</v>
      </c>
      <c r="Q62" s="52"/>
      <c r="S62" s="66" t="s">
        <v>79</v>
      </c>
      <c r="T62" s="67" t="s">
        <v>95</v>
      </c>
      <c r="U62" s="68">
        <v>1267.0</v>
      </c>
    </row>
    <row r="63">
      <c r="A63" s="35">
        <v>3.0</v>
      </c>
      <c r="B63" s="35" t="s">
        <v>14</v>
      </c>
      <c r="C63" s="35" t="s">
        <v>15</v>
      </c>
      <c r="D63" s="52" t="s">
        <v>78</v>
      </c>
      <c r="E63" s="56">
        <v>42795.0</v>
      </c>
      <c r="F63" s="53">
        <v>792.0</v>
      </c>
      <c r="G63" s="52">
        <v>7.0</v>
      </c>
      <c r="H63" s="52">
        <v>3.0</v>
      </c>
      <c r="I63" s="52">
        <v>4.0</v>
      </c>
      <c r="K63" s="52">
        <v>4.0</v>
      </c>
      <c r="L63" s="69" t="s">
        <v>16</v>
      </c>
      <c r="M63" s="52" t="s">
        <v>17</v>
      </c>
      <c r="N63" s="52" t="s">
        <v>93</v>
      </c>
      <c r="O63" s="52">
        <v>6441.0</v>
      </c>
      <c r="P63" s="52">
        <v>2.0</v>
      </c>
      <c r="Q63" s="52"/>
      <c r="S63" s="70" t="s">
        <v>74</v>
      </c>
      <c r="T63" s="71" t="s">
        <v>92</v>
      </c>
      <c r="U63" s="72">
        <v>2555.0</v>
      </c>
    </row>
    <row r="64">
      <c r="A64" s="35">
        <v>3.0</v>
      </c>
      <c r="B64" s="35" t="s">
        <v>14</v>
      </c>
      <c r="C64" s="35" t="s">
        <v>15</v>
      </c>
      <c r="D64" s="52" t="s">
        <v>78</v>
      </c>
      <c r="E64" s="56">
        <v>42826.0</v>
      </c>
      <c r="F64" s="53">
        <v>1468.0</v>
      </c>
      <c r="G64" s="52">
        <v>3.0</v>
      </c>
      <c r="H64" s="52">
        <v>6.0</v>
      </c>
      <c r="I64" s="52">
        <v>4.0</v>
      </c>
      <c r="K64" s="62">
        <v>3.0</v>
      </c>
      <c r="L64" s="63" t="s">
        <v>14</v>
      </c>
      <c r="M64" s="62" t="s">
        <v>15</v>
      </c>
      <c r="N64" s="62" t="s">
        <v>93</v>
      </c>
      <c r="O64" s="62">
        <v>5504.0</v>
      </c>
      <c r="P64" s="65">
        <v>3.0</v>
      </c>
      <c r="Q64" s="52"/>
      <c r="S64" s="66" t="s">
        <v>74</v>
      </c>
      <c r="T64" s="67" t="s">
        <v>95</v>
      </c>
      <c r="U64" s="68">
        <v>1491.0</v>
      </c>
    </row>
    <row r="65">
      <c r="A65" s="35">
        <v>3.0</v>
      </c>
      <c r="B65" s="35" t="s">
        <v>14</v>
      </c>
      <c r="C65" s="35" t="s">
        <v>15</v>
      </c>
      <c r="D65" s="52" t="s">
        <v>78</v>
      </c>
      <c r="E65" s="56">
        <v>42856.0</v>
      </c>
      <c r="F65" s="53">
        <v>2032.0</v>
      </c>
      <c r="G65" s="52">
        <v>2.0</v>
      </c>
      <c r="H65" s="52">
        <v>8.0</v>
      </c>
      <c r="I65" s="52">
        <v>4.0</v>
      </c>
      <c r="K65" s="62">
        <v>2.0</v>
      </c>
      <c r="L65" s="63" t="s">
        <v>12</v>
      </c>
      <c r="M65" s="62" t="s">
        <v>13</v>
      </c>
      <c r="N65" s="62" t="s">
        <v>91</v>
      </c>
      <c r="O65" s="62">
        <v>5229.0</v>
      </c>
      <c r="P65" s="65">
        <v>2.0</v>
      </c>
      <c r="Q65" s="52"/>
      <c r="S65" s="70" t="s">
        <v>74</v>
      </c>
      <c r="T65" s="71" t="s">
        <v>94</v>
      </c>
      <c r="U65" s="72">
        <v>770.0</v>
      </c>
    </row>
    <row r="66">
      <c r="A66" s="35">
        <v>3.0</v>
      </c>
      <c r="B66" s="35" t="s">
        <v>14</v>
      </c>
      <c r="C66" s="35" t="s">
        <v>15</v>
      </c>
      <c r="D66" s="52" t="s">
        <v>78</v>
      </c>
      <c r="E66" s="56">
        <v>42887.0</v>
      </c>
      <c r="F66" s="53">
        <v>1144.0</v>
      </c>
      <c r="G66" s="52">
        <v>2.0</v>
      </c>
      <c r="H66" s="52">
        <v>8.0</v>
      </c>
      <c r="I66" s="52">
        <v>4.0</v>
      </c>
      <c r="K66" s="52">
        <v>2.0</v>
      </c>
      <c r="L66" s="69" t="s">
        <v>12</v>
      </c>
      <c r="M66" s="52" t="s">
        <v>13</v>
      </c>
      <c r="N66" s="52" t="s">
        <v>92</v>
      </c>
      <c r="O66" s="52">
        <v>5068.0</v>
      </c>
      <c r="P66" s="52">
        <v>2.0</v>
      </c>
      <c r="Q66" s="52"/>
      <c r="S66" s="66" t="s">
        <v>78</v>
      </c>
      <c r="T66" s="67" t="s">
        <v>92</v>
      </c>
      <c r="U66" s="68">
        <v>4196.0</v>
      </c>
    </row>
    <row r="67">
      <c r="A67" s="35">
        <v>3.0</v>
      </c>
      <c r="B67" s="35" t="s">
        <v>14</v>
      </c>
      <c r="C67" s="35" t="s">
        <v>15</v>
      </c>
      <c r="D67" s="52" t="s">
        <v>78</v>
      </c>
      <c r="E67" s="56">
        <v>42917.0</v>
      </c>
      <c r="F67" s="53">
        <v>336.0</v>
      </c>
      <c r="G67" s="52">
        <v>7.0</v>
      </c>
      <c r="H67" s="52">
        <v>3.0</v>
      </c>
      <c r="I67" s="52">
        <v>4.0</v>
      </c>
      <c r="K67" s="52">
        <v>5.0</v>
      </c>
      <c r="L67" s="69" t="s">
        <v>18</v>
      </c>
      <c r="M67" s="52" t="s">
        <v>19</v>
      </c>
      <c r="N67" s="52" t="s">
        <v>91</v>
      </c>
      <c r="O67" s="52">
        <v>5054.0</v>
      </c>
      <c r="P67" s="52">
        <v>3.0</v>
      </c>
      <c r="Q67" s="52"/>
      <c r="S67" s="70" t="s">
        <v>78</v>
      </c>
      <c r="T67" s="71" t="s">
        <v>94</v>
      </c>
      <c r="U67" s="72">
        <v>1964.0</v>
      </c>
    </row>
    <row r="68">
      <c r="A68" s="35">
        <v>3.0</v>
      </c>
      <c r="B68" s="35" t="s">
        <v>14</v>
      </c>
      <c r="C68" s="35" t="s">
        <v>15</v>
      </c>
      <c r="D68" s="52" t="s">
        <v>78</v>
      </c>
      <c r="E68" s="56">
        <v>42948.0</v>
      </c>
      <c r="F68" s="53">
        <v>984.0</v>
      </c>
      <c r="G68" s="52">
        <v>5.0</v>
      </c>
      <c r="H68" s="52">
        <v>5.0</v>
      </c>
      <c r="I68" s="52">
        <v>4.0</v>
      </c>
      <c r="K68" s="62">
        <v>3.0</v>
      </c>
      <c r="L68" s="63" t="s">
        <v>14</v>
      </c>
      <c r="M68" s="62" t="s">
        <v>15</v>
      </c>
      <c r="N68" s="62" t="s">
        <v>92</v>
      </c>
      <c r="O68" s="62">
        <v>4196.0</v>
      </c>
      <c r="P68" s="65">
        <v>3.0</v>
      </c>
      <c r="Q68" s="52"/>
      <c r="S68" s="66" t="s">
        <v>78</v>
      </c>
      <c r="T68" s="67" t="s">
        <v>96</v>
      </c>
      <c r="U68" s="68">
        <v>96.0</v>
      </c>
    </row>
    <row r="69">
      <c r="A69" s="35">
        <v>3.0</v>
      </c>
      <c r="B69" s="35" t="s">
        <v>14</v>
      </c>
      <c r="C69" s="35" t="s">
        <v>15</v>
      </c>
      <c r="D69" s="52" t="s">
        <v>78</v>
      </c>
      <c r="E69" s="56">
        <v>42979.0</v>
      </c>
      <c r="F69" s="53">
        <v>936.0</v>
      </c>
      <c r="G69" s="52">
        <v>4.0</v>
      </c>
      <c r="H69" s="52">
        <v>6.0</v>
      </c>
      <c r="I69" s="52">
        <v>4.0</v>
      </c>
      <c r="K69" s="62">
        <v>2.0</v>
      </c>
      <c r="L69" s="63" t="s">
        <v>12</v>
      </c>
      <c r="M69" s="62" t="s">
        <v>13</v>
      </c>
      <c r="N69" s="62" t="s">
        <v>94</v>
      </c>
      <c r="O69" s="62">
        <v>3990.0</v>
      </c>
      <c r="P69" s="65">
        <v>1.0</v>
      </c>
      <c r="Q69" s="52"/>
      <c r="S69" s="70" t="s">
        <v>76</v>
      </c>
      <c r="T69" s="71" t="s">
        <v>94</v>
      </c>
      <c r="U69" s="72">
        <v>2108.0</v>
      </c>
    </row>
    <row r="70">
      <c r="A70" s="35">
        <v>3.0</v>
      </c>
      <c r="B70" s="35" t="s">
        <v>14</v>
      </c>
      <c r="C70" s="35" t="s">
        <v>15</v>
      </c>
      <c r="D70" s="52" t="s">
        <v>78</v>
      </c>
      <c r="E70" s="56">
        <v>43009.0</v>
      </c>
      <c r="F70" s="53">
        <v>1660.0</v>
      </c>
      <c r="G70" s="52">
        <v>3.0</v>
      </c>
      <c r="H70" s="52">
        <v>7.0</v>
      </c>
      <c r="I70" s="52">
        <v>4.0</v>
      </c>
      <c r="K70" s="52">
        <v>7.0</v>
      </c>
      <c r="L70" s="69" t="s">
        <v>22</v>
      </c>
      <c r="M70" s="52" t="s">
        <v>23</v>
      </c>
      <c r="N70" s="52" t="s">
        <v>94</v>
      </c>
      <c r="O70" s="52">
        <v>3770.0</v>
      </c>
      <c r="P70" s="52">
        <v>2.0</v>
      </c>
      <c r="Q70" s="52"/>
      <c r="S70" s="66" t="s">
        <v>76</v>
      </c>
      <c r="T70" s="67" t="s">
        <v>92</v>
      </c>
      <c r="U70" s="68">
        <v>2024.0</v>
      </c>
    </row>
    <row r="71">
      <c r="A71" s="35">
        <v>3.0</v>
      </c>
      <c r="B71" s="35" t="s">
        <v>14</v>
      </c>
      <c r="C71" s="35" t="s">
        <v>15</v>
      </c>
      <c r="D71" s="52" t="s">
        <v>78</v>
      </c>
      <c r="E71" s="56">
        <v>43040.0</v>
      </c>
      <c r="F71" s="53">
        <v>1908.0</v>
      </c>
      <c r="G71" s="52">
        <v>1.0</v>
      </c>
      <c r="H71" s="52">
        <v>9.0</v>
      </c>
      <c r="I71" s="52">
        <v>4.0</v>
      </c>
      <c r="K71" s="52">
        <v>7.0</v>
      </c>
      <c r="L71" s="69" t="s">
        <v>22</v>
      </c>
      <c r="M71" s="52" t="s">
        <v>23</v>
      </c>
      <c r="N71" s="52" t="s">
        <v>97</v>
      </c>
      <c r="O71" s="52">
        <v>2910.0</v>
      </c>
      <c r="P71" s="52">
        <v>1.0</v>
      </c>
      <c r="Q71" s="52"/>
      <c r="S71" s="70" t="s">
        <v>76</v>
      </c>
      <c r="T71" s="71" t="s">
        <v>96</v>
      </c>
      <c r="U71" s="72">
        <v>476.0</v>
      </c>
    </row>
    <row r="72">
      <c r="A72" s="35">
        <v>3.0</v>
      </c>
      <c r="B72" s="35" t="s">
        <v>14</v>
      </c>
      <c r="C72" s="35" t="s">
        <v>15</v>
      </c>
      <c r="D72" s="52" t="s">
        <v>78</v>
      </c>
      <c r="E72" s="56">
        <v>43070.0</v>
      </c>
      <c r="F72" s="53">
        <v>2732.0</v>
      </c>
      <c r="G72" s="52">
        <v>1.0</v>
      </c>
      <c r="H72" s="52">
        <v>9.0</v>
      </c>
      <c r="I72" s="52">
        <v>4.0</v>
      </c>
      <c r="K72" s="62">
        <v>3.0</v>
      </c>
      <c r="L72" s="63" t="s">
        <v>14</v>
      </c>
      <c r="M72" s="62" t="s">
        <v>15</v>
      </c>
      <c r="N72" s="62" t="s">
        <v>98</v>
      </c>
      <c r="O72" s="62">
        <v>2804.0</v>
      </c>
      <c r="P72" s="65">
        <v>1.0</v>
      </c>
      <c r="Q72" s="52"/>
      <c r="S72" s="66" t="s">
        <v>77</v>
      </c>
      <c r="T72" s="67" t="s">
        <v>94</v>
      </c>
      <c r="U72" s="68">
        <v>2718.0</v>
      </c>
    </row>
    <row r="73">
      <c r="A73" s="35">
        <v>3.0</v>
      </c>
      <c r="B73" s="35" t="s">
        <v>14</v>
      </c>
      <c r="C73" s="35" t="s">
        <v>15</v>
      </c>
      <c r="D73" s="52" t="s">
        <v>78</v>
      </c>
      <c r="E73" s="56">
        <v>43101.0</v>
      </c>
      <c r="F73" s="53">
        <v>2980.0</v>
      </c>
      <c r="G73" s="52">
        <v>1.0</v>
      </c>
      <c r="H73" s="52">
        <v>9.0</v>
      </c>
      <c r="I73" s="52">
        <v>4.0</v>
      </c>
      <c r="K73" s="52">
        <v>5.0</v>
      </c>
      <c r="L73" s="69" t="s">
        <v>18</v>
      </c>
      <c r="M73" s="52" t="s">
        <v>19</v>
      </c>
      <c r="N73" s="52" t="s">
        <v>94</v>
      </c>
      <c r="O73" s="52">
        <v>2772.0</v>
      </c>
      <c r="P73" s="52">
        <v>3.0</v>
      </c>
      <c r="S73" s="70" t="s">
        <v>77</v>
      </c>
      <c r="T73" s="71" t="s">
        <v>92</v>
      </c>
      <c r="U73" s="72">
        <v>2382.0</v>
      </c>
    </row>
    <row r="74">
      <c r="A74" s="35">
        <v>3.0</v>
      </c>
      <c r="B74" s="35" t="s">
        <v>14</v>
      </c>
      <c r="C74" s="35" t="s">
        <v>15</v>
      </c>
      <c r="D74" s="52" t="s">
        <v>78</v>
      </c>
      <c r="E74" s="56">
        <v>43132.0</v>
      </c>
      <c r="F74" s="53">
        <v>2648.0</v>
      </c>
      <c r="G74" s="52">
        <v>2.0</v>
      </c>
      <c r="H74" s="52">
        <v>8.0</v>
      </c>
      <c r="I74" s="52">
        <v>4.0</v>
      </c>
      <c r="K74" s="35">
        <v>2.0</v>
      </c>
      <c r="L74" s="73" t="s">
        <v>12</v>
      </c>
      <c r="M74" s="35" t="s">
        <v>13</v>
      </c>
      <c r="N74" s="35" t="s">
        <v>99</v>
      </c>
      <c r="O74" s="35">
        <v>2646.0</v>
      </c>
      <c r="P74" s="35">
        <v>1.0</v>
      </c>
      <c r="S74" s="66" t="s">
        <v>77</v>
      </c>
      <c r="T74" s="67" t="s">
        <v>95</v>
      </c>
      <c r="U74" s="68">
        <v>1275.0</v>
      </c>
    </row>
    <row r="75">
      <c r="A75" s="35">
        <v>3.0</v>
      </c>
      <c r="B75" s="35" t="s">
        <v>14</v>
      </c>
      <c r="C75" s="35" t="s">
        <v>15</v>
      </c>
      <c r="D75" s="52" t="s">
        <v>78</v>
      </c>
      <c r="E75" s="56">
        <v>43160.0</v>
      </c>
      <c r="F75" s="53">
        <v>2312.0</v>
      </c>
      <c r="G75" s="52">
        <v>4.0</v>
      </c>
      <c r="H75" s="52">
        <v>6.0</v>
      </c>
      <c r="I75" s="52">
        <v>4.0</v>
      </c>
      <c r="K75" s="35">
        <v>4.0</v>
      </c>
      <c r="L75" s="73" t="s">
        <v>16</v>
      </c>
      <c r="M75" s="35" t="s">
        <v>17</v>
      </c>
      <c r="N75" s="35" t="s">
        <v>98</v>
      </c>
      <c r="O75" s="35">
        <v>2505.0</v>
      </c>
      <c r="P75" s="35">
        <v>2.0</v>
      </c>
      <c r="S75" s="70" t="s">
        <v>73</v>
      </c>
      <c r="T75" s="71" t="s">
        <v>92</v>
      </c>
      <c r="U75" s="72">
        <v>2170.0</v>
      </c>
    </row>
    <row r="76">
      <c r="A76" s="35">
        <v>3.0</v>
      </c>
      <c r="B76" s="35" t="s">
        <v>14</v>
      </c>
      <c r="C76" s="35" t="s">
        <v>15</v>
      </c>
      <c r="D76" s="52" t="s">
        <v>78</v>
      </c>
      <c r="E76" s="56">
        <v>43191.0</v>
      </c>
      <c r="F76" s="53">
        <v>1964.0</v>
      </c>
      <c r="G76" s="52">
        <v>5.0</v>
      </c>
      <c r="H76" s="52">
        <v>5.0</v>
      </c>
      <c r="I76" s="52">
        <v>4.0</v>
      </c>
      <c r="K76" s="74">
        <v>3.0</v>
      </c>
      <c r="L76" s="75" t="s">
        <v>14</v>
      </c>
      <c r="M76" s="74" t="s">
        <v>15</v>
      </c>
      <c r="N76" s="74" t="s">
        <v>100</v>
      </c>
      <c r="O76" s="74">
        <v>2384.0</v>
      </c>
      <c r="P76" s="76">
        <v>1.0</v>
      </c>
      <c r="S76" s="66" t="s">
        <v>73</v>
      </c>
      <c r="T76" s="67" t="s">
        <v>94</v>
      </c>
      <c r="U76" s="68">
        <v>1645.0</v>
      </c>
    </row>
    <row r="77">
      <c r="A77" s="35">
        <v>8.0</v>
      </c>
      <c r="B77" s="35" t="s">
        <v>24</v>
      </c>
      <c r="C77" s="35" t="s">
        <v>25</v>
      </c>
      <c r="D77" s="52" t="s">
        <v>76</v>
      </c>
      <c r="E77" s="56">
        <v>42552.0</v>
      </c>
      <c r="F77" s="53">
        <v>172.0</v>
      </c>
      <c r="G77" s="52">
        <v>8.0</v>
      </c>
      <c r="H77" s="52">
        <v>1.0</v>
      </c>
      <c r="I77" s="52">
        <v>4.0</v>
      </c>
      <c r="K77" s="74">
        <v>7.0</v>
      </c>
      <c r="L77" s="75" t="s">
        <v>22</v>
      </c>
      <c r="M77" s="74" t="s">
        <v>23</v>
      </c>
      <c r="N77" s="74" t="s">
        <v>101</v>
      </c>
      <c r="O77" s="74">
        <v>2300.0</v>
      </c>
      <c r="P77" s="76">
        <v>1.0</v>
      </c>
      <c r="S77" s="70" t="s">
        <v>73</v>
      </c>
      <c r="T77" s="71" t="s">
        <v>95</v>
      </c>
      <c r="U77" s="72">
        <v>435.0</v>
      </c>
    </row>
    <row r="78">
      <c r="A78" s="35">
        <v>8.0</v>
      </c>
      <c r="B78" s="35" t="s">
        <v>24</v>
      </c>
      <c r="C78" s="35" t="s">
        <v>25</v>
      </c>
      <c r="D78" s="52" t="s">
        <v>76</v>
      </c>
      <c r="E78" s="56">
        <v>42583.0</v>
      </c>
      <c r="F78" s="53">
        <v>1516.0</v>
      </c>
      <c r="G78" s="52">
        <v>1.0</v>
      </c>
      <c r="H78" s="52">
        <v>7.0</v>
      </c>
      <c r="I78" s="52">
        <v>4.0</v>
      </c>
      <c r="K78" s="35">
        <v>5.0</v>
      </c>
      <c r="L78" s="73" t="s">
        <v>18</v>
      </c>
      <c r="M78" s="35" t="s">
        <v>19</v>
      </c>
      <c r="N78" s="35" t="s">
        <v>101</v>
      </c>
      <c r="O78" s="35">
        <v>2282.0</v>
      </c>
      <c r="P78" s="35">
        <v>2.0</v>
      </c>
      <c r="S78" s="66" t="s">
        <v>72</v>
      </c>
      <c r="T78" s="67" t="s">
        <v>92</v>
      </c>
      <c r="U78" s="68">
        <v>1180.0</v>
      </c>
    </row>
    <row r="79">
      <c r="A79" s="35">
        <v>8.0</v>
      </c>
      <c r="B79" s="35" t="s">
        <v>24</v>
      </c>
      <c r="C79" s="35" t="s">
        <v>25</v>
      </c>
      <c r="D79" s="52" t="s">
        <v>76</v>
      </c>
      <c r="E79" s="56">
        <v>42614.0</v>
      </c>
      <c r="F79" s="53">
        <v>500.0</v>
      </c>
      <c r="G79" s="52">
        <v>6.0</v>
      </c>
      <c r="H79" s="52">
        <v>3.0</v>
      </c>
      <c r="I79" s="52">
        <v>4.0</v>
      </c>
      <c r="K79" s="35">
        <v>7.0</v>
      </c>
      <c r="L79" s="73" t="s">
        <v>22</v>
      </c>
      <c r="M79" s="35" t="s">
        <v>23</v>
      </c>
      <c r="N79" s="35" t="s">
        <v>102</v>
      </c>
      <c r="O79" s="35">
        <v>2220.0</v>
      </c>
      <c r="P79" s="35">
        <v>1.0</v>
      </c>
      <c r="S79" s="70" t="s">
        <v>72</v>
      </c>
      <c r="T79" s="71" t="s">
        <v>94</v>
      </c>
      <c r="U79" s="72">
        <v>1082.0</v>
      </c>
    </row>
    <row r="80">
      <c r="A80" s="35">
        <v>8.0</v>
      </c>
      <c r="B80" s="35" t="s">
        <v>24</v>
      </c>
      <c r="C80" s="35" t="s">
        <v>25</v>
      </c>
      <c r="D80" s="52" t="s">
        <v>76</v>
      </c>
      <c r="E80" s="56">
        <v>42644.0</v>
      </c>
      <c r="F80" s="53">
        <v>176.0</v>
      </c>
      <c r="G80" s="52">
        <v>8.0</v>
      </c>
      <c r="H80" s="52">
        <v>1.0</v>
      </c>
      <c r="I80" s="52">
        <v>4.0</v>
      </c>
      <c r="K80" s="74">
        <v>8.0</v>
      </c>
      <c r="L80" s="75" t="s">
        <v>24</v>
      </c>
      <c r="M80" s="74" t="s">
        <v>25</v>
      </c>
      <c r="N80" s="74" t="s">
        <v>97</v>
      </c>
      <c r="O80" s="74">
        <v>2208.0</v>
      </c>
      <c r="P80" s="76">
        <v>2.0</v>
      </c>
      <c r="S80" s="66" t="s">
        <v>72</v>
      </c>
      <c r="T80" s="67" t="s">
        <v>95</v>
      </c>
      <c r="U80" s="68">
        <v>74.0</v>
      </c>
    </row>
    <row r="81">
      <c r="A81" s="35">
        <v>8.0</v>
      </c>
      <c r="B81" s="35" t="s">
        <v>24</v>
      </c>
      <c r="C81" s="35" t="s">
        <v>25</v>
      </c>
      <c r="D81" s="52" t="s">
        <v>76</v>
      </c>
      <c r="E81" s="56">
        <v>42675.0</v>
      </c>
      <c r="F81" s="53">
        <v>104.0</v>
      </c>
      <c r="G81" s="52">
        <v>8.0</v>
      </c>
      <c r="H81" s="52">
        <v>1.0</v>
      </c>
      <c r="I81" s="52">
        <v>4.0</v>
      </c>
      <c r="K81" s="74">
        <v>3.0</v>
      </c>
      <c r="L81" s="75" t="s">
        <v>14</v>
      </c>
      <c r="M81" s="74" t="s">
        <v>15</v>
      </c>
      <c r="N81" s="74" t="s">
        <v>97</v>
      </c>
      <c r="O81" s="74">
        <v>2180.0</v>
      </c>
      <c r="P81" s="76">
        <v>3.0</v>
      </c>
      <c r="S81" s="70" t="s">
        <v>80</v>
      </c>
      <c r="T81" s="71" t="s">
        <v>92</v>
      </c>
      <c r="U81" s="72">
        <v>7050.0</v>
      </c>
    </row>
    <row r="82">
      <c r="A82" s="35">
        <v>8.0</v>
      </c>
      <c r="B82" s="35" t="s">
        <v>24</v>
      </c>
      <c r="C82" s="35" t="s">
        <v>25</v>
      </c>
      <c r="D82" s="52" t="s">
        <v>76</v>
      </c>
      <c r="E82" s="56">
        <v>42705.0</v>
      </c>
      <c r="F82" s="53">
        <v>1224.0</v>
      </c>
      <c r="G82" s="52">
        <v>4.0</v>
      </c>
      <c r="H82" s="52">
        <v>5.0</v>
      </c>
      <c r="I82" s="52">
        <v>4.0</v>
      </c>
      <c r="K82" s="35">
        <v>2.0</v>
      </c>
      <c r="L82" s="73" t="s">
        <v>12</v>
      </c>
      <c r="M82" s="35" t="s">
        <v>13</v>
      </c>
      <c r="N82" s="35" t="s">
        <v>103</v>
      </c>
      <c r="O82" s="35">
        <v>2128.0</v>
      </c>
      <c r="P82" s="35">
        <v>1.0</v>
      </c>
      <c r="S82" s="66" t="s">
        <v>80</v>
      </c>
      <c r="T82" s="67" t="s">
        <v>94</v>
      </c>
      <c r="U82" s="68">
        <v>3770.0</v>
      </c>
    </row>
    <row r="83">
      <c r="A83" s="35">
        <v>8.0</v>
      </c>
      <c r="B83" s="35" t="s">
        <v>24</v>
      </c>
      <c r="C83" s="35" t="s">
        <v>25</v>
      </c>
      <c r="D83" s="52" t="s">
        <v>76</v>
      </c>
      <c r="E83" s="56">
        <v>42736.0</v>
      </c>
      <c r="F83" s="53">
        <v>1220.0</v>
      </c>
      <c r="G83" s="52">
        <v>5.0</v>
      </c>
      <c r="H83" s="52">
        <v>4.0</v>
      </c>
      <c r="I83" s="52">
        <v>4.0</v>
      </c>
      <c r="K83" s="35">
        <v>2.0</v>
      </c>
      <c r="L83" s="73" t="s">
        <v>12</v>
      </c>
      <c r="M83" s="35" t="s">
        <v>13</v>
      </c>
      <c r="N83" s="35" t="s">
        <v>104</v>
      </c>
      <c r="O83" s="35">
        <v>2002.0</v>
      </c>
      <c r="P83" s="35">
        <v>1.0</v>
      </c>
      <c r="S83" s="70" t="s">
        <v>80</v>
      </c>
      <c r="T83" s="71" t="s">
        <v>95</v>
      </c>
      <c r="U83" s="72">
        <v>1760.0</v>
      </c>
    </row>
    <row r="84">
      <c r="A84" s="35">
        <v>8.0</v>
      </c>
      <c r="B84" s="35" t="s">
        <v>24</v>
      </c>
      <c r="C84" s="35" t="s">
        <v>25</v>
      </c>
      <c r="D84" s="52" t="s">
        <v>76</v>
      </c>
      <c r="E84" s="56">
        <v>42767.0</v>
      </c>
      <c r="F84" s="53">
        <v>1668.0</v>
      </c>
      <c r="G84" s="52">
        <v>3.0</v>
      </c>
      <c r="H84" s="52">
        <v>5.0</v>
      </c>
      <c r="I84" s="52">
        <v>4.0</v>
      </c>
      <c r="K84" s="74">
        <v>2.0</v>
      </c>
      <c r="L84" s="75" t="s">
        <v>12</v>
      </c>
      <c r="M84" s="74" t="s">
        <v>13</v>
      </c>
      <c r="N84" s="74" t="s">
        <v>98</v>
      </c>
      <c r="O84" s="74">
        <v>1974.0</v>
      </c>
      <c r="P84" s="76">
        <v>3.0</v>
      </c>
      <c r="S84" s="66" t="s">
        <v>75</v>
      </c>
      <c r="T84" s="67" t="s">
        <v>94</v>
      </c>
      <c r="U84" s="68">
        <v>2772.0</v>
      </c>
    </row>
    <row r="85">
      <c r="A85" s="35">
        <v>8.0</v>
      </c>
      <c r="B85" s="35" t="s">
        <v>24</v>
      </c>
      <c r="C85" s="35" t="s">
        <v>25</v>
      </c>
      <c r="D85" s="52" t="s">
        <v>76</v>
      </c>
      <c r="E85" s="56">
        <v>42795.0</v>
      </c>
      <c r="F85" s="53">
        <v>1152.0</v>
      </c>
      <c r="G85" s="52">
        <v>3.0</v>
      </c>
      <c r="H85" s="52">
        <v>7.0</v>
      </c>
      <c r="I85" s="52">
        <v>4.0</v>
      </c>
      <c r="K85" s="74">
        <v>7.0</v>
      </c>
      <c r="L85" s="75" t="s">
        <v>22</v>
      </c>
      <c r="M85" s="74" t="s">
        <v>23</v>
      </c>
      <c r="N85" s="74" t="s">
        <v>99</v>
      </c>
      <c r="O85" s="74">
        <v>1950.0</v>
      </c>
      <c r="P85" s="76">
        <v>2.0</v>
      </c>
      <c r="S85" s="70" t="s">
        <v>75</v>
      </c>
      <c r="T85" s="71" t="s">
        <v>95</v>
      </c>
      <c r="U85" s="72">
        <v>1827.0</v>
      </c>
    </row>
    <row r="86">
      <c r="A86" s="35">
        <v>8.0</v>
      </c>
      <c r="B86" s="35" t="s">
        <v>24</v>
      </c>
      <c r="C86" s="35" t="s">
        <v>25</v>
      </c>
      <c r="D86" s="52" t="s">
        <v>76</v>
      </c>
      <c r="E86" s="56">
        <v>42826.0</v>
      </c>
      <c r="F86" s="53">
        <v>272.0</v>
      </c>
      <c r="G86" s="52">
        <v>7.0</v>
      </c>
      <c r="H86" s="52">
        <v>2.0</v>
      </c>
      <c r="I86" s="52">
        <v>4.0</v>
      </c>
      <c r="K86" s="35">
        <v>7.0</v>
      </c>
      <c r="L86" s="73" t="s">
        <v>22</v>
      </c>
      <c r="M86" s="35" t="s">
        <v>23</v>
      </c>
      <c r="N86" s="35" t="s">
        <v>105</v>
      </c>
      <c r="O86" s="35">
        <v>1910.0</v>
      </c>
      <c r="P86" s="35">
        <v>1.0</v>
      </c>
      <c r="S86" s="66" t="s">
        <v>75</v>
      </c>
      <c r="T86" s="67" t="s">
        <v>98</v>
      </c>
      <c r="U86" s="68">
        <v>1295.0</v>
      </c>
    </row>
    <row r="87">
      <c r="A87" s="35">
        <v>8.0</v>
      </c>
      <c r="B87" s="35" t="s">
        <v>24</v>
      </c>
      <c r="C87" s="35" t="s">
        <v>25</v>
      </c>
      <c r="D87" s="52" t="s">
        <v>76</v>
      </c>
      <c r="E87" s="56">
        <v>42856.0</v>
      </c>
      <c r="F87" s="53">
        <v>952.0</v>
      </c>
      <c r="G87" s="52">
        <v>6.0</v>
      </c>
      <c r="H87" s="52">
        <v>4.0</v>
      </c>
      <c r="I87" s="52">
        <v>4.0</v>
      </c>
      <c r="K87" s="35">
        <v>2.0</v>
      </c>
      <c r="L87" s="73" t="s">
        <v>12</v>
      </c>
      <c r="M87" s="35" t="s">
        <v>13</v>
      </c>
      <c r="N87" s="35" t="s">
        <v>100</v>
      </c>
      <c r="O87" s="35">
        <v>1904.0</v>
      </c>
      <c r="P87" s="35">
        <v>2.0</v>
      </c>
      <c r="S87" s="70"/>
      <c r="T87" s="71"/>
      <c r="U87" s="72"/>
    </row>
    <row r="88">
      <c r="A88" s="35">
        <v>8.0</v>
      </c>
      <c r="B88" s="35" t="s">
        <v>24</v>
      </c>
      <c r="C88" s="35" t="s">
        <v>25</v>
      </c>
      <c r="D88" s="52" t="s">
        <v>76</v>
      </c>
      <c r="E88" s="56">
        <v>42887.0</v>
      </c>
      <c r="F88" s="53">
        <v>468.0</v>
      </c>
      <c r="G88" s="52">
        <v>9.0</v>
      </c>
      <c r="H88" s="52">
        <v>1.0</v>
      </c>
      <c r="I88" s="52">
        <v>4.0</v>
      </c>
      <c r="K88" s="74">
        <v>5.0</v>
      </c>
      <c r="L88" s="75" t="s">
        <v>18</v>
      </c>
      <c r="M88" s="74" t="s">
        <v>19</v>
      </c>
      <c r="N88" s="74" t="s">
        <v>95</v>
      </c>
      <c r="O88" s="74">
        <v>1827.0</v>
      </c>
      <c r="P88" s="76">
        <v>1.0</v>
      </c>
    </row>
    <row r="89">
      <c r="A89" s="35">
        <v>8.0</v>
      </c>
      <c r="B89" s="35" t="s">
        <v>24</v>
      </c>
      <c r="C89" s="35" t="s">
        <v>25</v>
      </c>
      <c r="D89" s="52" t="s">
        <v>76</v>
      </c>
      <c r="E89" s="56">
        <v>42917.0</v>
      </c>
      <c r="F89" s="53">
        <v>756.0</v>
      </c>
      <c r="G89" s="52">
        <v>6.0</v>
      </c>
      <c r="H89" s="52">
        <v>4.0</v>
      </c>
      <c r="I89" s="52">
        <v>4.0</v>
      </c>
      <c r="K89" s="74">
        <v>7.0</v>
      </c>
      <c r="L89" s="75" t="s">
        <v>22</v>
      </c>
      <c r="M89" s="74" t="s">
        <v>23</v>
      </c>
      <c r="N89" s="74" t="s">
        <v>100</v>
      </c>
      <c r="O89" s="74">
        <v>1810.0</v>
      </c>
      <c r="P89" s="76">
        <v>3.0</v>
      </c>
    </row>
    <row r="90">
      <c r="A90" s="35">
        <v>8.0</v>
      </c>
      <c r="B90" s="35" t="s">
        <v>24</v>
      </c>
      <c r="C90" s="35" t="s">
        <v>25</v>
      </c>
      <c r="D90" s="52" t="s">
        <v>76</v>
      </c>
      <c r="E90" s="56">
        <v>42948.0</v>
      </c>
      <c r="F90" s="53">
        <v>1068.0</v>
      </c>
      <c r="G90" s="52">
        <v>3.0</v>
      </c>
      <c r="H90" s="52">
        <v>7.0</v>
      </c>
      <c r="I90" s="52">
        <v>4.0</v>
      </c>
      <c r="L90" s="73"/>
    </row>
    <row r="91">
      <c r="A91" s="35">
        <v>8.0</v>
      </c>
      <c r="B91" s="35" t="s">
        <v>24</v>
      </c>
      <c r="C91" s="35" t="s">
        <v>25</v>
      </c>
      <c r="D91" s="52" t="s">
        <v>76</v>
      </c>
      <c r="E91" s="56">
        <v>42979.0</v>
      </c>
      <c r="F91" s="53">
        <v>260.0</v>
      </c>
      <c r="G91" s="52">
        <v>8.0</v>
      </c>
      <c r="H91" s="52">
        <v>2.0</v>
      </c>
      <c r="I91" s="52">
        <v>4.0</v>
      </c>
      <c r="L91" s="73"/>
    </row>
    <row r="92">
      <c r="A92" s="35">
        <v>8.0</v>
      </c>
      <c r="B92" s="35" t="s">
        <v>24</v>
      </c>
      <c r="C92" s="35" t="s">
        <v>25</v>
      </c>
      <c r="D92" s="52" t="s">
        <v>76</v>
      </c>
      <c r="E92" s="56">
        <v>43009.0</v>
      </c>
      <c r="F92" s="53">
        <v>2000.0</v>
      </c>
      <c r="G92" s="52">
        <v>2.0</v>
      </c>
      <c r="H92" s="52">
        <v>8.0</v>
      </c>
      <c r="I92" s="52">
        <v>4.0</v>
      </c>
      <c r="L92" s="73"/>
    </row>
    <row r="93">
      <c r="A93" s="35">
        <v>8.0</v>
      </c>
      <c r="B93" s="35" t="s">
        <v>24</v>
      </c>
      <c r="C93" s="35" t="s">
        <v>25</v>
      </c>
      <c r="D93" s="52" t="s">
        <v>76</v>
      </c>
      <c r="E93" s="56">
        <v>43040.0</v>
      </c>
      <c r="F93" s="53">
        <v>748.0</v>
      </c>
      <c r="G93" s="52">
        <v>6.0</v>
      </c>
      <c r="H93" s="52">
        <v>4.0</v>
      </c>
      <c r="I93" s="52">
        <v>4.0</v>
      </c>
      <c r="L93" s="73"/>
    </row>
    <row r="94">
      <c r="A94" s="35">
        <v>8.0</v>
      </c>
      <c r="B94" s="35" t="s">
        <v>24</v>
      </c>
      <c r="C94" s="35" t="s">
        <v>25</v>
      </c>
      <c r="D94" s="52" t="s">
        <v>76</v>
      </c>
      <c r="E94" s="56">
        <v>43070.0</v>
      </c>
      <c r="F94" s="53">
        <v>808.0</v>
      </c>
      <c r="G94" s="52">
        <v>6.0</v>
      </c>
      <c r="H94" s="52">
        <v>4.0</v>
      </c>
      <c r="I94" s="52">
        <v>4.0</v>
      </c>
      <c r="L94" s="73"/>
    </row>
    <row r="95">
      <c r="A95" s="35">
        <v>8.0</v>
      </c>
      <c r="B95" s="35" t="s">
        <v>24</v>
      </c>
      <c r="C95" s="35" t="s">
        <v>25</v>
      </c>
      <c r="D95" s="52" t="s">
        <v>76</v>
      </c>
      <c r="E95" s="56">
        <v>43101.0</v>
      </c>
      <c r="F95" s="53">
        <v>2172.0</v>
      </c>
      <c r="G95" s="52">
        <v>4.0</v>
      </c>
      <c r="H95" s="52">
        <v>6.0</v>
      </c>
      <c r="I95" s="52">
        <v>4.0</v>
      </c>
      <c r="L95" s="73"/>
    </row>
    <row r="96">
      <c r="A96" s="35">
        <v>8.0</v>
      </c>
      <c r="B96" s="35" t="s">
        <v>24</v>
      </c>
      <c r="C96" s="35" t="s">
        <v>25</v>
      </c>
      <c r="D96" s="52" t="s">
        <v>76</v>
      </c>
      <c r="E96" s="56">
        <v>43132.0</v>
      </c>
      <c r="F96" s="53">
        <v>52.0</v>
      </c>
      <c r="G96" s="52">
        <v>9.0</v>
      </c>
      <c r="H96" s="52">
        <v>1.0</v>
      </c>
      <c r="I96" s="52">
        <v>4.0</v>
      </c>
      <c r="L96" s="73"/>
    </row>
    <row r="97">
      <c r="A97" s="35">
        <v>8.0</v>
      </c>
      <c r="B97" s="35" t="s">
        <v>24</v>
      </c>
      <c r="C97" s="35" t="s">
        <v>25</v>
      </c>
      <c r="D97" s="52" t="s">
        <v>76</v>
      </c>
      <c r="E97" s="56">
        <v>43160.0</v>
      </c>
      <c r="F97" s="53">
        <v>3648.0</v>
      </c>
      <c r="G97" s="52">
        <v>2.0</v>
      </c>
      <c r="H97" s="52">
        <v>8.0</v>
      </c>
      <c r="I97" s="52">
        <v>4.0</v>
      </c>
      <c r="L97" s="73"/>
    </row>
    <row r="98">
      <c r="A98" s="35">
        <v>8.0</v>
      </c>
      <c r="B98" s="35" t="s">
        <v>24</v>
      </c>
      <c r="C98" s="35" t="s">
        <v>25</v>
      </c>
      <c r="D98" s="52" t="s">
        <v>76</v>
      </c>
      <c r="E98" s="56">
        <v>43191.0</v>
      </c>
      <c r="F98" s="53">
        <v>2164.0</v>
      </c>
      <c r="G98" s="52">
        <v>3.0</v>
      </c>
      <c r="H98" s="52">
        <v>7.0</v>
      </c>
      <c r="I98" s="52">
        <v>4.0</v>
      </c>
      <c r="L98" s="73"/>
    </row>
    <row r="99">
      <c r="A99" s="35">
        <v>8.0</v>
      </c>
      <c r="B99" s="35" t="s">
        <v>24</v>
      </c>
      <c r="C99" s="35" t="s">
        <v>25</v>
      </c>
      <c r="D99" s="52" t="s">
        <v>76</v>
      </c>
      <c r="E99" s="56">
        <v>43221.0</v>
      </c>
      <c r="F99" s="53">
        <v>552.0</v>
      </c>
      <c r="G99" s="52"/>
      <c r="H99" s="52"/>
      <c r="I99" s="52">
        <v>4.0</v>
      </c>
      <c r="L99" s="73"/>
    </row>
    <row r="100">
      <c r="A100" s="35">
        <v>4.0</v>
      </c>
      <c r="B100" s="35" t="s">
        <v>16</v>
      </c>
      <c r="C100" s="35" t="s">
        <v>17</v>
      </c>
      <c r="D100" s="52" t="s">
        <v>77</v>
      </c>
      <c r="E100" s="56">
        <v>42552.0</v>
      </c>
      <c r="F100" s="53">
        <v>1497.0</v>
      </c>
      <c r="G100" s="52">
        <v>2.0</v>
      </c>
      <c r="H100" s="52">
        <v>7.0</v>
      </c>
      <c r="I100" s="52">
        <v>3.0</v>
      </c>
      <c r="L100" s="73"/>
    </row>
    <row r="101">
      <c r="A101" s="35">
        <v>4.0</v>
      </c>
      <c r="B101" s="35" t="s">
        <v>16</v>
      </c>
      <c r="C101" s="35" t="s">
        <v>17</v>
      </c>
      <c r="D101" s="52" t="s">
        <v>77</v>
      </c>
      <c r="E101" s="56">
        <v>42583.0</v>
      </c>
      <c r="F101" s="53">
        <v>504.0</v>
      </c>
      <c r="G101" s="52">
        <v>5.0</v>
      </c>
      <c r="H101" s="52">
        <v>3.0</v>
      </c>
      <c r="I101" s="52">
        <v>3.0</v>
      </c>
      <c r="L101" s="73"/>
    </row>
    <row r="102">
      <c r="A102" s="35">
        <v>4.0</v>
      </c>
      <c r="B102" s="35" t="s">
        <v>16</v>
      </c>
      <c r="C102" s="35" t="s">
        <v>17</v>
      </c>
      <c r="D102" s="52" t="s">
        <v>77</v>
      </c>
      <c r="E102" s="56">
        <v>42614.0</v>
      </c>
      <c r="F102" s="53">
        <v>477.0</v>
      </c>
      <c r="G102" s="52">
        <v>7.0</v>
      </c>
      <c r="H102" s="52">
        <v>2.0</v>
      </c>
      <c r="I102" s="52">
        <v>3.0</v>
      </c>
      <c r="L102" s="73"/>
    </row>
    <row r="103">
      <c r="A103" s="35">
        <v>4.0</v>
      </c>
      <c r="B103" s="35" t="s">
        <v>16</v>
      </c>
      <c r="C103" s="35" t="s">
        <v>17</v>
      </c>
      <c r="D103" s="52" t="s">
        <v>77</v>
      </c>
      <c r="E103" s="56">
        <v>42644.0</v>
      </c>
      <c r="F103" s="53">
        <v>1839.0</v>
      </c>
      <c r="G103" s="52">
        <v>2.0</v>
      </c>
      <c r="H103" s="52">
        <v>7.0</v>
      </c>
      <c r="I103" s="52">
        <v>3.0</v>
      </c>
      <c r="L103" s="73"/>
    </row>
    <row r="104">
      <c r="A104" s="35">
        <v>4.0</v>
      </c>
      <c r="B104" s="35" t="s">
        <v>16</v>
      </c>
      <c r="C104" s="35" t="s">
        <v>17</v>
      </c>
      <c r="D104" s="52" t="s">
        <v>77</v>
      </c>
      <c r="E104" s="56">
        <v>42675.0</v>
      </c>
      <c r="F104" s="53">
        <v>1191.0</v>
      </c>
      <c r="G104" s="52">
        <v>4.0</v>
      </c>
      <c r="H104" s="52">
        <v>5.0</v>
      </c>
      <c r="I104" s="52">
        <v>3.0</v>
      </c>
      <c r="L104" s="73"/>
    </row>
    <row r="105">
      <c r="A105" s="35">
        <v>4.0</v>
      </c>
      <c r="B105" s="35" t="s">
        <v>16</v>
      </c>
      <c r="C105" s="35" t="s">
        <v>17</v>
      </c>
      <c r="D105" s="52" t="s">
        <v>77</v>
      </c>
      <c r="E105" s="56">
        <v>42705.0</v>
      </c>
      <c r="F105" s="53">
        <v>1128.0</v>
      </c>
      <c r="G105" s="52">
        <v>5.0</v>
      </c>
      <c r="H105" s="52">
        <v>4.0</v>
      </c>
      <c r="I105" s="52">
        <v>3.0</v>
      </c>
      <c r="L105" s="73"/>
    </row>
    <row r="106">
      <c r="A106" s="35">
        <v>4.0</v>
      </c>
      <c r="B106" s="35" t="s">
        <v>16</v>
      </c>
      <c r="C106" s="35" t="s">
        <v>17</v>
      </c>
      <c r="D106" s="52" t="s">
        <v>77</v>
      </c>
      <c r="E106" s="56">
        <v>42736.0</v>
      </c>
      <c r="F106" s="53">
        <v>2436.0</v>
      </c>
      <c r="G106" s="52">
        <v>2.0</v>
      </c>
      <c r="H106" s="52">
        <v>7.0</v>
      </c>
      <c r="I106" s="52">
        <v>3.0</v>
      </c>
      <c r="L106" s="73"/>
    </row>
    <row r="107">
      <c r="A107" s="35">
        <v>4.0</v>
      </c>
      <c r="B107" s="35" t="s">
        <v>16</v>
      </c>
      <c r="C107" s="35" t="s">
        <v>17</v>
      </c>
      <c r="D107" s="52" t="s">
        <v>77</v>
      </c>
      <c r="E107" s="56">
        <v>42767.0</v>
      </c>
      <c r="F107" s="53">
        <v>2025.0</v>
      </c>
      <c r="G107" s="52">
        <v>2.0</v>
      </c>
      <c r="H107" s="52">
        <v>6.0</v>
      </c>
      <c r="I107" s="52">
        <v>3.0</v>
      </c>
      <c r="L107" s="73"/>
    </row>
    <row r="108">
      <c r="A108" s="35">
        <v>4.0</v>
      </c>
      <c r="B108" s="35" t="s">
        <v>16</v>
      </c>
      <c r="C108" s="35" t="s">
        <v>17</v>
      </c>
      <c r="D108" s="52" t="s">
        <v>77</v>
      </c>
      <c r="E108" s="56">
        <v>42795.0</v>
      </c>
      <c r="F108" s="53">
        <v>801.0</v>
      </c>
      <c r="G108" s="52">
        <v>6.0</v>
      </c>
      <c r="H108" s="52">
        <v>4.0</v>
      </c>
      <c r="I108" s="52">
        <v>3.0</v>
      </c>
      <c r="L108" s="73"/>
    </row>
    <row r="109">
      <c r="A109" s="35">
        <v>4.0</v>
      </c>
      <c r="B109" s="35" t="s">
        <v>16</v>
      </c>
      <c r="C109" s="35" t="s">
        <v>17</v>
      </c>
      <c r="D109" s="52" t="s">
        <v>77</v>
      </c>
      <c r="E109" s="56">
        <v>42826.0</v>
      </c>
      <c r="F109" s="53">
        <v>1260.0</v>
      </c>
      <c r="G109" s="52">
        <v>4.0</v>
      </c>
      <c r="H109" s="52">
        <v>5.0</v>
      </c>
      <c r="I109" s="52">
        <v>3.0</v>
      </c>
      <c r="L109" s="73"/>
    </row>
    <row r="110">
      <c r="A110" s="35">
        <v>4.0</v>
      </c>
      <c r="B110" s="35" t="s">
        <v>16</v>
      </c>
      <c r="C110" s="35" t="s">
        <v>17</v>
      </c>
      <c r="D110" s="52" t="s">
        <v>77</v>
      </c>
      <c r="E110" s="56">
        <v>42856.0</v>
      </c>
      <c r="F110" s="53">
        <v>966.0</v>
      </c>
      <c r="G110" s="52">
        <v>5.0</v>
      </c>
      <c r="H110" s="52">
        <v>5.0</v>
      </c>
      <c r="I110" s="52">
        <v>3.0</v>
      </c>
      <c r="L110" s="73"/>
    </row>
    <row r="111">
      <c r="A111" s="35">
        <v>4.0</v>
      </c>
      <c r="B111" s="35" t="s">
        <v>16</v>
      </c>
      <c r="C111" s="35" t="s">
        <v>17</v>
      </c>
      <c r="D111" s="52" t="s">
        <v>77</v>
      </c>
      <c r="E111" s="56">
        <v>42887.0</v>
      </c>
      <c r="F111" s="53">
        <v>627.0</v>
      </c>
      <c r="G111" s="52">
        <v>7.0</v>
      </c>
      <c r="H111" s="52">
        <v>3.0</v>
      </c>
      <c r="I111" s="52">
        <v>3.0</v>
      </c>
      <c r="L111" s="73"/>
    </row>
    <row r="112">
      <c r="A112" s="35">
        <v>4.0</v>
      </c>
      <c r="B112" s="35" t="s">
        <v>16</v>
      </c>
      <c r="C112" s="35" t="s">
        <v>17</v>
      </c>
      <c r="D112" s="52" t="s">
        <v>77</v>
      </c>
      <c r="E112" s="56">
        <v>42917.0</v>
      </c>
      <c r="F112" s="53">
        <v>810.0</v>
      </c>
      <c r="G112" s="52">
        <v>5.0</v>
      </c>
      <c r="H112" s="52">
        <v>5.0</v>
      </c>
      <c r="I112" s="52">
        <v>3.0</v>
      </c>
      <c r="L112" s="73"/>
    </row>
    <row r="113">
      <c r="A113" s="35">
        <v>4.0</v>
      </c>
      <c r="B113" s="35" t="s">
        <v>16</v>
      </c>
      <c r="C113" s="35" t="s">
        <v>17</v>
      </c>
      <c r="D113" s="52" t="s">
        <v>77</v>
      </c>
      <c r="E113" s="56">
        <v>42948.0</v>
      </c>
      <c r="F113" s="53">
        <v>1593.0</v>
      </c>
      <c r="G113" s="52">
        <v>2.0</v>
      </c>
      <c r="H113" s="52">
        <v>8.0</v>
      </c>
      <c r="I113" s="52">
        <v>3.0</v>
      </c>
      <c r="L113" s="73"/>
    </row>
    <row r="114">
      <c r="A114" s="35">
        <v>4.0</v>
      </c>
      <c r="B114" s="35" t="s">
        <v>16</v>
      </c>
      <c r="C114" s="35" t="s">
        <v>17</v>
      </c>
      <c r="D114" s="52" t="s">
        <v>77</v>
      </c>
      <c r="E114" s="56">
        <v>42979.0</v>
      </c>
      <c r="F114" s="53">
        <v>1539.0</v>
      </c>
      <c r="G114" s="52">
        <v>3.0</v>
      </c>
      <c r="H114" s="52">
        <v>7.0</v>
      </c>
      <c r="I114" s="52">
        <v>3.0</v>
      </c>
      <c r="L114" s="73"/>
    </row>
    <row r="115">
      <c r="A115" s="35">
        <v>4.0</v>
      </c>
      <c r="B115" s="35" t="s">
        <v>16</v>
      </c>
      <c r="C115" s="35" t="s">
        <v>17</v>
      </c>
      <c r="D115" s="52" t="s">
        <v>77</v>
      </c>
      <c r="E115" s="56">
        <v>43009.0</v>
      </c>
      <c r="F115" s="53">
        <v>1122.0</v>
      </c>
      <c r="G115" s="52">
        <v>6.0</v>
      </c>
      <c r="H115" s="52">
        <v>4.0</v>
      </c>
      <c r="I115" s="52">
        <v>3.0</v>
      </c>
      <c r="L115" s="73"/>
    </row>
    <row r="116">
      <c r="A116" s="35">
        <v>4.0</v>
      </c>
      <c r="B116" s="35" t="s">
        <v>16</v>
      </c>
      <c r="C116" s="35" t="s">
        <v>17</v>
      </c>
      <c r="D116" s="52" t="s">
        <v>77</v>
      </c>
      <c r="E116" s="56">
        <v>43040.0</v>
      </c>
      <c r="F116" s="53">
        <v>951.0</v>
      </c>
      <c r="G116" s="52">
        <v>4.0</v>
      </c>
      <c r="H116" s="52">
        <v>6.0</v>
      </c>
      <c r="I116" s="52">
        <v>3.0</v>
      </c>
      <c r="L116" s="73"/>
    </row>
    <row r="117">
      <c r="A117" s="35">
        <v>4.0</v>
      </c>
      <c r="B117" s="35" t="s">
        <v>16</v>
      </c>
      <c r="C117" s="35" t="s">
        <v>17</v>
      </c>
      <c r="D117" s="52" t="s">
        <v>77</v>
      </c>
      <c r="E117" s="56">
        <v>43070.0</v>
      </c>
      <c r="F117" s="53">
        <v>1689.0</v>
      </c>
      <c r="G117" s="52">
        <v>2.0</v>
      </c>
      <c r="H117" s="52">
        <v>8.0</v>
      </c>
      <c r="I117" s="52">
        <v>3.0</v>
      </c>
      <c r="L117" s="73"/>
    </row>
    <row r="118">
      <c r="A118" s="35">
        <v>4.0</v>
      </c>
      <c r="B118" s="35" t="s">
        <v>16</v>
      </c>
      <c r="C118" s="35" t="s">
        <v>17</v>
      </c>
      <c r="D118" s="52" t="s">
        <v>77</v>
      </c>
      <c r="E118" s="56">
        <v>43101.0</v>
      </c>
      <c r="F118" s="53">
        <v>1758.0</v>
      </c>
      <c r="G118" s="52">
        <v>6.0</v>
      </c>
      <c r="H118" s="52">
        <v>4.0</v>
      </c>
      <c r="I118" s="52">
        <v>3.0</v>
      </c>
      <c r="L118" s="73"/>
    </row>
    <row r="119">
      <c r="A119" s="35">
        <v>4.0</v>
      </c>
      <c r="B119" s="35" t="s">
        <v>16</v>
      </c>
      <c r="C119" s="35" t="s">
        <v>17</v>
      </c>
      <c r="D119" s="52" t="s">
        <v>77</v>
      </c>
      <c r="E119" s="56">
        <v>43132.0</v>
      </c>
      <c r="F119" s="53">
        <v>1662.0</v>
      </c>
      <c r="G119" s="52">
        <v>6.0</v>
      </c>
      <c r="H119" s="52">
        <v>4.0</v>
      </c>
      <c r="I119" s="52">
        <v>3.0</v>
      </c>
      <c r="L119" s="73"/>
    </row>
    <row r="120">
      <c r="A120" s="35">
        <v>4.0</v>
      </c>
      <c r="B120" s="35" t="s">
        <v>16</v>
      </c>
      <c r="C120" s="35" t="s">
        <v>17</v>
      </c>
      <c r="D120" s="52" t="s">
        <v>77</v>
      </c>
      <c r="E120" s="56">
        <v>43160.0</v>
      </c>
      <c r="F120" s="53">
        <v>1443.0</v>
      </c>
      <c r="G120" s="52">
        <v>6.0</v>
      </c>
      <c r="H120" s="52">
        <v>4.0</v>
      </c>
      <c r="I120" s="52">
        <v>3.0</v>
      </c>
      <c r="L120" s="73"/>
    </row>
    <row r="121">
      <c r="A121" s="35">
        <v>4.0</v>
      </c>
      <c r="B121" s="35" t="s">
        <v>16</v>
      </c>
      <c r="C121" s="35" t="s">
        <v>17</v>
      </c>
      <c r="D121" s="52" t="s">
        <v>77</v>
      </c>
      <c r="E121" s="56">
        <v>43191.0</v>
      </c>
      <c r="F121" s="53">
        <v>1326.0</v>
      </c>
      <c r="G121" s="52">
        <v>7.0</v>
      </c>
      <c r="H121" s="52">
        <v>3.0</v>
      </c>
      <c r="I121" s="52">
        <v>3.0</v>
      </c>
      <c r="L121" s="73"/>
    </row>
    <row r="122">
      <c r="A122" s="35">
        <v>4.0</v>
      </c>
      <c r="B122" s="35" t="s">
        <v>16</v>
      </c>
      <c r="C122" s="35" t="s">
        <v>17</v>
      </c>
      <c r="D122" s="52" t="s">
        <v>77</v>
      </c>
      <c r="E122" s="56">
        <v>43221.0</v>
      </c>
      <c r="F122" s="53">
        <v>750.0</v>
      </c>
      <c r="G122" s="52"/>
      <c r="H122" s="52"/>
      <c r="I122" s="52">
        <v>3.0</v>
      </c>
      <c r="L122" s="73"/>
    </row>
    <row r="123">
      <c r="A123" s="35">
        <v>6.0</v>
      </c>
      <c r="B123" s="35" t="s">
        <v>20</v>
      </c>
      <c r="C123" s="35" t="s">
        <v>21</v>
      </c>
      <c r="D123" s="52" t="s">
        <v>73</v>
      </c>
      <c r="E123" s="56">
        <v>42552.0</v>
      </c>
      <c r="F123" s="53">
        <v>545.0</v>
      </c>
      <c r="G123" s="52">
        <v>5.0</v>
      </c>
      <c r="H123" s="52">
        <v>4.0</v>
      </c>
      <c r="I123" s="52">
        <v>5.0</v>
      </c>
      <c r="L123" s="61"/>
    </row>
    <row r="124">
      <c r="A124" s="35">
        <v>6.0</v>
      </c>
      <c r="B124" s="35" t="s">
        <v>20</v>
      </c>
      <c r="C124" s="35" t="s">
        <v>21</v>
      </c>
      <c r="D124" s="52" t="s">
        <v>73</v>
      </c>
      <c r="E124" s="56">
        <v>42583.0</v>
      </c>
      <c r="F124" s="53">
        <v>835.0</v>
      </c>
      <c r="G124" s="52">
        <v>3.0</v>
      </c>
      <c r="H124" s="52">
        <v>5.0</v>
      </c>
      <c r="I124" s="52">
        <v>5.0</v>
      </c>
      <c r="L124" s="61"/>
    </row>
    <row r="125">
      <c r="A125" s="35">
        <v>6.0</v>
      </c>
      <c r="B125" s="35" t="s">
        <v>20</v>
      </c>
      <c r="C125" s="35" t="s">
        <v>21</v>
      </c>
      <c r="D125" s="52" t="s">
        <v>73</v>
      </c>
      <c r="E125" s="56">
        <v>42614.0</v>
      </c>
      <c r="F125" s="53">
        <v>1010.0</v>
      </c>
      <c r="G125" s="52">
        <v>1.0</v>
      </c>
      <c r="H125" s="52">
        <v>8.0</v>
      </c>
      <c r="I125" s="52">
        <v>5.0</v>
      </c>
      <c r="L125" s="61"/>
    </row>
    <row r="126">
      <c r="A126" s="35">
        <v>6.0</v>
      </c>
      <c r="B126" s="35" t="s">
        <v>20</v>
      </c>
      <c r="C126" s="35" t="s">
        <v>21</v>
      </c>
      <c r="D126" s="52" t="s">
        <v>73</v>
      </c>
      <c r="E126" s="56">
        <v>42675.0</v>
      </c>
      <c r="F126" s="53">
        <v>725.0</v>
      </c>
      <c r="G126" s="52">
        <v>6.0</v>
      </c>
      <c r="H126" s="52">
        <v>3.0</v>
      </c>
      <c r="I126" s="52">
        <v>5.0</v>
      </c>
      <c r="L126" s="61"/>
    </row>
    <row r="127">
      <c r="A127" s="35">
        <v>6.0</v>
      </c>
      <c r="B127" s="35" t="s">
        <v>20</v>
      </c>
      <c r="C127" s="35" t="s">
        <v>21</v>
      </c>
      <c r="D127" s="52" t="s">
        <v>73</v>
      </c>
      <c r="E127" s="56">
        <v>42705.0</v>
      </c>
      <c r="F127" s="53">
        <v>1700.0</v>
      </c>
      <c r="G127" s="52">
        <v>2.0</v>
      </c>
      <c r="H127" s="52">
        <v>7.0</v>
      </c>
      <c r="I127" s="52">
        <v>5.0</v>
      </c>
      <c r="L127" s="61"/>
    </row>
    <row r="128">
      <c r="A128" s="35">
        <v>6.0</v>
      </c>
      <c r="B128" s="35" t="s">
        <v>20</v>
      </c>
      <c r="C128" s="35" t="s">
        <v>21</v>
      </c>
      <c r="D128" s="52" t="s">
        <v>73</v>
      </c>
      <c r="E128" s="56">
        <v>42736.0</v>
      </c>
      <c r="F128" s="53">
        <v>320.0</v>
      </c>
      <c r="G128" s="52">
        <v>8.0</v>
      </c>
      <c r="H128" s="52">
        <v>1.0</v>
      </c>
      <c r="I128" s="52">
        <v>5.0</v>
      </c>
      <c r="L128" s="61"/>
    </row>
    <row r="129">
      <c r="A129" s="35">
        <v>6.0</v>
      </c>
      <c r="B129" s="35" t="s">
        <v>20</v>
      </c>
      <c r="C129" s="35" t="s">
        <v>21</v>
      </c>
      <c r="D129" s="52" t="s">
        <v>73</v>
      </c>
      <c r="E129" s="56">
        <v>42767.0</v>
      </c>
      <c r="F129" s="53">
        <v>585.0</v>
      </c>
      <c r="G129" s="52">
        <v>5.0</v>
      </c>
      <c r="H129" s="52">
        <v>3.0</v>
      </c>
      <c r="I129" s="52">
        <v>5.0</v>
      </c>
      <c r="L129" s="61"/>
    </row>
    <row r="130">
      <c r="A130" s="35">
        <v>6.0</v>
      </c>
      <c r="B130" s="35" t="s">
        <v>20</v>
      </c>
      <c r="C130" s="35" t="s">
        <v>21</v>
      </c>
      <c r="D130" s="52" t="s">
        <v>73</v>
      </c>
      <c r="E130" s="56">
        <v>42795.0</v>
      </c>
      <c r="F130" s="53">
        <v>375.0</v>
      </c>
      <c r="G130" s="52">
        <v>9.0</v>
      </c>
      <c r="H130" s="52">
        <v>1.0</v>
      </c>
      <c r="I130" s="52">
        <v>5.0</v>
      </c>
      <c r="L130" s="61"/>
    </row>
    <row r="131">
      <c r="A131" s="35">
        <v>6.0</v>
      </c>
      <c r="B131" s="35" t="s">
        <v>20</v>
      </c>
      <c r="C131" s="35" t="s">
        <v>21</v>
      </c>
      <c r="D131" s="52" t="s">
        <v>73</v>
      </c>
      <c r="E131" s="56">
        <v>42826.0</v>
      </c>
      <c r="F131" s="53">
        <v>1240.0</v>
      </c>
      <c r="G131" s="52">
        <v>5.0</v>
      </c>
      <c r="H131" s="52">
        <v>4.0</v>
      </c>
      <c r="I131" s="52">
        <v>5.0</v>
      </c>
      <c r="L131" s="61"/>
    </row>
    <row r="132">
      <c r="A132" s="35">
        <v>6.0</v>
      </c>
      <c r="B132" s="35" t="s">
        <v>20</v>
      </c>
      <c r="C132" s="35" t="s">
        <v>21</v>
      </c>
      <c r="D132" s="52" t="s">
        <v>73</v>
      </c>
      <c r="E132" s="56">
        <v>42856.0</v>
      </c>
      <c r="F132" s="53">
        <v>320.0</v>
      </c>
      <c r="G132" s="52">
        <v>8.0</v>
      </c>
      <c r="H132" s="52">
        <v>2.0</v>
      </c>
      <c r="I132" s="52">
        <v>5.0</v>
      </c>
      <c r="L132" s="61"/>
    </row>
    <row r="133">
      <c r="A133" s="35">
        <v>6.0</v>
      </c>
      <c r="B133" s="35" t="s">
        <v>20</v>
      </c>
      <c r="C133" s="35" t="s">
        <v>21</v>
      </c>
      <c r="D133" s="52" t="s">
        <v>73</v>
      </c>
      <c r="E133" s="56">
        <v>42887.0</v>
      </c>
      <c r="F133" s="53">
        <v>865.0</v>
      </c>
      <c r="G133" s="52">
        <v>4.0</v>
      </c>
      <c r="H133" s="52">
        <v>6.0</v>
      </c>
      <c r="I133" s="52">
        <v>5.0</v>
      </c>
      <c r="L133" s="61"/>
    </row>
    <row r="134">
      <c r="A134" s="35">
        <v>6.0</v>
      </c>
      <c r="B134" s="35" t="s">
        <v>20</v>
      </c>
      <c r="C134" s="35" t="s">
        <v>21</v>
      </c>
      <c r="D134" s="52" t="s">
        <v>73</v>
      </c>
      <c r="E134" s="56">
        <v>42917.0</v>
      </c>
      <c r="F134" s="53">
        <v>205.0</v>
      </c>
      <c r="G134" s="52">
        <v>8.0</v>
      </c>
      <c r="H134" s="52">
        <v>2.0</v>
      </c>
      <c r="I134" s="52">
        <v>5.0</v>
      </c>
      <c r="L134" s="61"/>
    </row>
    <row r="135">
      <c r="A135" s="35">
        <v>6.0</v>
      </c>
      <c r="B135" s="35" t="s">
        <v>20</v>
      </c>
      <c r="C135" s="35" t="s">
        <v>21</v>
      </c>
      <c r="D135" s="52" t="s">
        <v>73</v>
      </c>
      <c r="E135" s="56">
        <v>42948.0</v>
      </c>
      <c r="F135" s="53">
        <v>665.0</v>
      </c>
      <c r="G135" s="52">
        <v>7.0</v>
      </c>
      <c r="H135" s="52">
        <v>3.0</v>
      </c>
      <c r="I135" s="52">
        <v>5.0</v>
      </c>
      <c r="L135" s="61"/>
    </row>
    <row r="136">
      <c r="A136" s="35">
        <v>6.0</v>
      </c>
      <c r="B136" s="35" t="s">
        <v>20</v>
      </c>
      <c r="C136" s="35" t="s">
        <v>21</v>
      </c>
      <c r="D136" s="52" t="s">
        <v>73</v>
      </c>
      <c r="E136" s="56">
        <v>42979.0</v>
      </c>
      <c r="F136" s="53">
        <v>185.0</v>
      </c>
      <c r="G136" s="52">
        <v>9.0</v>
      </c>
      <c r="H136" s="52">
        <v>1.0</v>
      </c>
      <c r="I136" s="52">
        <v>5.0</v>
      </c>
      <c r="L136" s="61"/>
    </row>
    <row r="137">
      <c r="A137" s="35">
        <v>6.0</v>
      </c>
      <c r="B137" s="35" t="s">
        <v>20</v>
      </c>
      <c r="C137" s="35" t="s">
        <v>21</v>
      </c>
      <c r="D137" s="52" t="s">
        <v>73</v>
      </c>
      <c r="E137" s="56">
        <v>43009.0</v>
      </c>
      <c r="F137" s="53">
        <v>1230.0</v>
      </c>
      <c r="G137" s="52">
        <v>5.0</v>
      </c>
      <c r="H137" s="52">
        <v>5.0</v>
      </c>
      <c r="I137" s="52">
        <v>5.0</v>
      </c>
      <c r="L137" s="61"/>
    </row>
    <row r="138">
      <c r="A138" s="35">
        <v>6.0</v>
      </c>
      <c r="B138" s="35" t="s">
        <v>20</v>
      </c>
      <c r="C138" s="35" t="s">
        <v>21</v>
      </c>
      <c r="D138" s="52" t="s">
        <v>73</v>
      </c>
      <c r="E138" s="56">
        <v>43040.0</v>
      </c>
      <c r="F138" s="53">
        <v>1240.0</v>
      </c>
      <c r="G138" s="52">
        <v>3.0</v>
      </c>
      <c r="H138" s="52">
        <v>7.0</v>
      </c>
      <c r="I138" s="52">
        <v>5.0</v>
      </c>
      <c r="L138" s="61"/>
    </row>
    <row r="139">
      <c r="A139" s="35">
        <v>6.0</v>
      </c>
      <c r="B139" s="35" t="s">
        <v>20</v>
      </c>
      <c r="C139" s="35" t="s">
        <v>21</v>
      </c>
      <c r="D139" s="52" t="s">
        <v>73</v>
      </c>
      <c r="E139" s="56">
        <v>43070.0</v>
      </c>
      <c r="F139" s="53">
        <v>1460.0</v>
      </c>
      <c r="G139" s="52">
        <v>3.0</v>
      </c>
      <c r="H139" s="52">
        <v>7.0</v>
      </c>
      <c r="I139" s="52">
        <v>5.0</v>
      </c>
      <c r="L139" s="61"/>
    </row>
    <row r="140">
      <c r="A140" s="35">
        <v>6.0</v>
      </c>
      <c r="B140" s="35" t="s">
        <v>20</v>
      </c>
      <c r="C140" s="35" t="s">
        <v>21</v>
      </c>
      <c r="D140" s="52" t="s">
        <v>73</v>
      </c>
      <c r="E140" s="56">
        <v>43101.0</v>
      </c>
      <c r="F140" s="53">
        <v>485.0</v>
      </c>
      <c r="G140" s="52">
        <v>9.0</v>
      </c>
      <c r="H140" s="52">
        <v>1.0</v>
      </c>
      <c r="I140" s="52">
        <v>5.0</v>
      </c>
      <c r="L140" s="61"/>
    </row>
    <row r="141">
      <c r="A141" s="35">
        <v>6.0</v>
      </c>
      <c r="B141" s="35" t="s">
        <v>20</v>
      </c>
      <c r="C141" s="35" t="s">
        <v>21</v>
      </c>
      <c r="D141" s="52" t="s">
        <v>73</v>
      </c>
      <c r="E141" s="56">
        <v>43132.0</v>
      </c>
      <c r="F141" s="53">
        <v>645.0</v>
      </c>
      <c r="G141" s="52">
        <v>8.0</v>
      </c>
      <c r="H141" s="52">
        <v>2.0</v>
      </c>
      <c r="I141" s="52">
        <v>5.0</v>
      </c>
      <c r="L141" s="61"/>
    </row>
    <row r="142">
      <c r="A142" s="35">
        <v>6.0</v>
      </c>
      <c r="B142" s="35" t="s">
        <v>20</v>
      </c>
      <c r="C142" s="35" t="s">
        <v>21</v>
      </c>
      <c r="D142" s="52" t="s">
        <v>73</v>
      </c>
      <c r="E142" s="56">
        <v>43160.0</v>
      </c>
      <c r="F142" s="53">
        <v>1440.0</v>
      </c>
      <c r="G142" s="52">
        <v>7.0</v>
      </c>
      <c r="H142" s="52">
        <v>3.0</v>
      </c>
      <c r="I142" s="52">
        <v>5.0</v>
      </c>
      <c r="L142" s="61"/>
    </row>
    <row r="143">
      <c r="A143" s="35">
        <v>6.0</v>
      </c>
      <c r="B143" s="35" t="s">
        <v>20</v>
      </c>
      <c r="C143" s="35" t="s">
        <v>21</v>
      </c>
      <c r="D143" s="52" t="s">
        <v>73</v>
      </c>
      <c r="E143" s="56">
        <v>43191.0</v>
      </c>
      <c r="F143" s="53">
        <v>1560.0</v>
      </c>
      <c r="G143" s="52">
        <v>6.0</v>
      </c>
      <c r="H143" s="52">
        <v>4.0</v>
      </c>
      <c r="I143" s="52">
        <v>5.0</v>
      </c>
      <c r="L143" s="61"/>
    </row>
    <row r="144">
      <c r="A144" s="35">
        <v>1.0</v>
      </c>
      <c r="B144" s="35" t="s">
        <v>10</v>
      </c>
      <c r="C144" s="35" t="s">
        <v>11</v>
      </c>
      <c r="D144" s="52" t="s">
        <v>72</v>
      </c>
      <c r="E144" s="56">
        <v>42552.0</v>
      </c>
      <c r="F144" s="53">
        <v>242.0</v>
      </c>
      <c r="G144" s="52">
        <v>7.0</v>
      </c>
      <c r="H144" s="52">
        <v>2.0</v>
      </c>
      <c r="I144" s="52">
        <v>2.0</v>
      </c>
      <c r="L144" s="61"/>
    </row>
    <row r="145">
      <c r="A145" s="35">
        <v>1.0</v>
      </c>
      <c r="B145" s="35" t="s">
        <v>10</v>
      </c>
      <c r="C145" s="35" t="s">
        <v>11</v>
      </c>
      <c r="D145" s="52" t="s">
        <v>72</v>
      </c>
      <c r="E145" s="56">
        <v>42583.0</v>
      </c>
      <c r="F145" s="53">
        <v>494.0</v>
      </c>
      <c r="G145" s="52">
        <v>6.0</v>
      </c>
      <c r="H145" s="52">
        <v>2.0</v>
      </c>
      <c r="I145" s="52">
        <v>2.0</v>
      </c>
      <c r="L145" s="61"/>
    </row>
    <row r="146">
      <c r="A146" s="35">
        <v>1.0</v>
      </c>
      <c r="B146" s="35" t="s">
        <v>10</v>
      </c>
      <c r="C146" s="35" t="s">
        <v>11</v>
      </c>
      <c r="D146" s="52" t="s">
        <v>72</v>
      </c>
      <c r="E146" s="56">
        <v>42614.0</v>
      </c>
      <c r="F146" s="53">
        <v>510.0</v>
      </c>
      <c r="G146" s="52">
        <v>5.0</v>
      </c>
      <c r="H146" s="52">
        <v>4.0</v>
      </c>
      <c r="I146" s="52">
        <v>2.0</v>
      </c>
      <c r="L146" s="61"/>
    </row>
    <row r="147">
      <c r="A147" s="35">
        <v>1.0</v>
      </c>
      <c r="B147" s="35" t="s">
        <v>10</v>
      </c>
      <c r="C147" s="35" t="s">
        <v>11</v>
      </c>
      <c r="D147" s="52" t="s">
        <v>72</v>
      </c>
      <c r="E147" s="56">
        <v>42644.0</v>
      </c>
      <c r="F147" s="53">
        <v>286.0</v>
      </c>
      <c r="G147" s="52">
        <v>7.0</v>
      </c>
      <c r="H147" s="52">
        <v>2.0</v>
      </c>
      <c r="I147" s="52">
        <v>2.0</v>
      </c>
      <c r="L147" s="61"/>
    </row>
    <row r="148">
      <c r="A148" s="35">
        <v>1.0</v>
      </c>
      <c r="B148" s="35" t="s">
        <v>10</v>
      </c>
      <c r="C148" s="35" t="s">
        <v>11</v>
      </c>
      <c r="D148" s="52" t="s">
        <v>72</v>
      </c>
      <c r="E148" s="56">
        <v>42675.0</v>
      </c>
      <c r="F148" s="53">
        <v>636.0</v>
      </c>
      <c r="G148" s="52">
        <v>7.0</v>
      </c>
      <c r="H148" s="52">
        <v>2.0</v>
      </c>
      <c r="I148" s="52">
        <v>2.0</v>
      </c>
      <c r="L148" s="61"/>
    </row>
    <row r="149">
      <c r="A149" s="35">
        <v>1.0</v>
      </c>
      <c r="B149" s="35" t="s">
        <v>10</v>
      </c>
      <c r="C149" s="35" t="s">
        <v>11</v>
      </c>
      <c r="D149" s="52" t="s">
        <v>72</v>
      </c>
      <c r="E149" s="56">
        <v>42705.0</v>
      </c>
      <c r="F149" s="53">
        <v>1072.0</v>
      </c>
      <c r="G149" s="52">
        <v>6.0</v>
      </c>
      <c r="H149" s="52">
        <v>3.0</v>
      </c>
      <c r="I149" s="52">
        <v>2.0</v>
      </c>
      <c r="L149" s="61"/>
    </row>
    <row r="150">
      <c r="A150" s="35">
        <v>1.0</v>
      </c>
      <c r="B150" s="35" t="s">
        <v>10</v>
      </c>
      <c r="C150" s="35" t="s">
        <v>11</v>
      </c>
      <c r="D150" s="52" t="s">
        <v>72</v>
      </c>
      <c r="E150" s="56">
        <v>42736.0</v>
      </c>
      <c r="F150" s="53">
        <v>608.0</v>
      </c>
      <c r="G150" s="52">
        <v>6.0</v>
      </c>
      <c r="H150" s="52">
        <v>3.0</v>
      </c>
      <c r="I150" s="52">
        <v>2.0</v>
      </c>
      <c r="L150" s="61"/>
    </row>
    <row r="151">
      <c r="A151" s="35">
        <v>1.0</v>
      </c>
      <c r="B151" s="35" t="s">
        <v>10</v>
      </c>
      <c r="C151" s="35" t="s">
        <v>11</v>
      </c>
      <c r="D151" s="52" t="s">
        <v>72</v>
      </c>
      <c r="E151" s="56">
        <v>42767.0</v>
      </c>
      <c r="F151" s="53">
        <v>336.0</v>
      </c>
      <c r="G151" s="52">
        <v>6.0</v>
      </c>
      <c r="H151" s="52">
        <v>2.0</v>
      </c>
      <c r="I151" s="52">
        <v>2.0</v>
      </c>
      <c r="L151" s="61"/>
    </row>
    <row r="152">
      <c r="A152" s="35">
        <v>1.0</v>
      </c>
      <c r="B152" s="35" t="s">
        <v>10</v>
      </c>
      <c r="C152" s="35" t="s">
        <v>11</v>
      </c>
      <c r="D152" s="52" t="s">
        <v>72</v>
      </c>
      <c r="E152" s="56">
        <v>42795.0</v>
      </c>
      <c r="F152" s="53">
        <v>550.0</v>
      </c>
      <c r="G152" s="52">
        <v>8.0</v>
      </c>
      <c r="H152" s="52">
        <v>2.0</v>
      </c>
      <c r="I152" s="52">
        <v>2.0</v>
      </c>
      <c r="L152" s="61"/>
    </row>
    <row r="153">
      <c r="A153" s="35">
        <v>1.0</v>
      </c>
      <c r="B153" s="35" t="s">
        <v>10</v>
      </c>
      <c r="C153" s="35" t="s">
        <v>11</v>
      </c>
      <c r="D153" s="52" t="s">
        <v>72</v>
      </c>
      <c r="E153" s="56">
        <v>42826.0</v>
      </c>
      <c r="F153" s="53">
        <v>40.0</v>
      </c>
      <c r="G153" s="52">
        <v>8.0</v>
      </c>
      <c r="H153" s="52">
        <v>1.0</v>
      </c>
      <c r="I153" s="52">
        <v>2.0</v>
      </c>
      <c r="L153" s="61"/>
    </row>
    <row r="154">
      <c r="A154" s="35">
        <v>1.0</v>
      </c>
      <c r="B154" s="35" t="s">
        <v>10</v>
      </c>
      <c r="C154" s="35" t="s">
        <v>11</v>
      </c>
      <c r="D154" s="52" t="s">
        <v>72</v>
      </c>
      <c r="E154" s="56">
        <v>42856.0</v>
      </c>
      <c r="F154" s="53">
        <v>674.0</v>
      </c>
      <c r="G154" s="52">
        <v>7.0</v>
      </c>
      <c r="H154" s="52">
        <v>3.0</v>
      </c>
      <c r="I154" s="52">
        <v>2.0</v>
      </c>
      <c r="L154" s="61"/>
    </row>
    <row r="155">
      <c r="A155" s="35">
        <v>1.0</v>
      </c>
      <c r="B155" s="35" t="s">
        <v>10</v>
      </c>
      <c r="C155" s="35" t="s">
        <v>11</v>
      </c>
      <c r="D155" s="52" t="s">
        <v>72</v>
      </c>
      <c r="E155" s="56">
        <v>42887.0</v>
      </c>
      <c r="F155" s="53">
        <v>520.0</v>
      </c>
      <c r="G155" s="52">
        <v>8.0</v>
      </c>
      <c r="H155" s="52">
        <v>2.0</v>
      </c>
      <c r="I155" s="52">
        <v>2.0</v>
      </c>
      <c r="L155" s="61"/>
    </row>
    <row r="156">
      <c r="A156" s="35">
        <v>1.0</v>
      </c>
      <c r="B156" s="35" t="s">
        <v>10</v>
      </c>
      <c r="C156" s="35" t="s">
        <v>11</v>
      </c>
      <c r="D156" s="52" t="s">
        <v>72</v>
      </c>
      <c r="E156" s="56">
        <v>42917.0</v>
      </c>
      <c r="F156" s="53">
        <v>1304.0</v>
      </c>
      <c r="G156" s="52">
        <v>4.0</v>
      </c>
      <c r="H156" s="52">
        <v>6.0</v>
      </c>
      <c r="I156" s="52">
        <v>2.0</v>
      </c>
      <c r="L156" s="61"/>
    </row>
    <row r="157">
      <c r="A157" s="35">
        <v>1.0</v>
      </c>
      <c r="B157" s="35" t="s">
        <v>10</v>
      </c>
      <c r="C157" s="35" t="s">
        <v>11</v>
      </c>
      <c r="D157" s="52" t="s">
        <v>72</v>
      </c>
      <c r="E157" s="56">
        <v>42948.0</v>
      </c>
      <c r="F157" s="53">
        <v>408.0</v>
      </c>
      <c r="G157" s="52">
        <v>8.0</v>
      </c>
      <c r="H157" s="52">
        <v>2.0</v>
      </c>
      <c r="I157" s="52">
        <v>2.0</v>
      </c>
      <c r="L157" s="61"/>
    </row>
    <row r="158">
      <c r="A158" s="35">
        <v>1.0</v>
      </c>
      <c r="B158" s="35" t="s">
        <v>10</v>
      </c>
      <c r="C158" s="35" t="s">
        <v>11</v>
      </c>
      <c r="D158" s="52" t="s">
        <v>72</v>
      </c>
      <c r="E158" s="56">
        <v>42979.0</v>
      </c>
      <c r="F158" s="53">
        <v>718.0</v>
      </c>
      <c r="G158" s="52">
        <v>6.0</v>
      </c>
      <c r="H158" s="52">
        <v>4.0</v>
      </c>
      <c r="I158" s="52">
        <v>2.0</v>
      </c>
      <c r="L158" s="61"/>
    </row>
    <row r="159">
      <c r="A159" s="35">
        <v>1.0</v>
      </c>
      <c r="B159" s="35" t="s">
        <v>10</v>
      </c>
      <c r="C159" s="35" t="s">
        <v>11</v>
      </c>
      <c r="D159" s="52" t="s">
        <v>72</v>
      </c>
      <c r="E159" s="56">
        <v>43009.0</v>
      </c>
      <c r="F159" s="53">
        <v>1086.0</v>
      </c>
      <c r="G159" s="52">
        <v>7.0</v>
      </c>
      <c r="H159" s="52">
        <v>3.0</v>
      </c>
      <c r="I159" s="52">
        <v>2.0</v>
      </c>
      <c r="L159" s="61"/>
    </row>
    <row r="160">
      <c r="A160" s="35">
        <v>1.0</v>
      </c>
      <c r="B160" s="35" t="s">
        <v>10</v>
      </c>
      <c r="C160" s="35" t="s">
        <v>11</v>
      </c>
      <c r="D160" s="52" t="s">
        <v>72</v>
      </c>
      <c r="E160" s="56">
        <v>43040.0</v>
      </c>
      <c r="F160" s="53">
        <v>344.0</v>
      </c>
      <c r="G160" s="52">
        <v>8.0</v>
      </c>
      <c r="H160" s="52">
        <v>2.0</v>
      </c>
      <c r="I160" s="52">
        <v>2.0</v>
      </c>
      <c r="L160" s="61"/>
    </row>
    <row r="161">
      <c r="A161" s="35">
        <v>1.0</v>
      </c>
      <c r="B161" s="35" t="s">
        <v>10</v>
      </c>
      <c r="C161" s="35" t="s">
        <v>11</v>
      </c>
      <c r="D161" s="52" t="s">
        <v>72</v>
      </c>
      <c r="E161" s="56">
        <v>43070.0</v>
      </c>
      <c r="F161" s="53">
        <v>1166.0</v>
      </c>
      <c r="G161" s="52">
        <v>5.0</v>
      </c>
      <c r="H161" s="52">
        <v>5.0</v>
      </c>
      <c r="I161" s="52">
        <v>2.0</v>
      </c>
      <c r="L161" s="61"/>
    </row>
    <row r="162">
      <c r="A162" s="35">
        <v>1.0</v>
      </c>
      <c r="B162" s="35" t="s">
        <v>10</v>
      </c>
      <c r="C162" s="35" t="s">
        <v>11</v>
      </c>
      <c r="D162" s="52" t="s">
        <v>72</v>
      </c>
      <c r="E162" s="56">
        <v>43101.0</v>
      </c>
      <c r="F162" s="53">
        <v>794.0</v>
      </c>
      <c r="G162" s="52">
        <v>8.0</v>
      </c>
      <c r="H162" s="52">
        <v>2.0</v>
      </c>
      <c r="I162" s="52">
        <v>2.0</v>
      </c>
      <c r="L162" s="61"/>
    </row>
    <row r="163">
      <c r="A163" s="35">
        <v>1.0</v>
      </c>
      <c r="B163" s="35" t="s">
        <v>10</v>
      </c>
      <c r="C163" s="35" t="s">
        <v>11</v>
      </c>
      <c r="D163" s="52" t="s">
        <v>72</v>
      </c>
      <c r="E163" s="56">
        <v>43132.0</v>
      </c>
      <c r="F163" s="53">
        <v>1132.0</v>
      </c>
      <c r="G163" s="52">
        <v>7.0</v>
      </c>
      <c r="H163" s="52">
        <v>3.0</v>
      </c>
      <c r="I163" s="52">
        <v>2.0</v>
      </c>
      <c r="L163" s="61"/>
    </row>
    <row r="164">
      <c r="A164" s="35">
        <v>1.0</v>
      </c>
      <c r="B164" s="35" t="s">
        <v>10</v>
      </c>
      <c r="C164" s="35" t="s">
        <v>11</v>
      </c>
      <c r="D164" s="52" t="s">
        <v>72</v>
      </c>
      <c r="E164" s="56">
        <v>43160.0</v>
      </c>
      <c r="F164" s="53">
        <v>934.0</v>
      </c>
      <c r="G164" s="52">
        <v>9.0</v>
      </c>
      <c r="H164" s="52">
        <v>1.0</v>
      </c>
      <c r="I164" s="52">
        <v>2.0</v>
      </c>
      <c r="L164" s="61"/>
    </row>
    <row r="165">
      <c r="A165" s="35">
        <v>1.0</v>
      </c>
      <c r="B165" s="35" t="s">
        <v>10</v>
      </c>
      <c r="C165" s="35" t="s">
        <v>11</v>
      </c>
      <c r="D165" s="52" t="s">
        <v>72</v>
      </c>
      <c r="E165" s="56">
        <v>43191.0</v>
      </c>
      <c r="F165" s="53">
        <v>1172.0</v>
      </c>
      <c r="G165" s="52">
        <v>8.0</v>
      </c>
      <c r="H165" s="52">
        <v>2.0</v>
      </c>
      <c r="I165" s="52">
        <v>2.0</v>
      </c>
      <c r="L165" s="61"/>
    </row>
    <row r="166">
      <c r="A166" s="35">
        <v>1.0</v>
      </c>
      <c r="B166" s="35" t="s">
        <v>10</v>
      </c>
      <c r="C166" s="35" t="s">
        <v>11</v>
      </c>
      <c r="D166" s="52" t="s">
        <v>72</v>
      </c>
      <c r="E166" s="56">
        <v>43221.0</v>
      </c>
      <c r="F166" s="53">
        <v>598.0</v>
      </c>
      <c r="G166" s="52"/>
      <c r="H166" s="52"/>
      <c r="I166" s="52">
        <v>2.0</v>
      </c>
      <c r="L166" s="61"/>
    </row>
    <row r="167">
      <c r="A167" s="35">
        <v>7.0</v>
      </c>
      <c r="B167" s="35" t="s">
        <v>22</v>
      </c>
      <c r="C167" s="35" t="s">
        <v>23</v>
      </c>
      <c r="D167" s="52" t="s">
        <v>80</v>
      </c>
      <c r="E167" s="56">
        <v>42583.0</v>
      </c>
      <c r="F167" s="53">
        <v>390.0</v>
      </c>
      <c r="G167" s="52">
        <v>7.0</v>
      </c>
      <c r="H167" s="52">
        <v>1.0</v>
      </c>
      <c r="I167" s="52">
        <v>10.0</v>
      </c>
      <c r="L167" s="61"/>
    </row>
    <row r="168">
      <c r="A168" s="35">
        <v>7.0</v>
      </c>
      <c r="B168" s="35" t="s">
        <v>22</v>
      </c>
      <c r="C168" s="35" t="s">
        <v>23</v>
      </c>
      <c r="D168" s="52" t="s">
        <v>80</v>
      </c>
      <c r="E168" s="56">
        <v>42614.0</v>
      </c>
      <c r="F168" s="53">
        <v>910.0</v>
      </c>
      <c r="G168" s="52">
        <v>3.0</v>
      </c>
      <c r="H168" s="52">
        <v>6.0</v>
      </c>
      <c r="I168" s="52">
        <v>10.0</v>
      </c>
      <c r="L168" s="61"/>
    </row>
    <row r="169">
      <c r="A169" s="35">
        <v>7.0</v>
      </c>
      <c r="B169" s="35" t="s">
        <v>22</v>
      </c>
      <c r="C169" s="35" t="s">
        <v>23</v>
      </c>
      <c r="D169" s="52" t="s">
        <v>80</v>
      </c>
      <c r="E169" s="56">
        <v>42644.0</v>
      </c>
      <c r="F169" s="53">
        <v>1930.0</v>
      </c>
      <c r="G169" s="52">
        <v>1.0</v>
      </c>
      <c r="H169" s="52">
        <v>8.0</v>
      </c>
      <c r="I169" s="52">
        <v>10.0</v>
      </c>
      <c r="L169" s="61"/>
    </row>
    <row r="170">
      <c r="A170" s="35">
        <v>7.0</v>
      </c>
      <c r="B170" s="35" t="s">
        <v>22</v>
      </c>
      <c r="C170" s="35" t="s">
        <v>23</v>
      </c>
      <c r="D170" s="52" t="s">
        <v>80</v>
      </c>
      <c r="E170" s="56">
        <v>42675.0</v>
      </c>
      <c r="F170" s="53">
        <v>1620.0</v>
      </c>
      <c r="G170" s="52">
        <v>3.0</v>
      </c>
      <c r="H170" s="52">
        <v>6.0</v>
      </c>
      <c r="I170" s="52">
        <v>10.0</v>
      </c>
      <c r="L170" s="61"/>
    </row>
    <row r="171">
      <c r="A171" s="35">
        <v>7.0</v>
      </c>
      <c r="B171" s="35" t="s">
        <v>22</v>
      </c>
      <c r="C171" s="35" t="s">
        <v>23</v>
      </c>
      <c r="D171" s="52" t="s">
        <v>80</v>
      </c>
      <c r="E171" s="56">
        <v>42736.0</v>
      </c>
      <c r="F171" s="53">
        <v>2480.0</v>
      </c>
      <c r="G171" s="52">
        <v>1.0</v>
      </c>
      <c r="H171" s="52">
        <v>8.0</v>
      </c>
      <c r="I171" s="52">
        <v>10.0</v>
      </c>
      <c r="L171" s="61"/>
    </row>
    <row r="172">
      <c r="A172" s="35">
        <v>7.0</v>
      </c>
      <c r="B172" s="35" t="s">
        <v>22</v>
      </c>
      <c r="C172" s="35" t="s">
        <v>23</v>
      </c>
      <c r="D172" s="52" t="s">
        <v>80</v>
      </c>
      <c r="E172" s="56">
        <v>42767.0</v>
      </c>
      <c r="F172" s="53">
        <v>1450.0</v>
      </c>
      <c r="G172" s="52">
        <v>4.0</v>
      </c>
      <c r="H172" s="52">
        <v>4.0</v>
      </c>
      <c r="I172" s="52">
        <v>10.0</v>
      </c>
      <c r="L172" s="61"/>
    </row>
    <row r="173">
      <c r="A173" s="35">
        <v>7.0</v>
      </c>
      <c r="B173" s="35" t="s">
        <v>22</v>
      </c>
      <c r="C173" s="35" t="s">
        <v>23</v>
      </c>
      <c r="D173" s="52" t="s">
        <v>80</v>
      </c>
      <c r="E173" s="56">
        <v>42795.0</v>
      </c>
      <c r="F173" s="53">
        <v>1910.0</v>
      </c>
      <c r="G173" s="52">
        <v>1.0</v>
      </c>
      <c r="H173" s="52">
        <v>9.0</v>
      </c>
      <c r="I173" s="52">
        <v>10.0</v>
      </c>
      <c r="L173" s="61"/>
    </row>
    <row r="174">
      <c r="A174" s="35">
        <v>7.0</v>
      </c>
      <c r="B174" s="35" t="s">
        <v>22</v>
      </c>
      <c r="C174" s="35" t="s">
        <v>23</v>
      </c>
      <c r="D174" s="52" t="s">
        <v>80</v>
      </c>
      <c r="E174" s="56">
        <v>42826.0</v>
      </c>
      <c r="F174" s="53">
        <v>2690.0</v>
      </c>
      <c r="G174" s="52">
        <v>2.0</v>
      </c>
      <c r="H174" s="52">
        <v>7.0</v>
      </c>
      <c r="I174" s="52">
        <v>10.0</v>
      </c>
      <c r="L174" s="61"/>
    </row>
    <row r="175">
      <c r="A175" s="35">
        <v>7.0</v>
      </c>
      <c r="B175" s="35" t="s">
        <v>22</v>
      </c>
      <c r="C175" s="35" t="s">
        <v>23</v>
      </c>
      <c r="D175" s="52" t="s">
        <v>80</v>
      </c>
      <c r="E175" s="56">
        <v>42856.0</v>
      </c>
      <c r="F175" s="53">
        <v>2190.0</v>
      </c>
      <c r="G175" s="52">
        <v>1.0</v>
      </c>
      <c r="H175" s="52">
        <v>9.0</v>
      </c>
      <c r="I175" s="52">
        <v>10.0</v>
      </c>
      <c r="L175" s="61"/>
    </row>
    <row r="176">
      <c r="A176" s="35">
        <v>7.0</v>
      </c>
      <c r="B176" s="35" t="s">
        <v>22</v>
      </c>
      <c r="C176" s="35" t="s">
        <v>23</v>
      </c>
      <c r="D176" s="52" t="s">
        <v>80</v>
      </c>
      <c r="E176" s="56">
        <v>42887.0</v>
      </c>
      <c r="F176" s="53">
        <v>830.0</v>
      </c>
      <c r="G176" s="52">
        <v>6.0</v>
      </c>
      <c r="H176" s="52">
        <v>4.0</v>
      </c>
      <c r="I176" s="52">
        <v>10.0</v>
      </c>
      <c r="L176" s="61"/>
    </row>
    <row r="177">
      <c r="A177" s="35">
        <v>7.0</v>
      </c>
      <c r="B177" s="35" t="s">
        <v>22</v>
      </c>
      <c r="C177" s="35" t="s">
        <v>23</v>
      </c>
      <c r="D177" s="52" t="s">
        <v>80</v>
      </c>
      <c r="E177" s="56">
        <v>42917.0</v>
      </c>
      <c r="F177" s="53">
        <v>2410.0</v>
      </c>
      <c r="G177" s="52">
        <v>2.0</v>
      </c>
      <c r="H177" s="52">
        <v>8.0</v>
      </c>
      <c r="I177" s="52">
        <v>10.0</v>
      </c>
      <c r="L177" s="61"/>
    </row>
    <row r="178">
      <c r="A178" s="35">
        <v>7.0</v>
      </c>
      <c r="B178" s="35" t="s">
        <v>22</v>
      </c>
      <c r="C178" s="35" t="s">
        <v>23</v>
      </c>
      <c r="D178" s="52" t="s">
        <v>80</v>
      </c>
      <c r="E178" s="56">
        <v>42948.0</v>
      </c>
      <c r="F178" s="53">
        <v>2220.0</v>
      </c>
      <c r="G178" s="52">
        <v>1.0</v>
      </c>
      <c r="H178" s="52">
        <v>9.0</v>
      </c>
      <c r="I178" s="52">
        <v>10.0</v>
      </c>
      <c r="L178" s="61"/>
    </row>
    <row r="179">
      <c r="A179" s="35">
        <v>7.0</v>
      </c>
      <c r="B179" s="35" t="s">
        <v>22</v>
      </c>
      <c r="C179" s="35" t="s">
        <v>23</v>
      </c>
      <c r="D179" s="52" t="s">
        <v>80</v>
      </c>
      <c r="E179" s="56">
        <v>42979.0</v>
      </c>
      <c r="F179" s="53">
        <v>5210.0</v>
      </c>
      <c r="G179" s="52">
        <v>1.0</v>
      </c>
      <c r="H179" s="52">
        <v>9.0</v>
      </c>
      <c r="I179" s="52">
        <v>10.0</v>
      </c>
      <c r="L179" s="61"/>
    </row>
    <row r="180">
      <c r="A180" s="35">
        <v>7.0</v>
      </c>
      <c r="B180" s="35" t="s">
        <v>22</v>
      </c>
      <c r="C180" s="35" t="s">
        <v>23</v>
      </c>
      <c r="D180" s="52" t="s">
        <v>80</v>
      </c>
      <c r="E180" s="56">
        <v>43009.0</v>
      </c>
      <c r="F180" s="53">
        <v>340.0</v>
      </c>
      <c r="G180" s="52">
        <v>8.0</v>
      </c>
      <c r="H180" s="52">
        <v>2.0</v>
      </c>
      <c r="I180" s="52">
        <v>10.0</v>
      </c>
      <c r="L180" s="61"/>
    </row>
    <row r="181">
      <c r="A181" s="35">
        <v>7.0</v>
      </c>
      <c r="B181" s="35" t="s">
        <v>22</v>
      </c>
      <c r="C181" s="35" t="s">
        <v>23</v>
      </c>
      <c r="D181" s="52" t="s">
        <v>80</v>
      </c>
      <c r="E181" s="56">
        <v>43040.0</v>
      </c>
      <c r="F181" s="53">
        <v>700.0</v>
      </c>
      <c r="G181" s="52">
        <v>7.0</v>
      </c>
      <c r="H181" s="52">
        <v>3.0</v>
      </c>
      <c r="I181" s="52">
        <v>10.0</v>
      </c>
      <c r="L181" s="61"/>
    </row>
    <row r="182">
      <c r="A182" s="35">
        <v>7.0</v>
      </c>
      <c r="B182" s="35" t="s">
        <v>22</v>
      </c>
      <c r="C182" s="35" t="s">
        <v>23</v>
      </c>
      <c r="D182" s="52" t="s">
        <v>80</v>
      </c>
      <c r="E182" s="56">
        <v>43070.0</v>
      </c>
      <c r="F182" s="53">
        <v>490.0</v>
      </c>
      <c r="G182" s="52">
        <v>8.0</v>
      </c>
      <c r="H182" s="52">
        <v>2.0</v>
      </c>
      <c r="I182" s="52">
        <v>10.0</v>
      </c>
      <c r="L182" s="61"/>
    </row>
    <row r="183">
      <c r="A183" s="35">
        <v>7.0</v>
      </c>
      <c r="B183" s="35" t="s">
        <v>22</v>
      </c>
      <c r="C183" s="35" t="s">
        <v>23</v>
      </c>
      <c r="D183" s="52" t="s">
        <v>80</v>
      </c>
      <c r="E183" s="56">
        <v>43101.0</v>
      </c>
      <c r="F183" s="53">
        <v>2650.0</v>
      </c>
      <c r="G183" s="52">
        <v>2.0</v>
      </c>
      <c r="H183" s="52">
        <v>8.0</v>
      </c>
      <c r="I183" s="52">
        <v>10.0</v>
      </c>
      <c r="L183" s="61"/>
    </row>
    <row r="184">
      <c r="A184" s="35">
        <v>7.0</v>
      </c>
      <c r="B184" s="35" t="s">
        <v>22</v>
      </c>
      <c r="C184" s="35" t="s">
        <v>23</v>
      </c>
      <c r="D184" s="52" t="s">
        <v>80</v>
      </c>
      <c r="E184" s="56">
        <v>43132.0</v>
      </c>
      <c r="F184" s="53">
        <v>3280.0</v>
      </c>
      <c r="G184" s="52">
        <v>1.0</v>
      </c>
      <c r="H184" s="52">
        <v>9.0</v>
      </c>
      <c r="I184" s="52">
        <v>10.0</v>
      </c>
      <c r="L184" s="61"/>
    </row>
    <row r="185">
      <c r="A185" s="35">
        <v>7.0</v>
      </c>
      <c r="B185" s="35" t="s">
        <v>22</v>
      </c>
      <c r="C185" s="35" t="s">
        <v>23</v>
      </c>
      <c r="D185" s="52" t="s">
        <v>80</v>
      </c>
      <c r="E185" s="56">
        <v>43160.0</v>
      </c>
      <c r="F185" s="53">
        <v>3070.0</v>
      </c>
      <c r="G185" s="52">
        <v>3.0</v>
      </c>
      <c r="H185" s="52">
        <v>7.0</v>
      </c>
      <c r="I185" s="52">
        <v>10.0</v>
      </c>
      <c r="L185" s="61"/>
    </row>
    <row r="186">
      <c r="A186" s="35">
        <v>7.0</v>
      </c>
      <c r="B186" s="35" t="s">
        <v>22</v>
      </c>
      <c r="C186" s="35" t="s">
        <v>23</v>
      </c>
      <c r="D186" s="52" t="s">
        <v>80</v>
      </c>
      <c r="E186" s="56">
        <v>43191.0</v>
      </c>
      <c r="F186" s="53">
        <v>8830.0</v>
      </c>
      <c r="G186" s="52">
        <v>1.0</v>
      </c>
      <c r="H186" s="52">
        <v>9.0</v>
      </c>
      <c r="I186" s="52">
        <v>10.0</v>
      </c>
      <c r="L186" s="61"/>
    </row>
    <row r="187">
      <c r="A187" s="35">
        <v>7.0</v>
      </c>
      <c r="B187" s="35" t="s">
        <v>22</v>
      </c>
      <c r="C187" s="35" t="s">
        <v>23</v>
      </c>
      <c r="D187" s="52" t="s">
        <v>80</v>
      </c>
      <c r="E187" s="56">
        <v>43221.0</v>
      </c>
      <c r="F187" s="53">
        <v>940.0</v>
      </c>
      <c r="G187" s="52"/>
      <c r="H187" s="52"/>
      <c r="I187" s="52">
        <v>10.0</v>
      </c>
      <c r="L187" s="61"/>
    </row>
    <row r="188">
      <c r="A188" s="35">
        <v>5.0</v>
      </c>
      <c r="B188" s="35" t="s">
        <v>18</v>
      </c>
      <c r="C188" s="35" t="s">
        <v>19</v>
      </c>
      <c r="D188" s="52" t="s">
        <v>75</v>
      </c>
      <c r="E188" s="56">
        <v>42552.0</v>
      </c>
      <c r="F188" s="53">
        <v>1148.0</v>
      </c>
      <c r="G188" s="52">
        <v>3.0</v>
      </c>
      <c r="H188" s="52">
        <v>6.0</v>
      </c>
      <c r="I188" s="52">
        <v>7.0</v>
      </c>
      <c r="L188" s="61"/>
    </row>
    <row r="189">
      <c r="A189" s="35">
        <v>5.0</v>
      </c>
      <c r="B189" s="35" t="s">
        <v>18</v>
      </c>
      <c r="C189" s="35" t="s">
        <v>19</v>
      </c>
      <c r="D189" s="52" t="s">
        <v>75</v>
      </c>
      <c r="E189" s="56">
        <v>42614.0</v>
      </c>
      <c r="F189" s="53">
        <v>560.0</v>
      </c>
      <c r="G189" s="52">
        <v>4.0</v>
      </c>
      <c r="H189" s="52">
        <v>5.0</v>
      </c>
      <c r="I189" s="52">
        <v>7.0</v>
      </c>
      <c r="L189" s="61"/>
    </row>
    <row r="190">
      <c r="A190" s="35">
        <v>5.0</v>
      </c>
      <c r="B190" s="35" t="s">
        <v>18</v>
      </c>
      <c r="C190" s="35" t="s">
        <v>19</v>
      </c>
      <c r="D190" s="52" t="s">
        <v>75</v>
      </c>
      <c r="E190" s="56">
        <v>42644.0</v>
      </c>
      <c r="F190" s="53">
        <v>630.0</v>
      </c>
      <c r="G190" s="52">
        <v>5.0</v>
      </c>
      <c r="H190" s="52">
        <v>4.0</v>
      </c>
      <c r="I190" s="52">
        <v>7.0</v>
      </c>
      <c r="L190" s="61"/>
    </row>
    <row r="191">
      <c r="A191" s="35">
        <v>5.0</v>
      </c>
      <c r="B191" s="35" t="s">
        <v>18</v>
      </c>
      <c r="C191" s="35" t="s">
        <v>19</v>
      </c>
      <c r="D191" s="52" t="s">
        <v>75</v>
      </c>
      <c r="E191" s="56">
        <v>42675.0</v>
      </c>
      <c r="F191" s="53">
        <v>1722.0</v>
      </c>
      <c r="G191" s="52">
        <v>1.0</v>
      </c>
      <c r="H191" s="52">
        <v>8.0</v>
      </c>
      <c r="I191" s="52">
        <v>7.0</v>
      </c>
      <c r="L191" s="61"/>
    </row>
    <row r="192">
      <c r="A192" s="35">
        <v>5.0</v>
      </c>
      <c r="B192" s="35" t="s">
        <v>18</v>
      </c>
      <c r="C192" s="35" t="s">
        <v>19</v>
      </c>
      <c r="D192" s="52" t="s">
        <v>75</v>
      </c>
      <c r="E192" s="56">
        <v>42705.0</v>
      </c>
      <c r="F192" s="53">
        <v>1386.0</v>
      </c>
      <c r="G192" s="52">
        <v>3.0</v>
      </c>
      <c r="H192" s="52">
        <v>6.0</v>
      </c>
      <c r="I192" s="52">
        <v>7.0</v>
      </c>
      <c r="L192" s="61"/>
    </row>
    <row r="193">
      <c r="A193" s="35">
        <v>5.0</v>
      </c>
      <c r="B193" s="35" t="s">
        <v>18</v>
      </c>
      <c r="C193" s="35" t="s">
        <v>19</v>
      </c>
      <c r="D193" s="52" t="s">
        <v>75</v>
      </c>
      <c r="E193" s="56">
        <v>42795.0</v>
      </c>
      <c r="F193" s="53">
        <v>1316.0</v>
      </c>
      <c r="G193" s="52">
        <v>2.0</v>
      </c>
      <c r="H193" s="52">
        <v>8.0</v>
      </c>
      <c r="I193" s="52">
        <v>7.0</v>
      </c>
      <c r="L193" s="61"/>
    </row>
    <row r="194">
      <c r="A194" s="35">
        <v>5.0</v>
      </c>
      <c r="B194" s="35" t="s">
        <v>18</v>
      </c>
      <c r="C194" s="35" t="s">
        <v>19</v>
      </c>
      <c r="D194" s="52" t="s">
        <v>75</v>
      </c>
      <c r="E194" s="56">
        <v>42856.0</v>
      </c>
      <c r="F194" s="53">
        <v>1729.0</v>
      </c>
      <c r="G194" s="52">
        <v>3.0</v>
      </c>
      <c r="H194" s="52">
        <v>7.0</v>
      </c>
      <c r="I194" s="52">
        <v>7.0</v>
      </c>
      <c r="L194" s="61"/>
    </row>
    <row r="195">
      <c r="A195" s="35">
        <v>5.0</v>
      </c>
      <c r="B195" s="35" t="s">
        <v>18</v>
      </c>
      <c r="C195" s="35" t="s">
        <v>19</v>
      </c>
      <c r="D195" s="52" t="s">
        <v>75</v>
      </c>
      <c r="E195" s="56">
        <v>42887.0</v>
      </c>
      <c r="F195" s="53">
        <v>861.0</v>
      </c>
      <c r="G195" s="52">
        <v>5.0</v>
      </c>
      <c r="H195" s="52">
        <v>5.0</v>
      </c>
      <c r="I195" s="52">
        <v>7.0</v>
      </c>
      <c r="L195" s="61"/>
    </row>
    <row r="196">
      <c r="A196" s="35">
        <v>5.0</v>
      </c>
      <c r="B196" s="35" t="s">
        <v>18</v>
      </c>
      <c r="C196" s="35" t="s">
        <v>19</v>
      </c>
      <c r="D196" s="52" t="s">
        <v>75</v>
      </c>
      <c r="E196" s="56">
        <v>42917.0</v>
      </c>
      <c r="F196" s="53">
        <v>1491.0</v>
      </c>
      <c r="G196" s="52">
        <v>3.0</v>
      </c>
      <c r="H196" s="52">
        <v>7.0</v>
      </c>
      <c r="I196" s="52">
        <v>7.0</v>
      </c>
      <c r="L196" s="61"/>
    </row>
    <row r="197">
      <c r="A197" s="35">
        <v>5.0</v>
      </c>
      <c r="B197" s="35" t="s">
        <v>18</v>
      </c>
      <c r="C197" s="35" t="s">
        <v>19</v>
      </c>
      <c r="D197" s="52" t="s">
        <v>75</v>
      </c>
      <c r="E197" s="56">
        <v>42948.0</v>
      </c>
      <c r="F197" s="53">
        <v>1050.0</v>
      </c>
      <c r="G197" s="52">
        <v>4.0</v>
      </c>
      <c r="H197" s="52">
        <v>6.0</v>
      </c>
      <c r="I197" s="52">
        <v>7.0</v>
      </c>
      <c r="L197" s="61"/>
    </row>
    <row r="198">
      <c r="A198" s="35">
        <v>5.0</v>
      </c>
      <c r="B198" s="35" t="s">
        <v>18</v>
      </c>
      <c r="C198" s="35" t="s">
        <v>19</v>
      </c>
      <c r="D198" s="52" t="s">
        <v>75</v>
      </c>
      <c r="E198" s="56">
        <v>42979.0</v>
      </c>
      <c r="F198" s="53">
        <v>756.0</v>
      </c>
      <c r="G198" s="52">
        <v>5.0</v>
      </c>
      <c r="H198" s="52">
        <v>5.0</v>
      </c>
      <c r="I198" s="52">
        <v>7.0</v>
      </c>
      <c r="L198" s="61"/>
    </row>
    <row r="199">
      <c r="A199" s="35">
        <v>5.0</v>
      </c>
      <c r="B199" s="35" t="s">
        <v>18</v>
      </c>
      <c r="C199" s="35" t="s">
        <v>19</v>
      </c>
      <c r="D199" s="52" t="s">
        <v>75</v>
      </c>
      <c r="E199" s="56">
        <v>43009.0</v>
      </c>
      <c r="F199" s="53">
        <v>2527.0</v>
      </c>
      <c r="G199" s="52">
        <v>1.0</v>
      </c>
      <c r="H199" s="52">
        <v>9.0</v>
      </c>
      <c r="I199" s="52">
        <v>7.0</v>
      </c>
      <c r="L199" s="61"/>
    </row>
    <row r="200">
      <c r="A200" s="35">
        <v>5.0</v>
      </c>
      <c r="B200" s="35" t="s">
        <v>18</v>
      </c>
      <c r="C200" s="35" t="s">
        <v>19</v>
      </c>
      <c r="D200" s="52" t="s">
        <v>75</v>
      </c>
      <c r="E200" s="56">
        <v>43040.0</v>
      </c>
      <c r="F200" s="53">
        <v>196.0</v>
      </c>
      <c r="G200" s="52">
        <v>9.0</v>
      </c>
      <c r="H200" s="52">
        <v>1.0</v>
      </c>
      <c r="I200" s="52">
        <v>7.0</v>
      </c>
      <c r="L200" s="61"/>
    </row>
    <row r="201">
      <c r="A201" s="35">
        <v>5.0</v>
      </c>
      <c r="B201" s="35" t="s">
        <v>18</v>
      </c>
      <c r="C201" s="35" t="s">
        <v>19</v>
      </c>
      <c r="D201" s="52" t="s">
        <v>75</v>
      </c>
      <c r="E201" s="56">
        <v>43070.0</v>
      </c>
      <c r="F201" s="53">
        <v>371.0</v>
      </c>
      <c r="G201" s="52">
        <v>9.0</v>
      </c>
      <c r="H201" s="52">
        <v>1.0</v>
      </c>
      <c r="I201" s="52">
        <v>7.0</v>
      </c>
      <c r="L201" s="61"/>
    </row>
    <row r="202">
      <c r="A202" s="35">
        <v>5.0</v>
      </c>
      <c r="B202" s="35" t="s">
        <v>18</v>
      </c>
      <c r="C202" s="35" t="s">
        <v>19</v>
      </c>
      <c r="D202" s="52" t="s">
        <v>75</v>
      </c>
      <c r="E202" s="56">
        <v>43101.0</v>
      </c>
      <c r="F202" s="53">
        <v>2408.0</v>
      </c>
      <c r="G202" s="52">
        <v>3.0</v>
      </c>
      <c r="H202" s="52">
        <v>7.0</v>
      </c>
      <c r="I202" s="52">
        <v>7.0</v>
      </c>
      <c r="L202" s="61"/>
    </row>
    <row r="203">
      <c r="A203" s="35">
        <v>5.0</v>
      </c>
      <c r="B203" s="35" t="s">
        <v>18</v>
      </c>
      <c r="C203" s="35" t="s">
        <v>19</v>
      </c>
      <c r="D203" s="52" t="s">
        <v>75</v>
      </c>
      <c r="E203" s="56">
        <v>43132.0</v>
      </c>
      <c r="F203" s="53">
        <v>1932.0</v>
      </c>
      <c r="G203" s="52">
        <v>5.0</v>
      </c>
      <c r="H203" s="52">
        <v>5.0</v>
      </c>
      <c r="I203" s="52">
        <v>7.0</v>
      </c>
      <c r="L203" s="61"/>
    </row>
    <row r="204">
      <c r="A204" s="35">
        <v>5.0</v>
      </c>
      <c r="B204" s="35" t="s">
        <v>18</v>
      </c>
      <c r="C204" s="35" t="s">
        <v>19</v>
      </c>
      <c r="D204" s="52" t="s">
        <v>75</v>
      </c>
      <c r="E204" s="56">
        <v>43160.0</v>
      </c>
      <c r="F204" s="53">
        <v>1099.0</v>
      </c>
      <c r="G204" s="52">
        <v>8.0</v>
      </c>
      <c r="H204" s="52">
        <v>2.0</v>
      </c>
      <c r="I204" s="52">
        <v>7.0</v>
      </c>
      <c r="L204" s="61"/>
    </row>
    <row r="205">
      <c r="A205" s="35">
        <v>5.0</v>
      </c>
      <c r="B205" s="35" t="s">
        <v>18</v>
      </c>
      <c r="C205" s="35" t="s">
        <v>19</v>
      </c>
      <c r="D205" s="52" t="s">
        <v>75</v>
      </c>
      <c r="E205" s="56">
        <v>43191.0</v>
      </c>
      <c r="F205" s="53">
        <v>70.0</v>
      </c>
      <c r="G205" s="52">
        <v>9.0</v>
      </c>
      <c r="H205" s="52">
        <v>1.0</v>
      </c>
      <c r="I205" s="52">
        <v>7.0</v>
      </c>
      <c r="L205" s="61"/>
    </row>
    <row r="209">
      <c r="A209" s="35">
        <v>1.0</v>
      </c>
      <c r="B209" s="35" t="s">
        <v>10</v>
      </c>
      <c r="C209" s="35" t="s">
        <v>11</v>
      </c>
      <c r="D209" s="35" t="s">
        <v>96</v>
      </c>
      <c r="E209" s="35">
        <v>64.0</v>
      </c>
    </row>
    <row r="210">
      <c r="A210" s="35">
        <v>1.0</v>
      </c>
      <c r="B210" s="35" t="s">
        <v>10</v>
      </c>
      <c r="C210" s="35" t="s">
        <v>11</v>
      </c>
      <c r="D210" s="35" t="s">
        <v>92</v>
      </c>
      <c r="E210" s="35">
        <v>1180.0</v>
      </c>
    </row>
    <row r="211">
      <c r="A211" s="35">
        <v>1.0</v>
      </c>
      <c r="B211" s="35" t="s">
        <v>10</v>
      </c>
      <c r="C211" s="35" t="s">
        <v>11</v>
      </c>
      <c r="D211" s="35" t="s">
        <v>95</v>
      </c>
      <c r="E211" s="35">
        <v>74.0</v>
      </c>
    </row>
    <row r="212">
      <c r="A212" s="35">
        <v>1.0</v>
      </c>
      <c r="B212" s="35" t="s">
        <v>10</v>
      </c>
      <c r="C212" s="35" t="s">
        <v>11</v>
      </c>
      <c r="D212" s="35" t="s">
        <v>94</v>
      </c>
      <c r="E212" s="35">
        <v>1082.0</v>
      </c>
    </row>
    <row r="213">
      <c r="A213" s="35">
        <v>1.0</v>
      </c>
      <c r="B213" s="35" t="s">
        <v>10</v>
      </c>
      <c r="C213" s="35" t="s">
        <v>11</v>
      </c>
      <c r="D213" s="35" t="s">
        <v>100</v>
      </c>
      <c r="E213" s="35">
        <v>718.0</v>
      </c>
    </row>
    <row r="214">
      <c r="A214" s="35">
        <v>1.0</v>
      </c>
      <c r="B214" s="35" t="s">
        <v>10</v>
      </c>
      <c r="C214" s="35" t="s">
        <v>11</v>
      </c>
      <c r="D214" s="35" t="s">
        <v>106</v>
      </c>
      <c r="E214" s="35">
        <v>664.0</v>
      </c>
    </row>
    <row r="215">
      <c r="A215" s="35">
        <v>1.0</v>
      </c>
      <c r="B215" s="35" t="s">
        <v>10</v>
      </c>
      <c r="C215" s="35" t="s">
        <v>11</v>
      </c>
      <c r="D215" s="35" t="s">
        <v>107</v>
      </c>
      <c r="E215" s="35">
        <v>164.0</v>
      </c>
    </row>
    <row r="216">
      <c r="A216" s="35">
        <v>1.0</v>
      </c>
      <c r="B216" s="35" t="s">
        <v>10</v>
      </c>
      <c r="C216" s="35" t="s">
        <v>11</v>
      </c>
      <c r="D216" s="35" t="s">
        <v>98</v>
      </c>
      <c r="E216" s="35">
        <v>862.0</v>
      </c>
    </row>
    <row r="217">
      <c r="A217" s="35">
        <v>1.0</v>
      </c>
      <c r="B217" s="35" t="s">
        <v>10</v>
      </c>
      <c r="C217" s="35" t="s">
        <v>11</v>
      </c>
      <c r="D217" s="35" t="s">
        <v>93</v>
      </c>
      <c r="E217" s="35">
        <v>2740.0</v>
      </c>
    </row>
    <row r="218">
      <c r="A218" s="35">
        <v>1.0</v>
      </c>
      <c r="B218" s="35" t="s">
        <v>10</v>
      </c>
      <c r="C218" s="35" t="s">
        <v>11</v>
      </c>
      <c r="D218" s="35" t="s">
        <v>103</v>
      </c>
      <c r="E218" s="35">
        <v>206.0</v>
      </c>
    </row>
    <row r="219">
      <c r="A219" s="35">
        <v>1.0</v>
      </c>
      <c r="B219" s="35" t="s">
        <v>10</v>
      </c>
      <c r="C219" s="35" t="s">
        <v>11</v>
      </c>
      <c r="D219" s="35" t="s">
        <v>104</v>
      </c>
      <c r="E219" s="35">
        <v>166.0</v>
      </c>
    </row>
    <row r="220">
      <c r="A220" s="35">
        <v>1.0</v>
      </c>
      <c r="B220" s="35" t="s">
        <v>10</v>
      </c>
      <c r="C220" s="35" t="s">
        <v>11</v>
      </c>
      <c r="D220" s="35" t="s">
        <v>105</v>
      </c>
      <c r="E220" s="35">
        <v>418.0</v>
      </c>
    </row>
    <row r="221">
      <c r="A221" s="35">
        <v>1.0</v>
      </c>
      <c r="B221" s="35" t="s">
        <v>10</v>
      </c>
      <c r="C221" s="35" t="s">
        <v>11</v>
      </c>
      <c r="D221" s="35" t="s">
        <v>108</v>
      </c>
      <c r="E221" s="35">
        <v>160.0</v>
      </c>
    </row>
    <row r="222">
      <c r="A222" s="35">
        <v>1.0</v>
      </c>
      <c r="B222" s="35" t="s">
        <v>10</v>
      </c>
      <c r="C222" s="35" t="s">
        <v>11</v>
      </c>
      <c r="D222" s="35" t="s">
        <v>109</v>
      </c>
      <c r="E222" s="35">
        <v>146.0</v>
      </c>
    </row>
    <row r="223">
      <c r="A223" s="35">
        <v>1.0</v>
      </c>
      <c r="B223" s="35" t="s">
        <v>10</v>
      </c>
      <c r="C223" s="35" t="s">
        <v>11</v>
      </c>
      <c r="D223" s="35" t="s">
        <v>110</v>
      </c>
      <c r="E223" s="35">
        <v>134.0</v>
      </c>
    </row>
    <row r="224">
      <c r="A224" s="35">
        <v>1.0</v>
      </c>
      <c r="B224" s="35" t="s">
        <v>10</v>
      </c>
      <c r="C224" s="35" t="s">
        <v>11</v>
      </c>
      <c r="D224" s="35" t="s">
        <v>111</v>
      </c>
      <c r="E224" s="35">
        <v>146.0</v>
      </c>
    </row>
    <row r="225">
      <c r="A225" s="35">
        <v>1.0</v>
      </c>
      <c r="B225" s="35" t="s">
        <v>10</v>
      </c>
      <c r="C225" s="35" t="s">
        <v>11</v>
      </c>
      <c r="D225" s="35" t="s">
        <v>99</v>
      </c>
      <c r="E225" s="35">
        <v>542.0</v>
      </c>
    </row>
    <row r="226">
      <c r="A226" s="35">
        <v>1.0</v>
      </c>
      <c r="B226" s="35" t="s">
        <v>10</v>
      </c>
      <c r="C226" s="35" t="s">
        <v>11</v>
      </c>
      <c r="D226" s="35" t="s">
        <v>102</v>
      </c>
      <c r="E226" s="35">
        <v>338.0</v>
      </c>
    </row>
    <row r="227">
      <c r="A227" s="35">
        <v>1.0</v>
      </c>
      <c r="B227" s="35" t="s">
        <v>10</v>
      </c>
      <c r="C227" s="35" t="s">
        <v>11</v>
      </c>
      <c r="D227" s="35" t="s">
        <v>101</v>
      </c>
      <c r="E227" s="35">
        <v>900.0</v>
      </c>
    </row>
    <row r="228">
      <c r="A228" s="35">
        <v>1.0</v>
      </c>
      <c r="B228" s="35" t="s">
        <v>10</v>
      </c>
      <c r="C228" s="35" t="s">
        <v>11</v>
      </c>
      <c r="D228" s="35" t="s">
        <v>91</v>
      </c>
      <c r="E228" s="35">
        <v>3970.0</v>
      </c>
    </row>
    <row r="229">
      <c r="A229" s="35">
        <v>1.0</v>
      </c>
      <c r="B229" s="35" t="s">
        <v>10</v>
      </c>
      <c r="C229" s="35" t="s">
        <v>11</v>
      </c>
      <c r="D229" s="35" t="s">
        <v>97</v>
      </c>
      <c r="E229" s="35">
        <v>950.0</v>
      </c>
    </row>
    <row r="230">
      <c r="A230" s="35">
        <v>2.0</v>
      </c>
      <c r="B230" s="35" t="s">
        <v>12</v>
      </c>
      <c r="C230" s="35" t="s">
        <v>13</v>
      </c>
      <c r="D230" s="35" t="s">
        <v>96</v>
      </c>
      <c r="E230" s="35">
        <v>189.0</v>
      </c>
    </row>
    <row r="231">
      <c r="A231" s="35">
        <v>2.0</v>
      </c>
      <c r="B231" s="35" t="s">
        <v>12</v>
      </c>
      <c r="C231" s="35" t="s">
        <v>13</v>
      </c>
      <c r="D231" s="35" t="s">
        <v>92</v>
      </c>
      <c r="E231" s="35">
        <v>5068.0</v>
      </c>
    </row>
    <row r="232">
      <c r="A232" s="35">
        <v>2.0</v>
      </c>
      <c r="B232" s="35" t="s">
        <v>12</v>
      </c>
      <c r="C232" s="35" t="s">
        <v>13</v>
      </c>
      <c r="D232" s="35" t="s">
        <v>95</v>
      </c>
      <c r="E232" s="35">
        <v>1267.0</v>
      </c>
    </row>
    <row r="233">
      <c r="A233" s="35">
        <v>2.0</v>
      </c>
      <c r="B233" s="35" t="s">
        <v>12</v>
      </c>
      <c r="C233" s="35" t="s">
        <v>13</v>
      </c>
      <c r="D233" s="35" t="s">
        <v>94</v>
      </c>
      <c r="E233" s="35">
        <v>3990.0</v>
      </c>
    </row>
    <row r="234">
      <c r="A234" s="35">
        <v>2.0</v>
      </c>
      <c r="B234" s="35" t="s">
        <v>12</v>
      </c>
      <c r="C234" s="35" t="s">
        <v>13</v>
      </c>
      <c r="D234" s="35" t="s">
        <v>100</v>
      </c>
      <c r="E234" s="35">
        <v>1904.0</v>
      </c>
    </row>
    <row r="235">
      <c r="A235" s="35">
        <v>2.0</v>
      </c>
      <c r="B235" s="35" t="s">
        <v>12</v>
      </c>
      <c r="C235" s="35" t="s">
        <v>13</v>
      </c>
      <c r="D235" s="35" t="s">
        <v>106</v>
      </c>
      <c r="E235" s="35">
        <v>504.0</v>
      </c>
    </row>
    <row r="236">
      <c r="A236" s="35">
        <v>2.0</v>
      </c>
      <c r="B236" s="35" t="s">
        <v>12</v>
      </c>
      <c r="C236" s="35" t="s">
        <v>13</v>
      </c>
      <c r="D236" s="35" t="s">
        <v>107</v>
      </c>
      <c r="E236" s="35">
        <v>1561.0</v>
      </c>
    </row>
    <row r="237">
      <c r="A237" s="35">
        <v>2.0</v>
      </c>
      <c r="B237" s="35" t="s">
        <v>12</v>
      </c>
      <c r="C237" s="35" t="s">
        <v>13</v>
      </c>
      <c r="D237" s="35" t="s">
        <v>98</v>
      </c>
      <c r="E237" s="35">
        <v>1974.0</v>
      </c>
    </row>
    <row r="238">
      <c r="A238" s="35">
        <v>2.0</v>
      </c>
      <c r="B238" s="35" t="s">
        <v>12</v>
      </c>
      <c r="C238" s="35" t="s">
        <v>13</v>
      </c>
      <c r="D238" s="35" t="s">
        <v>93</v>
      </c>
      <c r="E238" s="35">
        <v>9450.0</v>
      </c>
    </row>
    <row r="239">
      <c r="A239" s="35">
        <v>2.0</v>
      </c>
      <c r="B239" s="35" t="s">
        <v>12</v>
      </c>
      <c r="C239" s="35" t="s">
        <v>13</v>
      </c>
      <c r="D239" s="35" t="s">
        <v>103</v>
      </c>
      <c r="E239" s="35">
        <v>2128.0</v>
      </c>
    </row>
    <row r="240">
      <c r="A240" s="35">
        <v>2.0</v>
      </c>
      <c r="B240" s="35" t="s">
        <v>12</v>
      </c>
      <c r="C240" s="35" t="s">
        <v>13</v>
      </c>
      <c r="D240" s="35" t="s">
        <v>104</v>
      </c>
      <c r="E240" s="35">
        <v>2002.0</v>
      </c>
    </row>
    <row r="241">
      <c r="A241" s="35">
        <v>2.0</v>
      </c>
      <c r="B241" s="35" t="s">
        <v>12</v>
      </c>
      <c r="C241" s="35" t="s">
        <v>13</v>
      </c>
      <c r="D241" s="35" t="s">
        <v>105</v>
      </c>
      <c r="E241" s="35">
        <v>1169.0</v>
      </c>
    </row>
    <row r="242">
      <c r="A242" s="35">
        <v>2.0</v>
      </c>
      <c r="B242" s="35" t="s">
        <v>12</v>
      </c>
      <c r="C242" s="35" t="s">
        <v>13</v>
      </c>
      <c r="D242" s="35" t="s">
        <v>108</v>
      </c>
      <c r="E242" s="35">
        <v>231.0</v>
      </c>
    </row>
    <row r="243">
      <c r="A243" s="35">
        <v>2.0</v>
      </c>
      <c r="B243" s="35" t="s">
        <v>12</v>
      </c>
      <c r="C243" s="35" t="s">
        <v>13</v>
      </c>
      <c r="D243" s="35" t="s">
        <v>111</v>
      </c>
      <c r="E243" s="35">
        <v>525.0</v>
      </c>
    </row>
    <row r="244">
      <c r="A244" s="35">
        <v>2.0</v>
      </c>
      <c r="B244" s="35" t="s">
        <v>12</v>
      </c>
      <c r="C244" s="35" t="s">
        <v>13</v>
      </c>
      <c r="D244" s="35" t="s">
        <v>99</v>
      </c>
      <c r="E244" s="35">
        <v>2646.0</v>
      </c>
    </row>
    <row r="245">
      <c r="A245" s="35">
        <v>2.0</v>
      </c>
      <c r="B245" s="35" t="s">
        <v>12</v>
      </c>
      <c r="C245" s="35" t="s">
        <v>13</v>
      </c>
      <c r="D245" s="35" t="s">
        <v>101</v>
      </c>
      <c r="E245" s="35">
        <v>1190.0</v>
      </c>
    </row>
    <row r="246">
      <c r="A246" s="35">
        <v>2.0</v>
      </c>
      <c r="B246" s="35" t="s">
        <v>12</v>
      </c>
      <c r="C246" s="35" t="s">
        <v>13</v>
      </c>
      <c r="D246" s="35" t="s">
        <v>91</v>
      </c>
      <c r="E246" s="35">
        <v>5229.0</v>
      </c>
    </row>
    <row r="247">
      <c r="A247" s="35">
        <v>2.0</v>
      </c>
      <c r="B247" s="35" t="s">
        <v>12</v>
      </c>
      <c r="C247" s="35" t="s">
        <v>13</v>
      </c>
      <c r="D247" s="35" t="s">
        <v>97</v>
      </c>
      <c r="E247" s="35">
        <v>1358.0</v>
      </c>
    </row>
    <row r="248">
      <c r="A248" s="35">
        <v>3.0</v>
      </c>
      <c r="B248" s="35" t="s">
        <v>14</v>
      </c>
      <c r="C248" s="35" t="s">
        <v>15</v>
      </c>
      <c r="D248" s="35" t="s">
        <v>96</v>
      </c>
      <c r="E248" s="35">
        <v>96.0</v>
      </c>
    </row>
    <row r="249">
      <c r="A249" s="35">
        <v>3.0</v>
      </c>
      <c r="B249" s="35" t="s">
        <v>14</v>
      </c>
      <c r="C249" s="35" t="s">
        <v>15</v>
      </c>
      <c r="D249" s="35" t="s">
        <v>92</v>
      </c>
      <c r="E249" s="35">
        <v>4196.0</v>
      </c>
    </row>
    <row r="250">
      <c r="A250" s="35">
        <v>3.0</v>
      </c>
      <c r="B250" s="35" t="s">
        <v>14</v>
      </c>
      <c r="C250" s="35" t="s">
        <v>15</v>
      </c>
      <c r="D250" s="35" t="s">
        <v>95</v>
      </c>
      <c r="E250" s="35">
        <v>48.0</v>
      </c>
    </row>
    <row r="251">
      <c r="A251" s="35">
        <v>3.0</v>
      </c>
      <c r="B251" s="35" t="s">
        <v>14</v>
      </c>
      <c r="C251" s="35" t="s">
        <v>15</v>
      </c>
      <c r="D251" s="35" t="s">
        <v>94</v>
      </c>
      <c r="E251" s="35">
        <v>1964.0</v>
      </c>
    </row>
    <row r="252">
      <c r="A252" s="35">
        <v>3.0</v>
      </c>
      <c r="B252" s="35" t="s">
        <v>14</v>
      </c>
      <c r="C252" s="35" t="s">
        <v>15</v>
      </c>
      <c r="D252" s="35" t="s">
        <v>100</v>
      </c>
      <c r="E252" s="35">
        <v>2384.0</v>
      </c>
    </row>
    <row r="253">
      <c r="A253" s="35">
        <v>3.0</v>
      </c>
      <c r="B253" s="35" t="s">
        <v>14</v>
      </c>
      <c r="C253" s="35" t="s">
        <v>15</v>
      </c>
      <c r="D253" s="35" t="s">
        <v>106</v>
      </c>
      <c r="E253" s="35">
        <v>320.0</v>
      </c>
    </row>
    <row r="254">
      <c r="A254" s="35">
        <v>3.0</v>
      </c>
      <c r="B254" s="35" t="s">
        <v>14</v>
      </c>
      <c r="C254" s="35" t="s">
        <v>15</v>
      </c>
      <c r="D254" s="35" t="s">
        <v>107</v>
      </c>
      <c r="E254" s="35">
        <v>176.0</v>
      </c>
    </row>
    <row r="255">
      <c r="A255" s="35">
        <v>3.0</v>
      </c>
      <c r="B255" s="35" t="s">
        <v>14</v>
      </c>
      <c r="C255" s="35" t="s">
        <v>15</v>
      </c>
      <c r="D255" s="35" t="s">
        <v>98</v>
      </c>
      <c r="E255" s="35">
        <v>2804.0</v>
      </c>
    </row>
    <row r="256">
      <c r="A256" s="35">
        <v>3.0</v>
      </c>
      <c r="B256" s="35" t="s">
        <v>14</v>
      </c>
      <c r="C256" s="35" t="s">
        <v>15</v>
      </c>
      <c r="D256" s="35" t="s">
        <v>93</v>
      </c>
      <c r="E256" s="35">
        <v>5504.0</v>
      </c>
    </row>
    <row r="257">
      <c r="A257" s="35">
        <v>3.0</v>
      </c>
      <c r="B257" s="35" t="s">
        <v>14</v>
      </c>
      <c r="C257" s="35" t="s">
        <v>15</v>
      </c>
      <c r="D257" s="35" t="s">
        <v>103</v>
      </c>
      <c r="E257" s="35">
        <v>1596.0</v>
      </c>
    </row>
    <row r="258">
      <c r="A258" s="35">
        <v>3.0</v>
      </c>
      <c r="B258" s="35" t="s">
        <v>14</v>
      </c>
      <c r="C258" s="35" t="s">
        <v>15</v>
      </c>
      <c r="D258" s="35" t="s">
        <v>104</v>
      </c>
      <c r="E258" s="35">
        <v>36.0</v>
      </c>
    </row>
    <row r="259">
      <c r="A259" s="35">
        <v>3.0</v>
      </c>
      <c r="B259" s="35" t="s">
        <v>14</v>
      </c>
      <c r="C259" s="35" t="s">
        <v>15</v>
      </c>
      <c r="D259" s="35" t="s">
        <v>105</v>
      </c>
      <c r="E259" s="35">
        <v>828.0</v>
      </c>
    </row>
    <row r="260">
      <c r="A260" s="35">
        <v>3.0</v>
      </c>
      <c r="B260" s="35" t="s">
        <v>14</v>
      </c>
      <c r="C260" s="35" t="s">
        <v>15</v>
      </c>
      <c r="D260" s="35" t="s">
        <v>108</v>
      </c>
      <c r="E260" s="35">
        <v>108.0</v>
      </c>
    </row>
    <row r="261">
      <c r="A261" s="35">
        <v>3.0</v>
      </c>
      <c r="B261" s="35" t="s">
        <v>14</v>
      </c>
      <c r="C261" s="35" t="s">
        <v>15</v>
      </c>
      <c r="D261" s="35" t="s">
        <v>110</v>
      </c>
      <c r="E261" s="35">
        <v>232.0</v>
      </c>
    </row>
    <row r="262">
      <c r="A262" s="35">
        <v>3.0</v>
      </c>
      <c r="B262" s="35" t="s">
        <v>14</v>
      </c>
      <c r="C262" s="35" t="s">
        <v>15</v>
      </c>
      <c r="D262" s="35" t="s">
        <v>111</v>
      </c>
      <c r="E262" s="35">
        <v>380.0</v>
      </c>
    </row>
    <row r="263">
      <c r="A263" s="35">
        <v>3.0</v>
      </c>
      <c r="B263" s="35" t="s">
        <v>14</v>
      </c>
      <c r="C263" s="35" t="s">
        <v>15</v>
      </c>
      <c r="D263" s="35" t="s">
        <v>99</v>
      </c>
      <c r="E263" s="35">
        <v>1752.0</v>
      </c>
    </row>
    <row r="264">
      <c r="A264" s="35">
        <v>3.0</v>
      </c>
      <c r="B264" s="35" t="s">
        <v>14</v>
      </c>
      <c r="C264" s="35" t="s">
        <v>15</v>
      </c>
      <c r="D264" s="35" t="s">
        <v>102</v>
      </c>
      <c r="E264" s="35">
        <v>1028.0</v>
      </c>
    </row>
    <row r="265">
      <c r="A265" s="35">
        <v>3.0</v>
      </c>
      <c r="B265" s="35" t="s">
        <v>14</v>
      </c>
      <c r="C265" s="35" t="s">
        <v>15</v>
      </c>
      <c r="D265" s="35" t="s">
        <v>101</v>
      </c>
      <c r="E265" s="35">
        <v>988.0</v>
      </c>
    </row>
    <row r="266">
      <c r="A266" s="35">
        <v>3.0</v>
      </c>
      <c r="B266" s="35" t="s">
        <v>14</v>
      </c>
      <c r="C266" s="35" t="s">
        <v>15</v>
      </c>
      <c r="D266" s="35" t="s">
        <v>91</v>
      </c>
      <c r="E266" s="35">
        <v>4788.0</v>
      </c>
    </row>
    <row r="267">
      <c r="A267" s="35">
        <v>3.0</v>
      </c>
      <c r="B267" s="35" t="s">
        <v>14</v>
      </c>
      <c r="C267" s="35" t="s">
        <v>15</v>
      </c>
      <c r="D267" s="35" t="s">
        <v>97</v>
      </c>
      <c r="E267" s="35">
        <v>2180.0</v>
      </c>
    </row>
    <row r="268">
      <c r="A268" s="35">
        <v>4.0</v>
      </c>
      <c r="B268" s="35" t="s">
        <v>16</v>
      </c>
      <c r="C268" s="35" t="s">
        <v>17</v>
      </c>
      <c r="D268" s="35" t="s">
        <v>96</v>
      </c>
      <c r="E268" s="35">
        <v>189.0</v>
      </c>
    </row>
    <row r="269">
      <c r="A269" s="35">
        <v>4.0</v>
      </c>
      <c r="B269" s="35" t="s">
        <v>16</v>
      </c>
      <c r="C269" s="35" t="s">
        <v>17</v>
      </c>
      <c r="D269" s="35" t="s">
        <v>92</v>
      </c>
      <c r="E269" s="35">
        <v>2382.0</v>
      </c>
    </row>
    <row r="270">
      <c r="A270" s="35">
        <v>4.0</v>
      </c>
      <c r="B270" s="35" t="s">
        <v>16</v>
      </c>
      <c r="C270" s="35" t="s">
        <v>17</v>
      </c>
      <c r="D270" s="35" t="s">
        <v>95</v>
      </c>
      <c r="E270" s="35">
        <v>1275.0</v>
      </c>
    </row>
    <row r="271">
      <c r="A271" s="35">
        <v>4.0</v>
      </c>
      <c r="B271" s="35" t="s">
        <v>16</v>
      </c>
      <c r="C271" s="35" t="s">
        <v>17</v>
      </c>
      <c r="D271" s="35" t="s">
        <v>94</v>
      </c>
      <c r="E271" s="35">
        <v>2718.0</v>
      </c>
    </row>
    <row r="272">
      <c r="A272" s="35">
        <v>4.0</v>
      </c>
      <c r="B272" s="35" t="s">
        <v>16</v>
      </c>
      <c r="C272" s="35" t="s">
        <v>17</v>
      </c>
      <c r="D272" s="35" t="s">
        <v>100</v>
      </c>
      <c r="E272" s="35">
        <v>873.0</v>
      </c>
    </row>
    <row r="273">
      <c r="A273" s="35">
        <v>4.0</v>
      </c>
      <c r="B273" s="35" t="s">
        <v>16</v>
      </c>
      <c r="C273" s="35" t="s">
        <v>17</v>
      </c>
      <c r="D273" s="35" t="s">
        <v>106</v>
      </c>
      <c r="E273" s="35">
        <v>1005.0</v>
      </c>
    </row>
    <row r="274">
      <c r="A274" s="35">
        <v>4.0</v>
      </c>
      <c r="B274" s="35" t="s">
        <v>16</v>
      </c>
      <c r="C274" s="35" t="s">
        <v>17</v>
      </c>
      <c r="D274" s="35" t="s">
        <v>107</v>
      </c>
      <c r="E274" s="35">
        <v>306.0</v>
      </c>
    </row>
    <row r="275">
      <c r="A275" s="35">
        <v>4.0</v>
      </c>
      <c r="B275" s="35" t="s">
        <v>16</v>
      </c>
      <c r="C275" s="35" t="s">
        <v>17</v>
      </c>
      <c r="D275" s="35" t="s">
        <v>98</v>
      </c>
      <c r="E275" s="35">
        <v>2505.0</v>
      </c>
    </row>
    <row r="276">
      <c r="A276" s="35">
        <v>4.0</v>
      </c>
      <c r="B276" s="35" t="s">
        <v>16</v>
      </c>
      <c r="C276" s="35" t="s">
        <v>17</v>
      </c>
      <c r="D276" s="35" t="s">
        <v>93</v>
      </c>
      <c r="E276" s="35">
        <v>6441.0</v>
      </c>
    </row>
    <row r="277">
      <c r="A277" s="35">
        <v>4.0</v>
      </c>
      <c r="B277" s="35" t="s">
        <v>16</v>
      </c>
      <c r="C277" s="35" t="s">
        <v>17</v>
      </c>
      <c r="D277" s="35" t="s">
        <v>103</v>
      </c>
      <c r="E277" s="35">
        <v>390.0</v>
      </c>
    </row>
    <row r="278">
      <c r="A278" s="35">
        <v>4.0</v>
      </c>
      <c r="B278" s="35" t="s">
        <v>16</v>
      </c>
      <c r="C278" s="35" t="s">
        <v>17</v>
      </c>
      <c r="D278" s="35" t="s">
        <v>104</v>
      </c>
      <c r="E278" s="35">
        <v>450.0</v>
      </c>
    </row>
    <row r="279">
      <c r="A279" s="35">
        <v>4.0</v>
      </c>
      <c r="B279" s="35" t="s">
        <v>16</v>
      </c>
      <c r="C279" s="35" t="s">
        <v>17</v>
      </c>
      <c r="D279" s="35" t="s">
        <v>105</v>
      </c>
      <c r="E279" s="35">
        <v>447.0</v>
      </c>
    </row>
    <row r="280">
      <c r="A280" s="35">
        <v>4.0</v>
      </c>
      <c r="B280" s="35" t="s">
        <v>16</v>
      </c>
      <c r="C280" s="35" t="s">
        <v>17</v>
      </c>
      <c r="D280" s="35" t="s">
        <v>109</v>
      </c>
      <c r="E280" s="35">
        <v>81.0</v>
      </c>
    </row>
    <row r="281">
      <c r="A281" s="35">
        <v>4.0</v>
      </c>
      <c r="B281" s="35" t="s">
        <v>16</v>
      </c>
      <c r="C281" s="35" t="s">
        <v>17</v>
      </c>
      <c r="D281" s="35" t="s">
        <v>110</v>
      </c>
      <c r="E281" s="35">
        <v>684.0</v>
      </c>
    </row>
    <row r="282">
      <c r="A282" s="35">
        <v>4.0</v>
      </c>
      <c r="B282" s="35" t="s">
        <v>16</v>
      </c>
      <c r="C282" s="35" t="s">
        <v>17</v>
      </c>
      <c r="D282" s="35" t="s">
        <v>111</v>
      </c>
      <c r="E282" s="35">
        <v>663.0</v>
      </c>
    </row>
    <row r="283">
      <c r="A283" s="35">
        <v>4.0</v>
      </c>
      <c r="B283" s="35" t="s">
        <v>16</v>
      </c>
      <c r="C283" s="35" t="s">
        <v>17</v>
      </c>
      <c r="D283" s="35" t="s">
        <v>99</v>
      </c>
      <c r="E283" s="35">
        <v>459.0</v>
      </c>
    </row>
    <row r="284">
      <c r="A284" s="35">
        <v>4.0</v>
      </c>
      <c r="B284" s="35" t="s">
        <v>16</v>
      </c>
      <c r="C284" s="35" t="s">
        <v>17</v>
      </c>
      <c r="D284" s="35" t="s">
        <v>102</v>
      </c>
      <c r="E284" s="35">
        <v>648.0</v>
      </c>
    </row>
    <row r="285">
      <c r="A285" s="35">
        <v>4.0</v>
      </c>
      <c r="B285" s="35" t="s">
        <v>16</v>
      </c>
      <c r="C285" s="35" t="s">
        <v>17</v>
      </c>
      <c r="D285" s="35" t="s">
        <v>101</v>
      </c>
      <c r="E285" s="35">
        <v>1491.0</v>
      </c>
    </row>
    <row r="286">
      <c r="A286" s="35">
        <v>4.0</v>
      </c>
      <c r="B286" s="35" t="s">
        <v>16</v>
      </c>
      <c r="C286" s="35" t="s">
        <v>17</v>
      </c>
      <c r="D286" s="35" t="s">
        <v>91</v>
      </c>
      <c r="E286" s="35">
        <v>4926.0</v>
      </c>
    </row>
    <row r="287">
      <c r="A287" s="35">
        <v>4.0</v>
      </c>
      <c r="B287" s="35" t="s">
        <v>16</v>
      </c>
      <c r="C287" s="35" t="s">
        <v>17</v>
      </c>
      <c r="D287" s="35" t="s">
        <v>97</v>
      </c>
      <c r="E287" s="35">
        <v>1461.0</v>
      </c>
    </row>
    <row r="288">
      <c r="A288" s="35">
        <v>5.0</v>
      </c>
      <c r="B288" s="35" t="s">
        <v>18</v>
      </c>
      <c r="C288" s="35" t="s">
        <v>19</v>
      </c>
      <c r="D288" s="35" t="s">
        <v>95</v>
      </c>
      <c r="E288" s="35">
        <v>1827.0</v>
      </c>
    </row>
    <row r="289">
      <c r="A289" s="35">
        <v>5.0</v>
      </c>
      <c r="B289" s="35" t="s">
        <v>18</v>
      </c>
      <c r="C289" s="35" t="s">
        <v>19</v>
      </c>
      <c r="D289" s="35" t="s">
        <v>94</v>
      </c>
      <c r="E289" s="35">
        <v>2772.0</v>
      </c>
    </row>
    <row r="290">
      <c r="A290" s="35">
        <v>5.0</v>
      </c>
      <c r="B290" s="35" t="s">
        <v>18</v>
      </c>
      <c r="C290" s="35" t="s">
        <v>19</v>
      </c>
      <c r="D290" s="35" t="s">
        <v>107</v>
      </c>
      <c r="E290" s="35">
        <v>630.0</v>
      </c>
    </row>
    <row r="291">
      <c r="A291" s="35">
        <v>5.0</v>
      </c>
      <c r="B291" s="35" t="s">
        <v>18</v>
      </c>
      <c r="C291" s="35" t="s">
        <v>19</v>
      </c>
      <c r="D291" s="35" t="s">
        <v>98</v>
      </c>
      <c r="E291" s="35">
        <v>1295.0</v>
      </c>
    </row>
    <row r="292">
      <c r="A292" s="35">
        <v>5.0</v>
      </c>
      <c r="B292" s="35" t="s">
        <v>18</v>
      </c>
      <c r="C292" s="35" t="s">
        <v>19</v>
      </c>
      <c r="D292" s="35" t="s">
        <v>93</v>
      </c>
      <c r="E292" s="35">
        <v>2667.0</v>
      </c>
    </row>
    <row r="293">
      <c r="A293" s="35">
        <v>5.0</v>
      </c>
      <c r="B293" s="35" t="s">
        <v>18</v>
      </c>
      <c r="C293" s="35" t="s">
        <v>19</v>
      </c>
      <c r="D293" s="35" t="s">
        <v>104</v>
      </c>
      <c r="E293" s="35">
        <v>532.0</v>
      </c>
    </row>
    <row r="294">
      <c r="A294" s="35">
        <v>5.0</v>
      </c>
      <c r="B294" s="35" t="s">
        <v>18</v>
      </c>
      <c r="C294" s="35" t="s">
        <v>19</v>
      </c>
      <c r="D294" s="35" t="s">
        <v>105</v>
      </c>
      <c r="E294" s="35">
        <v>427.0</v>
      </c>
    </row>
    <row r="295">
      <c r="A295" s="35">
        <v>5.0</v>
      </c>
      <c r="B295" s="35" t="s">
        <v>18</v>
      </c>
      <c r="C295" s="35" t="s">
        <v>19</v>
      </c>
      <c r="D295" s="35" t="s">
        <v>109</v>
      </c>
      <c r="E295" s="35">
        <v>35.0</v>
      </c>
    </row>
    <row r="296">
      <c r="A296" s="35">
        <v>5.0</v>
      </c>
      <c r="B296" s="35" t="s">
        <v>18</v>
      </c>
      <c r="C296" s="35" t="s">
        <v>19</v>
      </c>
      <c r="D296" s="35" t="s">
        <v>110</v>
      </c>
      <c r="E296" s="35">
        <v>588.0</v>
      </c>
    </row>
    <row r="297">
      <c r="A297" s="35">
        <v>5.0</v>
      </c>
      <c r="B297" s="35" t="s">
        <v>18</v>
      </c>
      <c r="C297" s="35" t="s">
        <v>19</v>
      </c>
      <c r="D297" s="35" t="s">
        <v>111</v>
      </c>
      <c r="E297" s="35">
        <v>532.0</v>
      </c>
    </row>
    <row r="298">
      <c r="A298" s="35">
        <v>5.0</v>
      </c>
      <c r="B298" s="35" t="s">
        <v>18</v>
      </c>
      <c r="C298" s="35" t="s">
        <v>19</v>
      </c>
      <c r="D298" s="35" t="s">
        <v>99</v>
      </c>
      <c r="E298" s="35">
        <v>777.0</v>
      </c>
    </row>
    <row r="299">
      <c r="A299" s="35">
        <v>5.0</v>
      </c>
      <c r="B299" s="35" t="s">
        <v>18</v>
      </c>
      <c r="C299" s="35" t="s">
        <v>19</v>
      </c>
      <c r="D299" s="35" t="s">
        <v>102</v>
      </c>
      <c r="E299" s="35">
        <v>399.0</v>
      </c>
    </row>
    <row r="300">
      <c r="A300" s="35">
        <v>5.0</v>
      </c>
      <c r="B300" s="35" t="s">
        <v>18</v>
      </c>
      <c r="C300" s="35" t="s">
        <v>19</v>
      </c>
      <c r="D300" s="35" t="s">
        <v>101</v>
      </c>
      <c r="E300" s="35">
        <v>2282.0</v>
      </c>
    </row>
    <row r="301">
      <c r="A301" s="35">
        <v>5.0</v>
      </c>
      <c r="B301" s="35" t="s">
        <v>18</v>
      </c>
      <c r="C301" s="35" t="s">
        <v>19</v>
      </c>
      <c r="D301" s="35" t="s">
        <v>91</v>
      </c>
      <c r="E301" s="35">
        <v>5054.0</v>
      </c>
    </row>
    <row r="302">
      <c r="A302" s="35">
        <v>5.0</v>
      </c>
      <c r="B302" s="35" t="s">
        <v>18</v>
      </c>
      <c r="C302" s="35" t="s">
        <v>19</v>
      </c>
      <c r="D302" s="35" t="s">
        <v>97</v>
      </c>
      <c r="E302" s="35">
        <v>1435.0</v>
      </c>
    </row>
    <row r="303">
      <c r="A303" s="35">
        <v>6.0</v>
      </c>
      <c r="B303" s="35" t="s">
        <v>20</v>
      </c>
      <c r="C303" s="35" t="s">
        <v>21</v>
      </c>
      <c r="D303" s="35" t="s">
        <v>96</v>
      </c>
      <c r="E303" s="35">
        <v>25.0</v>
      </c>
    </row>
    <row r="304">
      <c r="A304" s="35">
        <v>6.0</v>
      </c>
      <c r="B304" s="35" t="s">
        <v>20</v>
      </c>
      <c r="C304" s="35" t="s">
        <v>21</v>
      </c>
      <c r="D304" s="35" t="s">
        <v>92</v>
      </c>
      <c r="E304" s="35">
        <v>2170.0</v>
      </c>
    </row>
    <row r="305">
      <c r="A305" s="35">
        <v>6.0</v>
      </c>
      <c r="B305" s="35" t="s">
        <v>20</v>
      </c>
      <c r="C305" s="35" t="s">
        <v>21</v>
      </c>
      <c r="D305" s="35" t="s">
        <v>95</v>
      </c>
      <c r="E305" s="35">
        <v>435.0</v>
      </c>
    </row>
    <row r="306">
      <c r="A306" s="35">
        <v>6.0</v>
      </c>
      <c r="B306" s="35" t="s">
        <v>20</v>
      </c>
      <c r="C306" s="35" t="s">
        <v>21</v>
      </c>
      <c r="D306" s="35" t="s">
        <v>94</v>
      </c>
      <c r="E306" s="35">
        <v>1645.0</v>
      </c>
    </row>
    <row r="307">
      <c r="A307" s="35">
        <v>6.0</v>
      </c>
      <c r="B307" s="35" t="s">
        <v>20</v>
      </c>
      <c r="C307" s="35" t="s">
        <v>21</v>
      </c>
      <c r="D307" s="35" t="s">
        <v>100</v>
      </c>
      <c r="E307" s="35">
        <v>735.0</v>
      </c>
    </row>
    <row r="308">
      <c r="A308" s="35">
        <v>6.0</v>
      </c>
      <c r="B308" s="35" t="s">
        <v>20</v>
      </c>
      <c r="C308" s="35" t="s">
        <v>21</v>
      </c>
      <c r="D308" s="35" t="s">
        <v>106</v>
      </c>
      <c r="E308" s="35">
        <v>250.0</v>
      </c>
    </row>
    <row r="309">
      <c r="A309" s="35">
        <v>6.0</v>
      </c>
      <c r="B309" s="35" t="s">
        <v>20</v>
      </c>
      <c r="C309" s="35" t="s">
        <v>21</v>
      </c>
      <c r="D309" s="35" t="s">
        <v>107</v>
      </c>
      <c r="E309" s="35">
        <v>150.0</v>
      </c>
    </row>
    <row r="310">
      <c r="A310" s="35">
        <v>6.0</v>
      </c>
      <c r="B310" s="35" t="s">
        <v>20</v>
      </c>
      <c r="C310" s="35" t="s">
        <v>21</v>
      </c>
      <c r="D310" s="35" t="s">
        <v>98</v>
      </c>
      <c r="E310" s="35">
        <v>1335.0</v>
      </c>
    </row>
    <row r="311">
      <c r="A311" s="35">
        <v>6.0</v>
      </c>
      <c r="B311" s="35" t="s">
        <v>20</v>
      </c>
      <c r="C311" s="35" t="s">
        <v>21</v>
      </c>
      <c r="D311" s="35" t="s">
        <v>93</v>
      </c>
      <c r="E311" s="35">
        <v>2425.0</v>
      </c>
    </row>
    <row r="312">
      <c r="A312" s="35">
        <v>6.0</v>
      </c>
      <c r="B312" s="35" t="s">
        <v>20</v>
      </c>
      <c r="C312" s="35" t="s">
        <v>21</v>
      </c>
      <c r="D312" s="35" t="s">
        <v>103</v>
      </c>
      <c r="E312" s="35">
        <v>1560.0</v>
      </c>
    </row>
    <row r="313">
      <c r="A313" s="35">
        <v>6.0</v>
      </c>
      <c r="B313" s="35" t="s">
        <v>20</v>
      </c>
      <c r="C313" s="35" t="s">
        <v>21</v>
      </c>
      <c r="D313" s="35" t="s">
        <v>104</v>
      </c>
      <c r="E313" s="35">
        <v>15.0</v>
      </c>
    </row>
    <row r="314">
      <c r="A314" s="35">
        <v>6.0</v>
      </c>
      <c r="B314" s="35" t="s">
        <v>20</v>
      </c>
      <c r="C314" s="35" t="s">
        <v>21</v>
      </c>
      <c r="D314" s="35" t="s">
        <v>109</v>
      </c>
      <c r="E314" s="35">
        <v>155.0</v>
      </c>
    </row>
    <row r="315">
      <c r="A315" s="35">
        <v>6.0</v>
      </c>
      <c r="B315" s="35" t="s">
        <v>20</v>
      </c>
      <c r="C315" s="35" t="s">
        <v>21</v>
      </c>
      <c r="D315" s="35" t="s">
        <v>99</v>
      </c>
      <c r="E315" s="35">
        <v>675.0</v>
      </c>
    </row>
    <row r="316">
      <c r="A316" s="35">
        <v>6.0</v>
      </c>
      <c r="B316" s="35" t="s">
        <v>20</v>
      </c>
      <c r="C316" s="35" t="s">
        <v>21</v>
      </c>
      <c r="D316" s="35" t="s">
        <v>102</v>
      </c>
      <c r="E316" s="35">
        <v>655.0</v>
      </c>
    </row>
    <row r="317">
      <c r="A317" s="35">
        <v>6.0</v>
      </c>
      <c r="B317" s="35" t="s">
        <v>20</v>
      </c>
      <c r="C317" s="35" t="s">
        <v>21</v>
      </c>
      <c r="D317" s="35" t="s">
        <v>101</v>
      </c>
      <c r="E317" s="35">
        <v>1000.0</v>
      </c>
    </row>
    <row r="318">
      <c r="A318" s="35">
        <v>6.0</v>
      </c>
      <c r="B318" s="35" t="s">
        <v>20</v>
      </c>
      <c r="C318" s="35" t="s">
        <v>21</v>
      </c>
      <c r="D318" s="35" t="s">
        <v>91</v>
      </c>
      <c r="E318" s="35">
        <v>3590.0</v>
      </c>
    </row>
    <row r="319">
      <c r="A319" s="35">
        <v>6.0</v>
      </c>
      <c r="B319" s="35" t="s">
        <v>20</v>
      </c>
      <c r="C319" s="35" t="s">
        <v>21</v>
      </c>
      <c r="D319" s="35" t="s">
        <v>97</v>
      </c>
      <c r="E319" s="35">
        <v>815.0</v>
      </c>
    </row>
    <row r="320">
      <c r="A320" s="35">
        <v>7.0</v>
      </c>
      <c r="B320" s="35" t="s">
        <v>22</v>
      </c>
      <c r="C320" s="35" t="s">
        <v>23</v>
      </c>
      <c r="D320" s="35" t="s">
        <v>96</v>
      </c>
      <c r="E320" s="35">
        <v>610.0</v>
      </c>
    </row>
    <row r="321">
      <c r="A321" s="35">
        <v>7.0</v>
      </c>
      <c r="B321" s="35" t="s">
        <v>22</v>
      </c>
      <c r="C321" s="35" t="s">
        <v>23</v>
      </c>
      <c r="D321" s="35" t="s">
        <v>92</v>
      </c>
      <c r="E321" s="35">
        <v>7050.0</v>
      </c>
    </row>
    <row r="322">
      <c r="A322" s="35">
        <v>7.0</v>
      </c>
      <c r="B322" s="35" t="s">
        <v>22</v>
      </c>
      <c r="C322" s="35" t="s">
        <v>23</v>
      </c>
      <c r="D322" s="35" t="s">
        <v>95</v>
      </c>
      <c r="E322" s="35">
        <v>1760.0</v>
      </c>
    </row>
    <row r="323">
      <c r="A323" s="35">
        <v>7.0</v>
      </c>
      <c r="B323" s="35" t="s">
        <v>22</v>
      </c>
      <c r="C323" s="35" t="s">
        <v>23</v>
      </c>
      <c r="D323" s="35" t="s">
        <v>94</v>
      </c>
      <c r="E323" s="35">
        <v>3770.0</v>
      </c>
    </row>
    <row r="324">
      <c r="A324" s="35">
        <v>7.0</v>
      </c>
      <c r="B324" s="35" t="s">
        <v>22</v>
      </c>
      <c r="C324" s="35" t="s">
        <v>23</v>
      </c>
      <c r="D324" s="35" t="s">
        <v>100</v>
      </c>
      <c r="E324" s="35">
        <v>1810.0</v>
      </c>
    </row>
    <row r="325">
      <c r="A325" s="35">
        <v>7.0</v>
      </c>
      <c r="B325" s="35" t="s">
        <v>22</v>
      </c>
      <c r="C325" s="35" t="s">
        <v>23</v>
      </c>
      <c r="D325" s="35" t="s">
        <v>106</v>
      </c>
      <c r="E325" s="35">
        <v>1570.0</v>
      </c>
    </row>
    <row r="326">
      <c r="A326" s="35">
        <v>7.0</v>
      </c>
      <c r="B326" s="35" t="s">
        <v>22</v>
      </c>
      <c r="C326" s="35" t="s">
        <v>23</v>
      </c>
      <c r="D326" s="35" t="s">
        <v>107</v>
      </c>
      <c r="E326" s="35">
        <v>340.0</v>
      </c>
    </row>
    <row r="327">
      <c r="A327" s="35">
        <v>7.0</v>
      </c>
      <c r="B327" s="35" t="s">
        <v>22</v>
      </c>
      <c r="C327" s="35" t="s">
        <v>23</v>
      </c>
      <c r="D327" s="35" t="s">
        <v>98</v>
      </c>
      <c r="E327" s="35">
        <v>1530.0</v>
      </c>
    </row>
    <row r="328">
      <c r="A328" s="35">
        <v>7.0</v>
      </c>
      <c r="B328" s="35" t="s">
        <v>22</v>
      </c>
      <c r="C328" s="35" t="s">
        <v>23</v>
      </c>
      <c r="D328" s="35" t="s">
        <v>93</v>
      </c>
      <c r="E328" s="35">
        <v>3290.0</v>
      </c>
    </row>
    <row r="329">
      <c r="A329" s="35">
        <v>7.0</v>
      </c>
      <c r="B329" s="35" t="s">
        <v>22</v>
      </c>
      <c r="C329" s="35" t="s">
        <v>23</v>
      </c>
      <c r="D329" s="35" t="s">
        <v>103</v>
      </c>
      <c r="E329" s="35">
        <v>1380.0</v>
      </c>
    </row>
    <row r="330">
      <c r="A330" s="35">
        <v>7.0</v>
      </c>
      <c r="B330" s="35" t="s">
        <v>22</v>
      </c>
      <c r="C330" s="35" t="s">
        <v>23</v>
      </c>
      <c r="D330" s="35" t="s">
        <v>104</v>
      </c>
      <c r="E330" s="35">
        <v>600.0</v>
      </c>
    </row>
    <row r="331">
      <c r="A331" s="35">
        <v>7.0</v>
      </c>
      <c r="B331" s="35" t="s">
        <v>22</v>
      </c>
      <c r="C331" s="35" t="s">
        <v>23</v>
      </c>
      <c r="D331" s="35" t="s">
        <v>105</v>
      </c>
      <c r="E331" s="35">
        <v>1910.0</v>
      </c>
    </row>
    <row r="332">
      <c r="A332" s="35">
        <v>7.0</v>
      </c>
      <c r="B332" s="35" t="s">
        <v>22</v>
      </c>
      <c r="C332" s="35" t="s">
        <v>23</v>
      </c>
      <c r="D332" s="35" t="s">
        <v>108</v>
      </c>
      <c r="E332" s="35">
        <v>210.0</v>
      </c>
    </row>
    <row r="333">
      <c r="A333" s="35">
        <v>7.0</v>
      </c>
      <c r="B333" s="35" t="s">
        <v>22</v>
      </c>
      <c r="C333" s="35" t="s">
        <v>23</v>
      </c>
      <c r="D333" s="35" t="s">
        <v>110</v>
      </c>
      <c r="E333" s="35">
        <v>180.0</v>
      </c>
    </row>
    <row r="334">
      <c r="A334" s="35">
        <v>7.0</v>
      </c>
      <c r="B334" s="35" t="s">
        <v>22</v>
      </c>
      <c r="C334" s="35" t="s">
        <v>23</v>
      </c>
      <c r="D334" s="35" t="s">
        <v>111</v>
      </c>
      <c r="E334" s="35">
        <v>1230.0</v>
      </c>
    </row>
    <row r="335">
      <c r="A335" s="35">
        <v>7.0</v>
      </c>
      <c r="B335" s="35" t="s">
        <v>22</v>
      </c>
      <c r="C335" s="35" t="s">
        <v>23</v>
      </c>
      <c r="D335" s="35" t="s">
        <v>99</v>
      </c>
      <c r="E335" s="35">
        <v>1950.0</v>
      </c>
    </row>
    <row r="336">
      <c r="A336" s="35">
        <v>7.0</v>
      </c>
      <c r="B336" s="35" t="s">
        <v>22</v>
      </c>
      <c r="C336" s="35" t="s">
        <v>23</v>
      </c>
      <c r="D336" s="35" t="s">
        <v>102</v>
      </c>
      <c r="E336" s="35">
        <v>2220.0</v>
      </c>
    </row>
    <row r="337">
      <c r="A337" s="35">
        <v>7.0</v>
      </c>
      <c r="B337" s="35" t="s">
        <v>22</v>
      </c>
      <c r="C337" s="35" t="s">
        <v>23</v>
      </c>
      <c r="D337" s="35" t="s">
        <v>101</v>
      </c>
      <c r="E337" s="35">
        <v>2300.0</v>
      </c>
    </row>
    <row r="338">
      <c r="A338" s="35">
        <v>7.0</v>
      </c>
      <c r="B338" s="35" t="s">
        <v>22</v>
      </c>
      <c r="C338" s="35" t="s">
        <v>23</v>
      </c>
      <c r="D338" s="35" t="s">
        <v>91</v>
      </c>
      <c r="E338" s="35">
        <v>9920.0</v>
      </c>
    </row>
    <row r="339">
      <c r="A339" s="35">
        <v>7.0</v>
      </c>
      <c r="B339" s="35" t="s">
        <v>22</v>
      </c>
      <c r="C339" s="35" t="s">
        <v>23</v>
      </c>
      <c r="D339" s="35" t="s">
        <v>97</v>
      </c>
      <c r="E339" s="35">
        <v>2910.0</v>
      </c>
    </row>
    <row r="340">
      <c r="A340" s="35">
        <v>8.0</v>
      </c>
      <c r="B340" s="35" t="s">
        <v>24</v>
      </c>
      <c r="C340" s="35" t="s">
        <v>25</v>
      </c>
      <c r="D340" s="35" t="s">
        <v>96</v>
      </c>
      <c r="E340" s="35">
        <v>476.0</v>
      </c>
    </row>
    <row r="341">
      <c r="A341" s="35">
        <v>8.0</v>
      </c>
      <c r="B341" s="35" t="s">
        <v>24</v>
      </c>
      <c r="C341" s="35" t="s">
        <v>25</v>
      </c>
      <c r="D341" s="35" t="s">
        <v>92</v>
      </c>
      <c r="E341" s="35">
        <v>2024.0</v>
      </c>
    </row>
    <row r="342">
      <c r="A342" s="35">
        <v>8.0</v>
      </c>
      <c r="B342" s="35" t="s">
        <v>24</v>
      </c>
      <c r="C342" s="35" t="s">
        <v>25</v>
      </c>
      <c r="D342" s="35" t="s">
        <v>94</v>
      </c>
      <c r="E342" s="35">
        <v>2108.0</v>
      </c>
    </row>
    <row r="343">
      <c r="A343" s="35">
        <v>8.0</v>
      </c>
      <c r="B343" s="35" t="s">
        <v>24</v>
      </c>
      <c r="C343" s="35" t="s">
        <v>25</v>
      </c>
      <c r="D343" s="35" t="s">
        <v>100</v>
      </c>
      <c r="E343" s="35">
        <v>256.0</v>
      </c>
    </row>
    <row r="344">
      <c r="A344" s="35">
        <v>8.0</v>
      </c>
      <c r="B344" s="35" t="s">
        <v>24</v>
      </c>
      <c r="C344" s="35" t="s">
        <v>25</v>
      </c>
      <c r="D344" s="35" t="s">
        <v>106</v>
      </c>
      <c r="E344" s="35">
        <v>576.0</v>
      </c>
    </row>
    <row r="345">
      <c r="A345" s="35">
        <v>8.0</v>
      </c>
      <c r="B345" s="35" t="s">
        <v>24</v>
      </c>
      <c r="C345" s="35" t="s">
        <v>25</v>
      </c>
      <c r="D345" s="35" t="s">
        <v>107</v>
      </c>
      <c r="E345" s="35">
        <v>840.0</v>
      </c>
    </row>
    <row r="346">
      <c r="A346" s="35">
        <v>8.0</v>
      </c>
      <c r="B346" s="35" t="s">
        <v>24</v>
      </c>
      <c r="C346" s="35" t="s">
        <v>25</v>
      </c>
      <c r="D346" s="35" t="s">
        <v>98</v>
      </c>
      <c r="E346" s="35">
        <v>976.0</v>
      </c>
    </row>
    <row r="347">
      <c r="A347" s="35">
        <v>8.0</v>
      </c>
      <c r="B347" s="35" t="s">
        <v>24</v>
      </c>
      <c r="C347" s="35" t="s">
        <v>25</v>
      </c>
      <c r="D347" s="35" t="s">
        <v>93</v>
      </c>
      <c r="E347" s="35">
        <v>5168.0</v>
      </c>
    </row>
    <row r="348">
      <c r="A348" s="35">
        <v>8.0</v>
      </c>
      <c r="B348" s="35" t="s">
        <v>24</v>
      </c>
      <c r="C348" s="35" t="s">
        <v>25</v>
      </c>
      <c r="D348" s="35" t="s">
        <v>103</v>
      </c>
      <c r="E348" s="35">
        <v>296.0</v>
      </c>
    </row>
    <row r="349">
      <c r="A349" s="35">
        <v>8.0</v>
      </c>
      <c r="B349" s="35" t="s">
        <v>24</v>
      </c>
      <c r="C349" s="35" t="s">
        <v>25</v>
      </c>
      <c r="D349" s="35" t="s">
        <v>104</v>
      </c>
      <c r="E349" s="35">
        <v>492.0</v>
      </c>
    </row>
    <row r="350">
      <c r="A350" s="35">
        <v>8.0</v>
      </c>
      <c r="B350" s="35" t="s">
        <v>24</v>
      </c>
      <c r="C350" s="35" t="s">
        <v>25</v>
      </c>
      <c r="D350" s="35" t="s">
        <v>105</v>
      </c>
      <c r="E350" s="35">
        <v>164.0</v>
      </c>
    </row>
    <row r="351">
      <c r="A351" s="35">
        <v>8.0</v>
      </c>
      <c r="B351" s="35" t="s">
        <v>24</v>
      </c>
      <c r="C351" s="35" t="s">
        <v>25</v>
      </c>
      <c r="D351" s="35" t="s">
        <v>109</v>
      </c>
      <c r="E351" s="35">
        <v>276.0</v>
      </c>
    </row>
    <row r="352">
      <c r="A352" s="35">
        <v>8.0</v>
      </c>
      <c r="B352" s="35" t="s">
        <v>24</v>
      </c>
      <c r="C352" s="35" t="s">
        <v>25</v>
      </c>
      <c r="D352" s="35" t="s">
        <v>110</v>
      </c>
      <c r="E352" s="35">
        <v>304.0</v>
      </c>
    </row>
    <row r="353">
      <c r="A353" s="35">
        <v>8.0</v>
      </c>
      <c r="B353" s="35" t="s">
        <v>24</v>
      </c>
      <c r="C353" s="35" t="s">
        <v>25</v>
      </c>
      <c r="D353" s="35" t="s">
        <v>111</v>
      </c>
      <c r="E353" s="35">
        <v>60.0</v>
      </c>
    </row>
    <row r="354">
      <c r="A354" s="35">
        <v>8.0</v>
      </c>
      <c r="B354" s="35" t="s">
        <v>24</v>
      </c>
      <c r="C354" s="35" t="s">
        <v>25</v>
      </c>
      <c r="D354" s="35" t="s">
        <v>99</v>
      </c>
      <c r="E354" s="35">
        <v>1740.0</v>
      </c>
    </row>
    <row r="355">
      <c r="A355" s="35">
        <v>8.0</v>
      </c>
      <c r="B355" s="35" t="s">
        <v>24</v>
      </c>
      <c r="C355" s="35" t="s">
        <v>25</v>
      </c>
      <c r="D355" s="35" t="s">
        <v>102</v>
      </c>
      <c r="E355" s="35">
        <v>168.0</v>
      </c>
    </row>
    <row r="356">
      <c r="A356" s="35">
        <v>8.0</v>
      </c>
      <c r="B356" s="35" t="s">
        <v>24</v>
      </c>
      <c r="C356" s="35" t="s">
        <v>25</v>
      </c>
      <c r="D356" s="35" t="s">
        <v>101</v>
      </c>
      <c r="E356" s="35">
        <v>1688.0</v>
      </c>
    </row>
    <row r="357">
      <c r="A357" s="35">
        <v>8.0</v>
      </c>
      <c r="B357" s="35" t="s">
        <v>24</v>
      </c>
      <c r="C357" s="35" t="s">
        <v>25</v>
      </c>
      <c r="D357" s="35" t="s">
        <v>91</v>
      </c>
      <c r="E357" s="35">
        <v>3832.0</v>
      </c>
    </row>
    <row r="358">
      <c r="A358" s="35">
        <v>8.0</v>
      </c>
      <c r="B358" s="35" t="s">
        <v>24</v>
      </c>
      <c r="C358" s="35" t="s">
        <v>25</v>
      </c>
      <c r="D358" s="35" t="s">
        <v>97</v>
      </c>
      <c r="E358" s="35">
        <v>2208.0</v>
      </c>
    </row>
    <row r="359">
      <c r="A359" s="35">
        <v>9.0</v>
      </c>
      <c r="B359" s="35" t="s">
        <v>26</v>
      </c>
      <c r="C359" s="35" t="s">
        <v>27</v>
      </c>
      <c r="D359" s="35" t="s">
        <v>96</v>
      </c>
      <c r="E359" s="35">
        <v>56.0</v>
      </c>
    </row>
    <row r="360">
      <c r="A360" s="35">
        <v>9.0</v>
      </c>
      <c r="B360" s="35" t="s">
        <v>26</v>
      </c>
      <c r="C360" s="35" t="s">
        <v>27</v>
      </c>
      <c r="D360" s="35" t="s">
        <v>92</v>
      </c>
      <c r="E360" s="35">
        <v>2555.0</v>
      </c>
    </row>
    <row r="361">
      <c r="A361" s="35">
        <v>9.0</v>
      </c>
      <c r="B361" s="35" t="s">
        <v>26</v>
      </c>
      <c r="C361" s="35" t="s">
        <v>27</v>
      </c>
      <c r="D361" s="35" t="s">
        <v>95</v>
      </c>
      <c r="E361" s="35">
        <v>1491.0</v>
      </c>
    </row>
    <row r="362">
      <c r="A362" s="35">
        <v>9.0</v>
      </c>
      <c r="B362" s="35" t="s">
        <v>26</v>
      </c>
      <c r="C362" s="35" t="s">
        <v>27</v>
      </c>
      <c r="D362" s="35" t="s">
        <v>94</v>
      </c>
      <c r="E362" s="35">
        <v>770.0</v>
      </c>
    </row>
    <row r="363">
      <c r="A363" s="35">
        <v>9.0</v>
      </c>
      <c r="B363" s="35" t="s">
        <v>26</v>
      </c>
      <c r="C363" s="35" t="s">
        <v>27</v>
      </c>
      <c r="D363" s="35" t="s">
        <v>100</v>
      </c>
      <c r="E363" s="35">
        <v>518.0</v>
      </c>
    </row>
    <row r="364">
      <c r="A364" s="35">
        <v>9.0</v>
      </c>
      <c r="B364" s="35" t="s">
        <v>26</v>
      </c>
      <c r="C364" s="35" t="s">
        <v>27</v>
      </c>
      <c r="D364" s="35" t="s">
        <v>107</v>
      </c>
      <c r="E364" s="35">
        <v>490.0</v>
      </c>
    </row>
    <row r="365">
      <c r="A365" s="35">
        <v>9.0</v>
      </c>
      <c r="B365" s="35" t="s">
        <v>26</v>
      </c>
      <c r="C365" s="35" t="s">
        <v>27</v>
      </c>
      <c r="D365" s="35" t="s">
        <v>98</v>
      </c>
      <c r="E365" s="35">
        <v>1092.0</v>
      </c>
    </row>
    <row r="366">
      <c r="A366" s="35">
        <v>9.0</v>
      </c>
      <c r="B366" s="35" t="s">
        <v>26</v>
      </c>
      <c r="C366" s="35" t="s">
        <v>27</v>
      </c>
      <c r="D366" s="35" t="s">
        <v>93</v>
      </c>
      <c r="E366" s="35">
        <v>3381.0</v>
      </c>
    </row>
    <row r="367">
      <c r="A367" s="35">
        <v>9.0</v>
      </c>
      <c r="B367" s="35" t="s">
        <v>26</v>
      </c>
      <c r="C367" s="35" t="s">
        <v>27</v>
      </c>
      <c r="D367" s="35" t="s">
        <v>103</v>
      </c>
      <c r="E367" s="35">
        <v>1568.0</v>
      </c>
    </row>
    <row r="368">
      <c r="A368" s="35">
        <v>9.0</v>
      </c>
      <c r="B368" s="35" t="s">
        <v>26</v>
      </c>
      <c r="C368" s="35" t="s">
        <v>27</v>
      </c>
      <c r="D368" s="35" t="s">
        <v>104</v>
      </c>
      <c r="E368" s="35">
        <v>224.0</v>
      </c>
    </row>
    <row r="369">
      <c r="A369" s="35">
        <v>9.0</v>
      </c>
      <c r="B369" s="35" t="s">
        <v>26</v>
      </c>
      <c r="C369" s="35" t="s">
        <v>27</v>
      </c>
      <c r="D369" s="35" t="s">
        <v>110</v>
      </c>
      <c r="E369" s="35">
        <v>14.0</v>
      </c>
    </row>
    <row r="370">
      <c r="A370" s="35">
        <v>9.0</v>
      </c>
      <c r="B370" s="35" t="s">
        <v>26</v>
      </c>
      <c r="C370" s="35" t="s">
        <v>27</v>
      </c>
      <c r="D370" s="35" t="s">
        <v>111</v>
      </c>
      <c r="E370" s="35">
        <v>280.0</v>
      </c>
    </row>
    <row r="371">
      <c r="A371" s="35">
        <v>9.0</v>
      </c>
      <c r="B371" s="35" t="s">
        <v>26</v>
      </c>
      <c r="C371" s="35" t="s">
        <v>27</v>
      </c>
      <c r="D371" s="35" t="s">
        <v>99</v>
      </c>
      <c r="E371" s="35">
        <v>833.0</v>
      </c>
    </row>
    <row r="372">
      <c r="A372" s="35">
        <v>9.0</v>
      </c>
      <c r="B372" s="35" t="s">
        <v>26</v>
      </c>
      <c r="C372" s="35" t="s">
        <v>27</v>
      </c>
      <c r="D372" s="35" t="s">
        <v>102</v>
      </c>
      <c r="E372" s="35">
        <v>1267.0</v>
      </c>
    </row>
    <row r="373">
      <c r="A373" s="35">
        <v>9.0</v>
      </c>
      <c r="B373" s="35" t="s">
        <v>26</v>
      </c>
      <c r="C373" s="35" t="s">
        <v>27</v>
      </c>
      <c r="D373" s="35" t="s">
        <v>101</v>
      </c>
      <c r="E373" s="35">
        <v>1400.0</v>
      </c>
    </row>
    <row r="374">
      <c r="A374" s="35">
        <v>9.0</v>
      </c>
      <c r="B374" s="35" t="s">
        <v>26</v>
      </c>
      <c r="C374" s="35" t="s">
        <v>27</v>
      </c>
      <c r="D374" s="35" t="s">
        <v>91</v>
      </c>
      <c r="E374" s="35">
        <v>2583.0</v>
      </c>
    </row>
    <row r="375">
      <c r="A375" s="35">
        <v>9.0</v>
      </c>
      <c r="B375" s="35" t="s">
        <v>26</v>
      </c>
      <c r="C375" s="35" t="s">
        <v>27</v>
      </c>
      <c r="D375" s="35" t="s">
        <v>97</v>
      </c>
      <c r="E375" s="35">
        <v>168.0</v>
      </c>
    </row>
  </sheetData>
  <autoFilter ref="$S$59:$U$86">
    <sortState ref="S59:U86">
      <sortCondition ref="S59:S86"/>
      <sortCondition descending="1" ref="U59:U86"/>
      <sortCondition ref="T59:T86"/>
    </sortState>
  </autoFilter>
  <mergeCells count="1">
    <mergeCell ref="A1:L1"/>
  </mergeCells>
  <conditionalFormatting sqref="O13:AJ22">
    <cfRule type="cellIs" dxfId="7" priority="1" operator="greaterThan">
      <formula>1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77" t="s">
        <v>112</v>
      </c>
      <c r="B1" s="77" t="s">
        <v>113</v>
      </c>
      <c r="C1" s="77" t="s">
        <v>114</v>
      </c>
      <c r="D1" s="78"/>
      <c r="E1" s="79"/>
      <c r="F1" s="79"/>
      <c r="G1" s="79" t="s">
        <v>115</v>
      </c>
    </row>
    <row r="2">
      <c r="A2" s="80" t="s">
        <v>91</v>
      </c>
      <c r="B2" s="68">
        <v>9330.0</v>
      </c>
      <c r="C2" s="81">
        <f t="shared" ref="C2:C22" si="1">VLOOKUP(A2,$G$2:$H$22,2,false)</f>
        <v>263566.98</v>
      </c>
      <c r="D2" s="82">
        <f t="shared" ref="D2:D22" si="2">B2/SUM($B$2:$B$22)</f>
        <v>0.1818110957</v>
      </c>
      <c r="E2" s="82">
        <f t="shared" ref="E2:E7" si="3">C2/SUM($C$2:$C$22)</f>
        <v>0.1945921285</v>
      </c>
      <c r="F2" s="83"/>
      <c r="G2" s="84" t="s">
        <v>91</v>
      </c>
      <c r="H2" s="85">
        <v>263566.98</v>
      </c>
    </row>
    <row r="3">
      <c r="A3" s="86" t="s">
        <v>93</v>
      </c>
      <c r="B3" s="87">
        <v>9213.0</v>
      </c>
      <c r="C3" s="88">
        <f t="shared" si="1"/>
        <v>244640.63</v>
      </c>
      <c r="D3" s="89">
        <f t="shared" si="2"/>
        <v>0.1795311495</v>
      </c>
      <c r="E3" s="89">
        <f t="shared" si="3"/>
        <v>0.1806187593</v>
      </c>
      <c r="F3" s="90"/>
      <c r="G3" s="91" t="s">
        <v>93</v>
      </c>
      <c r="H3" s="85">
        <v>244640.63</v>
      </c>
    </row>
    <row r="4">
      <c r="A4" s="80" t="s">
        <v>92</v>
      </c>
      <c r="B4" s="68">
        <v>5167.0</v>
      </c>
      <c r="C4" s="81">
        <f t="shared" si="1"/>
        <v>139496.63</v>
      </c>
      <c r="D4" s="82">
        <f t="shared" si="2"/>
        <v>0.1006878812</v>
      </c>
      <c r="E4" s="82">
        <f t="shared" si="3"/>
        <v>0.1029906939</v>
      </c>
      <c r="F4" s="83"/>
      <c r="G4" s="84" t="s">
        <v>92</v>
      </c>
      <c r="H4" s="85">
        <v>139496.63</v>
      </c>
    </row>
    <row r="5">
      <c r="A5" s="86" t="s">
        <v>94</v>
      </c>
      <c r="B5" s="87">
        <v>4247.0</v>
      </c>
      <c r="C5" s="88">
        <f t="shared" si="1"/>
        <v>114968.48</v>
      </c>
      <c r="D5" s="89">
        <f t="shared" si="2"/>
        <v>0.08276009899</v>
      </c>
      <c r="E5" s="89">
        <f t="shared" si="3"/>
        <v>0.08488150236</v>
      </c>
      <c r="F5" s="90"/>
      <c r="G5" s="91" t="s">
        <v>94</v>
      </c>
      <c r="H5" s="85">
        <v>114968.48</v>
      </c>
    </row>
    <row r="6">
      <c r="A6" s="80" t="s">
        <v>98</v>
      </c>
      <c r="B6" s="68">
        <v>3254.0</v>
      </c>
      <c r="C6" s="81">
        <f t="shared" si="1"/>
        <v>85498.76</v>
      </c>
      <c r="D6" s="82">
        <f t="shared" si="2"/>
        <v>0.06340978623</v>
      </c>
      <c r="E6" s="82">
        <f t="shared" si="3"/>
        <v>0.06312393796</v>
      </c>
      <c r="F6" s="83"/>
      <c r="G6" s="84" t="s">
        <v>98</v>
      </c>
      <c r="H6" s="85">
        <v>85498.76</v>
      </c>
    </row>
    <row r="7">
      <c r="A7" s="86" t="s">
        <v>97</v>
      </c>
      <c r="B7" s="87">
        <v>2936.0</v>
      </c>
      <c r="C7" s="88">
        <f t="shared" si="1"/>
        <v>60814.89</v>
      </c>
      <c r="D7" s="89">
        <f t="shared" si="2"/>
        <v>0.05721300933</v>
      </c>
      <c r="E7" s="89">
        <f t="shared" si="3"/>
        <v>0.044899778</v>
      </c>
      <c r="F7" s="90"/>
      <c r="G7" s="91" t="s">
        <v>97</v>
      </c>
      <c r="H7" s="85">
        <v>60814.89</v>
      </c>
    </row>
    <row r="8">
      <c r="A8" s="80" t="s">
        <v>101</v>
      </c>
      <c r="B8" s="68">
        <v>2742.0</v>
      </c>
      <c r="C8" s="81">
        <f t="shared" si="1"/>
        <v>60616.51</v>
      </c>
      <c r="D8" s="82">
        <f t="shared" si="2"/>
        <v>0.05343258569</v>
      </c>
      <c r="E8" s="83"/>
      <c r="F8" s="83"/>
      <c r="G8" s="84" t="s">
        <v>101</v>
      </c>
      <c r="H8" s="85">
        <v>60616.51</v>
      </c>
    </row>
    <row r="9">
      <c r="A9" s="86" t="s">
        <v>99</v>
      </c>
      <c r="B9" s="87">
        <v>2235.0</v>
      </c>
      <c r="C9" s="88">
        <f t="shared" si="1"/>
        <v>59523.7</v>
      </c>
      <c r="D9" s="89">
        <f t="shared" si="2"/>
        <v>0.04355281875</v>
      </c>
      <c r="E9" s="90"/>
      <c r="F9" s="90"/>
      <c r="G9" s="91" t="s">
        <v>99</v>
      </c>
      <c r="H9" s="85">
        <v>59523.7</v>
      </c>
    </row>
    <row r="10">
      <c r="A10" s="80" t="s">
        <v>100</v>
      </c>
      <c r="B10" s="68">
        <v>1984.0</v>
      </c>
      <c r="C10" s="81">
        <f t="shared" si="1"/>
        <v>55334.1</v>
      </c>
      <c r="D10" s="82">
        <f t="shared" si="2"/>
        <v>0.03866165208</v>
      </c>
      <c r="E10" s="83"/>
      <c r="F10" s="83"/>
      <c r="G10" s="84" t="s">
        <v>103</v>
      </c>
      <c r="H10" s="85">
        <v>57317.39</v>
      </c>
    </row>
    <row r="11">
      <c r="A11" s="86" t="s">
        <v>103</v>
      </c>
      <c r="B11" s="87">
        <v>1684.0</v>
      </c>
      <c r="C11" s="88">
        <f t="shared" si="1"/>
        <v>57317.39</v>
      </c>
      <c r="D11" s="89">
        <f t="shared" si="2"/>
        <v>0.03281563614</v>
      </c>
      <c r="E11" s="90"/>
      <c r="F11" s="90"/>
      <c r="G11" s="91" t="s">
        <v>100</v>
      </c>
      <c r="H11" s="85">
        <v>55334.1</v>
      </c>
    </row>
    <row r="12">
      <c r="A12" s="80" t="s">
        <v>95</v>
      </c>
      <c r="B12" s="68">
        <v>1392.0</v>
      </c>
      <c r="C12" s="81">
        <f t="shared" si="1"/>
        <v>35134.98</v>
      </c>
      <c r="D12" s="82">
        <f t="shared" si="2"/>
        <v>0.02712551396</v>
      </c>
      <c r="E12" s="83"/>
      <c r="F12" s="83"/>
      <c r="G12" s="84" t="s">
        <v>95</v>
      </c>
      <c r="H12" s="85">
        <v>35134.98</v>
      </c>
    </row>
    <row r="13">
      <c r="A13" s="86" t="s">
        <v>102</v>
      </c>
      <c r="B13" s="87">
        <v>1275.0</v>
      </c>
      <c r="C13" s="88">
        <f t="shared" si="1"/>
        <v>32919.5</v>
      </c>
      <c r="D13" s="89">
        <f t="shared" si="2"/>
        <v>0.02484556775</v>
      </c>
      <c r="E13" s="90"/>
      <c r="F13" s="90"/>
      <c r="G13" s="91" t="s">
        <v>106</v>
      </c>
      <c r="H13" s="85">
        <v>34782.25</v>
      </c>
    </row>
    <row r="14">
      <c r="A14" s="80" t="s">
        <v>106</v>
      </c>
      <c r="B14" s="68">
        <v>1170.0</v>
      </c>
      <c r="C14" s="81">
        <f t="shared" si="1"/>
        <v>34782.25</v>
      </c>
      <c r="D14" s="82">
        <f t="shared" si="2"/>
        <v>0.02279946217</v>
      </c>
      <c r="E14" s="83"/>
      <c r="F14" s="83"/>
      <c r="G14" s="84" t="s">
        <v>102</v>
      </c>
      <c r="H14" s="85">
        <v>32919.5</v>
      </c>
    </row>
    <row r="15">
      <c r="A15" s="86" t="s">
        <v>105</v>
      </c>
      <c r="B15" s="87">
        <v>1025.0</v>
      </c>
      <c r="C15" s="88">
        <f t="shared" si="1"/>
        <v>24073.45</v>
      </c>
      <c r="D15" s="89">
        <f t="shared" si="2"/>
        <v>0.0199738878</v>
      </c>
      <c r="E15" s="90"/>
      <c r="F15" s="90"/>
      <c r="G15" s="91" t="s">
        <v>105</v>
      </c>
      <c r="H15" s="85">
        <v>24073.45</v>
      </c>
    </row>
    <row r="16">
      <c r="A16" s="80" t="s">
        <v>107</v>
      </c>
      <c r="B16" s="68">
        <v>885.0</v>
      </c>
      <c r="C16" s="81">
        <f t="shared" si="1"/>
        <v>19778.45</v>
      </c>
      <c r="D16" s="82">
        <f t="shared" si="2"/>
        <v>0.01724574702</v>
      </c>
      <c r="E16" s="83"/>
      <c r="F16" s="83"/>
      <c r="G16" s="84" t="s">
        <v>107</v>
      </c>
      <c r="H16" s="85">
        <v>19778.45</v>
      </c>
    </row>
    <row r="17">
      <c r="A17" s="86" t="s">
        <v>104</v>
      </c>
      <c r="B17" s="87">
        <v>822.0</v>
      </c>
      <c r="C17" s="88">
        <f t="shared" si="1"/>
        <v>16705.15</v>
      </c>
      <c r="D17" s="89">
        <f t="shared" si="2"/>
        <v>0.01601808368</v>
      </c>
      <c r="E17" s="90"/>
      <c r="F17" s="90"/>
      <c r="G17" s="91" t="s">
        <v>111</v>
      </c>
      <c r="H17" s="85">
        <v>19431.89</v>
      </c>
    </row>
    <row r="18">
      <c r="A18" s="80" t="s">
        <v>111</v>
      </c>
      <c r="B18" s="68">
        <v>718.0</v>
      </c>
      <c r="C18" s="81">
        <f t="shared" si="1"/>
        <v>19431.89</v>
      </c>
      <c r="D18" s="82">
        <f t="shared" si="2"/>
        <v>0.01399146482</v>
      </c>
      <c r="E18" s="83"/>
      <c r="F18" s="83"/>
      <c r="G18" s="84" t="s">
        <v>104</v>
      </c>
      <c r="H18" s="85">
        <v>16705.15</v>
      </c>
    </row>
    <row r="19">
      <c r="A19" s="86" t="s">
        <v>110</v>
      </c>
      <c r="B19" s="87">
        <v>533.0</v>
      </c>
      <c r="C19" s="88">
        <f t="shared" si="1"/>
        <v>12468.65</v>
      </c>
      <c r="D19" s="89">
        <f t="shared" si="2"/>
        <v>0.01038642165</v>
      </c>
      <c r="E19" s="90"/>
      <c r="F19" s="90"/>
      <c r="G19" s="91" t="s">
        <v>110</v>
      </c>
      <c r="H19" s="85">
        <v>12468.65</v>
      </c>
    </row>
    <row r="20">
      <c r="A20" s="80" t="s">
        <v>96</v>
      </c>
      <c r="B20" s="68">
        <v>339.0</v>
      </c>
      <c r="C20" s="81">
        <f t="shared" si="1"/>
        <v>8119.1</v>
      </c>
      <c r="D20" s="82">
        <f t="shared" si="2"/>
        <v>0.006605998012</v>
      </c>
      <c r="E20" s="83"/>
      <c r="F20" s="83"/>
      <c r="G20" s="84" t="s">
        <v>96</v>
      </c>
      <c r="H20" s="85">
        <v>8119.1</v>
      </c>
    </row>
    <row r="21">
      <c r="A21" s="86" t="s">
        <v>109</v>
      </c>
      <c r="B21" s="87">
        <v>205.0</v>
      </c>
      <c r="C21" s="88">
        <f t="shared" si="1"/>
        <v>3531.95</v>
      </c>
      <c r="D21" s="89">
        <f t="shared" si="2"/>
        <v>0.003994777559</v>
      </c>
      <c r="E21" s="90"/>
      <c r="F21" s="90"/>
      <c r="G21" s="91" t="s">
        <v>108</v>
      </c>
      <c r="H21" s="85">
        <v>5735.15</v>
      </c>
    </row>
    <row r="22">
      <c r="A22" s="80" t="s">
        <v>108</v>
      </c>
      <c r="B22" s="68">
        <v>161.0</v>
      </c>
      <c r="C22" s="81">
        <f t="shared" si="1"/>
        <v>5735.15</v>
      </c>
      <c r="D22" s="82">
        <f t="shared" si="2"/>
        <v>0.003137361888</v>
      </c>
      <c r="E22" s="83"/>
      <c r="F22" s="83"/>
      <c r="G22" s="84" t="s">
        <v>109</v>
      </c>
      <c r="H22" s="85">
        <v>3531.95</v>
      </c>
    </row>
    <row r="23">
      <c r="D23" s="78"/>
    </row>
    <row r="24">
      <c r="D24" s="78"/>
    </row>
    <row r="25">
      <c r="D25" s="78"/>
    </row>
    <row r="26">
      <c r="D26" s="78"/>
    </row>
    <row r="27">
      <c r="D27" s="78"/>
    </row>
    <row r="28">
      <c r="D28" s="78"/>
    </row>
    <row r="29">
      <c r="D29" s="78"/>
    </row>
    <row r="30">
      <c r="D30" s="78"/>
    </row>
    <row r="31">
      <c r="D31" s="78"/>
    </row>
    <row r="32">
      <c r="D32" s="78"/>
    </row>
    <row r="33">
      <c r="D33" s="78"/>
    </row>
    <row r="34">
      <c r="D34" s="78"/>
    </row>
    <row r="35">
      <c r="D35" s="78"/>
    </row>
    <row r="36">
      <c r="D36" s="78"/>
    </row>
    <row r="37">
      <c r="D37" s="78"/>
    </row>
    <row r="38">
      <c r="D38" s="78"/>
    </row>
    <row r="39">
      <c r="D39" s="78"/>
    </row>
    <row r="40">
      <c r="D40" s="78"/>
    </row>
    <row r="41">
      <c r="D41" s="78"/>
    </row>
    <row r="42">
      <c r="D42" s="78"/>
    </row>
    <row r="43">
      <c r="D43" s="78"/>
    </row>
    <row r="44">
      <c r="D44" s="78"/>
    </row>
    <row r="45">
      <c r="D45" s="78"/>
    </row>
    <row r="46">
      <c r="D46" s="78"/>
    </row>
    <row r="47">
      <c r="D47" s="78"/>
    </row>
    <row r="48">
      <c r="D48" s="78"/>
    </row>
    <row r="49">
      <c r="D49" s="78"/>
    </row>
    <row r="50">
      <c r="D50" s="78"/>
    </row>
    <row r="51">
      <c r="D51" s="78"/>
    </row>
    <row r="52">
      <c r="D52" s="78"/>
    </row>
    <row r="53">
      <c r="D53" s="78"/>
    </row>
    <row r="54">
      <c r="D54" s="78"/>
    </row>
    <row r="55">
      <c r="D55" s="78"/>
    </row>
    <row r="56">
      <c r="D56" s="78"/>
    </row>
    <row r="57">
      <c r="D57" s="78"/>
    </row>
    <row r="58">
      <c r="D58" s="78"/>
    </row>
    <row r="59">
      <c r="D59" s="78"/>
    </row>
    <row r="60">
      <c r="D60" s="78"/>
    </row>
    <row r="61">
      <c r="D61" s="78"/>
    </row>
    <row r="62">
      <c r="D62" s="78"/>
    </row>
    <row r="63">
      <c r="D63" s="78"/>
    </row>
    <row r="64">
      <c r="D64" s="78"/>
    </row>
    <row r="65">
      <c r="D65" s="78"/>
    </row>
    <row r="66">
      <c r="D66" s="78"/>
    </row>
    <row r="67">
      <c r="D67" s="78"/>
    </row>
    <row r="68">
      <c r="D68" s="78"/>
    </row>
    <row r="69">
      <c r="D69" s="78"/>
    </row>
    <row r="70">
      <c r="D70" s="78"/>
    </row>
    <row r="71">
      <c r="D71" s="78"/>
    </row>
    <row r="72">
      <c r="D72" s="78"/>
    </row>
    <row r="73">
      <c r="D73" s="78"/>
    </row>
    <row r="74">
      <c r="D74" s="78"/>
    </row>
    <row r="75">
      <c r="D75" s="78"/>
    </row>
    <row r="76">
      <c r="D76" s="78"/>
    </row>
    <row r="77">
      <c r="D77" s="78"/>
    </row>
    <row r="78">
      <c r="D78" s="78"/>
    </row>
    <row r="79">
      <c r="D79" s="78"/>
    </row>
    <row r="80">
      <c r="D80" s="78"/>
    </row>
    <row r="81">
      <c r="D81" s="78"/>
    </row>
    <row r="82">
      <c r="D82" s="78"/>
    </row>
    <row r="83">
      <c r="D83" s="78"/>
    </row>
    <row r="84">
      <c r="D84" s="78"/>
    </row>
    <row r="85">
      <c r="D85" s="78"/>
    </row>
    <row r="86">
      <c r="D86" s="78"/>
    </row>
    <row r="87">
      <c r="D87" s="78"/>
    </row>
    <row r="88">
      <c r="D88" s="78"/>
    </row>
    <row r="89">
      <c r="D89" s="78"/>
    </row>
    <row r="90">
      <c r="D90" s="78"/>
    </row>
    <row r="91">
      <c r="D91" s="78"/>
    </row>
    <row r="92">
      <c r="D92" s="78"/>
    </row>
    <row r="93">
      <c r="D93" s="78"/>
    </row>
    <row r="94">
      <c r="D94" s="78"/>
    </row>
    <row r="95">
      <c r="D95" s="78"/>
    </row>
    <row r="96">
      <c r="D96" s="78"/>
    </row>
    <row r="97">
      <c r="D97" s="78"/>
    </row>
    <row r="98">
      <c r="D98" s="78"/>
    </row>
    <row r="99">
      <c r="D99" s="78"/>
    </row>
    <row r="100">
      <c r="D100" s="78"/>
    </row>
    <row r="101">
      <c r="D101" s="78"/>
    </row>
    <row r="102">
      <c r="D102" s="78"/>
    </row>
    <row r="103">
      <c r="D103" s="78"/>
    </row>
    <row r="104">
      <c r="D104" s="78"/>
    </row>
    <row r="105">
      <c r="D105" s="78"/>
    </row>
    <row r="106">
      <c r="D106" s="78"/>
    </row>
    <row r="107">
      <c r="D107" s="78"/>
    </row>
    <row r="108">
      <c r="D108" s="78"/>
    </row>
    <row r="109">
      <c r="D109" s="78"/>
    </row>
    <row r="110">
      <c r="D110" s="78"/>
    </row>
    <row r="111">
      <c r="D111" s="78"/>
    </row>
    <row r="112">
      <c r="D112" s="78"/>
    </row>
    <row r="113">
      <c r="D113" s="78"/>
    </row>
    <row r="114">
      <c r="D114" s="78"/>
    </row>
    <row r="115">
      <c r="D115" s="78"/>
    </row>
    <row r="116">
      <c r="D116" s="78"/>
    </row>
    <row r="117">
      <c r="D117" s="78"/>
    </row>
    <row r="118">
      <c r="D118" s="78"/>
    </row>
    <row r="119">
      <c r="D119" s="78"/>
    </row>
    <row r="120">
      <c r="D120" s="78"/>
    </row>
    <row r="121">
      <c r="D121" s="78"/>
    </row>
    <row r="122">
      <c r="D122" s="78"/>
    </row>
    <row r="123">
      <c r="D123" s="78"/>
    </row>
    <row r="124">
      <c r="D124" s="78"/>
    </row>
    <row r="125">
      <c r="D125" s="78"/>
    </row>
    <row r="126">
      <c r="D126" s="78"/>
    </row>
    <row r="127">
      <c r="D127" s="78"/>
    </row>
    <row r="128">
      <c r="D128" s="78"/>
    </row>
    <row r="129">
      <c r="D129" s="78"/>
    </row>
    <row r="130">
      <c r="D130" s="78"/>
    </row>
    <row r="131">
      <c r="D131" s="78"/>
    </row>
    <row r="132">
      <c r="D132" s="78"/>
    </row>
    <row r="133">
      <c r="D133" s="78"/>
    </row>
    <row r="134">
      <c r="D134" s="78"/>
    </row>
    <row r="135">
      <c r="D135" s="78"/>
    </row>
    <row r="136">
      <c r="D136" s="78"/>
    </row>
    <row r="137">
      <c r="D137" s="78"/>
    </row>
    <row r="138">
      <c r="D138" s="78"/>
    </row>
    <row r="139">
      <c r="D139" s="78"/>
    </row>
    <row r="140">
      <c r="D140" s="78"/>
    </row>
    <row r="141">
      <c r="D141" s="78"/>
    </row>
    <row r="142">
      <c r="D142" s="78"/>
    </row>
    <row r="143">
      <c r="D143" s="78"/>
    </row>
    <row r="144">
      <c r="D144" s="78"/>
    </row>
    <row r="145">
      <c r="D145" s="78"/>
    </row>
    <row r="146">
      <c r="D146" s="78"/>
    </row>
    <row r="147">
      <c r="D147" s="78"/>
    </row>
    <row r="148">
      <c r="D148" s="78"/>
    </row>
    <row r="149">
      <c r="D149" s="78"/>
    </row>
    <row r="150">
      <c r="D150" s="78"/>
    </row>
    <row r="151">
      <c r="D151" s="78"/>
    </row>
    <row r="152">
      <c r="D152" s="78"/>
    </row>
    <row r="153">
      <c r="D153" s="78"/>
    </row>
    <row r="154">
      <c r="D154" s="78"/>
    </row>
    <row r="155">
      <c r="D155" s="78"/>
    </row>
    <row r="156">
      <c r="D156" s="78"/>
    </row>
    <row r="157">
      <c r="D157" s="78"/>
    </row>
    <row r="158">
      <c r="D158" s="78"/>
    </row>
    <row r="159">
      <c r="D159" s="78"/>
    </row>
    <row r="160">
      <c r="D160" s="78"/>
    </row>
    <row r="161">
      <c r="D161" s="78"/>
    </row>
    <row r="162">
      <c r="D162" s="78"/>
    </row>
    <row r="163">
      <c r="D163" s="78"/>
    </row>
    <row r="164">
      <c r="D164" s="78"/>
    </row>
    <row r="165">
      <c r="D165" s="78"/>
    </row>
    <row r="166">
      <c r="D166" s="78"/>
    </row>
    <row r="167">
      <c r="D167" s="78"/>
    </row>
    <row r="168">
      <c r="D168" s="78"/>
    </row>
    <row r="169">
      <c r="D169" s="78"/>
    </row>
    <row r="170">
      <c r="D170" s="78"/>
    </row>
    <row r="171">
      <c r="D171" s="78"/>
    </row>
    <row r="172">
      <c r="D172" s="78"/>
    </row>
    <row r="173">
      <c r="D173" s="78"/>
    </row>
    <row r="174">
      <c r="D174" s="78"/>
    </row>
    <row r="175">
      <c r="D175" s="78"/>
    </row>
    <row r="176">
      <c r="D176" s="78"/>
    </row>
    <row r="177">
      <c r="D177" s="78"/>
    </row>
    <row r="178">
      <c r="D178" s="78"/>
    </row>
    <row r="179">
      <c r="D179" s="78"/>
    </row>
    <row r="180">
      <c r="D180" s="78"/>
    </row>
    <row r="181">
      <c r="D181" s="78"/>
    </row>
    <row r="182">
      <c r="D182" s="78"/>
    </row>
    <row r="183">
      <c r="D183" s="78"/>
    </row>
    <row r="184">
      <c r="D184" s="78"/>
    </row>
    <row r="185">
      <c r="D185" s="78"/>
    </row>
    <row r="186">
      <c r="D186" s="78"/>
    </row>
    <row r="187">
      <c r="D187" s="78"/>
    </row>
    <row r="188">
      <c r="D188" s="78"/>
    </row>
    <row r="189">
      <c r="D189" s="78"/>
    </row>
    <row r="190">
      <c r="D190" s="78"/>
    </row>
    <row r="191">
      <c r="D191" s="78"/>
    </row>
    <row r="192">
      <c r="D192" s="78"/>
    </row>
    <row r="193">
      <c r="D193" s="78"/>
    </row>
    <row r="194">
      <c r="D194" s="78"/>
    </row>
    <row r="195">
      <c r="D195" s="78"/>
    </row>
    <row r="196">
      <c r="D196" s="78"/>
    </row>
    <row r="197">
      <c r="D197" s="78"/>
    </row>
    <row r="198">
      <c r="D198" s="78"/>
    </row>
    <row r="199">
      <c r="D199" s="78"/>
    </row>
    <row r="200">
      <c r="D200" s="78"/>
    </row>
    <row r="201">
      <c r="D201" s="78"/>
    </row>
    <row r="202">
      <c r="D202" s="78"/>
    </row>
    <row r="203">
      <c r="D203" s="78"/>
    </row>
    <row r="204">
      <c r="D204" s="78"/>
    </row>
    <row r="205">
      <c r="D205" s="78"/>
    </row>
    <row r="206">
      <c r="D206" s="78"/>
    </row>
    <row r="207">
      <c r="D207" s="78"/>
    </row>
    <row r="208">
      <c r="D208" s="78"/>
    </row>
    <row r="209">
      <c r="D209" s="78"/>
    </row>
    <row r="210">
      <c r="D210" s="78"/>
    </row>
    <row r="211">
      <c r="D211" s="78"/>
    </row>
    <row r="212">
      <c r="D212" s="78"/>
    </row>
    <row r="213">
      <c r="D213" s="78"/>
    </row>
    <row r="214">
      <c r="D214" s="78"/>
    </row>
    <row r="215">
      <c r="D215" s="78"/>
    </row>
    <row r="216">
      <c r="D216" s="78"/>
    </row>
    <row r="217">
      <c r="D217" s="78"/>
    </row>
    <row r="218">
      <c r="D218" s="78"/>
    </row>
    <row r="219">
      <c r="D219" s="78"/>
    </row>
    <row r="220">
      <c r="D220" s="78"/>
    </row>
    <row r="221">
      <c r="D221" s="78"/>
    </row>
    <row r="222">
      <c r="D222" s="78"/>
    </row>
    <row r="223">
      <c r="D223" s="78"/>
    </row>
    <row r="224">
      <c r="D224" s="78"/>
    </row>
    <row r="225">
      <c r="D225" s="78"/>
    </row>
    <row r="226">
      <c r="D226" s="78"/>
    </row>
    <row r="227">
      <c r="D227" s="78"/>
    </row>
    <row r="228">
      <c r="D228" s="78"/>
    </row>
    <row r="229">
      <c r="D229" s="78"/>
    </row>
    <row r="230">
      <c r="D230" s="78"/>
    </row>
    <row r="231">
      <c r="D231" s="78"/>
    </row>
    <row r="232">
      <c r="D232" s="78"/>
    </row>
    <row r="233">
      <c r="D233" s="78"/>
    </row>
    <row r="234">
      <c r="D234" s="78"/>
    </row>
    <row r="235">
      <c r="D235" s="78"/>
    </row>
    <row r="236">
      <c r="D236" s="78"/>
    </row>
    <row r="237">
      <c r="D237" s="78"/>
    </row>
    <row r="238">
      <c r="D238" s="78"/>
    </row>
    <row r="239">
      <c r="D239" s="78"/>
    </row>
    <row r="240">
      <c r="D240" s="78"/>
    </row>
    <row r="241">
      <c r="D241" s="78"/>
    </row>
    <row r="242">
      <c r="D242" s="78"/>
    </row>
    <row r="243">
      <c r="D243" s="78"/>
    </row>
    <row r="244">
      <c r="D244" s="78"/>
    </row>
    <row r="245">
      <c r="D245" s="78"/>
    </row>
    <row r="246">
      <c r="D246" s="78"/>
    </row>
    <row r="247">
      <c r="D247" s="78"/>
    </row>
    <row r="248">
      <c r="D248" s="78"/>
    </row>
    <row r="249">
      <c r="D249" s="78"/>
    </row>
    <row r="250">
      <c r="D250" s="78"/>
    </row>
    <row r="251">
      <c r="D251" s="78"/>
    </row>
    <row r="252">
      <c r="D252" s="78"/>
    </row>
    <row r="253">
      <c r="D253" s="78"/>
    </row>
    <row r="254">
      <c r="D254" s="78"/>
    </row>
    <row r="255">
      <c r="D255" s="78"/>
    </row>
    <row r="256">
      <c r="D256" s="78"/>
    </row>
    <row r="257">
      <c r="D257" s="78"/>
    </row>
    <row r="258">
      <c r="D258" s="78"/>
    </row>
    <row r="259">
      <c r="D259" s="78"/>
    </row>
    <row r="260">
      <c r="D260" s="78"/>
    </row>
    <row r="261">
      <c r="D261" s="78"/>
    </row>
    <row r="262">
      <c r="D262" s="78"/>
    </row>
    <row r="263">
      <c r="D263" s="78"/>
    </row>
    <row r="264">
      <c r="D264" s="78"/>
    </row>
    <row r="265">
      <c r="D265" s="78"/>
    </row>
    <row r="266">
      <c r="D266" s="78"/>
    </row>
    <row r="267">
      <c r="D267" s="78"/>
    </row>
    <row r="268">
      <c r="D268" s="78"/>
    </row>
    <row r="269">
      <c r="D269" s="78"/>
    </row>
    <row r="270">
      <c r="D270" s="78"/>
    </row>
    <row r="271">
      <c r="D271" s="78"/>
    </row>
    <row r="272">
      <c r="D272" s="78"/>
    </row>
    <row r="273">
      <c r="D273" s="78"/>
    </row>
    <row r="274">
      <c r="D274" s="78"/>
    </row>
    <row r="275">
      <c r="D275" s="78"/>
    </row>
    <row r="276">
      <c r="D276" s="78"/>
    </row>
    <row r="277">
      <c r="D277" s="78"/>
    </row>
    <row r="278">
      <c r="D278" s="78"/>
    </row>
    <row r="279">
      <c r="D279" s="78"/>
    </row>
    <row r="280">
      <c r="D280" s="78"/>
    </row>
    <row r="281">
      <c r="D281" s="78"/>
    </row>
    <row r="282">
      <c r="D282" s="78"/>
    </row>
    <row r="283">
      <c r="D283" s="78"/>
    </row>
    <row r="284">
      <c r="D284" s="78"/>
    </row>
    <row r="285">
      <c r="D285" s="78"/>
    </row>
    <row r="286">
      <c r="D286" s="78"/>
    </row>
    <row r="287">
      <c r="D287" s="78"/>
    </row>
    <row r="288">
      <c r="D288" s="78"/>
    </row>
    <row r="289">
      <c r="D289" s="78"/>
    </row>
    <row r="290">
      <c r="D290" s="78"/>
    </row>
    <row r="291">
      <c r="D291" s="78"/>
    </row>
    <row r="292">
      <c r="D292" s="78"/>
    </row>
    <row r="293">
      <c r="D293" s="78"/>
    </row>
    <row r="294">
      <c r="D294" s="78"/>
    </row>
    <row r="295">
      <c r="D295" s="78"/>
    </row>
    <row r="296">
      <c r="D296" s="78"/>
    </row>
    <row r="297">
      <c r="D297" s="78"/>
    </row>
    <row r="298">
      <c r="D298" s="78"/>
    </row>
    <row r="299">
      <c r="D299" s="78"/>
    </row>
    <row r="300">
      <c r="D300" s="78"/>
    </row>
    <row r="301">
      <c r="D301" s="78"/>
    </row>
    <row r="302">
      <c r="D302" s="78"/>
    </row>
    <row r="303">
      <c r="D303" s="78"/>
    </row>
    <row r="304">
      <c r="D304" s="78"/>
    </row>
    <row r="305">
      <c r="D305" s="78"/>
    </row>
    <row r="306">
      <c r="D306" s="78"/>
    </row>
    <row r="307">
      <c r="D307" s="78"/>
    </row>
    <row r="308">
      <c r="D308" s="78"/>
    </row>
    <row r="309">
      <c r="D309" s="78"/>
    </row>
    <row r="310">
      <c r="D310" s="78"/>
    </row>
    <row r="311">
      <c r="D311" s="78"/>
    </row>
    <row r="312">
      <c r="D312" s="78"/>
    </row>
    <row r="313">
      <c r="D313" s="78"/>
    </row>
    <row r="314">
      <c r="D314" s="78"/>
    </row>
    <row r="315">
      <c r="D315" s="78"/>
    </row>
    <row r="316">
      <c r="D316" s="78"/>
    </row>
    <row r="317">
      <c r="D317" s="78"/>
    </row>
    <row r="318">
      <c r="D318" s="78"/>
    </row>
    <row r="319">
      <c r="D319" s="78"/>
    </row>
    <row r="320">
      <c r="D320" s="78"/>
    </row>
    <row r="321">
      <c r="D321" s="78"/>
    </row>
    <row r="322">
      <c r="D322" s="78"/>
    </row>
    <row r="323">
      <c r="D323" s="78"/>
    </row>
    <row r="324">
      <c r="D324" s="78"/>
    </row>
    <row r="325">
      <c r="D325" s="78"/>
    </row>
    <row r="326">
      <c r="D326" s="78"/>
    </row>
    <row r="327">
      <c r="D327" s="78"/>
    </row>
    <row r="328">
      <c r="D328" s="78"/>
    </row>
    <row r="329">
      <c r="D329" s="78"/>
    </row>
    <row r="330">
      <c r="D330" s="78"/>
    </row>
    <row r="331">
      <c r="D331" s="78"/>
    </row>
    <row r="332">
      <c r="D332" s="78"/>
    </row>
    <row r="333">
      <c r="D333" s="78"/>
    </row>
    <row r="334">
      <c r="D334" s="78"/>
    </row>
    <row r="335">
      <c r="D335" s="78"/>
    </row>
    <row r="336">
      <c r="D336" s="78"/>
    </row>
    <row r="337">
      <c r="D337" s="78"/>
    </row>
    <row r="338">
      <c r="D338" s="78"/>
    </row>
    <row r="339">
      <c r="D339" s="78"/>
    </row>
    <row r="340">
      <c r="D340" s="78"/>
    </row>
    <row r="341">
      <c r="D341" s="78"/>
    </row>
    <row r="342">
      <c r="D342" s="78"/>
    </row>
    <row r="343">
      <c r="D343" s="78"/>
    </row>
    <row r="344">
      <c r="D344" s="78"/>
    </row>
    <row r="345">
      <c r="D345" s="78"/>
    </row>
    <row r="346">
      <c r="D346" s="78"/>
    </row>
    <row r="347">
      <c r="D347" s="78"/>
    </row>
    <row r="348">
      <c r="D348" s="78"/>
    </row>
    <row r="349">
      <c r="D349" s="78"/>
    </row>
    <row r="350">
      <c r="D350" s="78"/>
    </row>
    <row r="351">
      <c r="D351" s="78"/>
    </row>
    <row r="352">
      <c r="D352" s="78"/>
    </row>
    <row r="353">
      <c r="D353" s="78"/>
    </row>
    <row r="354">
      <c r="D354" s="78"/>
    </row>
    <row r="355">
      <c r="D355" s="78"/>
    </row>
    <row r="356">
      <c r="D356" s="78"/>
    </row>
    <row r="357">
      <c r="D357" s="78"/>
    </row>
    <row r="358">
      <c r="D358" s="78"/>
    </row>
    <row r="359">
      <c r="D359" s="78"/>
    </row>
    <row r="360">
      <c r="D360" s="78"/>
    </row>
    <row r="361">
      <c r="D361" s="78"/>
    </row>
    <row r="362">
      <c r="D362" s="78"/>
    </row>
    <row r="363">
      <c r="D363" s="78"/>
    </row>
    <row r="364">
      <c r="D364" s="78"/>
    </row>
    <row r="365">
      <c r="D365" s="78"/>
    </row>
    <row r="366">
      <c r="D366" s="78"/>
    </row>
    <row r="367">
      <c r="D367" s="78"/>
    </row>
    <row r="368">
      <c r="D368" s="78"/>
    </row>
    <row r="369">
      <c r="D369" s="78"/>
    </row>
    <row r="370">
      <c r="D370" s="78"/>
    </row>
    <row r="371">
      <c r="D371" s="78"/>
    </row>
    <row r="372">
      <c r="D372" s="78"/>
    </row>
    <row r="373">
      <c r="D373" s="78"/>
    </row>
    <row r="374">
      <c r="D374" s="78"/>
    </row>
    <row r="375">
      <c r="D375" s="78"/>
    </row>
    <row r="376">
      <c r="D376" s="78"/>
    </row>
    <row r="377">
      <c r="D377" s="78"/>
    </row>
    <row r="378">
      <c r="D378" s="78"/>
    </row>
    <row r="379">
      <c r="D379" s="78"/>
    </row>
    <row r="380">
      <c r="D380" s="78"/>
    </row>
    <row r="381">
      <c r="D381" s="78"/>
    </row>
    <row r="382">
      <c r="D382" s="78"/>
    </row>
    <row r="383">
      <c r="D383" s="78"/>
    </row>
    <row r="384">
      <c r="D384" s="78"/>
    </row>
    <row r="385">
      <c r="D385" s="78"/>
    </row>
    <row r="386">
      <c r="D386" s="78"/>
    </row>
    <row r="387">
      <c r="D387" s="78"/>
    </row>
    <row r="388">
      <c r="D388" s="78"/>
    </row>
    <row r="389">
      <c r="D389" s="78"/>
    </row>
    <row r="390">
      <c r="D390" s="78"/>
    </row>
    <row r="391">
      <c r="D391" s="78"/>
    </row>
    <row r="392">
      <c r="D392" s="78"/>
    </row>
    <row r="393">
      <c r="D393" s="78"/>
    </row>
    <row r="394">
      <c r="D394" s="78"/>
    </row>
    <row r="395">
      <c r="D395" s="78"/>
    </row>
    <row r="396">
      <c r="D396" s="78"/>
    </row>
    <row r="397">
      <c r="D397" s="78"/>
    </row>
    <row r="398">
      <c r="D398" s="78"/>
    </row>
    <row r="399">
      <c r="D399" s="78"/>
    </row>
    <row r="400">
      <c r="D400" s="78"/>
    </row>
    <row r="401">
      <c r="D401" s="78"/>
    </row>
    <row r="402">
      <c r="D402" s="78"/>
    </row>
    <row r="403">
      <c r="D403" s="78"/>
    </row>
    <row r="404">
      <c r="D404" s="78"/>
    </row>
    <row r="405">
      <c r="D405" s="78"/>
    </row>
    <row r="406">
      <c r="D406" s="78"/>
    </row>
    <row r="407">
      <c r="D407" s="78"/>
    </row>
    <row r="408">
      <c r="D408" s="78"/>
    </row>
    <row r="409">
      <c r="D409" s="78"/>
    </row>
    <row r="410">
      <c r="D410" s="78"/>
    </row>
    <row r="411">
      <c r="D411" s="78"/>
    </row>
    <row r="412">
      <c r="D412" s="78"/>
    </row>
    <row r="413">
      <c r="D413" s="78"/>
    </row>
    <row r="414">
      <c r="D414" s="78"/>
    </row>
    <row r="415">
      <c r="D415" s="78"/>
    </row>
    <row r="416">
      <c r="D416" s="78"/>
    </row>
    <row r="417">
      <c r="D417" s="78"/>
    </row>
    <row r="418">
      <c r="D418" s="78"/>
    </row>
    <row r="419">
      <c r="D419" s="78"/>
    </row>
    <row r="420">
      <c r="D420" s="78"/>
    </row>
    <row r="421">
      <c r="D421" s="78"/>
    </row>
    <row r="422">
      <c r="D422" s="78"/>
    </row>
    <row r="423">
      <c r="D423" s="78"/>
    </row>
    <row r="424">
      <c r="D424" s="78"/>
    </row>
    <row r="425">
      <c r="D425" s="78"/>
    </row>
    <row r="426">
      <c r="D426" s="78"/>
    </row>
    <row r="427">
      <c r="D427" s="78"/>
    </row>
    <row r="428">
      <c r="D428" s="78"/>
    </row>
    <row r="429">
      <c r="D429" s="78"/>
    </row>
    <row r="430">
      <c r="D430" s="78"/>
    </row>
    <row r="431">
      <c r="D431" s="78"/>
    </row>
    <row r="432">
      <c r="D432" s="78"/>
    </row>
    <row r="433">
      <c r="D433" s="78"/>
    </row>
    <row r="434">
      <c r="D434" s="78"/>
    </row>
    <row r="435">
      <c r="D435" s="78"/>
    </row>
    <row r="436">
      <c r="D436" s="78"/>
    </row>
    <row r="437">
      <c r="D437" s="78"/>
    </row>
    <row r="438">
      <c r="D438" s="78"/>
    </row>
    <row r="439">
      <c r="D439" s="78"/>
    </row>
    <row r="440">
      <c r="D440" s="78"/>
    </row>
    <row r="441">
      <c r="D441" s="78"/>
    </row>
    <row r="442">
      <c r="D442" s="78"/>
    </row>
    <row r="443">
      <c r="D443" s="78"/>
    </row>
    <row r="444">
      <c r="D444" s="78"/>
    </row>
    <row r="445">
      <c r="D445" s="78"/>
    </row>
    <row r="446">
      <c r="D446" s="78"/>
    </row>
    <row r="447">
      <c r="D447" s="78"/>
    </row>
    <row r="448">
      <c r="D448" s="78"/>
    </row>
    <row r="449">
      <c r="D449" s="78"/>
    </row>
    <row r="450">
      <c r="D450" s="78"/>
    </row>
    <row r="451">
      <c r="D451" s="78"/>
    </row>
    <row r="452">
      <c r="D452" s="78"/>
    </row>
    <row r="453">
      <c r="D453" s="78"/>
    </row>
    <row r="454">
      <c r="D454" s="78"/>
    </row>
    <row r="455">
      <c r="D455" s="78"/>
    </row>
    <row r="456">
      <c r="D456" s="78"/>
    </row>
    <row r="457">
      <c r="D457" s="78"/>
    </row>
    <row r="458">
      <c r="D458" s="78"/>
    </row>
    <row r="459">
      <c r="D459" s="78"/>
    </row>
    <row r="460">
      <c r="D460" s="78"/>
    </row>
    <row r="461">
      <c r="D461" s="78"/>
    </row>
    <row r="462">
      <c r="D462" s="78"/>
    </row>
    <row r="463">
      <c r="D463" s="78"/>
    </row>
    <row r="464">
      <c r="D464" s="78"/>
    </row>
    <row r="465">
      <c r="D465" s="78"/>
    </row>
    <row r="466">
      <c r="D466" s="78"/>
    </row>
    <row r="467">
      <c r="D467" s="78"/>
    </row>
    <row r="468">
      <c r="D468" s="78"/>
    </row>
    <row r="469">
      <c r="D469" s="78"/>
    </row>
    <row r="470">
      <c r="D470" s="78"/>
    </row>
    <row r="471">
      <c r="D471" s="78"/>
    </row>
    <row r="472">
      <c r="D472" s="78"/>
    </row>
    <row r="473">
      <c r="D473" s="78"/>
    </row>
    <row r="474">
      <c r="D474" s="78"/>
    </row>
    <row r="475">
      <c r="D475" s="78"/>
    </row>
    <row r="476">
      <c r="D476" s="78"/>
    </row>
    <row r="477">
      <c r="D477" s="78"/>
    </row>
    <row r="478">
      <c r="D478" s="78"/>
    </row>
    <row r="479">
      <c r="D479" s="78"/>
    </row>
    <row r="480">
      <c r="D480" s="78"/>
    </row>
    <row r="481">
      <c r="D481" s="78"/>
    </row>
    <row r="482">
      <c r="D482" s="78"/>
    </row>
    <row r="483">
      <c r="D483" s="78"/>
    </row>
    <row r="484">
      <c r="D484" s="78"/>
    </row>
    <row r="485">
      <c r="D485" s="78"/>
    </row>
    <row r="486">
      <c r="D486" s="78"/>
    </row>
    <row r="487">
      <c r="D487" s="78"/>
    </row>
    <row r="488">
      <c r="D488" s="78"/>
    </row>
    <row r="489">
      <c r="D489" s="78"/>
    </row>
    <row r="490">
      <c r="D490" s="78"/>
    </row>
    <row r="491">
      <c r="D491" s="78"/>
    </row>
    <row r="492">
      <c r="D492" s="78"/>
    </row>
    <row r="493">
      <c r="D493" s="78"/>
    </row>
    <row r="494">
      <c r="D494" s="78"/>
    </row>
    <row r="495">
      <c r="D495" s="78"/>
    </row>
    <row r="496">
      <c r="D496" s="78"/>
    </row>
    <row r="497">
      <c r="D497" s="78"/>
    </row>
    <row r="498">
      <c r="D498" s="78"/>
    </row>
    <row r="499">
      <c r="D499" s="78"/>
    </row>
    <row r="500">
      <c r="D500" s="78"/>
    </row>
    <row r="501">
      <c r="D501" s="78"/>
    </row>
    <row r="502">
      <c r="D502" s="78"/>
    </row>
    <row r="503">
      <c r="D503" s="78"/>
    </row>
    <row r="504">
      <c r="D504" s="78"/>
    </row>
    <row r="505">
      <c r="D505" s="78"/>
    </row>
    <row r="506">
      <c r="D506" s="78"/>
    </row>
    <row r="507">
      <c r="D507" s="78"/>
    </row>
    <row r="508">
      <c r="D508" s="78"/>
    </row>
    <row r="509">
      <c r="D509" s="78"/>
    </row>
    <row r="510">
      <c r="D510" s="78"/>
    </row>
    <row r="511">
      <c r="D511" s="78"/>
    </row>
    <row r="512">
      <c r="D512" s="78"/>
    </row>
    <row r="513">
      <c r="D513" s="78"/>
    </row>
    <row r="514">
      <c r="D514" s="78"/>
    </row>
    <row r="515">
      <c r="D515" s="78"/>
    </row>
    <row r="516">
      <c r="D516" s="78"/>
    </row>
    <row r="517">
      <c r="D517" s="78"/>
    </row>
    <row r="518">
      <c r="D518" s="78"/>
    </row>
    <row r="519">
      <c r="D519" s="78"/>
    </row>
    <row r="520">
      <c r="D520" s="78"/>
    </row>
    <row r="521">
      <c r="D521" s="78"/>
    </row>
    <row r="522">
      <c r="D522" s="78"/>
    </row>
    <row r="523">
      <c r="D523" s="78"/>
    </row>
    <row r="524">
      <c r="D524" s="78"/>
    </row>
    <row r="525">
      <c r="D525" s="78"/>
    </row>
    <row r="526">
      <c r="D526" s="78"/>
    </row>
    <row r="527">
      <c r="D527" s="78"/>
    </row>
    <row r="528">
      <c r="D528" s="78"/>
    </row>
    <row r="529">
      <c r="D529" s="78"/>
    </row>
    <row r="530">
      <c r="D530" s="78"/>
    </row>
    <row r="531">
      <c r="D531" s="78"/>
    </row>
    <row r="532">
      <c r="D532" s="78"/>
    </row>
    <row r="533">
      <c r="D533" s="78"/>
    </row>
    <row r="534">
      <c r="D534" s="78"/>
    </row>
    <row r="535">
      <c r="D535" s="78"/>
    </row>
    <row r="536">
      <c r="D536" s="78"/>
    </row>
    <row r="537">
      <c r="D537" s="78"/>
    </row>
    <row r="538">
      <c r="D538" s="78"/>
    </row>
    <row r="539">
      <c r="D539" s="78"/>
    </row>
    <row r="540">
      <c r="D540" s="78"/>
    </row>
    <row r="541">
      <c r="D541" s="78"/>
    </row>
    <row r="542">
      <c r="D542" s="78"/>
    </row>
    <row r="543">
      <c r="D543" s="78"/>
    </row>
    <row r="544">
      <c r="D544" s="78"/>
    </row>
    <row r="545">
      <c r="D545" s="78"/>
    </row>
    <row r="546">
      <c r="D546" s="78"/>
    </row>
    <row r="547">
      <c r="D547" s="78"/>
    </row>
    <row r="548">
      <c r="D548" s="78"/>
    </row>
    <row r="549">
      <c r="D549" s="78"/>
    </row>
    <row r="550">
      <c r="D550" s="78"/>
    </row>
    <row r="551">
      <c r="D551" s="78"/>
    </row>
    <row r="552">
      <c r="D552" s="78"/>
    </row>
    <row r="553">
      <c r="D553" s="78"/>
    </row>
    <row r="554">
      <c r="D554" s="78"/>
    </row>
    <row r="555">
      <c r="D555" s="78"/>
    </row>
    <row r="556">
      <c r="D556" s="78"/>
    </row>
    <row r="557">
      <c r="D557" s="78"/>
    </row>
    <row r="558">
      <c r="D558" s="78"/>
    </row>
    <row r="559">
      <c r="D559" s="78"/>
    </row>
    <row r="560">
      <c r="D560" s="78"/>
    </row>
    <row r="561">
      <c r="D561" s="78"/>
    </row>
    <row r="562">
      <c r="D562" s="78"/>
    </row>
    <row r="563">
      <c r="D563" s="78"/>
    </row>
    <row r="564">
      <c r="D564" s="78"/>
    </row>
    <row r="565">
      <c r="D565" s="78"/>
    </row>
    <row r="566">
      <c r="D566" s="78"/>
    </row>
    <row r="567">
      <c r="D567" s="78"/>
    </row>
    <row r="568">
      <c r="D568" s="78"/>
    </row>
    <row r="569">
      <c r="D569" s="78"/>
    </row>
    <row r="570">
      <c r="D570" s="78"/>
    </row>
    <row r="571">
      <c r="D571" s="78"/>
    </row>
    <row r="572">
      <c r="D572" s="78"/>
    </row>
    <row r="573">
      <c r="D573" s="78"/>
    </row>
    <row r="574">
      <c r="D574" s="78"/>
    </row>
    <row r="575">
      <c r="D575" s="78"/>
    </row>
    <row r="576">
      <c r="D576" s="78"/>
    </row>
    <row r="577">
      <c r="D577" s="78"/>
    </row>
    <row r="578">
      <c r="D578" s="78"/>
    </row>
    <row r="579">
      <c r="D579" s="78"/>
    </row>
    <row r="580">
      <c r="D580" s="78"/>
    </row>
    <row r="581">
      <c r="D581" s="78"/>
    </row>
    <row r="582">
      <c r="D582" s="78"/>
    </row>
    <row r="583">
      <c r="D583" s="78"/>
    </row>
    <row r="584">
      <c r="D584" s="78"/>
    </row>
    <row r="585">
      <c r="D585" s="78"/>
    </row>
    <row r="586">
      <c r="D586" s="78"/>
    </row>
    <row r="587">
      <c r="D587" s="78"/>
    </row>
    <row r="588">
      <c r="D588" s="78"/>
    </row>
    <row r="589">
      <c r="D589" s="78"/>
    </row>
    <row r="590">
      <c r="D590" s="78"/>
    </row>
    <row r="591">
      <c r="D591" s="78"/>
    </row>
    <row r="592">
      <c r="D592" s="78"/>
    </row>
    <row r="593">
      <c r="D593" s="78"/>
    </row>
    <row r="594">
      <c r="D594" s="78"/>
    </row>
    <row r="595">
      <c r="D595" s="78"/>
    </row>
    <row r="596">
      <c r="D596" s="78"/>
    </row>
    <row r="597">
      <c r="D597" s="78"/>
    </row>
    <row r="598">
      <c r="D598" s="78"/>
    </row>
    <row r="599">
      <c r="D599" s="78"/>
    </row>
    <row r="600">
      <c r="D600" s="78"/>
    </row>
    <row r="601">
      <c r="D601" s="78"/>
    </row>
    <row r="602">
      <c r="D602" s="78"/>
    </row>
    <row r="603">
      <c r="D603" s="78"/>
    </row>
    <row r="604">
      <c r="D604" s="78"/>
    </row>
    <row r="605">
      <c r="D605" s="78"/>
    </row>
    <row r="606">
      <c r="D606" s="78"/>
    </row>
    <row r="607">
      <c r="D607" s="78"/>
    </row>
    <row r="608">
      <c r="D608" s="78"/>
    </row>
    <row r="609">
      <c r="D609" s="78"/>
    </row>
    <row r="610">
      <c r="D610" s="78"/>
    </row>
    <row r="611">
      <c r="D611" s="78"/>
    </row>
    <row r="612">
      <c r="D612" s="78"/>
    </row>
    <row r="613">
      <c r="D613" s="78"/>
    </row>
    <row r="614">
      <c r="D614" s="78"/>
    </row>
    <row r="615">
      <c r="D615" s="78"/>
    </row>
    <row r="616">
      <c r="D616" s="78"/>
    </row>
    <row r="617">
      <c r="D617" s="78"/>
    </row>
    <row r="618">
      <c r="D618" s="78"/>
    </row>
    <row r="619">
      <c r="D619" s="78"/>
    </row>
    <row r="620">
      <c r="D620" s="78"/>
    </row>
    <row r="621">
      <c r="D621" s="78"/>
    </row>
    <row r="622">
      <c r="D622" s="78"/>
    </row>
    <row r="623">
      <c r="D623" s="78"/>
    </row>
    <row r="624">
      <c r="D624" s="78"/>
    </row>
    <row r="625">
      <c r="D625" s="78"/>
    </row>
    <row r="626">
      <c r="D626" s="78"/>
    </row>
    <row r="627">
      <c r="D627" s="78"/>
    </row>
    <row r="628">
      <c r="D628" s="78"/>
    </row>
    <row r="629">
      <c r="D629" s="78"/>
    </row>
    <row r="630">
      <c r="D630" s="78"/>
    </row>
    <row r="631">
      <c r="D631" s="78"/>
    </row>
    <row r="632">
      <c r="D632" s="78"/>
    </row>
    <row r="633">
      <c r="D633" s="78"/>
    </row>
    <row r="634">
      <c r="D634" s="78"/>
    </row>
    <row r="635">
      <c r="D635" s="78"/>
    </row>
    <row r="636">
      <c r="D636" s="78"/>
    </row>
    <row r="637">
      <c r="D637" s="78"/>
    </row>
    <row r="638">
      <c r="D638" s="78"/>
    </row>
    <row r="639">
      <c r="D639" s="78"/>
    </row>
    <row r="640">
      <c r="D640" s="78"/>
    </row>
    <row r="641">
      <c r="D641" s="78"/>
    </row>
    <row r="642">
      <c r="D642" s="78"/>
    </row>
    <row r="643">
      <c r="D643" s="78"/>
    </row>
    <row r="644">
      <c r="D644" s="78"/>
    </row>
    <row r="645">
      <c r="D645" s="78"/>
    </row>
    <row r="646">
      <c r="D646" s="78"/>
    </row>
    <row r="647">
      <c r="D647" s="78"/>
    </row>
    <row r="648">
      <c r="D648" s="78"/>
    </row>
    <row r="649">
      <c r="D649" s="78"/>
    </row>
    <row r="650">
      <c r="D650" s="78"/>
    </row>
    <row r="651">
      <c r="D651" s="78"/>
    </row>
    <row r="652">
      <c r="D652" s="78"/>
    </row>
    <row r="653">
      <c r="D653" s="78"/>
    </row>
    <row r="654">
      <c r="D654" s="78"/>
    </row>
    <row r="655">
      <c r="D655" s="78"/>
    </row>
    <row r="656">
      <c r="D656" s="78"/>
    </row>
    <row r="657">
      <c r="D657" s="78"/>
    </row>
    <row r="658">
      <c r="D658" s="78"/>
    </row>
    <row r="659">
      <c r="D659" s="78"/>
    </row>
    <row r="660">
      <c r="D660" s="78"/>
    </row>
    <row r="661">
      <c r="D661" s="78"/>
    </row>
    <row r="662">
      <c r="D662" s="78"/>
    </row>
    <row r="663">
      <c r="D663" s="78"/>
    </row>
    <row r="664">
      <c r="D664" s="78"/>
    </row>
    <row r="665">
      <c r="D665" s="78"/>
    </row>
    <row r="666">
      <c r="D666" s="78"/>
    </row>
    <row r="667">
      <c r="D667" s="78"/>
    </row>
    <row r="668">
      <c r="D668" s="78"/>
    </row>
    <row r="669">
      <c r="D669" s="78"/>
    </row>
    <row r="670">
      <c r="D670" s="78"/>
    </row>
    <row r="671">
      <c r="D671" s="78"/>
    </row>
    <row r="672">
      <c r="D672" s="78"/>
    </row>
    <row r="673">
      <c r="D673" s="78"/>
    </row>
    <row r="674">
      <c r="D674" s="78"/>
    </row>
    <row r="675">
      <c r="D675" s="78"/>
    </row>
    <row r="676">
      <c r="D676" s="78"/>
    </row>
    <row r="677">
      <c r="D677" s="78"/>
    </row>
    <row r="678">
      <c r="D678" s="78"/>
    </row>
    <row r="679">
      <c r="D679" s="78"/>
    </row>
    <row r="680">
      <c r="D680" s="78"/>
    </row>
    <row r="681">
      <c r="D681" s="78"/>
    </row>
    <row r="682">
      <c r="D682" s="78"/>
    </row>
    <row r="683">
      <c r="D683" s="78"/>
    </row>
    <row r="684">
      <c r="D684" s="78"/>
    </row>
    <row r="685">
      <c r="D685" s="78"/>
    </row>
    <row r="686">
      <c r="D686" s="78"/>
    </row>
    <row r="687">
      <c r="D687" s="78"/>
    </row>
    <row r="688">
      <c r="D688" s="78"/>
    </row>
    <row r="689">
      <c r="D689" s="78"/>
    </row>
    <row r="690">
      <c r="D690" s="78"/>
    </row>
    <row r="691">
      <c r="D691" s="78"/>
    </row>
    <row r="692">
      <c r="D692" s="78"/>
    </row>
    <row r="693">
      <c r="D693" s="78"/>
    </row>
    <row r="694">
      <c r="D694" s="78"/>
    </row>
    <row r="695">
      <c r="D695" s="78"/>
    </row>
    <row r="696">
      <c r="D696" s="78"/>
    </row>
    <row r="697">
      <c r="D697" s="78"/>
    </row>
    <row r="698">
      <c r="D698" s="78"/>
    </row>
    <row r="699">
      <c r="D699" s="78"/>
    </row>
    <row r="700">
      <c r="D700" s="78"/>
    </row>
    <row r="701">
      <c r="D701" s="78"/>
    </row>
    <row r="702">
      <c r="D702" s="78"/>
    </row>
    <row r="703">
      <c r="D703" s="78"/>
    </row>
    <row r="704">
      <c r="D704" s="78"/>
    </row>
    <row r="705">
      <c r="D705" s="78"/>
    </row>
    <row r="706">
      <c r="D706" s="78"/>
    </row>
    <row r="707">
      <c r="D707" s="78"/>
    </row>
    <row r="708">
      <c r="D708" s="78"/>
    </row>
    <row r="709">
      <c r="D709" s="78"/>
    </row>
    <row r="710">
      <c r="D710" s="78"/>
    </row>
    <row r="711">
      <c r="D711" s="78"/>
    </row>
    <row r="712">
      <c r="D712" s="78"/>
    </row>
    <row r="713">
      <c r="D713" s="78"/>
    </row>
    <row r="714">
      <c r="D714" s="78"/>
    </row>
    <row r="715">
      <c r="D715" s="78"/>
    </row>
    <row r="716">
      <c r="D716" s="78"/>
    </row>
    <row r="717">
      <c r="D717" s="78"/>
    </row>
    <row r="718">
      <c r="D718" s="78"/>
    </row>
    <row r="719">
      <c r="D719" s="78"/>
    </row>
    <row r="720">
      <c r="D720" s="78"/>
    </row>
    <row r="721">
      <c r="D721" s="78"/>
    </row>
    <row r="722">
      <c r="D722" s="78"/>
    </row>
    <row r="723">
      <c r="D723" s="78"/>
    </row>
    <row r="724">
      <c r="D724" s="78"/>
    </row>
    <row r="725">
      <c r="D725" s="78"/>
    </row>
    <row r="726">
      <c r="D726" s="78"/>
    </row>
    <row r="727">
      <c r="D727" s="78"/>
    </row>
    <row r="728">
      <c r="D728" s="78"/>
    </row>
    <row r="729">
      <c r="D729" s="78"/>
    </row>
    <row r="730">
      <c r="D730" s="78"/>
    </row>
    <row r="731">
      <c r="D731" s="78"/>
    </row>
    <row r="732">
      <c r="D732" s="78"/>
    </row>
    <row r="733">
      <c r="D733" s="78"/>
    </row>
    <row r="734">
      <c r="D734" s="78"/>
    </row>
    <row r="735">
      <c r="D735" s="78"/>
    </row>
    <row r="736">
      <c r="D736" s="78"/>
    </row>
    <row r="737">
      <c r="D737" s="78"/>
    </row>
    <row r="738">
      <c r="D738" s="78"/>
    </row>
    <row r="739">
      <c r="D739" s="78"/>
    </row>
    <row r="740">
      <c r="D740" s="78"/>
    </row>
    <row r="741">
      <c r="D741" s="78"/>
    </row>
    <row r="742">
      <c r="D742" s="78"/>
    </row>
    <row r="743">
      <c r="D743" s="78"/>
    </row>
    <row r="744">
      <c r="D744" s="78"/>
    </row>
    <row r="745">
      <c r="D745" s="78"/>
    </row>
    <row r="746">
      <c r="D746" s="78"/>
    </row>
    <row r="747">
      <c r="D747" s="78"/>
    </row>
    <row r="748">
      <c r="D748" s="78"/>
    </row>
    <row r="749">
      <c r="D749" s="78"/>
    </row>
    <row r="750">
      <c r="D750" s="78"/>
    </row>
    <row r="751">
      <c r="D751" s="78"/>
    </row>
    <row r="752">
      <c r="D752" s="78"/>
    </row>
    <row r="753">
      <c r="D753" s="78"/>
    </row>
    <row r="754">
      <c r="D754" s="78"/>
    </row>
    <row r="755">
      <c r="D755" s="78"/>
    </row>
    <row r="756">
      <c r="D756" s="78"/>
    </row>
    <row r="757">
      <c r="D757" s="78"/>
    </row>
    <row r="758">
      <c r="D758" s="78"/>
    </row>
    <row r="759">
      <c r="D759" s="78"/>
    </row>
    <row r="760">
      <c r="D760" s="78"/>
    </row>
    <row r="761">
      <c r="D761" s="78"/>
    </row>
    <row r="762">
      <c r="D762" s="78"/>
    </row>
    <row r="763">
      <c r="D763" s="78"/>
    </row>
    <row r="764">
      <c r="D764" s="78"/>
    </row>
    <row r="765">
      <c r="D765" s="78"/>
    </row>
    <row r="766">
      <c r="D766" s="78"/>
    </row>
    <row r="767">
      <c r="D767" s="78"/>
    </row>
    <row r="768">
      <c r="D768" s="78"/>
    </row>
    <row r="769">
      <c r="D769" s="78"/>
    </row>
    <row r="770">
      <c r="D770" s="78"/>
    </row>
    <row r="771">
      <c r="D771" s="78"/>
    </row>
    <row r="772">
      <c r="D772" s="78"/>
    </row>
    <row r="773">
      <c r="D773" s="78"/>
    </row>
    <row r="774">
      <c r="D774" s="78"/>
    </row>
    <row r="775">
      <c r="D775" s="78"/>
    </row>
    <row r="776">
      <c r="D776" s="78"/>
    </row>
    <row r="777">
      <c r="D777" s="78"/>
    </row>
    <row r="778">
      <c r="D778" s="78"/>
    </row>
    <row r="779">
      <c r="D779" s="78"/>
    </row>
    <row r="780">
      <c r="D780" s="78"/>
    </row>
    <row r="781">
      <c r="D781" s="78"/>
    </row>
    <row r="782">
      <c r="D782" s="78"/>
    </row>
    <row r="783">
      <c r="D783" s="78"/>
    </row>
    <row r="784">
      <c r="D784" s="78"/>
    </row>
    <row r="785">
      <c r="D785" s="78"/>
    </row>
    <row r="786">
      <c r="D786" s="78"/>
    </row>
    <row r="787">
      <c r="D787" s="78"/>
    </row>
    <row r="788">
      <c r="D788" s="78"/>
    </row>
    <row r="789">
      <c r="D789" s="78"/>
    </row>
    <row r="790">
      <c r="D790" s="78"/>
    </row>
    <row r="791">
      <c r="D791" s="78"/>
    </row>
    <row r="792">
      <c r="D792" s="78"/>
    </row>
    <row r="793">
      <c r="D793" s="78"/>
    </row>
    <row r="794">
      <c r="D794" s="78"/>
    </row>
    <row r="795">
      <c r="D795" s="78"/>
    </row>
    <row r="796">
      <c r="D796" s="78"/>
    </row>
    <row r="797">
      <c r="D797" s="78"/>
    </row>
    <row r="798">
      <c r="D798" s="78"/>
    </row>
    <row r="799">
      <c r="D799" s="78"/>
    </row>
    <row r="800">
      <c r="D800" s="78"/>
    </row>
    <row r="801">
      <c r="D801" s="78"/>
    </row>
    <row r="802">
      <c r="D802" s="78"/>
    </row>
    <row r="803">
      <c r="D803" s="78"/>
    </row>
    <row r="804">
      <c r="D804" s="78"/>
    </row>
    <row r="805">
      <c r="D805" s="78"/>
    </row>
    <row r="806">
      <c r="D806" s="78"/>
    </row>
    <row r="807">
      <c r="D807" s="78"/>
    </row>
    <row r="808">
      <c r="D808" s="78"/>
    </row>
    <row r="809">
      <c r="D809" s="78"/>
    </row>
    <row r="810">
      <c r="D810" s="78"/>
    </row>
    <row r="811">
      <c r="D811" s="78"/>
    </row>
    <row r="812">
      <c r="D812" s="78"/>
    </row>
    <row r="813">
      <c r="D813" s="78"/>
    </row>
    <row r="814">
      <c r="D814" s="78"/>
    </row>
    <row r="815">
      <c r="D815" s="78"/>
    </row>
    <row r="816">
      <c r="D816" s="78"/>
    </row>
    <row r="817">
      <c r="D817" s="78"/>
    </row>
    <row r="818">
      <c r="D818" s="78"/>
    </row>
    <row r="819">
      <c r="D819" s="78"/>
    </row>
    <row r="820">
      <c r="D820" s="78"/>
    </row>
    <row r="821">
      <c r="D821" s="78"/>
    </row>
    <row r="822">
      <c r="D822" s="78"/>
    </row>
    <row r="823">
      <c r="D823" s="78"/>
    </row>
    <row r="824">
      <c r="D824" s="78"/>
    </row>
    <row r="825">
      <c r="D825" s="78"/>
    </row>
    <row r="826">
      <c r="D826" s="78"/>
    </row>
    <row r="827">
      <c r="D827" s="78"/>
    </row>
    <row r="828">
      <c r="D828" s="78"/>
    </row>
    <row r="829">
      <c r="D829" s="78"/>
    </row>
    <row r="830">
      <c r="D830" s="78"/>
    </row>
    <row r="831">
      <c r="D831" s="78"/>
    </row>
    <row r="832">
      <c r="D832" s="78"/>
    </row>
    <row r="833">
      <c r="D833" s="78"/>
    </row>
    <row r="834">
      <c r="D834" s="78"/>
    </row>
    <row r="835">
      <c r="D835" s="78"/>
    </row>
    <row r="836">
      <c r="D836" s="78"/>
    </row>
    <row r="837">
      <c r="D837" s="78"/>
    </row>
    <row r="838">
      <c r="D838" s="78"/>
    </row>
    <row r="839">
      <c r="D839" s="78"/>
    </row>
    <row r="840">
      <c r="D840" s="78"/>
    </row>
    <row r="841">
      <c r="D841" s="78"/>
    </row>
    <row r="842">
      <c r="D842" s="78"/>
    </row>
    <row r="843">
      <c r="D843" s="78"/>
    </row>
    <row r="844">
      <c r="D844" s="78"/>
    </row>
    <row r="845">
      <c r="D845" s="78"/>
    </row>
    <row r="846">
      <c r="D846" s="78"/>
    </row>
    <row r="847">
      <c r="D847" s="78"/>
    </row>
    <row r="848">
      <c r="D848" s="78"/>
    </row>
    <row r="849">
      <c r="D849" s="78"/>
    </row>
    <row r="850">
      <c r="D850" s="78"/>
    </row>
    <row r="851">
      <c r="D851" s="78"/>
    </row>
    <row r="852">
      <c r="D852" s="78"/>
    </row>
    <row r="853">
      <c r="D853" s="78"/>
    </row>
    <row r="854">
      <c r="D854" s="78"/>
    </row>
    <row r="855">
      <c r="D855" s="78"/>
    </row>
    <row r="856">
      <c r="D856" s="78"/>
    </row>
    <row r="857">
      <c r="D857" s="78"/>
    </row>
    <row r="858">
      <c r="D858" s="78"/>
    </row>
    <row r="859">
      <c r="D859" s="78"/>
    </row>
    <row r="860">
      <c r="D860" s="78"/>
    </row>
    <row r="861">
      <c r="D861" s="78"/>
    </row>
    <row r="862">
      <c r="D862" s="78"/>
    </row>
    <row r="863">
      <c r="D863" s="78"/>
    </row>
    <row r="864">
      <c r="D864" s="78"/>
    </row>
    <row r="865">
      <c r="D865" s="78"/>
    </row>
    <row r="866">
      <c r="D866" s="78"/>
    </row>
    <row r="867">
      <c r="D867" s="78"/>
    </row>
    <row r="868">
      <c r="D868" s="78"/>
    </row>
    <row r="869">
      <c r="D869" s="78"/>
    </row>
    <row r="870">
      <c r="D870" s="78"/>
    </row>
    <row r="871">
      <c r="D871" s="78"/>
    </row>
    <row r="872">
      <c r="D872" s="78"/>
    </row>
    <row r="873">
      <c r="D873" s="78"/>
    </row>
    <row r="874">
      <c r="D874" s="78"/>
    </row>
    <row r="875">
      <c r="D875" s="78"/>
    </row>
    <row r="876">
      <c r="D876" s="78"/>
    </row>
    <row r="877">
      <c r="D877" s="78"/>
    </row>
    <row r="878">
      <c r="D878" s="78"/>
    </row>
    <row r="879">
      <c r="D879" s="78"/>
    </row>
    <row r="880">
      <c r="D880" s="78"/>
    </row>
    <row r="881">
      <c r="D881" s="78"/>
    </row>
    <row r="882">
      <c r="D882" s="78"/>
    </row>
    <row r="883">
      <c r="D883" s="78"/>
    </row>
    <row r="884">
      <c r="D884" s="78"/>
    </row>
    <row r="885">
      <c r="D885" s="78"/>
    </row>
    <row r="886">
      <c r="D886" s="78"/>
    </row>
    <row r="887">
      <c r="D887" s="78"/>
    </row>
    <row r="888">
      <c r="D888" s="78"/>
    </row>
    <row r="889">
      <c r="D889" s="78"/>
    </row>
    <row r="890">
      <c r="D890" s="78"/>
    </row>
    <row r="891">
      <c r="D891" s="78"/>
    </row>
    <row r="892">
      <c r="D892" s="78"/>
    </row>
    <row r="893">
      <c r="D893" s="78"/>
    </row>
    <row r="894">
      <c r="D894" s="78"/>
    </row>
    <row r="895">
      <c r="D895" s="78"/>
    </row>
    <row r="896">
      <c r="D896" s="78"/>
    </row>
    <row r="897">
      <c r="D897" s="78"/>
    </row>
    <row r="898">
      <c r="D898" s="78"/>
    </row>
    <row r="899">
      <c r="D899" s="78"/>
    </row>
    <row r="900">
      <c r="D900" s="78"/>
    </row>
    <row r="901">
      <c r="D901" s="78"/>
    </row>
    <row r="902">
      <c r="D902" s="78"/>
    </row>
    <row r="903">
      <c r="D903" s="78"/>
    </row>
    <row r="904">
      <c r="D904" s="78"/>
    </row>
    <row r="905">
      <c r="D905" s="78"/>
    </row>
    <row r="906">
      <c r="D906" s="78"/>
    </row>
    <row r="907">
      <c r="D907" s="78"/>
    </row>
    <row r="908">
      <c r="D908" s="78"/>
    </row>
    <row r="909">
      <c r="D909" s="78"/>
    </row>
    <row r="910">
      <c r="D910" s="78"/>
    </row>
    <row r="911">
      <c r="D911" s="78"/>
    </row>
    <row r="912">
      <c r="D912" s="78"/>
    </row>
    <row r="913">
      <c r="D913" s="78"/>
    </row>
    <row r="914">
      <c r="D914" s="78"/>
    </row>
    <row r="915">
      <c r="D915" s="78"/>
    </row>
    <row r="916">
      <c r="D916" s="78"/>
    </row>
    <row r="917">
      <c r="D917" s="78"/>
    </row>
    <row r="918">
      <c r="D918" s="78"/>
    </row>
    <row r="919">
      <c r="D919" s="78"/>
    </row>
    <row r="920">
      <c r="D920" s="78"/>
    </row>
    <row r="921">
      <c r="D921" s="78"/>
    </row>
    <row r="922">
      <c r="D922" s="78"/>
    </row>
    <row r="923">
      <c r="D923" s="78"/>
    </row>
    <row r="924">
      <c r="D924" s="78"/>
    </row>
    <row r="925">
      <c r="D925" s="78"/>
    </row>
    <row r="926">
      <c r="D926" s="78"/>
    </row>
    <row r="927">
      <c r="D927" s="78"/>
    </row>
    <row r="928">
      <c r="D928" s="78"/>
    </row>
    <row r="929">
      <c r="D929" s="78"/>
    </row>
    <row r="930">
      <c r="D930" s="78"/>
    </row>
    <row r="931">
      <c r="D931" s="78"/>
    </row>
    <row r="932">
      <c r="D932" s="78"/>
    </row>
    <row r="933">
      <c r="D933" s="78"/>
    </row>
    <row r="934">
      <c r="D934" s="78"/>
    </row>
    <row r="935">
      <c r="D935" s="78"/>
    </row>
    <row r="936">
      <c r="D936" s="78"/>
    </row>
    <row r="937">
      <c r="D937" s="78"/>
    </row>
    <row r="938">
      <c r="D938" s="78"/>
    </row>
    <row r="939">
      <c r="D939" s="78"/>
    </row>
    <row r="940">
      <c r="D940" s="78"/>
    </row>
    <row r="941">
      <c r="D941" s="78"/>
    </row>
    <row r="942">
      <c r="D942" s="78"/>
    </row>
    <row r="943">
      <c r="D943" s="78"/>
    </row>
    <row r="944">
      <c r="D944" s="78"/>
    </row>
    <row r="945">
      <c r="D945" s="78"/>
    </row>
    <row r="946">
      <c r="D946" s="78"/>
    </row>
    <row r="947">
      <c r="D947" s="78"/>
    </row>
    <row r="948">
      <c r="D948" s="78"/>
    </row>
    <row r="949">
      <c r="D949" s="78"/>
    </row>
    <row r="950">
      <c r="D950" s="78"/>
    </row>
    <row r="951">
      <c r="D951" s="78"/>
    </row>
    <row r="952">
      <c r="D952" s="78"/>
    </row>
    <row r="953">
      <c r="D953" s="78"/>
    </row>
    <row r="954">
      <c r="D954" s="78"/>
    </row>
    <row r="955">
      <c r="D955" s="78"/>
    </row>
    <row r="956">
      <c r="D956" s="78"/>
    </row>
    <row r="957">
      <c r="D957" s="78"/>
    </row>
    <row r="958">
      <c r="D958" s="78"/>
    </row>
    <row r="959">
      <c r="D959" s="78"/>
    </row>
    <row r="960">
      <c r="D960" s="78"/>
    </row>
    <row r="961">
      <c r="D961" s="78"/>
    </row>
    <row r="962">
      <c r="D962" s="78"/>
    </row>
    <row r="963">
      <c r="D963" s="78"/>
    </row>
    <row r="964">
      <c r="D964" s="78"/>
    </row>
    <row r="965">
      <c r="D965" s="78"/>
    </row>
    <row r="966">
      <c r="D966" s="78"/>
    </row>
    <row r="967">
      <c r="D967" s="78"/>
    </row>
    <row r="968">
      <c r="D968" s="78"/>
    </row>
    <row r="969">
      <c r="D969" s="78"/>
    </row>
    <row r="970">
      <c r="D970" s="78"/>
    </row>
    <row r="971">
      <c r="D971" s="78"/>
    </row>
    <row r="972">
      <c r="D972" s="78"/>
    </row>
    <row r="973">
      <c r="D973" s="78"/>
    </row>
    <row r="974">
      <c r="D974" s="78"/>
    </row>
    <row r="975">
      <c r="D975" s="78"/>
    </row>
    <row r="976">
      <c r="D976" s="78"/>
    </row>
    <row r="977">
      <c r="D977" s="78"/>
    </row>
    <row r="978">
      <c r="D978" s="78"/>
    </row>
    <row r="979">
      <c r="D979" s="78"/>
    </row>
    <row r="980">
      <c r="D980" s="78"/>
    </row>
    <row r="981">
      <c r="D981" s="78"/>
    </row>
    <row r="982">
      <c r="D982" s="78"/>
    </row>
    <row r="983">
      <c r="D983" s="78"/>
    </row>
    <row r="984">
      <c r="D984" s="78"/>
    </row>
    <row r="985">
      <c r="D985" s="78"/>
    </row>
    <row r="986">
      <c r="D986" s="78"/>
    </row>
    <row r="987">
      <c r="D987" s="78"/>
    </row>
    <row r="988">
      <c r="D988" s="78"/>
    </row>
    <row r="989">
      <c r="D989" s="78"/>
    </row>
    <row r="990">
      <c r="D990" s="78"/>
    </row>
    <row r="991">
      <c r="D991" s="78"/>
    </row>
    <row r="992">
      <c r="D992" s="78"/>
    </row>
    <row r="993">
      <c r="D993" s="78"/>
    </row>
    <row r="994">
      <c r="D994" s="78"/>
    </row>
    <row r="995">
      <c r="D995" s="78"/>
    </row>
    <row r="996">
      <c r="D996" s="78"/>
    </row>
    <row r="997">
      <c r="D997" s="78"/>
    </row>
    <row r="998">
      <c r="D998" s="78"/>
    </row>
    <row r="999">
      <c r="D999" s="78"/>
    </row>
    <row r="1000">
      <c r="D1000" s="78"/>
    </row>
  </sheetData>
  <autoFilter ref="$A$1:$C$2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3.25"/>
    <col customWidth="1" min="3" max="3" width="11.25"/>
    <col hidden="1" min="4" max="5" width="12.63"/>
    <col customWidth="1" min="6" max="6" width="12.0"/>
  </cols>
  <sheetData>
    <row r="1">
      <c r="A1" s="92" t="s">
        <v>116</v>
      </c>
      <c r="B1" s="92" t="s">
        <v>117</v>
      </c>
      <c r="C1" s="92" t="s">
        <v>118</v>
      </c>
      <c r="D1" s="51" t="s">
        <v>119</v>
      </c>
      <c r="E1" s="51" t="s">
        <v>120</v>
      </c>
      <c r="F1" s="51" t="s">
        <v>116</v>
      </c>
      <c r="G1" s="52" t="s">
        <v>121</v>
      </c>
      <c r="H1" s="52" t="s">
        <v>122</v>
      </c>
      <c r="J1" s="17" t="s">
        <v>123</v>
      </c>
    </row>
    <row r="2">
      <c r="A2" s="93" t="s">
        <v>108</v>
      </c>
      <c r="B2" s="94">
        <v>15.0</v>
      </c>
      <c r="C2" s="93" t="s">
        <v>121</v>
      </c>
      <c r="D2" s="95">
        <v>45050.0</v>
      </c>
      <c r="E2" s="94">
        <v>137.0</v>
      </c>
      <c r="F2" s="94" t="s">
        <v>108</v>
      </c>
      <c r="G2" s="52">
        <v>1.0</v>
      </c>
      <c r="H2" s="96"/>
    </row>
    <row r="3">
      <c r="A3" s="93" t="s">
        <v>109</v>
      </c>
      <c r="B3" s="94">
        <v>28.0</v>
      </c>
      <c r="C3" s="93" t="s">
        <v>122</v>
      </c>
      <c r="D3" s="94">
        <v>10.0</v>
      </c>
      <c r="E3" s="94">
        <v>352.0</v>
      </c>
      <c r="F3" s="94" t="s">
        <v>109</v>
      </c>
      <c r="G3" s="96"/>
      <c r="H3" s="52">
        <v>2.0</v>
      </c>
    </row>
    <row r="4">
      <c r="A4" s="93" t="s">
        <v>110</v>
      </c>
      <c r="B4" s="94">
        <v>26.0</v>
      </c>
      <c r="C4" s="93" t="s">
        <v>122</v>
      </c>
      <c r="D4" s="94">
        <v>10.0</v>
      </c>
      <c r="E4" s="94">
        <v>412.0</v>
      </c>
      <c r="F4" s="94" t="s">
        <v>110</v>
      </c>
      <c r="G4" s="96"/>
      <c r="H4" s="52">
        <v>2.0</v>
      </c>
    </row>
    <row r="5">
      <c r="A5" s="93" t="s">
        <v>96</v>
      </c>
      <c r="B5" s="94">
        <v>48.0</v>
      </c>
      <c r="C5" s="93" t="s">
        <v>121</v>
      </c>
      <c r="D5" s="94">
        <v>18.0</v>
      </c>
      <c r="E5" s="94">
        <v>505.0</v>
      </c>
      <c r="F5" s="94" t="s">
        <v>96</v>
      </c>
      <c r="G5" s="52">
        <v>1.0</v>
      </c>
      <c r="H5" s="96"/>
    </row>
    <row r="6">
      <c r="A6" s="93" t="s">
        <v>111</v>
      </c>
      <c r="B6" s="94">
        <v>63.0</v>
      </c>
      <c r="C6" s="93" t="s">
        <v>122</v>
      </c>
      <c r="D6" s="94">
        <v>10.0</v>
      </c>
      <c r="E6" s="94">
        <v>738.0</v>
      </c>
      <c r="F6" s="94" t="s">
        <v>111</v>
      </c>
      <c r="G6" s="96"/>
      <c r="H6" s="52">
        <v>2.0</v>
      </c>
    </row>
    <row r="8">
      <c r="A8" s="97" t="s">
        <v>116</v>
      </c>
      <c r="B8" s="97" t="s">
        <v>118</v>
      </c>
      <c r="C8" s="98" t="s">
        <v>124</v>
      </c>
      <c r="D8" s="99"/>
      <c r="E8" s="99"/>
      <c r="F8" s="97" t="s">
        <v>44</v>
      </c>
      <c r="G8" s="98" t="s">
        <v>125</v>
      </c>
    </row>
    <row r="9">
      <c r="A9" s="97" t="s">
        <v>108</v>
      </c>
      <c r="B9" s="100" t="s">
        <v>121</v>
      </c>
      <c r="C9" s="100">
        <v>0.0</v>
      </c>
      <c r="D9" s="99"/>
      <c r="E9" s="99"/>
      <c r="F9" s="100">
        <v>137.0</v>
      </c>
      <c r="G9" s="101">
        <f t="shared" ref="G9:G13" si="1">C9/F9</f>
        <v>0</v>
      </c>
    </row>
    <row r="10">
      <c r="A10" s="97" t="s">
        <v>109</v>
      </c>
      <c r="B10" s="100" t="s">
        <v>122</v>
      </c>
      <c r="C10" s="100">
        <v>0.0</v>
      </c>
      <c r="D10" s="99"/>
      <c r="E10" s="99"/>
      <c r="F10" s="100">
        <v>352.0</v>
      </c>
      <c r="G10" s="101">
        <f t="shared" si="1"/>
        <v>0</v>
      </c>
    </row>
    <row r="11">
      <c r="A11" s="97" t="s">
        <v>110</v>
      </c>
      <c r="B11" s="100" t="s">
        <v>122</v>
      </c>
      <c r="C11" s="100">
        <v>246.0</v>
      </c>
      <c r="D11" s="99"/>
      <c r="E11" s="99"/>
      <c r="F11" s="100">
        <v>412.0</v>
      </c>
      <c r="G11" s="101">
        <f t="shared" si="1"/>
        <v>0.5970873786</v>
      </c>
    </row>
    <row r="12">
      <c r="A12" s="97" t="s">
        <v>96</v>
      </c>
      <c r="B12" s="100" t="s">
        <v>121</v>
      </c>
      <c r="C12" s="100">
        <v>0.0</v>
      </c>
      <c r="D12" s="99"/>
      <c r="E12" s="99"/>
      <c r="F12" s="100">
        <v>505.0</v>
      </c>
      <c r="G12" s="101">
        <f t="shared" si="1"/>
        <v>0</v>
      </c>
    </row>
    <row r="13">
      <c r="A13" s="97" t="s">
        <v>111</v>
      </c>
      <c r="B13" s="100" t="s">
        <v>122</v>
      </c>
      <c r="C13" s="100">
        <v>283.0</v>
      </c>
      <c r="D13" s="99"/>
      <c r="E13" s="99"/>
      <c r="F13" s="100">
        <v>738.0</v>
      </c>
      <c r="G13" s="101">
        <f t="shared" si="1"/>
        <v>0.3834688347</v>
      </c>
    </row>
    <row r="17">
      <c r="A17" s="97" t="s">
        <v>126</v>
      </c>
      <c r="B17" s="102" t="s">
        <v>124</v>
      </c>
      <c r="C17" s="103" t="s">
        <v>44</v>
      </c>
    </row>
    <row r="18">
      <c r="A18" s="104" t="s">
        <v>108</v>
      </c>
      <c r="B18" s="65">
        <v>0.0</v>
      </c>
      <c r="C18" s="65">
        <v>137.0</v>
      </c>
    </row>
    <row r="19">
      <c r="A19" s="104" t="s">
        <v>109</v>
      </c>
      <c r="B19" s="65">
        <v>0.0</v>
      </c>
      <c r="C19" s="65">
        <v>352.0</v>
      </c>
    </row>
    <row r="20">
      <c r="A20" s="104" t="s">
        <v>110</v>
      </c>
      <c r="B20" s="65">
        <v>246.0</v>
      </c>
      <c r="C20" s="65">
        <f>412-B20</f>
        <v>166</v>
      </c>
    </row>
    <row r="21">
      <c r="A21" s="104" t="s">
        <v>96</v>
      </c>
      <c r="B21" s="65">
        <v>0.0</v>
      </c>
      <c r="C21" s="65">
        <v>505.0</v>
      </c>
    </row>
    <row r="22">
      <c r="A22" s="104" t="s">
        <v>111</v>
      </c>
      <c r="B22" s="65">
        <v>283.0</v>
      </c>
      <c r="C22" s="65">
        <f>738-B22</f>
        <v>455</v>
      </c>
    </row>
  </sheetData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27.38"/>
    <col customWidth="1" min="6" max="6" width="13.13"/>
    <col customWidth="1" min="7" max="7" width="17.75"/>
    <col customWidth="1" min="8" max="8" width="18.13"/>
    <col customWidth="1" min="9" max="9" width="13.25"/>
    <col customWidth="1" min="10" max="10" width="20.75"/>
    <col customWidth="1" min="11" max="11" width="12.13"/>
    <col customWidth="1" min="12" max="14" width="6.63"/>
    <col customWidth="1" min="15" max="16" width="9.88"/>
    <col customWidth="1" min="17" max="17" width="8.63"/>
    <col customWidth="1" min="18" max="18" width="12.0"/>
    <col customWidth="1" min="19" max="19" width="18.5"/>
    <col customWidth="1" min="20" max="27" width="6.63"/>
  </cols>
  <sheetData>
    <row r="1">
      <c r="A1" s="105" t="s">
        <v>127</v>
      </c>
      <c r="Q1" s="106"/>
      <c r="R1" s="106"/>
    </row>
    <row r="2">
      <c r="A2" s="55" t="s">
        <v>113</v>
      </c>
      <c r="B2" s="107" t="s">
        <v>116</v>
      </c>
      <c r="C2" s="107" t="s">
        <v>128</v>
      </c>
      <c r="D2" s="108" t="s">
        <v>129</v>
      </c>
      <c r="Q2" s="51" t="s">
        <v>116</v>
      </c>
      <c r="R2" s="51" t="s">
        <v>130</v>
      </c>
    </row>
    <row r="3">
      <c r="A3" s="109">
        <v>386.0</v>
      </c>
      <c r="B3" s="110" t="s">
        <v>91</v>
      </c>
      <c r="C3" s="110" t="s">
        <v>38</v>
      </c>
      <c r="D3" s="111">
        <v>0.0</v>
      </c>
      <c r="F3" s="51" t="s">
        <v>116</v>
      </c>
      <c r="G3" s="51" t="s">
        <v>130</v>
      </c>
      <c r="H3" s="51" t="s">
        <v>131</v>
      </c>
      <c r="I3" s="51" t="s">
        <v>132</v>
      </c>
      <c r="J3" s="51" t="s">
        <v>113</v>
      </c>
      <c r="K3" s="51" t="s">
        <v>133</v>
      </c>
      <c r="Q3" s="51" t="s">
        <v>93</v>
      </c>
      <c r="R3" s="52">
        <v>6.0</v>
      </c>
      <c r="U3" s="35">
        <v>4.0</v>
      </c>
    </row>
    <row r="4">
      <c r="A4" s="112">
        <v>361.0</v>
      </c>
      <c r="B4" s="113" t="s">
        <v>91</v>
      </c>
      <c r="C4" s="113" t="s">
        <v>134</v>
      </c>
      <c r="D4" s="114">
        <v>0.0</v>
      </c>
      <c r="F4" s="94" t="s">
        <v>92</v>
      </c>
      <c r="G4" s="115">
        <f t="shared" ref="G4:G24" si="1">COUNTIFs(B:B,F4,D:D,"&gt;0")</f>
        <v>11</v>
      </c>
      <c r="H4" s="116">
        <f t="shared" ref="H4:H24" si="2">COUNTIFs(B:B,F4)</f>
        <v>15</v>
      </c>
      <c r="I4" s="117">
        <f t="shared" ref="I4:I24" si="3">G4/H4</f>
        <v>0.7333333333</v>
      </c>
      <c r="J4" s="118">
        <f>VLOOKUP(F4,'Q5'!A:B,2,FALSE)</f>
        <v>5167</v>
      </c>
      <c r="K4" s="96">
        <f t="shared" ref="K4:K24" si="4">RANK(J4,$J$4:$J$24,1)</f>
        <v>19</v>
      </c>
      <c r="Q4" s="51" t="s">
        <v>92</v>
      </c>
      <c r="R4" s="52">
        <v>4.0</v>
      </c>
      <c r="U4" s="35">
        <v>3.0</v>
      </c>
    </row>
    <row r="5">
      <c r="A5" s="109">
        <v>356.0</v>
      </c>
      <c r="B5" s="110" t="s">
        <v>91</v>
      </c>
      <c r="C5" s="110" t="s">
        <v>135</v>
      </c>
      <c r="D5" s="111">
        <v>0.0</v>
      </c>
      <c r="F5" s="94" t="s">
        <v>110</v>
      </c>
      <c r="G5" s="115">
        <f t="shared" si="1"/>
        <v>9</v>
      </c>
      <c r="H5" s="116">
        <f t="shared" si="2"/>
        <v>15</v>
      </c>
      <c r="I5" s="117">
        <f t="shared" si="3"/>
        <v>0.6</v>
      </c>
      <c r="J5" s="118">
        <f>VLOOKUP(F5,'Q5'!A:B,2,FALSE)</f>
        <v>533</v>
      </c>
      <c r="K5" s="96">
        <f t="shared" si="4"/>
        <v>4</v>
      </c>
      <c r="Q5" s="51" t="s">
        <v>94</v>
      </c>
      <c r="R5" s="52">
        <v>3.0</v>
      </c>
      <c r="U5" s="35">
        <v>11.0</v>
      </c>
    </row>
    <row r="6">
      <c r="A6" s="112">
        <v>297.0</v>
      </c>
      <c r="B6" s="113" t="s">
        <v>91</v>
      </c>
      <c r="C6" s="113" t="s">
        <v>40</v>
      </c>
      <c r="D6" s="114">
        <v>0.0</v>
      </c>
      <c r="F6" s="94" t="s">
        <v>104</v>
      </c>
      <c r="G6" s="115">
        <f t="shared" si="1"/>
        <v>9</v>
      </c>
      <c r="H6" s="116">
        <f t="shared" si="2"/>
        <v>15</v>
      </c>
      <c r="I6" s="117">
        <f t="shared" si="3"/>
        <v>0.6</v>
      </c>
      <c r="J6" s="118">
        <f>VLOOKUP(F6,'Q5'!A:B,2,FALSE)</f>
        <v>822</v>
      </c>
      <c r="K6" s="96">
        <f t="shared" si="4"/>
        <v>6</v>
      </c>
      <c r="Q6" s="51" t="s">
        <v>98</v>
      </c>
      <c r="R6" s="52">
        <v>3.0</v>
      </c>
      <c r="U6" s="35">
        <v>1.0</v>
      </c>
    </row>
    <row r="7">
      <c r="A7" s="109">
        <v>295.0</v>
      </c>
      <c r="B7" s="110" t="s">
        <v>91</v>
      </c>
      <c r="C7" s="110" t="s">
        <v>39</v>
      </c>
      <c r="D7" s="111">
        <v>0.0</v>
      </c>
      <c r="F7" s="94" t="s">
        <v>103</v>
      </c>
      <c r="G7" s="115">
        <f t="shared" si="1"/>
        <v>9</v>
      </c>
      <c r="H7" s="116">
        <f t="shared" si="2"/>
        <v>15</v>
      </c>
      <c r="I7" s="117">
        <f t="shared" si="3"/>
        <v>0.6</v>
      </c>
      <c r="J7" s="118">
        <f>VLOOKUP(F7,'Q5'!A:B,2,FALSE)</f>
        <v>1684</v>
      </c>
      <c r="K7" s="96">
        <f t="shared" si="4"/>
        <v>12</v>
      </c>
      <c r="Q7" s="51" t="s">
        <v>91</v>
      </c>
      <c r="R7" s="52">
        <v>3.0</v>
      </c>
      <c r="U7" s="35">
        <v>2.0</v>
      </c>
    </row>
    <row r="8">
      <c r="A8" s="112">
        <v>294.0</v>
      </c>
      <c r="B8" s="113" t="s">
        <v>91</v>
      </c>
      <c r="C8" s="113" t="s">
        <v>136</v>
      </c>
      <c r="D8" s="114">
        <v>0.25</v>
      </c>
      <c r="F8" s="94" t="s">
        <v>100</v>
      </c>
      <c r="G8" s="115">
        <f t="shared" si="1"/>
        <v>9</v>
      </c>
      <c r="H8" s="116">
        <f t="shared" si="2"/>
        <v>15</v>
      </c>
      <c r="I8" s="117">
        <f t="shared" si="3"/>
        <v>0.6</v>
      </c>
      <c r="J8" s="118">
        <f>VLOOKUP(F8,'Q5'!A:B,2,FALSE)</f>
        <v>1984</v>
      </c>
      <c r="K8" s="96">
        <f t="shared" si="4"/>
        <v>13</v>
      </c>
      <c r="Q8" s="51" t="s">
        <v>95</v>
      </c>
      <c r="R8" s="52">
        <v>2.0</v>
      </c>
      <c r="U8" s="35">
        <v>8.0</v>
      </c>
    </row>
    <row r="9">
      <c r="A9" s="109">
        <v>276.0</v>
      </c>
      <c r="B9" s="110" t="s">
        <v>91</v>
      </c>
      <c r="C9" s="110" t="s">
        <v>54</v>
      </c>
      <c r="D9" s="111">
        <v>0.15</v>
      </c>
      <c r="F9" s="94" t="s">
        <v>93</v>
      </c>
      <c r="G9" s="115">
        <f t="shared" si="1"/>
        <v>9</v>
      </c>
      <c r="H9" s="116">
        <f t="shared" si="2"/>
        <v>15</v>
      </c>
      <c r="I9" s="117">
        <f t="shared" si="3"/>
        <v>0.6</v>
      </c>
      <c r="J9" s="118">
        <f>VLOOKUP(F9,'Q5'!A:B,2,FALSE)</f>
        <v>9213</v>
      </c>
      <c r="K9" s="96">
        <f t="shared" si="4"/>
        <v>20</v>
      </c>
      <c r="Q9" s="51" t="s">
        <v>104</v>
      </c>
      <c r="R9" s="52">
        <v>2.0</v>
      </c>
      <c r="U9" s="35">
        <v>13.0</v>
      </c>
    </row>
    <row r="10">
      <c r="A10" s="112">
        <v>262.0</v>
      </c>
      <c r="B10" s="113" t="s">
        <v>91</v>
      </c>
      <c r="C10" s="113" t="s">
        <v>137</v>
      </c>
      <c r="D10" s="114">
        <v>0.0</v>
      </c>
      <c r="F10" s="94" t="s">
        <v>98</v>
      </c>
      <c r="G10" s="115">
        <f t="shared" si="1"/>
        <v>7</v>
      </c>
      <c r="H10" s="116">
        <f t="shared" si="2"/>
        <v>15</v>
      </c>
      <c r="I10" s="117">
        <f t="shared" si="3"/>
        <v>0.4666666667</v>
      </c>
      <c r="J10" s="118">
        <f>VLOOKUP(F10,'Q5'!A:B,2,FALSE)</f>
        <v>3254</v>
      </c>
      <c r="K10" s="96">
        <f t="shared" si="4"/>
        <v>17</v>
      </c>
      <c r="Q10" s="51" t="s">
        <v>102</v>
      </c>
      <c r="R10" s="52">
        <v>2.0</v>
      </c>
      <c r="U10" s="35">
        <v>2.0</v>
      </c>
    </row>
    <row r="11">
      <c r="A11" s="109">
        <v>247.0</v>
      </c>
      <c r="B11" s="110" t="s">
        <v>91</v>
      </c>
      <c r="C11" s="110" t="s">
        <v>138</v>
      </c>
      <c r="D11" s="111">
        <v>0.0</v>
      </c>
      <c r="F11" s="94" t="s">
        <v>111</v>
      </c>
      <c r="G11" s="115">
        <f t="shared" si="1"/>
        <v>6</v>
      </c>
      <c r="H11" s="116">
        <f t="shared" si="2"/>
        <v>15</v>
      </c>
      <c r="I11" s="117">
        <f t="shared" si="3"/>
        <v>0.4</v>
      </c>
      <c r="J11" s="118">
        <f>VLOOKUP(F11,'Q5'!A:B,2,FALSE)</f>
        <v>718</v>
      </c>
      <c r="K11" s="96">
        <f t="shared" si="4"/>
        <v>5</v>
      </c>
      <c r="Q11" s="51" t="s">
        <v>100</v>
      </c>
      <c r="R11" s="52">
        <v>1.0</v>
      </c>
      <c r="U11" s="35">
        <v>3.0</v>
      </c>
    </row>
    <row r="12">
      <c r="A12" s="112">
        <v>241.0</v>
      </c>
      <c r="B12" s="113" t="s">
        <v>91</v>
      </c>
      <c r="C12" s="113" t="s">
        <v>37</v>
      </c>
      <c r="D12" s="114">
        <v>0.0</v>
      </c>
      <c r="F12" s="94" t="s">
        <v>106</v>
      </c>
      <c r="G12" s="115">
        <f t="shared" si="1"/>
        <v>6</v>
      </c>
      <c r="H12" s="116">
        <f t="shared" si="2"/>
        <v>15</v>
      </c>
      <c r="I12" s="117">
        <f t="shared" si="3"/>
        <v>0.4</v>
      </c>
      <c r="J12" s="118">
        <f>VLOOKUP(F12,'Q5'!A:B,2,FALSE)</f>
        <v>1170</v>
      </c>
      <c r="K12" s="96">
        <f t="shared" si="4"/>
        <v>9</v>
      </c>
      <c r="Q12" s="51" t="s">
        <v>107</v>
      </c>
      <c r="R12" s="52">
        <v>1.0</v>
      </c>
      <c r="U12" s="35">
        <v>5.0</v>
      </c>
    </row>
    <row r="13">
      <c r="A13" s="109">
        <v>240.0</v>
      </c>
      <c r="B13" s="110" t="s">
        <v>91</v>
      </c>
      <c r="C13" s="110" t="s">
        <v>139</v>
      </c>
      <c r="D13" s="111">
        <v>0.0</v>
      </c>
      <c r="F13" s="94" t="s">
        <v>94</v>
      </c>
      <c r="G13" s="115">
        <f t="shared" si="1"/>
        <v>6</v>
      </c>
      <c r="H13" s="116">
        <f t="shared" si="2"/>
        <v>15</v>
      </c>
      <c r="I13" s="117">
        <f t="shared" si="3"/>
        <v>0.4</v>
      </c>
      <c r="J13" s="118">
        <f>VLOOKUP(F13,'Q5'!A:B,2,FALSE)</f>
        <v>4247</v>
      </c>
      <c r="K13" s="96">
        <f t="shared" si="4"/>
        <v>18</v>
      </c>
      <c r="Q13" s="51" t="s">
        <v>101</v>
      </c>
      <c r="R13" s="52">
        <v>1.0</v>
      </c>
      <c r="U13" s="35">
        <v>1.0</v>
      </c>
    </row>
    <row r="14">
      <c r="A14" s="112">
        <v>221.0</v>
      </c>
      <c r="B14" s="113" t="s">
        <v>91</v>
      </c>
      <c r="C14" s="113" t="s">
        <v>140</v>
      </c>
      <c r="D14" s="114">
        <v>0.05</v>
      </c>
      <c r="F14" s="94" t="s">
        <v>102</v>
      </c>
      <c r="G14" s="115">
        <f t="shared" si="1"/>
        <v>5</v>
      </c>
      <c r="H14" s="116">
        <f t="shared" si="2"/>
        <v>15</v>
      </c>
      <c r="I14" s="117">
        <f t="shared" si="3"/>
        <v>0.3333333333</v>
      </c>
      <c r="J14" s="118">
        <f>VLOOKUP(F14,'Q5'!A:B,2,FALSE)</f>
        <v>1275</v>
      </c>
      <c r="K14" s="96">
        <f t="shared" si="4"/>
        <v>10</v>
      </c>
      <c r="Q14" s="51" t="s">
        <v>97</v>
      </c>
      <c r="R14" s="52">
        <v>1.0</v>
      </c>
      <c r="U14" s="35">
        <v>4.0</v>
      </c>
    </row>
    <row r="15">
      <c r="A15" s="109">
        <v>215.0</v>
      </c>
      <c r="B15" s="110" t="s">
        <v>91</v>
      </c>
      <c r="C15" s="110" t="s">
        <v>141</v>
      </c>
      <c r="D15" s="111">
        <v>0.0</v>
      </c>
      <c r="F15" s="94" t="s">
        <v>99</v>
      </c>
      <c r="G15" s="115">
        <f t="shared" si="1"/>
        <v>5</v>
      </c>
      <c r="H15" s="116">
        <f t="shared" si="2"/>
        <v>15</v>
      </c>
      <c r="I15" s="117">
        <f t="shared" si="3"/>
        <v>0.3333333333</v>
      </c>
      <c r="J15" s="118">
        <f>VLOOKUP(F15,'Q5'!A:B,2,FALSE)</f>
        <v>2235</v>
      </c>
      <c r="K15" s="96">
        <f t="shared" si="4"/>
        <v>14</v>
      </c>
      <c r="Q15" s="51" t="s">
        <v>103</v>
      </c>
      <c r="R15" s="52">
        <v>0.0</v>
      </c>
      <c r="U15" s="35">
        <v>7.0</v>
      </c>
    </row>
    <row r="16">
      <c r="A16" s="112">
        <v>211.0</v>
      </c>
      <c r="B16" s="113" t="s">
        <v>91</v>
      </c>
      <c r="C16" s="113" t="s">
        <v>142</v>
      </c>
      <c r="D16" s="114">
        <v>0.0</v>
      </c>
      <c r="F16" s="94" t="s">
        <v>97</v>
      </c>
      <c r="G16" s="115">
        <f t="shared" si="1"/>
        <v>5</v>
      </c>
      <c r="H16" s="116">
        <f t="shared" si="2"/>
        <v>15</v>
      </c>
      <c r="I16" s="117">
        <f t="shared" si="3"/>
        <v>0.3333333333</v>
      </c>
      <c r="J16" s="118">
        <f>VLOOKUP(F16,'Q5'!A:B,2,FALSE)</f>
        <v>2936</v>
      </c>
      <c r="K16" s="96">
        <f t="shared" si="4"/>
        <v>16</v>
      </c>
      <c r="Q16" s="51" t="s">
        <v>105</v>
      </c>
      <c r="R16" s="52">
        <v>0.0</v>
      </c>
      <c r="U16" s="35">
        <v>3.0</v>
      </c>
    </row>
    <row r="17">
      <c r="A17" s="109">
        <v>191.0</v>
      </c>
      <c r="B17" s="110" t="s">
        <v>91</v>
      </c>
      <c r="C17" s="110" t="s">
        <v>143</v>
      </c>
      <c r="D17" s="111">
        <v>0.1</v>
      </c>
      <c r="F17" s="94" t="s">
        <v>107</v>
      </c>
      <c r="G17" s="115">
        <f t="shared" si="1"/>
        <v>4</v>
      </c>
      <c r="H17" s="116">
        <f t="shared" si="2"/>
        <v>15</v>
      </c>
      <c r="I17" s="117">
        <f t="shared" si="3"/>
        <v>0.2666666667</v>
      </c>
      <c r="J17" s="118">
        <f>VLOOKUP(F17,'Q5'!A:B,2,FALSE)</f>
        <v>885</v>
      </c>
      <c r="K17" s="96">
        <f t="shared" si="4"/>
        <v>7</v>
      </c>
      <c r="Q17" s="51" t="s">
        <v>111</v>
      </c>
      <c r="R17" s="52">
        <v>0.0</v>
      </c>
      <c r="U17" s="35">
        <v>5.0</v>
      </c>
    </row>
    <row r="18">
      <c r="A18" s="112">
        <v>30.0</v>
      </c>
      <c r="B18" s="113" t="s">
        <v>96</v>
      </c>
      <c r="C18" s="113" t="s">
        <v>144</v>
      </c>
      <c r="D18" s="114">
        <v>0.0</v>
      </c>
      <c r="F18" s="94" t="s">
        <v>101</v>
      </c>
      <c r="G18" s="115">
        <f t="shared" si="1"/>
        <v>4</v>
      </c>
      <c r="H18" s="116">
        <f t="shared" si="2"/>
        <v>15</v>
      </c>
      <c r="I18" s="117">
        <f t="shared" si="3"/>
        <v>0.2666666667</v>
      </c>
      <c r="J18" s="118">
        <f>VLOOKUP(F18,'Q5'!A:B,2,FALSE)</f>
        <v>2742</v>
      </c>
      <c r="K18" s="96">
        <f t="shared" si="4"/>
        <v>15</v>
      </c>
      <c r="Q18" s="51" t="s">
        <v>99</v>
      </c>
      <c r="R18" s="52">
        <v>0.0</v>
      </c>
      <c r="U18" s="35">
        <v>5.0</v>
      </c>
    </row>
    <row r="19">
      <c r="A19" s="109">
        <v>20.0</v>
      </c>
      <c r="B19" s="110" t="s">
        <v>96</v>
      </c>
      <c r="C19" s="110" t="s">
        <v>145</v>
      </c>
      <c r="D19" s="111">
        <v>0.0</v>
      </c>
      <c r="F19" s="94" t="s">
        <v>91</v>
      </c>
      <c r="G19" s="115">
        <f t="shared" si="1"/>
        <v>4</v>
      </c>
      <c r="H19" s="116">
        <f t="shared" si="2"/>
        <v>15</v>
      </c>
      <c r="I19" s="117">
        <f t="shared" si="3"/>
        <v>0.2666666667</v>
      </c>
      <c r="J19" s="118">
        <f>VLOOKUP(F19,'Q5'!A:B,2,FALSE)</f>
        <v>9330</v>
      </c>
      <c r="K19" s="96">
        <f t="shared" si="4"/>
        <v>21</v>
      </c>
    </row>
    <row r="20">
      <c r="A20" s="119">
        <v>20.0</v>
      </c>
      <c r="B20" s="120" t="s">
        <v>96</v>
      </c>
      <c r="C20" s="120" t="s">
        <v>146</v>
      </c>
      <c r="D20" s="121">
        <v>0.0</v>
      </c>
      <c r="F20" s="94" t="s">
        <v>95</v>
      </c>
      <c r="G20" s="115">
        <f t="shared" si="1"/>
        <v>3</v>
      </c>
      <c r="H20" s="116">
        <f t="shared" si="2"/>
        <v>15</v>
      </c>
      <c r="I20" s="117">
        <f t="shared" si="3"/>
        <v>0.2</v>
      </c>
      <c r="J20" s="118">
        <f>VLOOKUP(F20,'Q5'!A:B,2,FALSE)</f>
        <v>1392</v>
      </c>
      <c r="K20" s="96">
        <f t="shared" si="4"/>
        <v>11</v>
      </c>
    </row>
    <row r="21">
      <c r="A21" s="109">
        <v>20.0</v>
      </c>
      <c r="B21" s="110" t="s">
        <v>96</v>
      </c>
      <c r="C21" s="110" t="s">
        <v>40</v>
      </c>
      <c r="D21" s="111">
        <v>0.0</v>
      </c>
      <c r="F21" s="94" t="s">
        <v>105</v>
      </c>
      <c r="G21" s="115">
        <f t="shared" si="1"/>
        <v>2</v>
      </c>
      <c r="H21" s="116">
        <f t="shared" si="2"/>
        <v>15</v>
      </c>
      <c r="I21" s="117">
        <f t="shared" si="3"/>
        <v>0.1333333333</v>
      </c>
      <c r="J21" s="118">
        <f>VLOOKUP(F21,'Q5'!A:B,2,FALSE)</f>
        <v>1025</v>
      </c>
      <c r="K21" s="96">
        <f t="shared" si="4"/>
        <v>8</v>
      </c>
    </row>
    <row r="22">
      <c r="A22" s="119">
        <v>20.0</v>
      </c>
      <c r="B22" s="120" t="s">
        <v>96</v>
      </c>
      <c r="C22" s="120" t="s">
        <v>147</v>
      </c>
      <c r="D22" s="121">
        <v>0.0</v>
      </c>
      <c r="F22" s="94" t="s">
        <v>108</v>
      </c>
      <c r="G22" s="115">
        <f t="shared" si="1"/>
        <v>0</v>
      </c>
      <c r="H22" s="116">
        <f t="shared" si="2"/>
        <v>15</v>
      </c>
      <c r="I22" s="117">
        <f t="shared" si="3"/>
        <v>0</v>
      </c>
      <c r="J22" s="118">
        <f>VLOOKUP(F22,'Q5'!A:B,2,FALSE)</f>
        <v>161</v>
      </c>
      <c r="K22" s="96">
        <f t="shared" si="4"/>
        <v>1</v>
      </c>
    </row>
    <row r="23">
      <c r="A23" s="109">
        <v>20.0</v>
      </c>
      <c r="B23" s="110" t="s">
        <v>96</v>
      </c>
      <c r="C23" s="110" t="s">
        <v>148</v>
      </c>
      <c r="D23" s="111">
        <v>0.0</v>
      </c>
      <c r="F23" s="94" t="s">
        <v>109</v>
      </c>
      <c r="G23" s="115">
        <f t="shared" si="1"/>
        <v>0</v>
      </c>
      <c r="H23" s="116">
        <f t="shared" si="2"/>
        <v>14</v>
      </c>
      <c r="I23" s="117">
        <f t="shared" si="3"/>
        <v>0</v>
      </c>
      <c r="J23" s="118">
        <f>VLOOKUP(F23,'Q5'!A:B,2,FALSE)</f>
        <v>205</v>
      </c>
      <c r="K23" s="96">
        <f t="shared" si="4"/>
        <v>2</v>
      </c>
    </row>
    <row r="24">
      <c r="A24" s="119">
        <v>20.0</v>
      </c>
      <c r="B24" s="120" t="s">
        <v>96</v>
      </c>
      <c r="C24" s="120" t="s">
        <v>149</v>
      </c>
      <c r="D24" s="121">
        <v>0.0</v>
      </c>
      <c r="F24" s="94" t="s">
        <v>96</v>
      </c>
      <c r="G24" s="115">
        <f t="shared" si="1"/>
        <v>0</v>
      </c>
      <c r="H24" s="116">
        <f t="shared" si="2"/>
        <v>15</v>
      </c>
      <c r="I24" s="117">
        <f t="shared" si="3"/>
        <v>0</v>
      </c>
      <c r="J24" s="118">
        <f>VLOOKUP(F24,'Q5'!A:B,2,FALSE)</f>
        <v>339</v>
      </c>
      <c r="K24" s="96">
        <f t="shared" si="4"/>
        <v>3</v>
      </c>
    </row>
    <row r="25">
      <c r="A25" s="109">
        <v>20.0</v>
      </c>
      <c r="B25" s="110" t="s">
        <v>96</v>
      </c>
      <c r="C25" s="110" t="s">
        <v>41</v>
      </c>
      <c r="D25" s="111">
        <v>0.0</v>
      </c>
    </row>
    <row r="26">
      <c r="A26" s="119">
        <v>17.0</v>
      </c>
      <c r="B26" s="120" t="s">
        <v>96</v>
      </c>
      <c r="C26" s="120" t="s">
        <v>150</v>
      </c>
      <c r="D26" s="121">
        <v>0.0</v>
      </c>
      <c r="F26" s="122" t="s">
        <v>126</v>
      </c>
      <c r="G26" s="122" t="s">
        <v>151</v>
      </c>
      <c r="H26" s="122" t="s">
        <v>133</v>
      </c>
      <c r="I26" s="51" t="s">
        <v>152</v>
      </c>
      <c r="J26" s="51" t="s">
        <v>153</v>
      </c>
      <c r="K26" s="35" t="s">
        <v>44</v>
      </c>
    </row>
    <row r="27">
      <c r="A27" s="109">
        <v>15.0</v>
      </c>
      <c r="B27" s="110" t="s">
        <v>96</v>
      </c>
      <c r="C27" s="110" t="s">
        <v>154</v>
      </c>
      <c r="D27" s="111">
        <v>0.0</v>
      </c>
      <c r="F27" s="52" t="s">
        <v>96</v>
      </c>
      <c r="G27" s="94">
        <f t="shared" ref="G27:G47" si="5">VLOOKUP(F27,$F$4:$G$24,2,FALSE)</f>
        <v>0</v>
      </c>
      <c r="H27" s="115">
        <f t="shared" ref="H27:H47" si="6">RANK(K27,$J$4:$J$24,1)</f>
        <v>3</v>
      </c>
      <c r="I27" s="94">
        <v>15.0</v>
      </c>
      <c r="J27" s="117">
        <f t="shared" ref="J27:J47" si="7">G27/I27</f>
        <v>0</v>
      </c>
      <c r="K27" s="123">
        <f>VLOOKUP(F27,'Q5'!A:B,2,FALSE)</f>
        <v>339</v>
      </c>
    </row>
    <row r="28">
      <c r="A28" s="119">
        <v>12.0</v>
      </c>
      <c r="B28" s="120" t="s">
        <v>96</v>
      </c>
      <c r="C28" s="120" t="s">
        <v>155</v>
      </c>
      <c r="D28" s="121">
        <v>0.0</v>
      </c>
      <c r="F28" s="52" t="s">
        <v>109</v>
      </c>
      <c r="G28" s="94">
        <f t="shared" si="5"/>
        <v>0</v>
      </c>
      <c r="H28" s="115">
        <f t="shared" si="6"/>
        <v>2</v>
      </c>
      <c r="I28" s="94">
        <v>14.0</v>
      </c>
      <c r="J28" s="117">
        <f t="shared" si="7"/>
        <v>0</v>
      </c>
      <c r="K28" s="123">
        <f>VLOOKUP(F28,'Q5'!A:B,2,FALSE)</f>
        <v>205</v>
      </c>
    </row>
    <row r="29">
      <c r="A29" s="109">
        <v>10.0</v>
      </c>
      <c r="B29" s="110" t="s">
        <v>96</v>
      </c>
      <c r="C29" s="110" t="s">
        <v>156</v>
      </c>
      <c r="D29" s="111">
        <v>0.0</v>
      </c>
      <c r="F29" s="52" t="s">
        <v>108</v>
      </c>
      <c r="G29" s="94">
        <f t="shared" si="5"/>
        <v>0</v>
      </c>
      <c r="H29" s="115">
        <f t="shared" si="6"/>
        <v>1</v>
      </c>
      <c r="I29" s="94">
        <v>15.0</v>
      </c>
      <c r="J29" s="117">
        <f t="shared" si="7"/>
        <v>0</v>
      </c>
      <c r="K29" s="123">
        <f>VLOOKUP(F29,'Q5'!A:B,2,FALSE)</f>
        <v>161</v>
      </c>
    </row>
    <row r="30">
      <c r="A30" s="119">
        <v>10.0</v>
      </c>
      <c r="B30" s="120" t="s">
        <v>96</v>
      </c>
      <c r="C30" s="120" t="s">
        <v>157</v>
      </c>
      <c r="D30" s="121">
        <v>0.0</v>
      </c>
      <c r="F30" s="52" t="s">
        <v>105</v>
      </c>
      <c r="G30" s="94">
        <f t="shared" si="5"/>
        <v>2</v>
      </c>
      <c r="H30" s="115">
        <f t="shared" si="6"/>
        <v>8</v>
      </c>
      <c r="I30" s="94">
        <v>15.0</v>
      </c>
      <c r="J30" s="117">
        <f t="shared" si="7"/>
        <v>0.1333333333</v>
      </c>
      <c r="K30" s="123">
        <f>VLOOKUP(F30,'Q5'!A:B,2,FALSE)</f>
        <v>1025</v>
      </c>
    </row>
    <row r="31">
      <c r="A31" s="109">
        <v>10.0</v>
      </c>
      <c r="B31" s="110" t="s">
        <v>96</v>
      </c>
      <c r="C31" s="110" t="s">
        <v>158</v>
      </c>
      <c r="D31" s="111">
        <v>0.0</v>
      </c>
      <c r="F31" s="52" t="s">
        <v>95</v>
      </c>
      <c r="G31" s="94">
        <f t="shared" si="5"/>
        <v>3</v>
      </c>
      <c r="H31" s="115">
        <f t="shared" si="6"/>
        <v>11</v>
      </c>
      <c r="I31" s="94">
        <v>15.0</v>
      </c>
      <c r="J31" s="117">
        <f t="shared" si="7"/>
        <v>0.2</v>
      </c>
      <c r="K31" s="123">
        <f>VLOOKUP(F31,'Q5'!A:B,2,FALSE)</f>
        <v>1392</v>
      </c>
    </row>
    <row r="32">
      <c r="A32" s="119">
        <v>10.0</v>
      </c>
      <c r="B32" s="120" t="s">
        <v>96</v>
      </c>
      <c r="C32" s="120" t="s">
        <v>142</v>
      </c>
      <c r="D32" s="121">
        <v>0.0</v>
      </c>
      <c r="F32" s="52" t="s">
        <v>91</v>
      </c>
      <c r="G32" s="94">
        <f t="shared" si="5"/>
        <v>4</v>
      </c>
      <c r="H32" s="115">
        <f t="shared" si="6"/>
        <v>21</v>
      </c>
      <c r="I32" s="94">
        <v>15.0</v>
      </c>
      <c r="J32" s="117">
        <f t="shared" si="7"/>
        <v>0.2666666667</v>
      </c>
      <c r="K32" s="123">
        <f>VLOOKUP(F32,'Q5'!A:B,2,FALSE)</f>
        <v>9330</v>
      </c>
    </row>
    <row r="33">
      <c r="A33" s="36">
        <v>283.0</v>
      </c>
      <c r="B33" s="36" t="s">
        <v>92</v>
      </c>
      <c r="C33" s="36" t="s">
        <v>159</v>
      </c>
      <c r="D33" s="124">
        <v>0.0</v>
      </c>
      <c r="F33" s="52" t="s">
        <v>101</v>
      </c>
      <c r="G33" s="94">
        <f t="shared" si="5"/>
        <v>4</v>
      </c>
      <c r="H33" s="115">
        <f t="shared" si="6"/>
        <v>15</v>
      </c>
      <c r="I33" s="94">
        <v>15.0</v>
      </c>
      <c r="J33" s="117">
        <f t="shared" si="7"/>
        <v>0.2666666667</v>
      </c>
      <c r="K33" s="123">
        <f>VLOOKUP(F33,'Q5'!A:B,2,FALSE)</f>
        <v>2742</v>
      </c>
    </row>
    <row r="34">
      <c r="A34" s="36">
        <v>224.0</v>
      </c>
      <c r="B34" s="36" t="s">
        <v>92</v>
      </c>
      <c r="C34" s="36" t="s">
        <v>160</v>
      </c>
      <c r="D34" s="124">
        <v>0.1</v>
      </c>
      <c r="F34" s="52" t="s">
        <v>107</v>
      </c>
      <c r="G34" s="94">
        <f t="shared" si="5"/>
        <v>4</v>
      </c>
      <c r="H34" s="115">
        <f t="shared" si="6"/>
        <v>7</v>
      </c>
      <c r="I34" s="94">
        <v>15.0</v>
      </c>
      <c r="J34" s="117">
        <f t="shared" si="7"/>
        <v>0.2666666667</v>
      </c>
      <c r="K34" s="123">
        <f>VLOOKUP(F34,'Q5'!A:B,2,FALSE)</f>
        <v>885</v>
      </c>
    </row>
    <row r="35">
      <c r="A35" s="36">
        <v>206.0</v>
      </c>
      <c r="B35" s="36" t="s">
        <v>92</v>
      </c>
      <c r="C35" s="36" t="s">
        <v>156</v>
      </c>
      <c r="D35" s="124">
        <v>0.0</v>
      </c>
      <c r="F35" s="52" t="s">
        <v>97</v>
      </c>
      <c r="G35" s="94">
        <f t="shared" si="5"/>
        <v>5</v>
      </c>
      <c r="H35" s="115">
        <f t="shared" si="6"/>
        <v>16</v>
      </c>
      <c r="I35" s="94">
        <v>15.0</v>
      </c>
      <c r="J35" s="117">
        <f t="shared" si="7"/>
        <v>0.3333333333</v>
      </c>
      <c r="K35" s="123">
        <f>VLOOKUP(F35,'Q5'!A:B,2,FALSE)</f>
        <v>2936</v>
      </c>
    </row>
    <row r="36">
      <c r="A36" s="36">
        <v>191.0</v>
      </c>
      <c r="B36" s="36" t="s">
        <v>92</v>
      </c>
      <c r="C36" s="36" t="s">
        <v>134</v>
      </c>
      <c r="D36" s="124">
        <v>0.2</v>
      </c>
      <c r="F36" s="52" t="s">
        <v>99</v>
      </c>
      <c r="G36" s="94">
        <f t="shared" si="5"/>
        <v>5</v>
      </c>
      <c r="H36" s="115">
        <f t="shared" si="6"/>
        <v>14</v>
      </c>
      <c r="I36" s="94">
        <v>15.0</v>
      </c>
      <c r="J36" s="117">
        <f t="shared" si="7"/>
        <v>0.3333333333</v>
      </c>
      <c r="K36" s="123">
        <f>VLOOKUP(F36,'Q5'!A:B,2,FALSE)</f>
        <v>2235</v>
      </c>
    </row>
    <row r="37">
      <c r="A37" s="36">
        <v>190.0</v>
      </c>
      <c r="B37" s="36" t="s">
        <v>92</v>
      </c>
      <c r="C37" s="36" t="s">
        <v>161</v>
      </c>
      <c r="D37" s="124">
        <v>0.0</v>
      </c>
      <c r="F37" s="52" t="s">
        <v>102</v>
      </c>
      <c r="G37" s="94">
        <f t="shared" si="5"/>
        <v>5</v>
      </c>
      <c r="H37" s="115">
        <f t="shared" si="6"/>
        <v>10</v>
      </c>
      <c r="I37" s="94">
        <v>15.0</v>
      </c>
      <c r="J37" s="117">
        <f t="shared" si="7"/>
        <v>0.3333333333</v>
      </c>
      <c r="K37" s="123">
        <f>VLOOKUP(F37,'Q5'!A:B,2,FALSE)</f>
        <v>1275</v>
      </c>
    </row>
    <row r="38">
      <c r="A38" s="36">
        <v>180.0</v>
      </c>
      <c r="B38" s="36" t="s">
        <v>92</v>
      </c>
      <c r="C38" s="36" t="s">
        <v>54</v>
      </c>
      <c r="D38" s="124">
        <v>0.2</v>
      </c>
      <c r="F38" s="52" t="s">
        <v>94</v>
      </c>
      <c r="G38" s="94">
        <f t="shared" si="5"/>
        <v>6</v>
      </c>
      <c r="H38" s="115">
        <f t="shared" si="6"/>
        <v>18</v>
      </c>
      <c r="I38" s="94">
        <v>15.0</v>
      </c>
      <c r="J38" s="117">
        <f t="shared" si="7"/>
        <v>0.4</v>
      </c>
      <c r="K38" s="123">
        <f>VLOOKUP(F38,'Q5'!A:B,2,FALSE)</f>
        <v>4247</v>
      </c>
    </row>
    <row r="39">
      <c r="A39" s="36">
        <v>178.0</v>
      </c>
      <c r="B39" s="36" t="s">
        <v>92</v>
      </c>
      <c r="C39" s="36" t="s">
        <v>37</v>
      </c>
      <c r="D39" s="124">
        <v>0.1</v>
      </c>
      <c r="F39" s="52" t="s">
        <v>106</v>
      </c>
      <c r="G39" s="94">
        <f t="shared" si="5"/>
        <v>6</v>
      </c>
      <c r="H39" s="115">
        <f t="shared" si="6"/>
        <v>9</v>
      </c>
      <c r="I39" s="94">
        <v>15.0</v>
      </c>
      <c r="J39" s="117">
        <f t="shared" si="7"/>
        <v>0.4</v>
      </c>
      <c r="K39" s="123">
        <f>VLOOKUP(F39,'Q5'!A:B,2,FALSE)</f>
        <v>1170</v>
      </c>
    </row>
    <row r="40">
      <c r="A40" s="36">
        <v>175.0</v>
      </c>
      <c r="B40" s="36" t="s">
        <v>92</v>
      </c>
      <c r="C40" s="36" t="s">
        <v>162</v>
      </c>
      <c r="D40" s="124">
        <v>0.1</v>
      </c>
      <c r="F40" s="52" t="s">
        <v>111</v>
      </c>
      <c r="G40" s="94">
        <f t="shared" si="5"/>
        <v>6</v>
      </c>
      <c r="H40" s="115">
        <f t="shared" si="6"/>
        <v>5</v>
      </c>
      <c r="I40" s="94">
        <v>15.0</v>
      </c>
      <c r="J40" s="117">
        <f t="shared" si="7"/>
        <v>0.4</v>
      </c>
      <c r="K40" s="123">
        <f>VLOOKUP(F40,'Q5'!A:B,2,FALSE)</f>
        <v>718</v>
      </c>
    </row>
    <row r="41">
      <c r="A41" s="36">
        <v>164.0</v>
      </c>
      <c r="B41" s="36" t="s">
        <v>92</v>
      </c>
      <c r="C41" s="36" t="s">
        <v>39</v>
      </c>
      <c r="D41" s="124">
        <v>0.25</v>
      </c>
      <c r="F41" s="52" t="s">
        <v>98</v>
      </c>
      <c r="G41" s="94">
        <f t="shared" si="5"/>
        <v>7</v>
      </c>
      <c r="H41" s="115">
        <f t="shared" si="6"/>
        <v>17</v>
      </c>
      <c r="I41" s="94">
        <v>15.0</v>
      </c>
      <c r="J41" s="117">
        <f t="shared" si="7"/>
        <v>0.4666666667</v>
      </c>
      <c r="K41" s="123">
        <f>VLOOKUP(F41,'Q5'!A:B,2,FALSE)</f>
        <v>3254</v>
      </c>
    </row>
    <row r="42">
      <c r="A42" s="36">
        <v>160.0</v>
      </c>
      <c r="B42" s="36" t="s">
        <v>92</v>
      </c>
      <c r="C42" s="36" t="s">
        <v>52</v>
      </c>
      <c r="D42" s="124">
        <v>0.0</v>
      </c>
      <c r="F42" s="52" t="s">
        <v>93</v>
      </c>
      <c r="G42" s="94">
        <f t="shared" si="5"/>
        <v>9</v>
      </c>
      <c r="H42" s="115">
        <f t="shared" si="6"/>
        <v>20</v>
      </c>
      <c r="I42" s="94">
        <v>15.0</v>
      </c>
      <c r="J42" s="117">
        <f t="shared" si="7"/>
        <v>0.6</v>
      </c>
      <c r="K42" s="123">
        <f>VLOOKUP(F42,'Q5'!A:B,2,FALSE)</f>
        <v>9213</v>
      </c>
    </row>
    <row r="43">
      <c r="A43" s="36">
        <v>150.0</v>
      </c>
      <c r="B43" s="36" t="s">
        <v>92</v>
      </c>
      <c r="C43" s="36" t="s">
        <v>146</v>
      </c>
      <c r="D43" s="124">
        <v>0.15</v>
      </c>
      <c r="F43" s="52" t="s">
        <v>100</v>
      </c>
      <c r="G43" s="94">
        <f t="shared" si="5"/>
        <v>9</v>
      </c>
      <c r="H43" s="115">
        <f t="shared" si="6"/>
        <v>13</v>
      </c>
      <c r="I43" s="94">
        <v>15.0</v>
      </c>
      <c r="J43" s="117">
        <f t="shared" si="7"/>
        <v>0.6</v>
      </c>
      <c r="K43" s="123">
        <f>VLOOKUP(F43,'Q5'!A:B,2,FALSE)</f>
        <v>1984</v>
      </c>
    </row>
    <row r="44">
      <c r="A44" s="36">
        <v>126.0</v>
      </c>
      <c r="B44" s="36" t="s">
        <v>92</v>
      </c>
      <c r="C44" s="36" t="s">
        <v>163</v>
      </c>
      <c r="D44" s="124">
        <v>0.05</v>
      </c>
      <c r="F44" s="52" t="s">
        <v>103</v>
      </c>
      <c r="G44" s="94">
        <f t="shared" si="5"/>
        <v>9</v>
      </c>
      <c r="H44" s="115">
        <f t="shared" si="6"/>
        <v>12</v>
      </c>
      <c r="I44" s="94">
        <v>15.0</v>
      </c>
      <c r="J44" s="117">
        <f t="shared" si="7"/>
        <v>0.6</v>
      </c>
      <c r="K44" s="123">
        <f>VLOOKUP(F44,'Q5'!A:B,2,FALSE)</f>
        <v>1684</v>
      </c>
    </row>
    <row r="45">
      <c r="A45" s="36">
        <v>120.0</v>
      </c>
      <c r="B45" s="36" t="s">
        <v>92</v>
      </c>
      <c r="C45" s="36" t="s">
        <v>150</v>
      </c>
      <c r="D45" s="124">
        <v>0.1</v>
      </c>
      <c r="F45" s="52" t="s">
        <v>104</v>
      </c>
      <c r="G45" s="94">
        <f t="shared" si="5"/>
        <v>9</v>
      </c>
      <c r="H45" s="115">
        <f t="shared" si="6"/>
        <v>6</v>
      </c>
      <c r="I45" s="94">
        <v>15.0</v>
      </c>
      <c r="J45" s="117">
        <f t="shared" si="7"/>
        <v>0.6</v>
      </c>
      <c r="K45" s="123">
        <f>VLOOKUP(F45,'Q5'!A:B,2,FALSE)</f>
        <v>822</v>
      </c>
    </row>
    <row r="46">
      <c r="A46" s="36">
        <v>120.0</v>
      </c>
      <c r="B46" s="36" t="s">
        <v>92</v>
      </c>
      <c r="C46" s="36" t="s">
        <v>164</v>
      </c>
      <c r="D46" s="124">
        <v>0.05</v>
      </c>
      <c r="F46" s="52" t="s">
        <v>110</v>
      </c>
      <c r="G46" s="94">
        <f t="shared" si="5"/>
        <v>9</v>
      </c>
      <c r="H46" s="115">
        <f t="shared" si="6"/>
        <v>4</v>
      </c>
      <c r="I46" s="94">
        <v>15.0</v>
      </c>
      <c r="J46" s="117">
        <f t="shared" si="7"/>
        <v>0.6</v>
      </c>
      <c r="K46" s="123">
        <f>VLOOKUP(F46,'Q5'!A:B,2,FALSE)</f>
        <v>533</v>
      </c>
    </row>
    <row r="47">
      <c r="A47" s="36">
        <v>118.0</v>
      </c>
      <c r="B47" s="36" t="s">
        <v>92</v>
      </c>
      <c r="C47" s="36" t="s">
        <v>165</v>
      </c>
      <c r="D47" s="124">
        <v>0.1</v>
      </c>
      <c r="F47" s="52" t="s">
        <v>92</v>
      </c>
      <c r="G47" s="94">
        <f t="shared" si="5"/>
        <v>11</v>
      </c>
      <c r="H47" s="115">
        <f t="shared" si="6"/>
        <v>19</v>
      </c>
      <c r="I47" s="94">
        <v>15.0</v>
      </c>
      <c r="J47" s="117">
        <f t="shared" si="7"/>
        <v>0.7333333333</v>
      </c>
      <c r="K47" s="123">
        <f>VLOOKUP(F47,'Q5'!A:B,2,FALSE)</f>
        <v>5167</v>
      </c>
    </row>
    <row r="48">
      <c r="A48" s="125">
        <v>90.0</v>
      </c>
      <c r="B48" s="126" t="s">
        <v>95</v>
      </c>
      <c r="C48" s="126" t="s">
        <v>54</v>
      </c>
      <c r="D48" s="127">
        <v>0.0</v>
      </c>
    </row>
    <row r="49">
      <c r="A49" s="128">
        <v>82.0</v>
      </c>
      <c r="B49" s="129" t="s">
        <v>95</v>
      </c>
      <c r="C49" s="129" t="s">
        <v>166</v>
      </c>
      <c r="D49" s="130">
        <v>0.0</v>
      </c>
    </row>
    <row r="50">
      <c r="A50" s="128">
        <v>80.0</v>
      </c>
      <c r="B50" s="129" t="s">
        <v>95</v>
      </c>
      <c r="C50" s="129" t="s">
        <v>141</v>
      </c>
      <c r="D50" s="130">
        <v>0.0</v>
      </c>
    </row>
    <row r="51">
      <c r="A51" s="128">
        <v>78.0</v>
      </c>
      <c r="B51" s="129" t="s">
        <v>95</v>
      </c>
      <c r="C51" s="129" t="s">
        <v>165</v>
      </c>
      <c r="D51" s="130">
        <v>0.0</v>
      </c>
      <c r="F51" s="131" t="s">
        <v>126</v>
      </c>
      <c r="G51" s="132" t="s">
        <v>151</v>
      </c>
      <c r="H51" s="132" t="s">
        <v>133</v>
      </c>
      <c r="I51" s="133" t="s">
        <v>152</v>
      </c>
      <c r="J51" s="133" t="s">
        <v>153</v>
      </c>
      <c r="K51" s="134" t="s">
        <v>44</v>
      </c>
    </row>
    <row r="52">
      <c r="A52" s="128">
        <v>76.0</v>
      </c>
      <c r="B52" s="129" t="s">
        <v>95</v>
      </c>
      <c r="C52" s="129" t="s">
        <v>150</v>
      </c>
      <c r="D52" s="130">
        <v>0.0</v>
      </c>
      <c r="F52" s="135" t="s">
        <v>94</v>
      </c>
      <c r="G52" s="136">
        <v>15.0</v>
      </c>
      <c r="H52" s="137">
        <v>4.0</v>
      </c>
      <c r="I52" s="138">
        <v>15.0</v>
      </c>
      <c r="J52" s="139">
        <v>1.0</v>
      </c>
      <c r="K52" s="140">
        <v>4247.0</v>
      </c>
    </row>
    <row r="53">
      <c r="A53" s="128">
        <v>65.0</v>
      </c>
      <c r="B53" s="129" t="s">
        <v>95</v>
      </c>
      <c r="C53" s="129" t="s">
        <v>167</v>
      </c>
      <c r="D53" s="130">
        <v>0.0</v>
      </c>
      <c r="F53" s="135" t="s">
        <v>93</v>
      </c>
      <c r="G53" s="136">
        <v>15.0</v>
      </c>
      <c r="H53" s="141">
        <v>2.0</v>
      </c>
      <c r="I53" s="138">
        <v>15.0</v>
      </c>
      <c r="J53" s="139">
        <v>1.0</v>
      </c>
      <c r="K53" s="140">
        <v>9213.0</v>
      </c>
    </row>
    <row r="54">
      <c r="A54" s="128">
        <v>62.0</v>
      </c>
      <c r="B54" s="129" t="s">
        <v>95</v>
      </c>
      <c r="C54" s="129" t="s">
        <v>168</v>
      </c>
      <c r="D54" s="130">
        <v>0.0</v>
      </c>
      <c r="F54" s="135" t="s">
        <v>92</v>
      </c>
      <c r="G54" s="142">
        <v>14.0</v>
      </c>
      <c r="H54" s="143">
        <v>3.0</v>
      </c>
      <c r="I54" s="138">
        <v>15.0</v>
      </c>
      <c r="J54" s="139">
        <v>0.9333333333333333</v>
      </c>
      <c r="K54" s="140">
        <v>5167.0</v>
      </c>
    </row>
    <row r="55">
      <c r="A55" s="128">
        <v>61.0</v>
      </c>
      <c r="B55" s="129" t="s">
        <v>95</v>
      </c>
      <c r="C55" s="129" t="s">
        <v>38</v>
      </c>
      <c r="D55" s="130">
        <v>0.0</v>
      </c>
      <c r="F55" s="135" t="s">
        <v>91</v>
      </c>
      <c r="G55" s="142">
        <v>14.0</v>
      </c>
      <c r="H55" s="144">
        <v>1.0</v>
      </c>
      <c r="I55" s="138">
        <v>15.0</v>
      </c>
      <c r="J55" s="139">
        <v>0.9333333333333333</v>
      </c>
      <c r="K55" s="140">
        <v>9330.0</v>
      </c>
    </row>
    <row r="56">
      <c r="A56" s="128">
        <v>60.0</v>
      </c>
      <c r="B56" s="129" t="s">
        <v>95</v>
      </c>
      <c r="C56" s="129" t="s">
        <v>169</v>
      </c>
      <c r="D56" s="130">
        <v>0.0</v>
      </c>
      <c r="F56" s="135" t="s">
        <v>98</v>
      </c>
      <c r="G56" s="145">
        <v>13.0</v>
      </c>
      <c r="H56" s="146">
        <v>5.0</v>
      </c>
      <c r="I56" s="138">
        <v>15.0</v>
      </c>
      <c r="J56" s="139">
        <v>0.8666666666666667</v>
      </c>
      <c r="K56" s="140">
        <v>3254.0</v>
      </c>
    </row>
    <row r="57">
      <c r="A57" s="128">
        <v>60.0</v>
      </c>
      <c r="B57" s="129" t="s">
        <v>95</v>
      </c>
      <c r="C57" s="129" t="s">
        <v>170</v>
      </c>
      <c r="D57" s="130">
        <v>0.0</v>
      </c>
      <c r="F57" s="135" t="s">
        <v>110</v>
      </c>
      <c r="G57" s="147">
        <v>12.0</v>
      </c>
      <c r="H57" s="148">
        <v>18.0</v>
      </c>
      <c r="I57" s="138">
        <v>15.0</v>
      </c>
      <c r="J57" s="139">
        <v>0.8</v>
      </c>
      <c r="K57" s="140">
        <v>533.0</v>
      </c>
    </row>
    <row r="58">
      <c r="A58" s="128">
        <v>60.0</v>
      </c>
      <c r="B58" s="129" t="s">
        <v>95</v>
      </c>
      <c r="C58" s="129" t="s">
        <v>171</v>
      </c>
      <c r="D58" s="130">
        <v>0.15</v>
      </c>
      <c r="F58" s="135" t="s">
        <v>103</v>
      </c>
      <c r="G58" s="147">
        <v>12.0</v>
      </c>
      <c r="H58" s="149">
        <v>10.0</v>
      </c>
      <c r="I58" s="138">
        <v>15.0</v>
      </c>
      <c r="J58" s="139">
        <v>0.8</v>
      </c>
      <c r="K58" s="140">
        <v>1684.0</v>
      </c>
    </row>
    <row r="59">
      <c r="A59" s="128">
        <v>48.0</v>
      </c>
      <c r="B59" s="129" t="s">
        <v>95</v>
      </c>
      <c r="C59" s="129" t="s">
        <v>158</v>
      </c>
      <c r="D59" s="130">
        <v>0.15</v>
      </c>
      <c r="F59" s="135" t="s">
        <v>100</v>
      </c>
      <c r="G59" s="147">
        <v>12.0</v>
      </c>
      <c r="H59" s="150">
        <v>9.0</v>
      </c>
      <c r="I59" s="138">
        <v>15.0</v>
      </c>
      <c r="J59" s="139">
        <v>0.8</v>
      </c>
      <c r="K59" s="140">
        <v>1984.0</v>
      </c>
    </row>
    <row r="60">
      <c r="A60" s="128">
        <v>40.0</v>
      </c>
      <c r="B60" s="129" t="s">
        <v>95</v>
      </c>
      <c r="C60" s="129" t="s">
        <v>145</v>
      </c>
      <c r="D60" s="130">
        <v>0.05</v>
      </c>
      <c r="F60" s="135" t="s">
        <v>97</v>
      </c>
      <c r="G60" s="147">
        <v>12.0</v>
      </c>
      <c r="H60" s="151">
        <v>6.0</v>
      </c>
      <c r="I60" s="138">
        <v>15.0</v>
      </c>
      <c r="J60" s="139">
        <v>0.8</v>
      </c>
      <c r="K60" s="140">
        <v>2936.0</v>
      </c>
    </row>
    <row r="61">
      <c r="A61" s="128">
        <v>40.0</v>
      </c>
      <c r="B61" s="129" t="s">
        <v>95</v>
      </c>
      <c r="C61" s="129" t="s">
        <v>154</v>
      </c>
      <c r="D61" s="130">
        <v>0.0</v>
      </c>
      <c r="F61" s="135" t="s">
        <v>102</v>
      </c>
      <c r="G61" s="152">
        <v>10.0</v>
      </c>
      <c r="H61" s="153">
        <v>12.0</v>
      </c>
      <c r="I61" s="138">
        <v>15.0</v>
      </c>
      <c r="J61" s="139">
        <v>0.6666666666666666</v>
      </c>
      <c r="K61" s="140">
        <v>1275.0</v>
      </c>
    </row>
    <row r="62">
      <c r="A62" s="128">
        <v>40.0</v>
      </c>
      <c r="B62" s="129" t="s">
        <v>95</v>
      </c>
      <c r="C62" s="129" t="s">
        <v>52</v>
      </c>
      <c r="D62" s="130">
        <v>0.0</v>
      </c>
      <c r="F62" s="135" t="s">
        <v>99</v>
      </c>
      <c r="G62" s="152">
        <v>10.0</v>
      </c>
      <c r="H62" s="154">
        <v>8.0</v>
      </c>
      <c r="I62" s="138">
        <v>15.0</v>
      </c>
      <c r="J62" s="139">
        <v>0.6666666666666666</v>
      </c>
      <c r="K62" s="140">
        <v>2235.0</v>
      </c>
    </row>
    <row r="63">
      <c r="A63" s="125">
        <v>212.0</v>
      </c>
      <c r="B63" s="126" t="s">
        <v>94</v>
      </c>
      <c r="C63" s="126" t="s">
        <v>52</v>
      </c>
      <c r="D63" s="127">
        <v>0.25</v>
      </c>
      <c r="F63" s="135" t="s">
        <v>104</v>
      </c>
      <c r="G63" s="155">
        <v>9.0</v>
      </c>
      <c r="H63" s="156">
        <v>16.0</v>
      </c>
      <c r="I63" s="138">
        <v>15.0</v>
      </c>
      <c r="J63" s="139">
        <v>0.6</v>
      </c>
      <c r="K63" s="140">
        <v>822.0</v>
      </c>
    </row>
    <row r="64">
      <c r="A64" s="128">
        <v>171.0</v>
      </c>
      <c r="B64" s="129" t="s">
        <v>94</v>
      </c>
      <c r="C64" s="129" t="s">
        <v>172</v>
      </c>
      <c r="D64" s="130">
        <v>0.0</v>
      </c>
      <c r="F64" s="135" t="s">
        <v>106</v>
      </c>
      <c r="G64" s="155">
        <v>9.0</v>
      </c>
      <c r="H64" s="157">
        <v>13.0</v>
      </c>
      <c r="I64" s="138">
        <v>15.0</v>
      </c>
      <c r="J64" s="139">
        <v>0.6</v>
      </c>
      <c r="K64" s="140">
        <v>1170.0</v>
      </c>
    </row>
    <row r="65">
      <c r="A65" s="128">
        <v>150.0</v>
      </c>
      <c r="B65" s="129" t="s">
        <v>94</v>
      </c>
      <c r="C65" s="129" t="s">
        <v>154</v>
      </c>
      <c r="D65" s="130">
        <v>0.0</v>
      </c>
      <c r="F65" s="135" t="s">
        <v>111</v>
      </c>
      <c r="G65" s="158">
        <v>8.0</v>
      </c>
      <c r="H65" s="159">
        <v>17.0</v>
      </c>
      <c r="I65" s="138">
        <v>15.0</v>
      </c>
      <c r="J65" s="139">
        <v>0.5333333333333333</v>
      </c>
      <c r="K65" s="140">
        <v>718.0</v>
      </c>
    </row>
    <row r="66">
      <c r="A66" s="128">
        <v>145.0</v>
      </c>
      <c r="B66" s="129" t="s">
        <v>94</v>
      </c>
      <c r="C66" s="129" t="s">
        <v>159</v>
      </c>
      <c r="D66" s="130">
        <v>0.0</v>
      </c>
      <c r="F66" s="135" t="s">
        <v>101</v>
      </c>
      <c r="G66" s="158">
        <v>8.0</v>
      </c>
      <c r="H66" s="160">
        <v>7.0</v>
      </c>
      <c r="I66" s="138">
        <v>15.0</v>
      </c>
      <c r="J66" s="139">
        <v>0.5333333333333333</v>
      </c>
      <c r="K66" s="140">
        <v>2742.0</v>
      </c>
    </row>
    <row r="67">
      <c r="A67" s="128">
        <v>140.0</v>
      </c>
      <c r="B67" s="129" t="s">
        <v>94</v>
      </c>
      <c r="C67" s="129" t="s">
        <v>162</v>
      </c>
      <c r="D67" s="130">
        <v>0.0</v>
      </c>
      <c r="F67" s="135" t="s">
        <v>107</v>
      </c>
      <c r="G67" s="161">
        <v>7.0</v>
      </c>
      <c r="H67" s="162">
        <v>15.0</v>
      </c>
      <c r="I67" s="138">
        <v>15.0</v>
      </c>
      <c r="J67" s="139">
        <v>0.4666666666666667</v>
      </c>
      <c r="K67" s="140">
        <v>885.0</v>
      </c>
    </row>
    <row r="68">
      <c r="A68" s="128">
        <v>130.0</v>
      </c>
      <c r="B68" s="129" t="s">
        <v>94</v>
      </c>
      <c r="C68" s="129" t="s">
        <v>38</v>
      </c>
      <c r="D68" s="130">
        <v>0.0</v>
      </c>
      <c r="F68" s="135" t="s">
        <v>95</v>
      </c>
      <c r="G68" s="163">
        <v>6.0</v>
      </c>
      <c r="H68" s="164">
        <v>11.0</v>
      </c>
      <c r="I68" s="138">
        <v>15.0</v>
      </c>
      <c r="J68" s="139">
        <v>0.4</v>
      </c>
      <c r="K68" s="140">
        <v>1392.0</v>
      </c>
    </row>
    <row r="69">
      <c r="A69" s="128">
        <v>127.0</v>
      </c>
      <c r="B69" s="129" t="s">
        <v>94</v>
      </c>
      <c r="C69" s="129" t="s">
        <v>163</v>
      </c>
      <c r="D69" s="130">
        <v>0.15</v>
      </c>
      <c r="F69" s="135" t="s">
        <v>105</v>
      </c>
      <c r="G69" s="165">
        <v>4.0</v>
      </c>
      <c r="H69" s="166">
        <v>14.0</v>
      </c>
      <c r="I69" s="138">
        <v>15.0</v>
      </c>
      <c r="J69" s="139">
        <v>0.26666666666666666</v>
      </c>
      <c r="K69" s="140">
        <v>1025.0</v>
      </c>
    </row>
    <row r="70">
      <c r="A70" s="128">
        <v>121.0</v>
      </c>
      <c r="B70" s="129" t="s">
        <v>94</v>
      </c>
      <c r="C70" s="129" t="s">
        <v>173</v>
      </c>
      <c r="D70" s="130">
        <v>0.0</v>
      </c>
      <c r="F70" s="135" t="s">
        <v>108</v>
      </c>
      <c r="G70" s="167">
        <v>0.0</v>
      </c>
      <c r="H70" s="120">
        <v>21.0</v>
      </c>
      <c r="I70" s="138">
        <v>15.0</v>
      </c>
      <c r="J70" s="139">
        <v>0.0</v>
      </c>
      <c r="K70" s="140">
        <v>161.0</v>
      </c>
    </row>
    <row r="71">
      <c r="A71" s="128">
        <v>119.0</v>
      </c>
      <c r="B71" s="129" t="s">
        <v>94</v>
      </c>
      <c r="C71" s="129" t="s">
        <v>37</v>
      </c>
      <c r="D71" s="130">
        <v>0.0</v>
      </c>
      <c r="F71" s="135" t="s">
        <v>109</v>
      </c>
      <c r="G71" s="167">
        <v>0.0</v>
      </c>
      <c r="H71" s="168">
        <v>20.0</v>
      </c>
      <c r="I71" s="138">
        <v>14.0</v>
      </c>
      <c r="J71" s="139">
        <v>0.0</v>
      </c>
      <c r="K71" s="140">
        <v>205.0</v>
      </c>
    </row>
    <row r="72">
      <c r="A72" s="128">
        <v>118.0</v>
      </c>
      <c r="B72" s="129" t="s">
        <v>94</v>
      </c>
      <c r="C72" s="129" t="s">
        <v>40</v>
      </c>
      <c r="D72" s="130">
        <v>0.15</v>
      </c>
      <c r="F72" s="135" t="s">
        <v>96</v>
      </c>
      <c r="G72" s="167">
        <v>0.0</v>
      </c>
      <c r="H72" s="169">
        <v>19.0</v>
      </c>
      <c r="I72" s="138">
        <v>15.0</v>
      </c>
      <c r="J72" s="139">
        <v>0.0</v>
      </c>
      <c r="K72" s="140">
        <v>339.0</v>
      </c>
    </row>
    <row r="73">
      <c r="A73" s="128">
        <v>112.0</v>
      </c>
      <c r="B73" s="129" t="s">
        <v>94</v>
      </c>
      <c r="C73" s="129" t="s">
        <v>174</v>
      </c>
      <c r="D73" s="130">
        <v>0.0</v>
      </c>
    </row>
    <row r="74">
      <c r="A74" s="128">
        <v>109.0</v>
      </c>
      <c r="B74" s="129" t="s">
        <v>94</v>
      </c>
      <c r="C74" s="129" t="s">
        <v>175</v>
      </c>
      <c r="D74" s="130">
        <v>0.25</v>
      </c>
      <c r="F74" s="131" t="s">
        <v>126</v>
      </c>
      <c r="G74" s="132" t="s">
        <v>151</v>
      </c>
      <c r="H74" s="170" t="s">
        <v>176</v>
      </c>
    </row>
    <row r="75">
      <c r="A75" s="128">
        <v>97.0</v>
      </c>
      <c r="B75" s="129" t="s">
        <v>94</v>
      </c>
      <c r="C75" s="129" t="s">
        <v>177</v>
      </c>
      <c r="D75" s="130">
        <v>0.0</v>
      </c>
      <c r="F75" s="171" t="s">
        <v>111</v>
      </c>
      <c r="G75" s="172">
        <v>8.0</v>
      </c>
      <c r="H75" s="52">
        <f t="shared" ref="H75:H76" si="8">15-G75</f>
        <v>7</v>
      </c>
    </row>
    <row r="76">
      <c r="A76" s="128">
        <v>94.0</v>
      </c>
      <c r="B76" s="129" t="s">
        <v>94</v>
      </c>
      <c r="C76" s="129" t="s">
        <v>178</v>
      </c>
      <c r="D76" s="130">
        <v>0.15</v>
      </c>
      <c r="F76" s="52" t="s">
        <v>110</v>
      </c>
      <c r="G76" s="173">
        <v>12.0</v>
      </c>
      <c r="H76" s="52">
        <f t="shared" si="8"/>
        <v>3</v>
      </c>
    </row>
    <row r="77">
      <c r="A77" s="128">
        <v>92.0</v>
      </c>
      <c r="B77" s="129" t="s">
        <v>94</v>
      </c>
      <c r="C77" s="129" t="s">
        <v>137</v>
      </c>
      <c r="D77" s="130">
        <v>0.1</v>
      </c>
      <c r="F77" s="52" t="s">
        <v>96</v>
      </c>
      <c r="G77" s="94">
        <f t="shared" ref="G77:G79" si="9">VLOOKUP(F77,$F$4:$G$24,2,FALSE)</f>
        <v>0</v>
      </c>
      <c r="H77" s="52">
        <v>15.0</v>
      </c>
    </row>
    <row r="78">
      <c r="A78" s="125">
        <v>145.0</v>
      </c>
      <c r="B78" s="125" t="s">
        <v>100</v>
      </c>
      <c r="C78" s="125" t="s">
        <v>52</v>
      </c>
      <c r="D78" s="174">
        <v>0.05</v>
      </c>
      <c r="F78" s="52" t="s">
        <v>109</v>
      </c>
      <c r="G78" s="94">
        <f t="shared" si="9"/>
        <v>0</v>
      </c>
      <c r="H78" s="52">
        <v>14.0</v>
      </c>
    </row>
    <row r="79">
      <c r="A79" s="125">
        <v>132.0</v>
      </c>
      <c r="B79" s="125" t="s">
        <v>100</v>
      </c>
      <c r="C79" s="125" t="s">
        <v>135</v>
      </c>
      <c r="D79" s="174">
        <v>0.0</v>
      </c>
      <c r="F79" s="52" t="s">
        <v>108</v>
      </c>
      <c r="G79" s="94">
        <f t="shared" si="9"/>
        <v>0</v>
      </c>
      <c r="H79" s="52">
        <v>15.0</v>
      </c>
    </row>
    <row r="80">
      <c r="A80" s="125">
        <v>126.0</v>
      </c>
      <c r="B80" s="125" t="s">
        <v>100</v>
      </c>
      <c r="C80" s="125" t="s">
        <v>134</v>
      </c>
      <c r="D80" s="174">
        <v>0.05</v>
      </c>
    </row>
    <row r="81">
      <c r="A81" s="125">
        <v>98.0</v>
      </c>
      <c r="B81" s="125" t="s">
        <v>100</v>
      </c>
      <c r="C81" s="125" t="s">
        <v>38</v>
      </c>
      <c r="D81" s="174">
        <v>0.05</v>
      </c>
      <c r="F81" s="122" t="s">
        <v>126</v>
      </c>
      <c r="G81" s="122" t="s">
        <v>151</v>
      </c>
      <c r="H81" s="122" t="s">
        <v>133</v>
      </c>
      <c r="I81" s="122" t="s">
        <v>153</v>
      </c>
    </row>
    <row r="82">
      <c r="A82" s="125">
        <v>87.0</v>
      </c>
      <c r="B82" s="125" t="s">
        <v>100</v>
      </c>
      <c r="C82" s="125" t="s">
        <v>138</v>
      </c>
      <c r="D82" s="174">
        <v>0.2</v>
      </c>
      <c r="F82" s="52" t="s">
        <v>92</v>
      </c>
      <c r="G82" s="94">
        <v>11.0</v>
      </c>
      <c r="H82" s="115">
        <v>3.0</v>
      </c>
      <c r="I82" s="175">
        <v>0.7333333333333333</v>
      </c>
    </row>
    <row r="83">
      <c r="A83" s="125">
        <v>82.0</v>
      </c>
      <c r="B83" s="125" t="s">
        <v>100</v>
      </c>
      <c r="C83" s="125" t="s">
        <v>179</v>
      </c>
      <c r="D83" s="174">
        <v>0.0</v>
      </c>
      <c r="F83" s="52" t="s">
        <v>93</v>
      </c>
      <c r="G83" s="94">
        <v>9.0</v>
      </c>
      <c r="H83" s="115">
        <v>2.0</v>
      </c>
      <c r="I83" s="175">
        <v>0.6</v>
      </c>
    </row>
    <row r="84">
      <c r="A84" s="125">
        <v>80.0</v>
      </c>
      <c r="B84" s="125" t="s">
        <v>100</v>
      </c>
      <c r="C84" s="125" t="s">
        <v>180</v>
      </c>
      <c r="D84" s="174">
        <v>0.0</v>
      </c>
      <c r="F84" s="52" t="s">
        <v>110</v>
      </c>
      <c r="G84" s="94">
        <v>9.0</v>
      </c>
      <c r="H84" s="115">
        <v>18.0</v>
      </c>
      <c r="I84" s="175">
        <v>0.6</v>
      </c>
    </row>
    <row r="85">
      <c r="A85" s="125">
        <v>65.0</v>
      </c>
      <c r="B85" s="125" t="s">
        <v>100</v>
      </c>
      <c r="C85" s="125" t="s">
        <v>154</v>
      </c>
      <c r="D85" s="174">
        <v>0.0</v>
      </c>
      <c r="F85" s="52" t="s">
        <v>103</v>
      </c>
      <c r="G85" s="94">
        <v>9.0</v>
      </c>
      <c r="H85" s="115">
        <v>10.0</v>
      </c>
      <c r="I85" s="175">
        <v>0.6</v>
      </c>
    </row>
    <row r="86">
      <c r="A86" s="125">
        <v>65.0</v>
      </c>
      <c r="B86" s="125" t="s">
        <v>100</v>
      </c>
      <c r="C86" s="125" t="s">
        <v>181</v>
      </c>
      <c r="D86" s="174">
        <v>0.05</v>
      </c>
      <c r="F86" s="52" t="s">
        <v>100</v>
      </c>
      <c r="G86" s="94">
        <v>9.0</v>
      </c>
      <c r="H86" s="115">
        <v>9.0</v>
      </c>
      <c r="I86" s="175">
        <v>0.6</v>
      </c>
    </row>
    <row r="87">
      <c r="A87" s="125">
        <v>64.0</v>
      </c>
      <c r="B87" s="125" t="s">
        <v>100</v>
      </c>
      <c r="C87" s="125" t="s">
        <v>140</v>
      </c>
      <c r="D87" s="174">
        <v>0.0</v>
      </c>
      <c r="F87" s="52" t="s">
        <v>104</v>
      </c>
      <c r="G87" s="94">
        <v>9.0</v>
      </c>
      <c r="H87" s="115">
        <v>16.0</v>
      </c>
      <c r="I87" s="175">
        <v>0.6</v>
      </c>
    </row>
    <row r="88">
      <c r="A88" s="125">
        <v>62.0</v>
      </c>
      <c r="B88" s="125" t="s">
        <v>100</v>
      </c>
      <c r="C88" s="125" t="s">
        <v>182</v>
      </c>
      <c r="D88" s="174">
        <v>0.0</v>
      </c>
      <c r="F88" s="52" t="s">
        <v>98</v>
      </c>
      <c r="G88" s="94">
        <v>7.0</v>
      </c>
      <c r="H88" s="115">
        <v>5.0</v>
      </c>
      <c r="I88" s="175">
        <v>0.4666666666666667</v>
      </c>
    </row>
    <row r="89">
      <c r="A89" s="125">
        <v>60.0</v>
      </c>
      <c r="B89" s="125" t="s">
        <v>100</v>
      </c>
      <c r="C89" s="125" t="s">
        <v>169</v>
      </c>
      <c r="D89" s="174">
        <v>0.2</v>
      </c>
      <c r="F89" s="52" t="s">
        <v>94</v>
      </c>
      <c r="G89" s="94">
        <v>6.0</v>
      </c>
      <c r="H89" s="115">
        <v>4.0</v>
      </c>
      <c r="I89" s="175">
        <v>0.4</v>
      </c>
    </row>
    <row r="90">
      <c r="A90" s="125">
        <v>60.0</v>
      </c>
      <c r="B90" s="125" t="s">
        <v>100</v>
      </c>
      <c r="C90" s="125" t="s">
        <v>159</v>
      </c>
      <c r="D90" s="174">
        <v>0.1</v>
      </c>
      <c r="F90" s="52" t="s">
        <v>106</v>
      </c>
      <c r="G90" s="94">
        <v>6.0</v>
      </c>
      <c r="H90" s="115">
        <v>13.0</v>
      </c>
      <c r="I90" s="175">
        <v>0.4</v>
      </c>
    </row>
    <row r="91">
      <c r="A91" s="125">
        <v>58.0</v>
      </c>
      <c r="B91" s="125" t="s">
        <v>100</v>
      </c>
      <c r="C91" s="125" t="s">
        <v>183</v>
      </c>
      <c r="D91" s="174">
        <v>0.2</v>
      </c>
      <c r="F91" s="52" t="s">
        <v>111</v>
      </c>
      <c r="G91" s="94">
        <v>6.0</v>
      </c>
      <c r="H91" s="115">
        <v>17.0</v>
      </c>
      <c r="I91" s="175">
        <v>0.4</v>
      </c>
    </row>
    <row r="92">
      <c r="A92" s="125">
        <v>50.0</v>
      </c>
      <c r="B92" s="125" t="s">
        <v>100</v>
      </c>
      <c r="C92" s="125" t="s">
        <v>41</v>
      </c>
      <c r="D92" s="174">
        <v>0.25</v>
      </c>
      <c r="F92" s="52" t="s">
        <v>97</v>
      </c>
      <c r="G92" s="94">
        <v>5.0</v>
      </c>
      <c r="H92" s="115">
        <v>6.0</v>
      </c>
      <c r="I92" s="175">
        <v>0.3333333333333333</v>
      </c>
    </row>
    <row r="93">
      <c r="A93" s="125">
        <v>101.0</v>
      </c>
      <c r="B93" s="126" t="s">
        <v>106</v>
      </c>
      <c r="C93" s="126" t="s">
        <v>154</v>
      </c>
      <c r="D93" s="127">
        <v>0.0</v>
      </c>
      <c r="F93" s="52" t="s">
        <v>102</v>
      </c>
      <c r="G93" s="94">
        <v>5.0</v>
      </c>
      <c r="H93" s="115">
        <v>12.0</v>
      </c>
      <c r="I93" s="175">
        <v>0.3333333333333333</v>
      </c>
    </row>
    <row r="94">
      <c r="A94" s="128">
        <v>96.0</v>
      </c>
      <c r="B94" s="129" t="s">
        <v>106</v>
      </c>
      <c r="C94" s="129" t="s">
        <v>138</v>
      </c>
      <c r="D94" s="130">
        <v>0.0</v>
      </c>
      <c r="F94" s="52" t="s">
        <v>99</v>
      </c>
      <c r="G94" s="94">
        <v>5.0</v>
      </c>
      <c r="H94" s="115">
        <v>8.0</v>
      </c>
      <c r="I94" s="175">
        <v>0.3333333333333333</v>
      </c>
    </row>
    <row r="95">
      <c r="A95" s="128">
        <v>70.0</v>
      </c>
      <c r="B95" s="129" t="s">
        <v>106</v>
      </c>
      <c r="C95" s="129" t="s">
        <v>41</v>
      </c>
      <c r="D95" s="130">
        <v>0.0</v>
      </c>
      <c r="F95" s="52" t="s">
        <v>91</v>
      </c>
      <c r="G95" s="94">
        <v>4.0</v>
      </c>
      <c r="H95" s="115">
        <v>1.0</v>
      </c>
      <c r="I95" s="175">
        <v>0.26666666666666666</v>
      </c>
    </row>
    <row r="96">
      <c r="A96" s="128">
        <v>68.0</v>
      </c>
      <c r="B96" s="129" t="s">
        <v>106</v>
      </c>
      <c r="C96" s="129" t="s">
        <v>139</v>
      </c>
      <c r="D96" s="130">
        <v>0.0</v>
      </c>
      <c r="F96" s="52" t="s">
        <v>101</v>
      </c>
      <c r="G96" s="94">
        <v>4.0</v>
      </c>
      <c r="H96" s="115">
        <v>7.0</v>
      </c>
      <c r="I96" s="175">
        <v>0.26666666666666666</v>
      </c>
    </row>
    <row r="97">
      <c r="A97" s="128">
        <v>60.0</v>
      </c>
      <c r="B97" s="129" t="s">
        <v>106</v>
      </c>
      <c r="C97" s="129" t="s">
        <v>165</v>
      </c>
      <c r="D97" s="130">
        <v>0.1</v>
      </c>
      <c r="F97" s="52" t="s">
        <v>107</v>
      </c>
      <c r="G97" s="94">
        <v>4.0</v>
      </c>
      <c r="H97" s="115">
        <v>15.0</v>
      </c>
      <c r="I97" s="175">
        <v>0.26666666666666666</v>
      </c>
    </row>
    <row r="98">
      <c r="A98" s="128">
        <v>60.0</v>
      </c>
      <c r="B98" s="129" t="s">
        <v>106</v>
      </c>
      <c r="C98" s="129" t="s">
        <v>143</v>
      </c>
      <c r="D98" s="130">
        <v>0.25</v>
      </c>
      <c r="F98" s="52" t="s">
        <v>95</v>
      </c>
      <c r="G98" s="94">
        <v>3.0</v>
      </c>
      <c r="H98" s="115">
        <v>11.0</v>
      </c>
      <c r="I98" s="175">
        <v>0.2</v>
      </c>
    </row>
    <row r="99">
      <c r="A99" s="128">
        <v>50.0</v>
      </c>
      <c r="B99" s="129" t="s">
        <v>106</v>
      </c>
      <c r="C99" s="129" t="s">
        <v>146</v>
      </c>
      <c r="D99" s="130">
        <v>0.0</v>
      </c>
      <c r="F99" s="52" t="s">
        <v>105</v>
      </c>
      <c r="G99" s="94">
        <v>2.0</v>
      </c>
      <c r="H99" s="115">
        <v>14.0</v>
      </c>
      <c r="I99" s="175">
        <v>0.13333333333333333</v>
      </c>
    </row>
    <row r="100">
      <c r="A100" s="128">
        <v>50.0</v>
      </c>
      <c r="B100" s="129" t="s">
        <v>106</v>
      </c>
      <c r="C100" s="129" t="s">
        <v>159</v>
      </c>
      <c r="D100" s="130">
        <v>0.0</v>
      </c>
      <c r="F100" s="52" t="s">
        <v>108</v>
      </c>
      <c r="G100" s="94">
        <v>0.0</v>
      </c>
      <c r="H100" s="115">
        <v>21.0</v>
      </c>
      <c r="I100" s="175">
        <v>0.0</v>
      </c>
    </row>
    <row r="101">
      <c r="A101" s="128">
        <v>50.0</v>
      </c>
      <c r="B101" s="129" t="s">
        <v>106</v>
      </c>
      <c r="C101" s="129" t="s">
        <v>175</v>
      </c>
      <c r="D101" s="130">
        <v>0.0</v>
      </c>
      <c r="F101" s="52" t="s">
        <v>109</v>
      </c>
      <c r="G101" s="94">
        <v>0.0</v>
      </c>
      <c r="H101" s="115">
        <v>20.0</v>
      </c>
      <c r="I101" s="175">
        <v>0.0</v>
      </c>
    </row>
    <row r="102">
      <c r="A102" s="128">
        <v>43.0</v>
      </c>
      <c r="B102" s="129" t="s">
        <v>106</v>
      </c>
      <c r="C102" s="129" t="s">
        <v>182</v>
      </c>
      <c r="D102" s="130">
        <v>0.1</v>
      </c>
      <c r="F102" s="52" t="s">
        <v>96</v>
      </c>
      <c r="G102" s="94">
        <v>0.0</v>
      </c>
      <c r="H102" s="115">
        <v>19.0</v>
      </c>
      <c r="I102" s="175">
        <v>0.0</v>
      </c>
    </row>
    <row r="103">
      <c r="A103" s="128">
        <v>40.0</v>
      </c>
      <c r="B103" s="129" t="s">
        <v>106</v>
      </c>
      <c r="C103" s="129" t="s">
        <v>184</v>
      </c>
      <c r="D103" s="130">
        <v>0.0</v>
      </c>
    </row>
    <row r="104">
      <c r="A104" s="128">
        <v>40.0</v>
      </c>
      <c r="B104" s="129" t="s">
        <v>106</v>
      </c>
      <c r="C104" s="129" t="s">
        <v>156</v>
      </c>
      <c r="D104" s="130">
        <v>0.2</v>
      </c>
      <c r="M104" s="51" t="s">
        <v>98</v>
      </c>
      <c r="N104" s="51" t="s">
        <v>94</v>
      </c>
      <c r="O104" s="51" t="s">
        <v>106</v>
      </c>
      <c r="P104" s="51" t="s">
        <v>111</v>
      </c>
      <c r="Q104" s="51" t="s">
        <v>97</v>
      </c>
    </row>
    <row r="105">
      <c r="A105" s="128">
        <v>35.0</v>
      </c>
      <c r="B105" s="129" t="s">
        <v>106</v>
      </c>
      <c r="C105" s="129" t="s">
        <v>158</v>
      </c>
      <c r="D105" s="130">
        <v>0.0</v>
      </c>
      <c r="F105" s="122" t="s">
        <v>126</v>
      </c>
      <c r="G105" s="51" t="s">
        <v>92</v>
      </c>
      <c r="H105" s="51" t="s">
        <v>93</v>
      </c>
      <c r="I105" s="51" t="s">
        <v>110</v>
      </c>
      <c r="J105" s="51" t="s">
        <v>103</v>
      </c>
      <c r="K105" s="51" t="s">
        <v>100</v>
      </c>
      <c r="L105" s="51" t="s">
        <v>104</v>
      </c>
      <c r="M105" s="94">
        <v>7.0</v>
      </c>
      <c r="N105" s="94">
        <v>6.0</v>
      </c>
      <c r="O105" s="94">
        <v>6.0</v>
      </c>
      <c r="P105" s="94">
        <v>6.0</v>
      </c>
      <c r="Q105" s="94">
        <v>5.0</v>
      </c>
    </row>
    <row r="106">
      <c r="A106" s="128">
        <v>30.0</v>
      </c>
      <c r="B106" s="129" t="s">
        <v>106</v>
      </c>
      <c r="C106" s="129" t="s">
        <v>150</v>
      </c>
      <c r="D106" s="130">
        <v>0.2</v>
      </c>
      <c r="F106" s="122" t="s">
        <v>151</v>
      </c>
      <c r="G106" s="94">
        <v>11.0</v>
      </c>
      <c r="H106" s="94">
        <v>9.0</v>
      </c>
      <c r="I106" s="94">
        <v>9.0</v>
      </c>
      <c r="J106" s="94">
        <v>9.0</v>
      </c>
      <c r="K106" s="94">
        <v>9.0</v>
      </c>
      <c r="L106" s="94">
        <v>9.0</v>
      </c>
      <c r="M106" s="175">
        <v>0.4666666666666667</v>
      </c>
      <c r="N106" s="175">
        <v>0.4</v>
      </c>
      <c r="O106" s="175">
        <v>0.4</v>
      </c>
      <c r="P106" s="175">
        <v>0.4</v>
      </c>
      <c r="Q106" s="175">
        <v>0.3333333333333333</v>
      </c>
    </row>
    <row r="107">
      <c r="A107" s="128">
        <v>30.0</v>
      </c>
      <c r="B107" s="129" t="s">
        <v>106</v>
      </c>
      <c r="C107" s="129" t="s">
        <v>185</v>
      </c>
      <c r="D107" s="130">
        <v>0.1</v>
      </c>
      <c r="F107" s="122" t="s">
        <v>153</v>
      </c>
      <c r="G107" s="175">
        <v>0.7333333333333333</v>
      </c>
      <c r="H107" s="175">
        <v>0.6</v>
      </c>
      <c r="I107" s="175">
        <v>0.6</v>
      </c>
      <c r="J107" s="175">
        <v>0.6</v>
      </c>
      <c r="K107" s="175">
        <v>0.6</v>
      </c>
      <c r="L107" s="175">
        <v>0.6</v>
      </c>
      <c r="M107" s="115">
        <v>5.0</v>
      </c>
      <c r="N107" s="115">
        <v>4.0</v>
      </c>
      <c r="O107" s="115">
        <v>13.0</v>
      </c>
      <c r="P107" s="115">
        <v>17.0</v>
      </c>
      <c r="Q107" s="115">
        <v>6.0</v>
      </c>
    </row>
    <row r="108">
      <c r="A108" s="125">
        <v>100.0</v>
      </c>
      <c r="B108" s="126" t="s">
        <v>107</v>
      </c>
      <c r="C108" s="126" t="s">
        <v>141</v>
      </c>
      <c r="D108" s="127">
        <v>0.0</v>
      </c>
      <c r="F108" s="122" t="s">
        <v>133</v>
      </c>
      <c r="G108" s="115">
        <v>3.0</v>
      </c>
      <c r="H108" s="115">
        <v>2.0</v>
      </c>
      <c r="I108" s="115">
        <v>18.0</v>
      </c>
      <c r="J108" s="115">
        <v>10.0</v>
      </c>
      <c r="K108" s="115">
        <v>9.0</v>
      </c>
      <c r="L108" s="115">
        <v>16.0</v>
      </c>
    </row>
    <row r="109">
      <c r="A109" s="128">
        <v>75.0</v>
      </c>
      <c r="B109" s="129" t="s">
        <v>107</v>
      </c>
      <c r="C109" s="129" t="s">
        <v>186</v>
      </c>
      <c r="D109" s="130">
        <v>0.0</v>
      </c>
      <c r="M109" s="51" t="s">
        <v>105</v>
      </c>
      <c r="N109" s="51" t="s">
        <v>108</v>
      </c>
      <c r="O109" s="51" t="s">
        <v>109</v>
      </c>
      <c r="P109" s="51" t="s">
        <v>96</v>
      </c>
    </row>
    <row r="110">
      <c r="A110" s="128">
        <v>50.0</v>
      </c>
      <c r="B110" s="129" t="s">
        <v>107</v>
      </c>
      <c r="C110" s="129" t="s">
        <v>38</v>
      </c>
      <c r="D110" s="130">
        <v>0.15</v>
      </c>
      <c r="F110" s="122" t="s">
        <v>126</v>
      </c>
      <c r="G110" s="51" t="s">
        <v>102</v>
      </c>
      <c r="H110" s="51" t="s">
        <v>99</v>
      </c>
      <c r="I110" s="51" t="s">
        <v>91</v>
      </c>
      <c r="J110" s="51" t="s">
        <v>101</v>
      </c>
      <c r="K110" s="51" t="s">
        <v>107</v>
      </c>
      <c r="L110" s="51" t="s">
        <v>95</v>
      </c>
      <c r="M110" s="94">
        <v>2.0</v>
      </c>
      <c r="N110" s="94">
        <v>0.0</v>
      </c>
      <c r="O110" s="94">
        <v>0.0</v>
      </c>
      <c r="P110" s="94">
        <v>0.0</v>
      </c>
    </row>
    <row r="111">
      <c r="A111" s="128">
        <v>40.0</v>
      </c>
      <c r="B111" s="129" t="s">
        <v>107</v>
      </c>
      <c r="C111" s="129" t="s">
        <v>185</v>
      </c>
      <c r="D111" s="130">
        <v>0.15</v>
      </c>
      <c r="F111" s="122" t="s">
        <v>151</v>
      </c>
      <c r="G111" s="94">
        <v>5.0</v>
      </c>
      <c r="H111" s="94">
        <v>5.0</v>
      </c>
      <c r="I111" s="94">
        <v>4.0</v>
      </c>
      <c r="J111" s="94">
        <v>4.0</v>
      </c>
      <c r="K111" s="94">
        <v>4.0</v>
      </c>
      <c r="L111" s="94">
        <v>3.0</v>
      </c>
      <c r="M111" s="175">
        <v>0.13333333333333333</v>
      </c>
      <c r="N111" s="175">
        <v>0.0</v>
      </c>
      <c r="O111" s="175">
        <v>0.0</v>
      </c>
      <c r="P111" s="175">
        <v>0.0</v>
      </c>
    </row>
    <row r="112">
      <c r="A112" s="128">
        <v>35.0</v>
      </c>
      <c r="B112" s="129" t="s">
        <v>107</v>
      </c>
      <c r="C112" s="129" t="s">
        <v>155</v>
      </c>
      <c r="D112" s="130">
        <v>0.0</v>
      </c>
      <c r="F112" s="122" t="s">
        <v>153</v>
      </c>
      <c r="G112" s="175">
        <v>0.3333333333333333</v>
      </c>
      <c r="H112" s="175">
        <v>0.3333333333333333</v>
      </c>
      <c r="I112" s="175">
        <v>0.26666666666666666</v>
      </c>
      <c r="J112" s="175">
        <v>0.26666666666666666</v>
      </c>
      <c r="K112" s="175">
        <v>0.26666666666666666</v>
      </c>
      <c r="L112" s="175">
        <v>0.2</v>
      </c>
      <c r="M112" s="115">
        <v>14.0</v>
      </c>
      <c r="N112" s="115">
        <v>21.0</v>
      </c>
      <c r="O112" s="115">
        <v>20.0</v>
      </c>
      <c r="P112" s="115">
        <v>19.0</v>
      </c>
    </row>
    <row r="113">
      <c r="A113" s="128">
        <v>35.0</v>
      </c>
      <c r="B113" s="129" t="s">
        <v>107</v>
      </c>
      <c r="C113" s="129" t="s">
        <v>54</v>
      </c>
      <c r="D113" s="130">
        <v>0.15</v>
      </c>
      <c r="F113" s="122" t="s">
        <v>133</v>
      </c>
      <c r="G113" s="115">
        <v>12.0</v>
      </c>
      <c r="H113" s="115">
        <v>8.0</v>
      </c>
      <c r="I113" s="115">
        <v>1.0</v>
      </c>
      <c r="J113" s="115">
        <v>7.0</v>
      </c>
      <c r="K113" s="115">
        <v>15.0</v>
      </c>
      <c r="L113" s="115">
        <v>11.0</v>
      </c>
    </row>
    <row r="114">
      <c r="A114" s="128">
        <v>35.0</v>
      </c>
      <c r="B114" s="129" t="s">
        <v>107</v>
      </c>
      <c r="C114" s="129" t="s">
        <v>187</v>
      </c>
      <c r="D114" s="130">
        <v>0.0</v>
      </c>
      <c r="F114" s="122"/>
    </row>
    <row r="115">
      <c r="A115" s="128">
        <v>32.0</v>
      </c>
      <c r="B115" s="129" t="s">
        <v>107</v>
      </c>
      <c r="C115" s="129" t="s">
        <v>172</v>
      </c>
      <c r="D115" s="130">
        <v>0.0</v>
      </c>
    </row>
    <row r="116">
      <c r="A116" s="128">
        <v>31.0</v>
      </c>
      <c r="B116" s="129" t="s">
        <v>107</v>
      </c>
      <c r="C116" s="129" t="s">
        <v>168</v>
      </c>
      <c r="D116" s="130">
        <v>0.0</v>
      </c>
    </row>
    <row r="117">
      <c r="A117" s="128">
        <v>30.0</v>
      </c>
      <c r="B117" s="129" t="s">
        <v>107</v>
      </c>
      <c r="C117" s="129" t="s">
        <v>156</v>
      </c>
      <c r="D117" s="130">
        <v>0.0</v>
      </c>
    </row>
    <row r="118">
      <c r="A118" s="128">
        <v>30.0</v>
      </c>
      <c r="B118" s="129" t="s">
        <v>107</v>
      </c>
      <c r="C118" s="129" t="s">
        <v>150</v>
      </c>
      <c r="D118" s="130">
        <v>0.1</v>
      </c>
    </row>
    <row r="119">
      <c r="A119" s="128">
        <v>30.0</v>
      </c>
      <c r="B119" s="129" t="s">
        <v>107</v>
      </c>
      <c r="C119" s="129" t="s">
        <v>137</v>
      </c>
      <c r="D119" s="130">
        <v>0.0</v>
      </c>
    </row>
    <row r="120">
      <c r="A120" s="128">
        <v>30.0</v>
      </c>
      <c r="B120" s="129" t="s">
        <v>107</v>
      </c>
      <c r="C120" s="129" t="s">
        <v>188</v>
      </c>
      <c r="D120" s="130">
        <v>0.0</v>
      </c>
    </row>
    <row r="121">
      <c r="A121" s="128">
        <v>30.0</v>
      </c>
      <c r="B121" s="129" t="s">
        <v>107</v>
      </c>
      <c r="C121" s="129" t="s">
        <v>37</v>
      </c>
      <c r="D121" s="130">
        <v>0.0</v>
      </c>
    </row>
    <row r="122">
      <c r="A122" s="128">
        <v>25.0</v>
      </c>
      <c r="B122" s="129" t="s">
        <v>107</v>
      </c>
      <c r="C122" s="129" t="s">
        <v>189</v>
      </c>
      <c r="D122" s="130">
        <v>0.0</v>
      </c>
    </row>
    <row r="123">
      <c r="A123" s="125">
        <v>174.0</v>
      </c>
      <c r="B123" s="126" t="s">
        <v>98</v>
      </c>
      <c r="C123" s="126" t="s">
        <v>135</v>
      </c>
      <c r="D123" s="127">
        <v>0.0</v>
      </c>
    </row>
    <row r="124">
      <c r="A124" s="128">
        <v>154.0</v>
      </c>
      <c r="B124" s="129" t="s">
        <v>98</v>
      </c>
      <c r="C124" s="129" t="s">
        <v>190</v>
      </c>
      <c r="D124" s="130">
        <v>0.05</v>
      </c>
    </row>
    <row r="125">
      <c r="A125" s="128">
        <v>124.0</v>
      </c>
      <c r="B125" s="129" t="s">
        <v>98</v>
      </c>
      <c r="C125" s="129" t="s">
        <v>191</v>
      </c>
      <c r="D125" s="130">
        <v>0.05</v>
      </c>
    </row>
    <row r="126">
      <c r="A126" s="128">
        <v>104.0</v>
      </c>
      <c r="B126" s="129" t="s">
        <v>98</v>
      </c>
      <c r="C126" s="129" t="s">
        <v>158</v>
      </c>
      <c r="D126" s="130">
        <v>0.0</v>
      </c>
    </row>
    <row r="127">
      <c r="A127" s="128">
        <v>100.0</v>
      </c>
      <c r="B127" s="129" t="s">
        <v>98</v>
      </c>
      <c r="C127" s="129" t="s">
        <v>182</v>
      </c>
      <c r="D127" s="130">
        <v>0.0</v>
      </c>
    </row>
    <row r="128">
      <c r="A128" s="128">
        <v>90.0</v>
      </c>
      <c r="B128" s="129" t="s">
        <v>98</v>
      </c>
      <c r="C128" s="129" t="s">
        <v>39</v>
      </c>
      <c r="D128" s="130">
        <v>0.2</v>
      </c>
    </row>
    <row r="129">
      <c r="A129" s="128">
        <v>88.0</v>
      </c>
      <c r="B129" s="129" t="s">
        <v>98</v>
      </c>
      <c r="C129" s="129" t="s">
        <v>192</v>
      </c>
      <c r="D129" s="130">
        <v>0.0</v>
      </c>
    </row>
    <row r="130">
      <c r="A130" s="128">
        <v>88.0</v>
      </c>
      <c r="B130" s="129" t="s">
        <v>98</v>
      </c>
      <c r="C130" s="129" t="s">
        <v>37</v>
      </c>
      <c r="D130" s="130">
        <v>0.05</v>
      </c>
    </row>
    <row r="131">
      <c r="A131" s="128">
        <v>83.0</v>
      </c>
      <c r="B131" s="129" t="s">
        <v>98</v>
      </c>
      <c r="C131" s="129" t="s">
        <v>188</v>
      </c>
      <c r="D131" s="130">
        <v>0.05</v>
      </c>
    </row>
    <row r="132">
      <c r="A132" s="128">
        <v>81.0</v>
      </c>
      <c r="B132" s="129" t="s">
        <v>98</v>
      </c>
      <c r="C132" s="129" t="s">
        <v>162</v>
      </c>
      <c r="D132" s="130">
        <v>0.0</v>
      </c>
    </row>
    <row r="133">
      <c r="A133" s="128">
        <v>80.0</v>
      </c>
      <c r="B133" s="129" t="s">
        <v>98</v>
      </c>
      <c r="C133" s="129" t="s">
        <v>181</v>
      </c>
      <c r="D133" s="130">
        <v>0.0</v>
      </c>
    </row>
    <row r="134">
      <c r="A134" s="128">
        <v>79.0</v>
      </c>
      <c r="B134" s="129" t="s">
        <v>98</v>
      </c>
      <c r="C134" s="129" t="s">
        <v>139</v>
      </c>
      <c r="D134" s="130">
        <v>0.0</v>
      </c>
    </row>
    <row r="135">
      <c r="A135" s="128">
        <v>78.0</v>
      </c>
      <c r="B135" s="129" t="s">
        <v>98</v>
      </c>
      <c r="C135" s="129" t="s">
        <v>40</v>
      </c>
      <c r="D135" s="130">
        <v>0.1</v>
      </c>
    </row>
    <row r="136">
      <c r="A136" s="128">
        <v>76.0</v>
      </c>
      <c r="B136" s="129" t="s">
        <v>98</v>
      </c>
      <c r="C136" s="129" t="s">
        <v>142</v>
      </c>
      <c r="D136" s="130">
        <v>0.05</v>
      </c>
    </row>
    <row r="137">
      <c r="A137" s="128">
        <v>74.0</v>
      </c>
      <c r="B137" s="129" t="s">
        <v>98</v>
      </c>
      <c r="C137" s="129" t="s">
        <v>38</v>
      </c>
      <c r="D137" s="130">
        <v>0.0</v>
      </c>
    </row>
    <row r="138">
      <c r="A138" s="125">
        <v>405.0</v>
      </c>
      <c r="B138" s="126" t="s">
        <v>93</v>
      </c>
      <c r="C138" s="126" t="s">
        <v>52</v>
      </c>
      <c r="D138" s="127">
        <v>0.25</v>
      </c>
    </row>
    <row r="139">
      <c r="A139" s="128">
        <v>345.0</v>
      </c>
      <c r="B139" s="129" t="s">
        <v>93</v>
      </c>
      <c r="C139" s="129" t="s">
        <v>41</v>
      </c>
      <c r="D139" s="130">
        <v>0.0</v>
      </c>
    </row>
    <row r="140">
      <c r="A140" s="128">
        <v>337.0</v>
      </c>
      <c r="B140" s="129" t="s">
        <v>93</v>
      </c>
      <c r="C140" s="129" t="s">
        <v>54</v>
      </c>
      <c r="D140" s="130">
        <v>0.15</v>
      </c>
    </row>
    <row r="141">
      <c r="A141" s="128">
        <v>287.0</v>
      </c>
      <c r="B141" s="129" t="s">
        <v>93</v>
      </c>
      <c r="C141" s="129" t="s">
        <v>158</v>
      </c>
      <c r="D141" s="130">
        <v>0.15</v>
      </c>
    </row>
    <row r="142">
      <c r="A142" s="128">
        <v>280.0</v>
      </c>
      <c r="B142" s="129" t="s">
        <v>93</v>
      </c>
      <c r="C142" s="129" t="s">
        <v>150</v>
      </c>
      <c r="D142" s="130">
        <v>0.15</v>
      </c>
    </row>
    <row r="143">
      <c r="A143" s="128">
        <v>250.0</v>
      </c>
      <c r="B143" s="129" t="s">
        <v>93</v>
      </c>
      <c r="C143" s="129" t="s">
        <v>37</v>
      </c>
      <c r="D143" s="130">
        <v>0.05</v>
      </c>
    </row>
    <row r="144">
      <c r="A144" s="128">
        <v>246.0</v>
      </c>
      <c r="B144" s="129" t="s">
        <v>93</v>
      </c>
      <c r="C144" s="129" t="s">
        <v>172</v>
      </c>
      <c r="D144" s="130">
        <v>0.0</v>
      </c>
    </row>
    <row r="145">
      <c r="A145" s="128">
        <v>235.0</v>
      </c>
      <c r="B145" s="129" t="s">
        <v>93</v>
      </c>
      <c r="C145" s="129" t="s">
        <v>136</v>
      </c>
      <c r="D145" s="130">
        <v>0.2</v>
      </c>
    </row>
    <row r="146">
      <c r="A146" s="128">
        <v>227.0</v>
      </c>
      <c r="B146" s="129" t="s">
        <v>93</v>
      </c>
      <c r="C146" s="129" t="s">
        <v>193</v>
      </c>
      <c r="D146" s="130">
        <v>0.0</v>
      </c>
    </row>
    <row r="147">
      <c r="A147" s="128">
        <v>223.0</v>
      </c>
      <c r="B147" s="129" t="s">
        <v>93</v>
      </c>
      <c r="C147" s="129" t="s">
        <v>143</v>
      </c>
      <c r="D147" s="130">
        <v>0.2</v>
      </c>
    </row>
    <row r="148">
      <c r="A148" s="128">
        <v>215.0</v>
      </c>
      <c r="B148" s="129" t="s">
        <v>93</v>
      </c>
      <c r="C148" s="129" t="s">
        <v>135</v>
      </c>
      <c r="D148" s="130">
        <v>0.25</v>
      </c>
    </row>
    <row r="149">
      <c r="A149" s="128">
        <v>208.0</v>
      </c>
      <c r="B149" s="129" t="s">
        <v>93</v>
      </c>
      <c r="C149" s="129" t="s">
        <v>160</v>
      </c>
      <c r="D149" s="130">
        <v>0.0</v>
      </c>
    </row>
    <row r="150">
      <c r="A150" s="128">
        <v>202.0</v>
      </c>
      <c r="B150" s="129" t="s">
        <v>93</v>
      </c>
      <c r="C150" s="129" t="s">
        <v>194</v>
      </c>
      <c r="D150" s="130">
        <v>0.0</v>
      </c>
    </row>
    <row r="151">
      <c r="A151" s="128">
        <v>198.0</v>
      </c>
      <c r="B151" s="129" t="s">
        <v>93</v>
      </c>
      <c r="C151" s="129" t="s">
        <v>154</v>
      </c>
      <c r="D151" s="130">
        <v>0.1</v>
      </c>
    </row>
    <row r="152">
      <c r="A152" s="128">
        <v>191.0</v>
      </c>
      <c r="B152" s="129" t="s">
        <v>93</v>
      </c>
      <c r="C152" s="129" t="s">
        <v>166</v>
      </c>
      <c r="D152" s="130">
        <v>0.0</v>
      </c>
    </row>
    <row r="153">
      <c r="A153" s="125">
        <v>150.0</v>
      </c>
      <c r="B153" s="126" t="s">
        <v>103</v>
      </c>
      <c r="C153" s="126" t="s">
        <v>195</v>
      </c>
      <c r="D153" s="127">
        <v>0.0</v>
      </c>
    </row>
    <row r="154">
      <c r="A154" s="128">
        <v>129.0</v>
      </c>
      <c r="B154" s="129" t="s">
        <v>103</v>
      </c>
      <c r="C154" s="129" t="s">
        <v>196</v>
      </c>
      <c r="D154" s="130">
        <v>0.2</v>
      </c>
    </row>
    <row r="155">
      <c r="A155" s="128">
        <v>112.0</v>
      </c>
      <c r="B155" s="129" t="s">
        <v>103</v>
      </c>
      <c r="C155" s="129" t="s">
        <v>54</v>
      </c>
      <c r="D155" s="130">
        <v>0.25</v>
      </c>
    </row>
    <row r="156">
      <c r="A156" s="128">
        <v>110.0</v>
      </c>
      <c r="B156" s="129" t="s">
        <v>103</v>
      </c>
      <c r="C156" s="129" t="s">
        <v>142</v>
      </c>
      <c r="D156" s="130">
        <v>0.1</v>
      </c>
    </row>
    <row r="157">
      <c r="A157" s="128">
        <v>103.0</v>
      </c>
      <c r="B157" s="129" t="s">
        <v>103</v>
      </c>
      <c r="C157" s="129" t="s">
        <v>141</v>
      </c>
      <c r="D157" s="130">
        <v>0.0</v>
      </c>
    </row>
    <row r="158">
      <c r="A158" s="128">
        <v>85.0</v>
      </c>
      <c r="B158" s="129" t="s">
        <v>103</v>
      </c>
      <c r="C158" s="129" t="s">
        <v>37</v>
      </c>
      <c r="D158" s="130">
        <v>0.2</v>
      </c>
    </row>
    <row r="159">
      <c r="A159" s="128">
        <v>70.0</v>
      </c>
      <c r="B159" s="129" t="s">
        <v>103</v>
      </c>
      <c r="C159" s="129" t="s">
        <v>155</v>
      </c>
      <c r="D159" s="130">
        <v>0.0</v>
      </c>
    </row>
    <row r="160">
      <c r="A160" s="128">
        <v>60.0</v>
      </c>
      <c r="B160" s="129" t="s">
        <v>103</v>
      </c>
      <c r="C160" s="129" t="s">
        <v>163</v>
      </c>
      <c r="D160" s="130">
        <v>0.0</v>
      </c>
    </row>
    <row r="161">
      <c r="A161" s="128">
        <v>54.0</v>
      </c>
      <c r="B161" s="129" t="s">
        <v>103</v>
      </c>
      <c r="C161" s="129" t="s">
        <v>177</v>
      </c>
      <c r="D161" s="130">
        <v>0.1</v>
      </c>
    </row>
    <row r="162">
      <c r="A162" s="128">
        <v>51.0</v>
      </c>
      <c r="B162" s="129" t="s">
        <v>103</v>
      </c>
      <c r="C162" s="129" t="s">
        <v>164</v>
      </c>
      <c r="D162" s="130">
        <v>0.2</v>
      </c>
    </row>
    <row r="163">
      <c r="A163" s="128">
        <v>50.0</v>
      </c>
      <c r="B163" s="129" t="s">
        <v>103</v>
      </c>
      <c r="C163" s="129" t="s">
        <v>197</v>
      </c>
      <c r="D163" s="130">
        <v>0.25</v>
      </c>
    </row>
    <row r="164">
      <c r="A164" s="128">
        <v>47.0</v>
      </c>
      <c r="B164" s="129" t="s">
        <v>103</v>
      </c>
      <c r="C164" s="129" t="s">
        <v>136</v>
      </c>
      <c r="D164" s="130">
        <v>0.0</v>
      </c>
    </row>
    <row r="165">
      <c r="A165" s="128">
        <v>46.0</v>
      </c>
      <c r="B165" s="129" t="s">
        <v>103</v>
      </c>
      <c r="C165" s="129" t="s">
        <v>188</v>
      </c>
      <c r="D165" s="130">
        <v>0.25</v>
      </c>
    </row>
    <row r="166">
      <c r="A166" s="128">
        <v>41.0</v>
      </c>
      <c r="B166" s="129" t="s">
        <v>103</v>
      </c>
      <c r="C166" s="129" t="s">
        <v>198</v>
      </c>
      <c r="D166" s="130">
        <v>0.2</v>
      </c>
    </row>
    <row r="167">
      <c r="A167" s="128">
        <v>40.0</v>
      </c>
      <c r="B167" s="129" t="s">
        <v>103</v>
      </c>
      <c r="C167" s="129" t="s">
        <v>199</v>
      </c>
      <c r="D167" s="130">
        <v>0.0</v>
      </c>
    </row>
    <row r="168">
      <c r="A168" s="125">
        <v>70.0</v>
      </c>
      <c r="B168" s="126" t="s">
        <v>104</v>
      </c>
      <c r="C168" s="126" t="s">
        <v>192</v>
      </c>
      <c r="D168" s="127">
        <v>0.15</v>
      </c>
    </row>
    <row r="169">
      <c r="A169" s="128">
        <v>58.0</v>
      </c>
      <c r="B169" s="129" t="s">
        <v>104</v>
      </c>
      <c r="C169" s="129" t="s">
        <v>173</v>
      </c>
      <c r="D169" s="130">
        <v>0.05</v>
      </c>
    </row>
    <row r="170">
      <c r="A170" s="128">
        <v>50.0</v>
      </c>
      <c r="B170" s="129" t="s">
        <v>104</v>
      </c>
      <c r="C170" s="129" t="s">
        <v>159</v>
      </c>
      <c r="D170" s="130">
        <v>0.05</v>
      </c>
    </row>
    <row r="171">
      <c r="A171" s="128">
        <v>40.0</v>
      </c>
      <c r="B171" s="129" t="s">
        <v>104</v>
      </c>
      <c r="C171" s="129" t="s">
        <v>191</v>
      </c>
      <c r="D171" s="130">
        <v>0.05</v>
      </c>
    </row>
    <row r="172">
      <c r="A172" s="128">
        <v>40.0</v>
      </c>
      <c r="B172" s="129" t="s">
        <v>104</v>
      </c>
      <c r="C172" s="129" t="s">
        <v>166</v>
      </c>
      <c r="D172" s="130">
        <v>0.05</v>
      </c>
    </row>
    <row r="173">
      <c r="A173" s="128">
        <v>40.0</v>
      </c>
      <c r="B173" s="129" t="s">
        <v>104</v>
      </c>
      <c r="C173" s="129" t="s">
        <v>148</v>
      </c>
      <c r="D173" s="130">
        <v>0.15</v>
      </c>
    </row>
    <row r="174">
      <c r="A174" s="128">
        <v>40.0</v>
      </c>
      <c r="B174" s="129" t="s">
        <v>104</v>
      </c>
      <c r="C174" s="129" t="s">
        <v>142</v>
      </c>
      <c r="D174" s="130">
        <v>0.2</v>
      </c>
    </row>
    <row r="175">
      <c r="A175" s="128">
        <v>40.0</v>
      </c>
      <c r="B175" s="129" t="s">
        <v>104</v>
      </c>
      <c r="C175" s="129" t="s">
        <v>200</v>
      </c>
      <c r="D175" s="130">
        <v>0.0</v>
      </c>
    </row>
    <row r="176">
      <c r="A176" s="128">
        <v>32.0</v>
      </c>
      <c r="B176" s="129" t="s">
        <v>104</v>
      </c>
      <c r="C176" s="129" t="s">
        <v>194</v>
      </c>
      <c r="D176" s="130">
        <v>0.05</v>
      </c>
    </row>
    <row r="177">
      <c r="A177" s="128">
        <v>30.0</v>
      </c>
      <c r="B177" s="129" t="s">
        <v>104</v>
      </c>
      <c r="C177" s="129" t="s">
        <v>154</v>
      </c>
      <c r="D177" s="130">
        <v>0.0</v>
      </c>
    </row>
    <row r="178">
      <c r="A178" s="128">
        <v>30.0</v>
      </c>
      <c r="B178" s="129" t="s">
        <v>104</v>
      </c>
      <c r="C178" s="129" t="s">
        <v>171</v>
      </c>
      <c r="D178" s="130">
        <v>0.0</v>
      </c>
    </row>
    <row r="179">
      <c r="A179" s="128">
        <v>30.0</v>
      </c>
      <c r="B179" s="129" t="s">
        <v>104</v>
      </c>
      <c r="C179" s="129" t="s">
        <v>188</v>
      </c>
      <c r="D179" s="130">
        <v>0.0</v>
      </c>
    </row>
    <row r="180">
      <c r="A180" s="128">
        <v>23.0</v>
      </c>
      <c r="B180" s="129" t="s">
        <v>104</v>
      </c>
      <c r="C180" s="129" t="s">
        <v>138</v>
      </c>
      <c r="D180" s="130">
        <v>0.1</v>
      </c>
    </row>
    <row r="181">
      <c r="A181" s="128">
        <v>20.0</v>
      </c>
      <c r="B181" s="129" t="s">
        <v>104</v>
      </c>
      <c r="C181" s="129" t="s">
        <v>178</v>
      </c>
      <c r="D181" s="130">
        <v>0.0</v>
      </c>
    </row>
    <row r="182">
      <c r="A182" s="128">
        <v>20.0</v>
      </c>
      <c r="B182" s="129" t="s">
        <v>104</v>
      </c>
      <c r="C182" s="129" t="s">
        <v>198</v>
      </c>
      <c r="D182" s="130">
        <v>0.0</v>
      </c>
    </row>
    <row r="183">
      <c r="A183" s="125">
        <v>101.0</v>
      </c>
      <c r="B183" s="126" t="s">
        <v>105</v>
      </c>
      <c r="C183" s="126" t="s">
        <v>144</v>
      </c>
      <c r="D183" s="127">
        <v>0.0</v>
      </c>
    </row>
    <row r="184">
      <c r="A184" s="128">
        <v>68.0</v>
      </c>
      <c r="B184" s="129" t="s">
        <v>105</v>
      </c>
      <c r="C184" s="129" t="s">
        <v>140</v>
      </c>
      <c r="D184" s="130">
        <v>0.15</v>
      </c>
    </row>
    <row r="185">
      <c r="A185" s="128">
        <v>51.0</v>
      </c>
      <c r="B185" s="129" t="s">
        <v>105</v>
      </c>
      <c r="C185" s="129" t="s">
        <v>183</v>
      </c>
      <c r="D185" s="130">
        <v>0.0</v>
      </c>
    </row>
    <row r="186">
      <c r="A186" s="128">
        <v>46.0</v>
      </c>
      <c r="B186" s="129" t="s">
        <v>105</v>
      </c>
      <c r="C186" s="129" t="s">
        <v>40</v>
      </c>
      <c r="D186" s="130">
        <v>0.0</v>
      </c>
    </row>
    <row r="187">
      <c r="A187" s="128">
        <v>40.0</v>
      </c>
      <c r="B187" s="129" t="s">
        <v>105</v>
      </c>
      <c r="C187" s="129" t="s">
        <v>146</v>
      </c>
      <c r="D187" s="130">
        <v>0.0</v>
      </c>
    </row>
    <row r="188">
      <c r="A188" s="128">
        <v>36.0</v>
      </c>
      <c r="B188" s="129" t="s">
        <v>105</v>
      </c>
      <c r="C188" s="129" t="s">
        <v>134</v>
      </c>
      <c r="D188" s="130">
        <v>0.0</v>
      </c>
    </row>
    <row r="189">
      <c r="A189" s="128">
        <v>35.0</v>
      </c>
      <c r="B189" s="129" t="s">
        <v>105</v>
      </c>
      <c r="C189" s="129" t="s">
        <v>159</v>
      </c>
      <c r="D189" s="130">
        <v>0.0</v>
      </c>
    </row>
    <row r="190">
      <c r="A190" s="128">
        <v>32.0</v>
      </c>
      <c r="B190" s="129" t="s">
        <v>105</v>
      </c>
      <c r="C190" s="129" t="s">
        <v>165</v>
      </c>
      <c r="D190" s="130">
        <v>0.0</v>
      </c>
    </row>
    <row r="191">
      <c r="A191" s="128">
        <v>31.0</v>
      </c>
      <c r="B191" s="129" t="s">
        <v>105</v>
      </c>
      <c r="C191" s="129" t="s">
        <v>186</v>
      </c>
      <c r="D191" s="130">
        <v>0.0</v>
      </c>
    </row>
    <row r="192">
      <c r="A192" s="128">
        <v>31.0</v>
      </c>
      <c r="B192" s="129" t="s">
        <v>105</v>
      </c>
      <c r="C192" s="129" t="s">
        <v>41</v>
      </c>
      <c r="D192" s="130">
        <v>0.0</v>
      </c>
    </row>
    <row r="193">
      <c r="A193" s="128">
        <v>30.0</v>
      </c>
      <c r="B193" s="129" t="s">
        <v>105</v>
      </c>
      <c r="C193" s="129" t="s">
        <v>173</v>
      </c>
      <c r="D193" s="130">
        <v>0.0</v>
      </c>
    </row>
    <row r="194">
      <c r="A194" s="128">
        <v>30.0</v>
      </c>
      <c r="B194" s="129" t="s">
        <v>105</v>
      </c>
      <c r="C194" s="129" t="s">
        <v>148</v>
      </c>
      <c r="D194" s="130">
        <v>0.0</v>
      </c>
    </row>
    <row r="195">
      <c r="A195" s="128">
        <v>30.0</v>
      </c>
      <c r="B195" s="129" t="s">
        <v>105</v>
      </c>
      <c r="C195" s="129" t="s">
        <v>158</v>
      </c>
      <c r="D195" s="130">
        <v>0.0</v>
      </c>
    </row>
    <row r="196">
      <c r="A196" s="128">
        <v>30.0</v>
      </c>
      <c r="B196" s="129" t="s">
        <v>105</v>
      </c>
      <c r="C196" s="129" t="s">
        <v>194</v>
      </c>
      <c r="D196" s="130">
        <v>0.15</v>
      </c>
    </row>
    <row r="197">
      <c r="A197" s="128">
        <v>25.0</v>
      </c>
      <c r="B197" s="129" t="s">
        <v>105</v>
      </c>
      <c r="C197" s="129" t="s">
        <v>166</v>
      </c>
      <c r="D197" s="130">
        <v>0.0</v>
      </c>
    </row>
    <row r="198">
      <c r="A198" s="125">
        <v>23.0</v>
      </c>
      <c r="B198" s="126" t="s">
        <v>108</v>
      </c>
      <c r="C198" s="126" t="s">
        <v>159</v>
      </c>
      <c r="D198" s="127">
        <v>0.0</v>
      </c>
    </row>
    <row r="199">
      <c r="A199" s="128">
        <v>18.0</v>
      </c>
      <c r="B199" s="129" t="s">
        <v>108</v>
      </c>
      <c r="C199" s="129" t="s">
        <v>154</v>
      </c>
      <c r="D199" s="130">
        <v>0.0</v>
      </c>
    </row>
    <row r="200">
      <c r="A200" s="128">
        <v>15.0</v>
      </c>
      <c r="B200" s="129" t="s">
        <v>108</v>
      </c>
      <c r="C200" s="129" t="s">
        <v>39</v>
      </c>
      <c r="D200" s="130">
        <v>0.0</v>
      </c>
    </row>
    <row r="201">
      <c r="A201" s="128">
        <v>15.0</v>
      </c>
      <c r="B201" s="129" t="s">
        <v>108</v>
      </c>
      <c r="C201" s="129" t="s">
        <v>177</v>
      </c>
      <c r="D201" s="130">
        <v>0.0</v>
      </c>
    </row>
    <row r="202">
      <c r="A202" s="128">
        <v>15.0</v>
      </c>
      <c r="B202" s="129" t="s">
        <v>108</v>
      </c>
      <c r="C202" s="129" t="s">
        <v>141</v>
      </c>
      <c r="D202" s="130">
        <v>0.0</v>
      </c>
    </row>
    <row r="203">
      <c r="A203" s="128">
        <v>12.0</v>
      </c>
      <c r="B203" s="129" t="s">
        <v>108</v>
      </c>
      <c r="C203" s="129" t="s">
        <v>191</v>
      </c>
      <c r="D203" s="130">
        <v>0.0</v>
      </c>
    </row>
    <row r="204">
      <c r="A204" s="128">
        <v>12.0</v>
      </c>
      <c r="B204" s="129" t="s">
        <v>108</v>
      </c>
      <c r="C204" s="129" t="s">
        <v>54</v>
      </c>
      <c r="D204" s="130">
        <v>0.0</v>
      </c>
    </row>
    <row r="205">
      <c r="A205" s="128">
        <v>9.0</v>
      </c>
      <c r="B205" s="129" t="s">
        <v>108</v>
      </c>
      <c r="C205" s="129" t="s">
        <v>168</v>
      </c>
      <c r="D205" s="130">
        <v>0.0</v>
      </c>
    </row>
    <row r="206">
      <c r="A206" s="128">
        <v>8.0</v>
      </c>
      <c r="B206" s="129" t="s">
        <v>108</v>
      </c>
      <c r="C206" s="129" t="s">
        <v>169</v>
      </c>
      <c r="D206" s="130">
        <v>0.0</v>
      </c>
    </row>
    <row r="207">
      <c r="A207" s="128">
        <v>8.0</v>
      </c>
      <c r="B207" s="129" t="s">
        <v>108</v>
      </c>
      <c r="C207" s="129" t="s">
        <v>175</v>
      </c>
      <c r="D207" s="130">
        <v>0.0</v>
      </c>
    </row>
    <row r="208">
      <c r="A208" s="128">
        <v>8.0</v>
      </c>
      <c r="B208" s="129" t="s">
        <v>108</v>
      </c>
      <c r="C208" s="129" t="s">
        <v>190</v>
      </c>
      <c r="D208" s="130">
        <v>0.0</v>
      </c>
    </row>
    <row r="209">
      <c r="A209" s="128">
        <v>6.0</v>
      </c>
      <c r="B209" s="129" t="s">
        <v>108</v>
      </c>
      <c r="C209" s="129" t="s">
        <v>165</v>
      </c>
      <c r="D209" s="130">
        <v>0.0</v>
      </c>
    </row>
    <row r="210">
      <c r="A210" s="128">
        <v>5.0</v>
      </c>
      <c r="B210" s="129" t="s">
        <v>108</v>
      </c>
      <c r="C210" s="129" t="s">
        <v>186</v>
      </c>
      <c r="D210" s="130">
        <v>0.0</v>
      </c>
    </row>
    <row r="211">
      <c r="A211" s="128">
        <v>5.0</v>
      </c>
      <c r="B211" s="129" t="s">
        <v>108</v>
      </c>
      <c r="C211" s="129" t="s">
        <v>142</v>
      </c>
      <c r="D211" s="130">
        <v>0.0</v>
      </c>
    </row>
    <row r="212">
      <c r="A212" s="128">
        <v>2.0</v>
      </c>
      <c r="B212" s="129" t="s">
        <v>108</v>
      </c>
      <c r="C212" s="129" t="s">
        <v>172</v>
      </c>
      <c r="D212" s="130">
        <v>0.0</v>
      </c>
    </row>
    <row r="213">
      <c r="A213" s="125">
        <v>30.0</v>
      </c>
      <c r="B213" s="126" t="s">
        <v>109</v>
      </c>
      <c r="C213" s="126" t="s">
        <v>40</v>
      </c>
      <c r="D213" s="127">
        <v>0.0</v>
      </c>
    </row>
    <row r="214">
      <c r="A214" s="128">
        <v>30.0</v>
      </c>
      <c r="B214" s="129" t="s">
        <v>109</v>
      </c>
      <c r="C214" s="129" t="s">
        <v>37</v>
      </c>
      <c r="D214" s="130">
        <v>0.0</v>
      </c>
    </row>
    <row r="215">
      <c r="A215" s="128">
        <v>22.0</v>
      </c>
      <c r="B215" s="129" t="s">
        <v>109</v>
      </c>
      <c r="C215" s="129" t="s">
        <v>156</v>
      </c>
      <c r="D215" s="130">
        <v>0.0</v>
      </c>
    </row>
    <row r="216">
      <c r="A216" s="128">
        <v>20.0</v>
      </c>
      <c r="B216" s="129" t="s">
        <v>109</v>
      </c>
      <c r="C216" s="129" t="s">
        <v>187</v>
      </c>
      <c r="D216" s="130">
        <v>0.0</v>
      </c>
    </row>
    <row r="217">
      <c r="A217" s="128">
        <v>20.0</v>
      </c>
      <c r="B217" s="129" t="s">
        <v>109</v>
      </c>
      <c r="C217" s="129" t="s">
        <v>136</v>
      </c>
      <c r="D217" s="130">
        <v>0.0</v>
      </c>
    </row>
    <row r="218">
      <c r="A218" s="128">
        <v>15.0</v>
      </c>
      <c r="B218" s="129" t="s">
        <v>109</v>
      </c>
      <c r="C218" s="129" t="s">
        <v>138</v>
      </c>
      <c r="D218" s="130">
        <v>0.0</v>
      </c>
    </row>
    <row r="219">
      <c r="A219" s="128">
        <v>15.0</v>
      </c>
      <c r="B219" s="129" t="s">
        <v>109</v>
      </c>
      <c r="C219" s="129" t="s">
        <v>196</v>
      </c>
      <c r="D219" s="130">
        <v>0.0</v>
      </c>
    </row>
    <row r="220">
      <c r="A220" s="128">
        <v>15.0</v>
      </c>
      <c r="B220" s="129" t="s">
        <v>109</v>
      </c>
      <c r="C220" s="129" t="s">
        <v>52</v>
      </c>
      <c r="D220" s="130">
        <v>0.0</v>
      </c>
    </row>
    <row r="221">
      <c r="A221" s="128">
        <v>12.0</v>
      </c>
      <c r="B221" s="129" t="s">
        <v>109</v>
      </c>
      <c r="C221" s="129" t="s">
        <v>135</v>
      </c>
      <c r="D221" s="130">
        <v>0.0</v>
      </c>
    </row>
    <row r="222">
      <c r="A222" s="128">
        <v>12.0</v>
      </c>
      <c r="B222" s="129" t="s">
        <v>109</v>
      </c>
      <c r="C222" s="129" t="s">
        <v>159</v>
      </c>
      <c r="D222" s="130">
        <v>0.0</v>
      </c>
    </row>
    <row r="223">
      <c r="A223" s="128">
        <v>6.0</v>
      </c>
      <c r="B223" s="129" t="s">
        <v>109</v>
      </c>
      <c r="C223" s="129" t="s">
        <v>180</v>
      </c>
      <c r="D223" s="130">
        <v>0.0</v>
      </c>
    </row>
    <row r="224">
      <c r="A224" s="128">
        <v>3.0</v>
      </c>
      <c r="B224" s="129" t="s">
        <v>109</v>
      </c>
      <c r="C224" s="129" t="s">
        <v>139</v>
      </c>
      <c r="D224" s="130">
        <v>0.0</v>
      </c>
    </row>
    <row r="225">
      <c r="A225" s="128">
        <v>3.0</v>
      </c>
      <c r="B225" s="129" t="s">
        <v>109</v>
      </c>
      <c r="C225" s="129" t="s">
        <v>169</v>
      </c>
      <c r="D225" s="130">
        <v>0.0</v>
      </c>
    </row>
    <row r="226">
      <c r="A226" s="128">
        <v>2.0</v>
      </c>
      <c r="B226" s="129" t="s">
        <v>109</v>
      </c>
      <c r="C226" s="129" t="s">
        <v>164</v>
      </c>
      <c r="D226" s="130">
        <v>0.0</v>
      </c>
    </row>
    <row r="227">
      <c r="A227" s="125">
        <v>70.0</v>
      </c>
      <c r="B227" s="126" t="s">
        <v>110</v>
      </c>
      <c r="C227" s="126" t="s">
        <v>38</v>
      </c>
      <c r="D227" s="127">
        <v>0.0</v>
      </c>
    </row>
    <row r="228">
      <c r="A228" s="128">
        <v>55.0</v>
      </c>
      <c r="B228" s="129" t="s">
        <v>110</v>
      </c>
      <c r="C228" s="129" t="s">
        <v>163</v>
      </c>
      <c r="D228" s="130">
        <v>0.0</v>
      </c>
    </row>
    <row r="229">
      <c r="A229" s="128">
        <v>55.0</v>
      </c>
      <c r="B229" s="129" t="s">
        <v>110</v>
      </c>
      <c r="C229" s="129" t="s">
        <v>183</v>
      </c>
      <c r="D229" s="130">
        <v>0.15</v>
      </c>
    </row>
    <row r="230">
      <c r="A230" s="128">
        <v>40.0</v>
      </c>
      <c r="B230" s="129" t="s">
        <v>110</v>
      </c>
      <c r="C230" s="129" t="s">
        <v>39</v>
      </c>
      <c r="D230" s="130">
        <v>0.15</v>
      </c>
    </row>
    <row r="231">
      <c r="A231" s="128">
        <v>34.0</v>
      </c>
      <c r="B231" s="129" t="s">
        <v>110</v>
      </c>
      <c r="C231" s="129" t="s">
        <v>189</v>
      </c>
      <c r="D231" s="130">
        <v>0.1</v>
      </c>
    </row>
    <row r="232">
      <c r="A232" s="128">
        <v>31.0</v>
      </c>
      <c r="B232" s="129" t="s">
        <v>110</v>
      </c>
      <c r="C232" s="129" t="s">
        <v>150</v>
      </c>
      <c r="D232" s="130">
        <v>0.15</v>
      </c>
    </row>
    <row r="233">
      <c r="A233" s="128">
        <v>30.0</v>
      </c>
      <c r="B233" s="129" t="s">
        <v>110</v>
      </c>
      <c r="C233" s="129" t="s">
        <v>201</v>
      </c>
      <c r="D233" s="130">
        <v>0.0</v>
      </c>
    </row>
    <row r="234">
      <c r="A234" s="128">
        <v>24.0</v>
      </c>
      <c r="B234" s="129" t="s">
        <v>110</v>
      </c>
      <c r="C234" s="129" t="s">
        <v>182</v>
      </c>
      <c r="D234" s="130">
        <v>0.15</v>
      </c>
    </row>
    <row r="235">
      <c r="A235" s="128">
        <v>22.0</v>
      </c>
      <c r="B235" s="129" t="s">
        <v>110</v>
      </c>
      <c r="C235" s="129" t="s">
        <v>52</v>
      </c>
      <c r="D235" s="130">
        <v>0.0</v>
      </c>
    </row>
    <row r="236">
      <c r="A236" s="128">
        <v>20.0</v>
      </c>
      <c r="B236" s="129" t="s">
        <v>110</v>
      </c>
      <c r="C236" s="129" t="s">
        <v>139</v>
      </c>
      <c r="D236" s="130">
        <v>0.15</v>
      </c>
    </row>
    <row r="237">
      <c r="A237" s="128">
        <v>20.0</v>
      </c>
      <c r="B237" s="129" t="s">
        <v>110</v>
      </c>
      <c r="C237" s="129" t="s">
        <v>169</v>
      </c>
      <c r="D237" s="130">
        <v>0.15</v>
      </c>
    </row>
    <row r="238">
      <c r="A238" s="128">
        <v>20.0</v>
      </c>
      <c r="B238" s="129" t="s">
        <v>110</v>
      </c>
      <c r="C238" s="129" t="s">
        <v>162</v>
      </c>
      <c r="D238" s="130">
        <v>0.25</v>
      </c>
    </row>
    <row r="239">
      <c r="A239" s="128">
        <v>18.0</v>
      </c>
      <c r="B239" s="129" t="s">
        <v>110</v>
      </c>
      <c r="C239" s="129" t="s">
        <v>164</v>
      </c>
      <c r="D239" s="130">
        <v>0.15</v>
      </c>
    </row>
    <row r="240">
      <c r="A240" s="128">
        <v>15.0</v>
      </c>
      <c r="B240" s="129" t="s">
        <v>110</v>
      </c>
      <c r="C240" s="129" t="s">
        <v>180</v>
      </c>
      <c r="D240" s="130">
        <v>0.0</v>
      </c>
    </row>
    <row r="241">
      <c r="A241" s="128">
        <v>14.0</v>
      </c>
      <c r="B241" s="129" t="s">
        <v>110</v>
      </c>
      <c r="C241" s="129" t="s">
        <v>166</v>
      </c>
      <c r="D241" s="130">
        <v>0.0</v>
      </c>
    </row>
    <row r="242">
      <c r="A242" s="125">
        <v>60.0</v>
      </c>
      <c r="B242" s="126" t="s">
        <v>111</v>
      </c>
      <c r="C242" s="126" t="s">
        <v>134</v>
      </c>
      <c r="D242" s="127">
        <v>0.1</v>
      </c>
    </row>
    <row r="243">
      <c r="A243" s="128">
        <v>56.0</v>
      </c>
      <c r="B243" s="129" t="s">
        <v>111</v>
      </c>
      <c r="C243" s="129" t="s">
        <v>163</v>
      </c>
      <c r="D243" s="130">
        <v>0.1</v>
      </c>
    </row>
    <row r="244">
      <c r="A244" s="128">
        <v>50.0</v>
      </c>
      <c r="B244" s="129" t="s">
        <v>111</v>
      </c>
      <c r="C244" s="129" t="s">
        <v>40</v>
      </c>
      <c r="D244" s="130">
        <v>0.0</v>
      </c>
    </row>
    <row r="245">
      <c r="A245" s="128">
        <v>40.0</v>
      </c>
      <c r="B245" s="129" t="s">
        <v>111</v>
      </c>
      <c r="C245" s="129" t="s">
        <v>195</v>
      </c>
      <c r="D245" s="130">
        <v>0.0</v>
      </c>
    </row>
    <row r="246">
      <c r="A246" s="128">
        <v>40.0</v>
      </c>
      <c r="B246" s="129" t="s">
        <v>111</v>
      </c>
      <c r="C246" s="129" t="s">
        <v>164</v>
      </c>
      <c r="D246" s="130">
        <v>0.0</v>
      </c>
    </row>
    <row r="247">
      <c r="A247" s="128">
        <v>40.0</v>
      </c>
      <c r="B247" s="129" t="s">
        <v>111</v>
      </c>
      <c r="C247" s="129" t="s">
        <v>174</v>
      </c>
      <c r="D247" s="130">
        <v>0.2</v>
      </c>
    </row>
    <row r="248">
      <c r="A248" s="128">
        <v>40.0</v>
      </c>
      <c r="B248" s="129" t="s">
        <v>111</v>
      </c>
      <c r="C248" s="129" t="s">
        <v>41</v>
      </c>
      <c r="D248" s="130">
        <v>0.1</v>
      </c>
    </row>
    <row r="249">
      <c r="A249" s="128">
        <v>35.0</v>
      </c>
      <c r="B249" s="129" t="s">
        <v>111</v>
      </c>
      <c r="C249" s="129" t="s">
        <v>138</v>
      </c>
      <c r="D249" s="130">
        <v>0.1</v>
      </c>
    </row>
    <row r="250">
      <c r="A250" s="128">
        <v>31.0</v>
      </c>
      <c r="B250" s="129" t="s">
        <v>111</v>
      </c>
      <c r="C250" s="129" t="s">
        <v>160</v>
      </c>
      <c r="D250" s="130">
        <v>0.0</v>
      </c>
    </row>
    <row r="251">
      <c r="A251" s="128">
        <v>24.0</v>
      </c>
      <c r="B251" s="129" t="s">
        <v>111</v>
      </c>
      <c r="C251" s="129" t="s">
        <v>189</v>
      </c>
      <c r="D251" s="130">
        <v>0.0</v>
      </c>
    </row>
    <row r="252">
      <c r="A252" s="128">
        <v>20.0</v>
      </c>
      <c r="B252" s="129" t="s">
        <v>111</v>
      </c>
      <c r="C252" s="129" t="s">
        <v>135</v>
      </c>
      <c r="D252" s="130">
        <v>0.05</v>
      </c>
    </row>
    <row r="253">
      <c r="A253" s="128">
        <v>20.0</v>
      </c>
      <c r="B253" s="129" t="s">
        <v>111</v>
      </c>
      <c r="C253" s="129" t="s">
        <v>185</v>
      </c>
      <c r="D253" s="130">
        <v>0.0</v>
      </c>
    </row>
    <row r="254">
      <c r="A254" s="128">
        <v>20.0</v>
      </c>
      <c r="B254" s="129" t="s">
        <v>111</v>
      </c>
      <c r="C254" s="129" t="s">
        <v>136</v>
      </c>
      <c r="D254" s="130">
        <v>0.0</v>
      </c>
    </row>
    <row r="255">
      <c r="A255" s="128">
        <v>19.0</v>
      </c>
      <c r="B255" s="129" t="s">
        <v>111</v>
      </c>
      <c r="C255" s="129" t="s">
        <v>52</v>
      </c>
      <c r="D255" s="130">
        <v>0.0</v>
      </c>
    </row>
    <row r="256">
      <c r="A256" s="128">
        <v>18.0</v>
      </c>
      <c r="B256" s="129" t="s">
        <v>111</v>
      </c>
      <c r="C256" s="129" t="s">
        <v>147</v>
      </c>
      <c r="D256" s="130">
        <v>0.0</v>
      </c>
    </row>
    <row r="257">
      <c r="A257" s="125">
        <v>121.0</v>
      </c>
      <c r="B257" s="126" t="s">
        <v>99</v>
      </c>
      <c r="C257" s="126" t="s">
        <v>202</v>
      </c>
      <c r="D257" s="127">
        <v>0.0</v>
      </c>
    </row>
    <row r="258">
      <c r="A258" s="128">
        <v>112.0</v>
      </c>
      <c r="B258" s="129" t="s">
        <v>99</v>
      </c>
      <c r="C258" s="129" t="s">
        <v>142</v>
      </c>
      <c r="D258" s="130">
        <v>0.15</v>
      </c>
    </row>
    <row r="259">
      <c r="A259" s="128">
        <v>107.0</v>
      </c>
      <c r="B259" s="129" t="s">
        <v>99</v>
      </c>
      <c r="C259" s="129" t="s">
        <v>40</v>
      </c>
      <c r="D259" s="130">
        <v>0.0</v>
      </c>
    </row>
    <row r="260">
      <c r="A260" s="128">
        <v>89.0</v>
      </c>
      <c r="B260" s="129" t="s">
        <v>99</v>
      </c>
      <c r="C260" s="129" t="s">
        <v>158</v>
      </c>
      <c r="D260" s="130">
        <v>0.15</v>
      </c>
    </row>
    <row r="261">
      <c r="A261" s="128">
        <v>88.0</v>
      </c>
      <c r="B261" s="129" t="s">
        <v>99</v>
      </c>
      <c r="C261" s="129" t="s">
        <v>164</v>
      </c>
      <c r="D261" s="130">
        <v>0.0</v>
      </c>
    </row>
    <row r="262">
      <c r="A262" s="128">
        <v>86.0</v>
      </c>
      <c r="B262" s="129" t="s">
        <v>99</v>
      </c>
      <c r="C262" s="129" t="s">
        <v>136</v>
      </c>
      <c r="D262" s="130">
        <v>0.0</v>
      </c>
    </row>
    <row r="263">
      <c r="A263" s="128">
        <v>85.0</v>
      </c>
      <c r="B263" s="129" t="s">
        <v>99</v>
      </c>
      <c r="C263" s="129" t="s">
        <v>177</v>
      </c>
      <c r="D263" s="130">
        <v>0.2</v>
      </c>
    </row>
    <row r="264">
      <c r="A264" s="128">
        <v>84.0</v>
      </c>
      <c r="B264" s="129" t="s">
        <v>99</v>
      </c>
      <c r="C264" s="129" t="s">
        <v>157</v>
      </c>
      <c r="D264" s="130">
        <v>0.0</v>
      </c>
    </row>
    <row r="265">
      <c r="A265" s="128">
        <v>75.0</v>
      </c>
      <c r="B265" s="129" t="s">
        <v>99</v>
      </c>
      <c r="C265" s="129" t="s">
        <v>41</v>
      </c>
      <c r="D265" s="130">
        <v>0.0</v>
      </c>
    </row>
    <row r="266">
      <c r="A266" s="128">
        <v>72.0</v>
      </c>
      <c r="B266" s="129" t="s">
        <v>99</v>
      </c>
      <c r="C266" s="129" t="s">
        <v>162</v>
      </c>
      <c r="D266" s="130">
        <v>0.0</v>
      </c>
    </row>
    <row r="267">
      <c r="A267" s="128">
        <v>62.0</v>
      </c>
      <c r="B267" s="129" t="s">
        <v>99</v>
      </c>
      <c r="C267" s="129" t="s">
        <v>189</v>
      </c>
      <c r="D267" s="130">
        <v>0.05</v>
      </c>
    </row>
    <row r="268">
      <c r="A268" s="128">
        <v>60.0</v>
      </c>
      <c r="B268" s="129" t="s">
        <v>99</v>
      </c>
      <c r="C268" s="129" t="s">
        <v>191</v>
      </c>
      <c r="D268" s="130">
        <v>0.0</v>
      </c>
    </row>
    <row r="269">
      <c r="A269" s="128">
        <v>60.0</v>
      </c>
      <c r="B269" s="129" t="s">
        <v>99</v>
      </c>
      <c r="C269" s="129" t="s">
        <v>195</v>
      </c>
      <c r="D269" s="130">
        <v>0.25</v>
      </c>
    </row>
    <row r="270">
      <c r="A270" s="128">
        <v>60.0</v>
      </c>
      <c r="B270" s="129" t="s">
        <v>99</v>
      </c>
      <c r="C270" s="129" t="s">
        <v>168</v>
      </c>
      <c r="D270" s="130">
        <v>0.0</v>
      </c>
    </row>
    <row r="271">
      <c r="A271" s="128">
        <v>60.0</v>
      </c>
      <c r="B271" s="129" t="s">
        <v>99</v>
      </c>
      <c r="C271" s="129" t="s">
        <v>38</v>
      </c>
      <c r="D271" s="130">
        <v>0.0</v>
      </c>
    </row>
    <row r="272">
      <c r="A272" s="125">
        <v>96.0</v>
      </c>
      <c r="B272" s="126" t="s">
        <v>102</v>
      </c>
      <c r="C272" s="126" t="s">
        <v>161</v>
      </c>
      <c r="D272" s="127">
        <v>0.05</v>
      </c>
    </row>
    <row r="273">
      <c r="A273" s="128">
        <v>72.0</v>
      </c>
      <c r="B273" s="129" t="s">
        <v>102</v>
      </c>
      <c r="C273" s="129" t="s">
        <v>38</v>
      </c>
      <c r="D273" s="130">
        <v>0.0</v>
      </c>
    </row>
    <row r="274">
      <c r="A274" s="128">
        <v>70.0</v>
      </c>
      <c r="B274" s="129" t="s">
        <v>102</v>
      </c>
      <c r="C274" s="129" t="s">
        <v>186</v>
      </c>
      <c r="D274" s="130">
        <v>0.1</v>
      </c>
    </row>
    <row r="275">
      <c r="A275" s="128">
        <v>70.0</v>
      </c>
      <c r="B275" s="129" t="s">
        <v>102</v>
      </c>
      <c r="C275" s="129" t="s">
        <v>52</v>
      </c>
      <c r="D275" s="130">
        <v>0.05</v>
      </c>
    </row>
    <row r="276">
      <c r="A276" s="128">
        <v>60.0</v>
      </c>
      <c r="B276" s="129" t="s">
        <v>102</v>
      </c>
      <c r="C276" s="129" t="s">
        <v>174</v>
      </c>
      <c r="D276" s="130">
        <v>0.0</v>
      </c>
    </row>
    <row r="277">
      <c r="A277" s="128">
        <v>60.0</v>
      </c>
      <c r="B277" s="129" t="s">
        <v>102</v>
      </c>
      <c r="C277" s="129" t="s">
        <v>136</v>
      </c>
      <c r="D277" s="130">
        <v>0.0</v>
      </c>
    </row>
    <row r="278">
      <c r="A278" s="128">
        <v>50.0</v>
      </c>
      <c r="B278" s="129" t="s">
        <v>102</v>
      </c>
      <c r="C278" s="129" t="s">
        <v>40</v>
      </c>
      <c r="D278" s="130">
        <v>0.05</v>
      </c>
    </row>
    <row r="279">
      <c r="A279" s="128">
        <v>48.0</v>
      </c>
      <c r="B279" s="129" t="s">
        <v>102</v>
      </c>
      <c r="C279" s="129" t="s">
        <v>137</v>
      </c>
      <c r="D279" s="130">
        <v>0.0</v>
      </c>
    </row>
    <row r="280">
      <c r="A280" s="128">
        <v>42.0</v>
      </c>
      <c r="B280" s="129" t="s">
        <v>102</v>
      </c>
      <c r="C280" s="129" t="s">
        <v>184</v>
      </c>
      <c r="D280" s="130">
        <v>0.0</v>
      </c>
    </row>
    <row r="281">
      <c r="A281" s="128">
        <v>41.0</v>
      </c>
      <c r="B281" s="129" t="s">
        <v>102</v>
      </c>
      <c r="C281" s="129" t="s">
        <v>187</v>
      </c>
      <c r="D281" s="130">
        <v>0.0</v>
      </c>
    </row>
    <row r="282">
      <c r="A282" s="128">
        <v>40.0</v>
      </c>
      <c r="B282" s="129" t="s">
        <v>102</v>
      </c>
      <c r="C282" s="129" t="s">
        <v>150</v>
      </c>
      <c r="D282" s="130">
        <v>0.05</v>
      </c>
    </row>
    <row r="283">
      <c r="A283" s="128">
        <v>40.0</v>
      </c>
      <c r="B283" s="129" t="s">
        <v>102</v>
      </c>
      <c r="C283" s="129" t="s">
        <v>170</v>
      </c>
      <c r="D283" s="130">
        <v>0.0</v>
      </c>
    </row>
    <row r="284">
      <c r="A284" s="128">
        <v>36.0</v>
      </c>
      <c r="B284" s="129" t="s">
        <v>102</v>
      </c>
      <c r="C284" s="129" t="s">
        <v>195</v>
      </c>
      <c r="D284" s="130">
        <v>0.0</v>
      </c>
    </row>
    <row r="285">
      <c r="A285" s="128">
        <v>36.0</v>
      </c>
      <c r="B285" s="129" t="s">
        <v>102</v>
      </c>
      <c r="C285" s="129" t="s">
        <v>164</v>
      </c>
      <c r="D285" s="130">
        <v>0.0</v>
      </c>
    </row>
    <row r="286">
      <c r="A286" s="128">
        <v>35.0</v>
      </c>
      <c r="B286" s="129" t="s">
        <v>102</v>
      </c>
      <c r="C286" s="129" t="s">
        <v>39</v>
      </c>
      <c r="D286" s="130">
        <v>0.0</v>
      </c>
    </row>
    <row r="287">
      <c r="A287" s="125">
        <v>185.0</v>
      </c>
      <c r="B287" s="126" t="s">
        <v>101</v>
      </c>
      <c r="C287" s="126" t="s">
        <v>37</v>
      </c>
      <c r="D287" s="127">
        <v>0.05</v>
      </c>
    </row>
    <row r="288">
      <c r="A288" s="128">
        <v>166.0</v>
      </c>
      <c r="B288" s="129" t="s">
        <v>101</v>
      </c>
      <c r="C288" s="129" t="s">
        <v>52</v>
      </c>
      <c r="D288" s="130">
        <v>0.05</v>
      </c>
    </row>
    <row r="289">
      <c r="A289" s="128">
        <v>134.0</v>
      </c>
      <c r="B289" s="129" t="s">
        <v>101</v>
      </c>
      <c r="C289" s="129" t="s">
        <v>191</v>
      </c>
      <c r="D289" s="130">
        <v>0.0</v>
      </c>
    </row>
    <row r="290">
      <c r="A290" s="128">
        <v>119.0</v>
      </c>
      <c r="B290" s="129" t="s">
        <v>101</v>
      </c>
      <c r="C290" s="129" t="s">
        <v>170</v>
      </c>
      <c r="D290" s="130">
        <v>0.0</v>
      </c>
    </row>
    <row r="291">
      <c r="A291" s="128">
        <v>105.0</v>
      </c>
      <c r="B291" s="129" t="s">
        <v>101</v>
      </c>
      <c r="C291" s="129" t="s">
        <v>159</v>
      </c>
      <c r="D291" s="130">
        <v>0.0</v>
      </c>
    </row>
    <row r="292">
      <c r="A292" s="128">
        <v>94.0</v>
      </c>
      <c r="B292" s="129" t="s">
        <v>101</v>
      </c>
      <c r="C292" s="129" t="s">
        <v>141</v>
      </c>
      <c r="D292" s="130">
        <v>0.0</v>
      </c>
    </row>
    <row r="293">
      <c r="A293" s="128">
        <v>86.0</v>
      </c>
      <c r="B293" s="129" t="s">
        <v>101</v>
      </c>
      <c r="C293" s="129" t="s">
        <v>193</v>
      </c>
      <c r="D293" s="130">
        <v>0.0</v>
      </c>
    </row>
    <row r="294">
      <c r="A294" s="128">
        <v>76.0</v>
      </c>
      <c r="B294" s="129" t="s">
        <v>101</v>
      </c>
      <c r="C294" s="129" t="s">
        <v>188</v>
      </c>
      <c r="D294" s="130">
        <v>0.0</v>
      </c>
    </row>
    <row r="295">
      <c r="A295" s="128">
        <v>73.0</v>
      </c>
      <c r="B295" s="129" t="s">
        <v>101</v>
      </c>
      <c r="C295" s="129" t="s">
        <v>180</v>
      </c>
      <c r="D295" s="130">
        <v>0.0</v>
      </c>
    </row>
    <row r="296">
      <c r="A296" s="128">
        <v>71.0</v>
      </c>
      <c r="B296" s="129" t="s">
        <v>101</v>
      </c>
      <c r="C296" s="129" t="s">
        <v>147</v>
      </c>
      <c r="D296" s="130">
        <v>0.0</v>
      </c>
    </row>
    <row r="297">
      <c r="A297" s="128">
        <v>69.0</v>
      </c>
      <c r="B297" s="129" t="s">
        <v>101</v>
      </c>
      <c r="C297" s="129" t="s">
        <v>169</v>
      </c>
      <c r="D297" s="130">
        <v>0.0</v>
      </c>
    </row>
    <row r="298">
      <c r="A298" s="128">
        <v>65.0</v>
      </c>
      <c r="B298" s="129" t="s">
        <v>101</v>
      </c>
      <c r="C298" s="129" t="s">
        <v>145</v>
      </c>
      <c r="D298" s="130">
        <v>0.1</v>
      </c>
    </row>
    <row r="299">
      <c r="A299" s="128">
        <v>65.0</v>
      </c>
      <c r="B299" s="129" t="s">
        <v>101</v>
      </c>
      <c r="C299" s="129" t="s">
        <v>144</v>
      </c>
      <c r="D299" s="130">
        <v>0.0</v>
      </c>
    </row>
    <row r="300">
      <c r="A300" s="128">
        <v>64.0</v>
      </c>
      <c r="B300" s="129" t="s">
        <v>101</v>
      </c>
      <c r="C300" s="129" t="s">
        <v>174</v>
      </c>
      <c r="D300" s="130">
        <v>0.2</v>
      </c>
    </row>
    <row r="301">
      <c r="A301" s="128">
        <v>60.0</v>
      </c>
      <c r="B301" s="129" t="s">
        <v>101</v>
      </c>
      <c r="C301" s="129" t="s">
        <v>186</v>
      </c>
      <c r="D301" s="130">
        <v>0.0</v>
      </c>
    </row>
    <row r="302">
      <c r="A302" s="125">
        <v>137.0</v>
      </c>
      <c r="B302" s="126" t="s">
        <v>97</v>
      </c>
      <c r="C302" s="126" t="s">
        <v>170</v>
      </c>
      <c r="D302" s="127">
        <v>0.0</v>
      </c>
    </row>
    <row r="303">
      <c r="A303" s="128">
        <v>135.0</v>
      </c>
      <c r="B303" s="129" t="s">
        <v>97</v>
      </c>
      <c r="C303" s="129" t="s">
        <v>54</v>
      </c>
      <c r="D303" s="130">
        <v>0.0</v>
      </c>
    </row>
    <row r="304">
      <c r="A304" s="128">
        <v>116.0</v>
      </c>
      <c r="B304" s="129" t="s">
        <v>97</v>
      </c>
      <c r="C304" s="129" t="s">
        <v>40</v>
      </c>
      <c r="D304" s="130">
        <v>0.0</v>
      </c>
    </row>
    <row r="305">
      <c r="A305" s="128">
        <v>115.0</v>
      </c>
      <c r="B305" s="129" t="s">
        <v>97</v>
      </c>
      <c r="C305" s="129" t="s">
        <v>41</v>
      </c>
      <c r="D305" s="130">
        <v>0.0</v>
      </c>
    </row>
    <row r="306">
      <c r="A306" s="128">
        <v>92.0</v>
      </c>
      <c r="B306" s="129" t="s">
        <v>97</v>
      </c>
      <c r="C306" s="129" t="s">
        <v>143</v>
      </c>
      <c r="D306" s="130">
        <v>0.25</v>
      </c>
    </row>
    <row r="307">
      <c r="A307" s="128">
        <v>92.0</v>
      </c>
      <c r="B307" s="129" t="s">
        <v>97</v>
      </c>
      <c r="C307" s="129" t="s">
        <v>192</v>
      </c>
      <c r="D307" s="130">
        <v>0.0</v>
      </c>
    </row>
    <row r="308">
      <c r="A308" s="128">
        <v>88.0</v>
      </c>
      <c r="B308" s="129" t="s">
        <v>97</v>
      </c>
      <c r="C308" s="129" t="s">
        <v>193</v>
      </c>
      <c r="D308" s="130">
        <v>0.15</v>
      </c>
    </row>
    <row r="309">
      <c r="A309" s="128">
        <v>87.0</v>
      </c>
      <c r="B309" s="129" t="s">
        <v>97</v>
      </c>
      <c r="C309" s="129" t="s">
        <v>194</v>
      </c>
      <c r="D309" s="130">
        <v>0.15</v>
      </c>
    </row>
    <row r="310">
      <c r="A310" s="128">
        <v>85.0</v>
      </c>
      <c r="B310" s="129" t="s">
        <v>97</v>
      </c>
      <c r="C310" s="129" t="s">
        <v>173</v>
      </c>
      <c r="D310" s="130">
        <v>0.0</v>
      </c>
    </row>
    <row r="311">
      <c r="A311" s="128">
        <v>82.0</v>
      </c>
      <c r="B311" s="129" t="s">
        <v>97</v>
      </c>
      <c r="C311" s="129" t="s">
        <v>39</v>
      </c>
      <c r="D311" s="130">
        <v>0.0</v>
      </c>
    </row>
    <row r="312">
      <c r="A312" s="128">
        <v>82.0</v>
      </c>
      <c r="B312" s="129" t="s">
        <v>97</v>
      </c>
      <c r="C312" s="129" t="s">
        <v>142</v>
      </c>
      <c r="D312" s="130">
        <v>0.0</v>
      </c>
    </row>
    <row r="313">
      <c r="A313" s="128">
        <v>78.0</v>
      </c>
      <c r="B313" s="129" t="s">
        <v>97</v>
      </c>
      <c r="C313" s="129" t="s">
        <v>137</v>
      </c>
      <c r="D313" s="130">
        <v>0.0</v>
      </c>
    </row>
    <row r="314">
      <c r="A314" s="128">
        <v>74.0</v>
      </c>
      <c r="B314" s="129" t="s">
        <v>97</v>
      </c>
      <c r="C314" s="129" t="s">
        <v>180</v>
      </c>
      <c r="D314" s="130">
        <v>0.0</v>
      </c>
    </row>
    <row r="315">
      <c r="A315" s="128">
        <v>73.0</v>
      </c>
      <c r="B315" s="129" t="s">
        <v>97</v>
      </c>
      <c r="C315" s="129" t="s">
        <v>169</v>
      </c>
      <c r="D315" s="130">
        <v>0.25</v>
      </c>
    </row>
    <row r="316">
      <c r="A316" s="128">
        <v>70.0</v>
      </c>
      <c r="B316" s="129" t="s">
        <v>97</v>
      </c>
      <c r="C316" s="129" t="s">
        <v>150</v>
      </c>
      <c r="D316" s="130">
        <v>0.25</v>
      </c>
    </row>
    <row r="317">
      <c r="D317" s="176"/>
    </row>
    <row r="318">
      <c r="D318" s="176"/>
    </row>
    <row r="319">
      <c r="D319" s="176"/>
    </row>
    <row r="320">
      <c r="D320" s="176"/>
    </row>
    <row r="321">
      <c r="D321" s="176"/>
    </row>
    <row r="322">
      <c r="D322" s="176"/>
    </row>
    <row r="323">
      <c r="D323" s="176"/>
    </row>
    <row r="324">
      <c r="D324" s="176"/>
    </row>
    <row r="325">
      <c r="D325" s="176"/>
    </row>
    <row r="326">
      <c r="D326" s="176"/>
    </row>
    <row r="327">
      <c r="D327" s="176"/>
    </row>
    <row r="328">
      <c r="D328" s="176"/>
    </row>
    <row r="329">
      <c r="D329" s="176"/>
    </row>
    <row r="330">
      <c r="D330" s="176"/>
    </row>
    <row r="331">
      <c r="D331" s="176"/>
    </row>
    <row r="332">
      <c r="D332" s="176"/>
    </row>
    <row r="333">
      <c r="D333" s="176"/>
    </row>
    <row r="334">
      <c r="D334" s="176"/>
    </row>
    <row r="335">
      <c r="D335" s="176"/>
    </row>
    <row r="336">
      <c r="D336" s="176"/>
    </row>
    <row r="337">
      <c r="D337" s="176"/>
    </row>
    <row r="338">
      <c r="D338" s="176"/>
    </row>
    <row r="339">
      <c r="D339" s="176"/>
    </row>
    <row r="340">
      <c r="D340" s="176"/>
    </row>
    <row r="341">
      <c r="D341" s="176"/>
    </row>
    <row r="342">
      <c r="D342" s="176"/>
    </row>
    <row r="343">
      <c r="D343" s="176"/>
    </row>
    <row r="344">
      <c r="D344" s="176"/>
    </row>
    <row r="345">
      <c r="D345" s="176"/>
    </row>
    <row r="346">
      <c r="D346" s="176"/>
    </row>
    <row r="347">
      <c r="D347" s="176"/>
    </row>
    <row r="348">
      <c r="D348" s="176"/>
    </row>
    <row r="349">
      <c r="D349" s="176"/>
    </row>
    <row r="350">
      <c r="D350" s="176"/>
    </row>
    <row r="351">
      <c r="D351" s="176"/>
    </row>
    <row r="352">
      <c r="D352" s="176"/>
    </row>
    <row r="353">
      <c r="D353" s="176"/>
    </row>
    <row r="354">
      <c r="D354" s="176"/>
    </row>
    <row r="355">
      <c r="D355" s="176"/>
    </row>
    <row r="356">
      <c r="D356" s="176"/>
    </row>
    <row r="357">
      <c r="D357" s="176"/>
    </row>
    <row r="358">
      <c r="D358" s="176"/>
    </row>
    <row r="359">
      <c r="D359" s="176"/>
    </row>
    <row r="360">
      <c r="D360" s="176"/>
    </row>
    <row r="361">
      <c r="D361" s="176"/>
    </row>
    <row r="362">
      <c r="D362" s="176"/>
    </row>
    <row r="363">
      <c r="D363" s="176"/>
    </row>
    <row r="364">
      <c r="D364" s="176"/>
    </row>
    <row r="365">
      <c r="D365" s="176"/>
    </row>
    <row r="366">
      <c r="D366" s="176"/>
    </row>
    <row r="367">
      <c r="D367" s="176"/>
    </row>
    <row r="368">
      <c r="D368" s="176"/>
    </row>
    <row r="369">
      <c r="D369" s="176"/>
    </row>
    <row r="370">
      <c r="D370" s="176"/>
    </row>
    <row r="371">
      <c r="D371" s="176"/>
    </row>
    <row r="372">
      <c r="D372" s="176"/>
    </row>
    <row r="373">
      <c r="D373" s="176"/>
    </row>
    <row r="374">
      <c r="D374" s="176"/>
    </row>
    <row r="375">
      <c r="D375" s="176"/>
    </row>
    <row r="376">
      <c r="D376" s="176"/>
    </row>
    <row r="377">
      <c r="D377" s="176"/>
    </row>
    <row r="378">
      <c r="D378" s="176"/>
    </row>
    <row r="379">
      <c r="D379" s="176"/>
    </row>
    <row r="380">
      <c r="D380" s="176"/>
    </row>
    <row r="381">
      <c r="D381" s="176"/>
    </row>
    <row r="382">
      <c r="D382" s="176"/>
    </row>
    <row r="383">
      <c r="D383" s="176"/>
    </row>
    <row r="384">
      <c r="D384" s="176"/>
    </row>
    <row r="385">
      <c r="D385" s="176"/>
    </row>
    <row r="386">
      <c r="D386" s="176"/>
    </row>
    <row r="387">
      <c r="D387" s="176"/>
    </row>
    <row r="388">
      <c r="D388" s="176"/>
    </row>
    <row r="389">
      <c r="D389" s="176"/>
    </row>
    <row r="390">
      <c r="D390" s="176"/>
    </row>
    <row r="391">
      <c r="D391" s="176"/>
    </row>
    <row r="392">
      <c r="D392" s="176"/>
    </row>
    <row r="393">
      <c r="D393" s="176"/>
    </row>
    <row r="394">
      <c r="D394" s="176"/>
    </row>
    <row r="395">
      <c r="D395" s="176"/>
    </row>
    <row r="396">
      <c r="D396" s="176"/>
    </row>
    <row r="397">
      <c r="D397" s="176"/>
    </row>
    <row r="398">
      <c r="D398" s="176"/>
    </row>
    <row r="399">
      <c r="D399" s="176"/>
    </row>
    <row r="400">
      <c r="D400" s="176"/>
    </row>
    <row r="401">
      <c r="D401" s="176"/>
    </row>
    <row r="402">
      <c r="D402" s="176"/>
    </row>
    <row r="403">
      <c r="D403" s="176"/>
    </row>
    <row r="404">
      <c r="D404" s="176"/>
    </row>
    <row r="405">
      <c r="D405" s="176"/>
    </row>
    <row r="406">
      <c r="D406" s="176"/>
    </row>
    <row r="407">
      <c r="D407" s="176"/>
    </row>
    <row r="408">
      <c r="D408" s="176"/>
    </row>
    <row r="409">
      <c r="D409" s="176"/>
    </row>
    <row r="410">
      <c r="D410" s="176"/>
    </row>
    <row r="411">
      <c r="D411" s="176"/>
    </row>
    <row r="412">
      <c r="D412" s="176"/>
    </row>
    <row r="413">
      <c r="D413" s="176"/>
    </row>
    <row r="414">
      <c r="D414" s="176"/>
    </row>
    <row r="415">
      <c r="D415" s="176"/>
    </row>
    <row r="416">
      <c r="D416" s="176"/>
    </row>
    <row r="417">
      <c r="D417" s="176"/>
    </row>
    <row r="418">
      <c r="D418" s="176"/>
    </row>
    <row r="419">
      <c r="D419" s="176"/>
    </row>
    <row r="420">
      <c r="D420" s="176"/>
    </row>
    <row r="421">
      <c r="D421" s="176"/>
    </row>
    <row r="422">
      <c r="D422" s="176"/>
    </row>
    <row r="423">
      <c r="D423" s="176"/>
    </row>
    <row r="424">
      <c r="D424" s="176"/>
    </row>
    <row r="425">
      <c r="D425" s="176"/>
    </row>
    <row r="426">
      <c r="D426" s="176"/>
    </row>
    <row r="427">
      <c r="D427" s="176"/>
    </row>
    <row r="428">
      <c r="D428" s="176"/>
    </row>
    <row r="429">
      <c r="D429" s="176"/>
    </row>
    <row r="430">
      <c r="D430" s="176"/>
    </row>
    <row r="431">
      <c r="D431" s="176"/>
    </row>
    <row r="432">
      <c r="D432" s="176"/>
    </row>
    <row r="433">
      <c r="D433" s="176"/>
    </row>
    <row r="434">
      <c r="D434" s="176"/>
    </row>
    <row r="435">
      <c r="D435" s="176"/>
    </row>
    <row r="436">
      <c r="D436" s="176"/>
    </row>
    <row r="437">
      <c r="D437" s="176"/>
    </row>
    <row r="438">
      <c r="D438" s="176"/>
    </row>
    <row r="439">
      <c r="D439" s="176"/>
    </row>
    <row r="440">
      <c r="D440" s="176"/>
    </row>
    <row r="441">
      <c r="D441" s="176"/>
    </row>
    <row r="442">
      <c r="D442" s="176"/>
    </row>
    <row r="443">
      <c r="D443" s="176"/>
    </row>
    <row r="444">
      <c r="D444" s="176"/>
    </row>
    <row r="445">
      <c r="D445" s="176"/>
    </row>
    <row r="446">
      <c r="D446" s="176"/>
    </row>
    <row r="447">
      <c r="D447" s="176"/>
    </row>
    <row r="448">
      <c r="D448" s="176"/>
    </row>
    <row r="449">
      <c r="D449" s="176"/>
    </row>
    <row r="450">
      <c r="D450" s="176"/>
    </row>
    <row r="451">
      <c r="D451" s="176"/>
    </row>
    <row r="452">
      <c r="D452" s="176"/>
    </row>
    <row r="453">
      <c r="D453" s="176"/>
    </row>
    <row r="454">
      <c r="D454" s="176"/>
    </row>
    <row r="455">
      <c r="D455" s="176"/>
    </row>
    <row r="456">
      <c r="D456" s="176"/>
    </row>
    <row r="457">
      <c r="D457" s="176"/>
    </row>
    <row r="458">
      <c r="D458" s="176"/>
    </row>
    <row r="459">
      <c r="D459" s="176"/>
    </row>
    <row r="460">
      <c r="D460" s="176"/>
    </row>
    <row r="461">
      <c r="D461" s="176"/>
    </row>
    <row r="462">
      <c r="D462" s="176"/>
    </row>
    <row r="463">
      <c r="D463" s="176"/>
    </row>
    <row r="464">
      <c r="D464" s="176"/>
    </row>
    <row r="465">
      <c r="D465" s="176"/>
    </row>
    <row r="466">
      <c r="D466" s="176"/>
    </row>
    <row r="467">
      <c r="D467" s="176"/>
    </row>
    <row r="468">
      <c r="D468" s="176"/>
    </row>
    <row r="469">
      <c r="D469" s="176"/>
    </row>
    <row r="470">
      <c r="D470" s="176"/>
    </row>
    <row r="471">
      <c r="D471" s="176"/>
    </row>
    <row r="472">
      <c r="D472" s="176"/>
    </row>
    <row r="473">
      <c r="D473" s="176"/>
    </row>
    <row r="474">
      <c r="D474" s="176"/>
    </row>
    <row r="475">
      <c r="D475" s="176"/>
    </row>
    <row r="476">
      <c r="D476" s="176"/>
    </row>
    <row r="477">
      <c r="D477" s="176"/>
    </row>
    <row r="478">
      <c r="D478" s="176"/>
    </row>
    <row r="479">
      <c r="D479" s="176"/>
    </row>
    <row r="480">
      <c r="D480" s="176"/>
    </row>
    <row r="481">
      <c r="D481" s="176"/>
    </row>
    <row r="482">
      <c r="D482" s="176"/>
    </row>
    <row r="483">
      <c r="D483" s="176"/>
    </row>
    <row r="484">
      <c r="D484" s="176"/>
    </row>
    <row r="485">
      <c r="D485" s="176"/>
    </row>
    <row r="486">
      <c r="D486" s="176"/>
    </row>
    <row r="487">
      <c r="D487" s="176"/>
    </row>
    <row r="488">
      <c r="D488" s="176"/>
    </row>
    <row r="489">
      <c r="D489" s="176"/>
    </row>
    <row r="490">
      <c r="D490" s="176"/>
    </row>
    <row r="491">
      <c r="D491" s="176"/>
    </row>
    <row r="492">
      <c r="D492" s="176"/>
    </row>
    <row r="493">
      <c r="D493" s="176"/>
    </row>
    <row r="494">
      <c r="D494" s="176"/>
    </row>
    <row r="495">
      <c r="D495" s="176"/>
    </row>
    <row r="496">
      <c r="D496" s="176"/>
    </row>
    <row r="497">
      <c r="D497" s="176"/>
    </row>
    <row r="498">
      <c r="D498" s="176"/>
    </row>
    <row r="499">
      <c r="D499" s="176"/>
    </row>
    <row r="500">
      <c r="D500" s="176"/>
    </row>
    <row r="501">
      <c r="D501" s="176"/>
    </row>
    <row r="502">
      <c r="D502" s="176"/>
    </row>
    <row r="503">
      <c r="D503" s="176"/>
    </row>
    <row r="504">
      <c r="D504" s="176"/>
    </row>
    <row r="505">
      <c r="D505" s="176"/>
    </row>
    <row r="506">
      <c r="D506" s="176"/>
    </row>
    <row r="507">
      <c r="D507" s="176"/>
    </row>
    <row r="508">
      <c r="D508" s="176"/>
    </row>
    <row r="509">
      <c r="D509" s="176"/>
    </row>
    <row r="510">
      <c r="D510" s="176"/>
    </row>
    <row r="511">
      <c r="D511" s="176"/>
    </row>
    <row r="512">
      <c r="D512" s="176"/>
    </row>
    <row r="513">
      <c r="D513" s="176"/>
    </row>
    <row r="514">
      <c r="D514" s="176"/>
    </row>
    <row r="515">
      <c r="D515" s="176"/>
    </row>
    <row r="516">
      <c r="D516" s="176"/>
    </row>
    <row r="517">
      <c r="D517" s="176"/>
    </row>
    <row r="518">
      <c r="D518" s="176"/>
    </row>
    <row r="519">
      <c r="D519" s="176"/>
    </row>
    <row r="520">
      <c r="D520" s="176"/>
    </row>
    <row r="521">
      <c r="D521" s="176"/>
    </row>
    <row r="522">
      <c r="D522" s="176"/>
    </row>
    <row r="523">
      <c r="D523" s="176"/>
    </row>
    <row r="524">
      <c r="D524" s="176"/>
    </row>
    <row r="525">
      <c r="D525" s="176"/>
    </row>
    <row r="526">
      <c r="D526" s="176"/>
    </row>
    <row r="527">
      <c r="D527" s="176"/>
    </row>
    <row r="528">
      <c r="D528" s="176"/>
    </row>
    <row r="529">
      <c r="D529" s="176"/>
    </row>
    <row r="530">
      <c r="D530" s="176"/>
    </row>
    <row r="531">
      <c r="D531" s="176"/>
    </row>
    <row r="532">
      <c r="D532" s="176"/>
    </row>
    <row r="533">
      <c r="D533" s="176"/>
    </row>
    <row r="534">
      <c r="D534" s="176"/>
    </row>
    <row r="535">
      <c r="D535" s="176"/>
    </row>
    <row r="536">
      <c r="D536" s="176"/>
    </row>
    <row r="537">
      <c r="D537" s="176"/>
    </row>
    <row r="538">
      <c r="D538" s="176"/>
    </row>
    <row r="539">
      <c r="D539" s="176"/>
    </row>
    <row r="540">
      <c r="D540" s="176"/>
    </row>
    <row r="541">
      <c r="D541" s="176"/>
    </row>
    <row r="542">
      <c r="D542" s="176"/>
    </row>
    <row r="543">
      <c r="D543" s="176"/>
    </row>
    <row r="544">
      <c r="D544" s="176"/>
    </row>
    <row r="545">
      <c r="D545" s="176"/>
    </row>
    <row r="546">
      <c r="D546" s="176"/>
    </row>
    <row r="547">
      <c r="D547" s="176"/>
    </row>
    <row r="548">
      <c r="D548" s="176"/>
    </row>
    <row r="549">
      <c r="D549" s="176"/>
    </row>
    <row r="550">
      <c r="D550" s="176"/>
    </row>
    <row r="551">
      <c r="D551" s="176"/>
    </row>
    <row r="552">
      <c r="D552" s="176"/>
    </row>
    <row r="553">
      <c r="D553" s="176"/>
    </row>
    <row r="554">
      <c r="D554" s="176"/>
    </row>
    <row r="555">
      <c r="D555" s="176"/>
    </row>
    <row r="556">
      <c r="D556" s="176"/>
    </row>
    <row r="557">
      <c r="D557" s="176"/>
    </row>
    <row r="558">
      <c r="D558" s="176"/>
    </row>
    <row r="559">
      <c r="D559" s="176"/>
    </row>
    <row r="560">
      <c r="D560" s="176"/>
    </row>
    <row r="561">
      <c r="D561" s="176"/>
    </row>
    <row r="562">
      <c r="D562" s="176"/>
    </row>
    <row r="563">
      <c r="D563" s="176"/>
    </row>
    <row r="564">
      <c r="D564" s="176"/>
    </row>
    <row r="565">
      <c r="D565" s="176"/>
    </row>
    <row r="566">
      <c r="D566" s="176"/>
    </row>
    <row r="567">
      <c r="D567" s="176"/>
    </row>
    <row r="568">
      <c r="D568" s="176"/>
    </row>
    <row r="569">
      <c r="D569" s="176"/>
    </row>
    <row r="570">
      <c r="D570" s="176"/>
    </row>
    <row r="571">
      <c r="D571" s="176"/>
    </row>
    <row r="572">
      <c r="D572" s="176"/>
    </row>
    <row r="573">
      <c r="D573" s="176"/>
    </row>
    <row r="574">
      <c r="D574" s="176"/>
    </row>
    <row r="575">
      <c r="D575" s="176"/>
    </row>
    <row r="576">
      <c r="D576" s="176"/>
    </row>
    <row r="577">
      <c r="D577" s="176"/>
    </row>
    <row r="578">
      <c r="D578" s="176"/>
    </row>
    <row r="579">
      <c r="D579" s="176"/>
    </row>
    <row r="580">
      <c r="D580" s="176"/>
    </row>
    <row r="581">
      <c r="D581" s="176"/>
    </row>
    <row r="582">
      <c r="D582" s="176"/>
    </row>
    <row r="583">
      <c r="D583" s="176"/>
    </row>
    <row r="584">
      <c r="D584" s="176"/>
    </row>
    <row r="585">
      <c r="D585" s="176"/>
    </row>
    <row r="586">
      <c r="D586" s="176"/>
    </row>
    <row r="587">
      <c r="D587" s="176"/>
    </row>
    <row r="588">
      <c r="D588" s="176"/>
    </row>
    <row r="589">
      <c r="D589" s="176"/>
    </row>
    <row r="590">
      <c r="D590" s="176"/>
    </row>
    <row r="591">
      <c r="D591" s="176"/>
    </row>
    <row r="592">
      <c r="D592" s="176"/>
    </row>
    <row r="593">
      <c r="D593" s="176"/>
    </row>
    <row r="594">
      <c r="D594" s="176"/>
    </row>
    <row r="595">
      <c r="D595" s="176"/>
    </row>
    <row r="596">
      <c r="D596" s="176"/>
    </row>
    <row r="597">
      <c r="D597" s="176"/>
    </row>
    <row r="598">
      <c r="D598" s="176"/>
    </row>
    <row r="599">
      <c r="D599" s="176"/>
    </row>
    <row r="600">
      <c r="D600" s="176"/>
    </row>
    <row r="601">
      <c r="D601" s="176"/>
    </row>
    <row r="602">
      <c r="D602" s="176"/>
    </row>
    <row r="603">
      <c r="D603" s="176"/>
    </row>
    <row r="604">
      <c r="D604" s="176"/>
    </row>
    <row r="605">
      <c r="D605" s="176"/>
    </row>
    <row r="606">
      <c r="D606" s="176"/>
    </row>
    <row r="607">
      <c r="D607" s="176"/>
    </row>
    <row r="608">
      <c r="D608" s="176"/>
    </row>
    <row r="609">
      <c r="D609" s="176"/>
    </row>
    <row r="610">
      <c r="D610" s="176"/>
    </row>
    <row r="611">
      <c r="D611" s="176"/>
    </row>
    <row r="612">
      <c r="D612" s="176"/>
    </row>
    <row r="613">
      <c r="D613" s="176"/>
    </row>
    <row r="614">
      <c r="D614" s="176"/>
    </row>
    <row r="615">
      <c r="D615" s="176"/>
    </row>
    <row r="616">
      <c r="D616" s="176"/>
    </row>
    <row r="617">
      <c r="D617" s="176"/>
    </row>
    <row r="618">
      <c r="D618" s="176"/>
    </row>
    <row r="619">
      <c r="D619" s="176"/>
    </row>
    <row r="620">
      <c r="D620" s="176"/>
    </row>
    <row r="621">
      <c r="D621" s="176"/>
    </row>
    <row r="622">
      <c r="D622" s="176"/>
    </row>
    <row r="623">
      <c r="D623" s="176"/>
    </row>
    <row r="624">
      <c r="D624" s="176"/>
    </row>
    <row r="625">
      <c r="D625" s="176"/>
    </row>
    <row r="626">
      <c r="D626" s="176"/>
    </row>
    <row r="627">
      <c r="D627" s="176"/>
    </row>
    <row r="628">
      <c r="D628" s="176"/>
    </row>
    <row r="629">
      <c r="D629" s="176"/>
    </row>
    <row r="630">
      <c r="D630" s="176"/>
    </row>
    <row r="631">
      <c r="D631" s="176"/>
    </row>
    <row r="632">
      <c r="D632" s="176"/>
    </row>
    <row r="633">
      <c r="D633" s="176"/>
    </row>
    <row r="634">
      <c r="D634" s="176"/>
    </row>
    <row r="635">
      <c r="D635" s="176"/>
    </row>
    <row r="636">
      <c r="D636" s="176"/>
    </row>
    <row r="637">
      <c r="D637" s="176"/>
    </row>
    <row r="638">
      <c r="D638" s="176"/>
    </row>
    <row r="639">
      <c r="D639" s="176"/>
    </row>
    <row r="640">
      <c r="D640" s="176"/>
    </row>
    <row r="641">
      <c r="D641" s="176"/>
    </row>
    <row r="642">
      <c r="D642" s="176"/>
    </row>
    <row r="643">
      <c r="D643" s="176"/>
    </row>
    <row r="644">
      <c r="D644" s="176"/>
    </row>
    <row r="645">
      <c r="D645" s="176"/>
    </row>
    <row r="646">
      <c r="D646" s="176"/>
    </row>
    <row r="647">
      <c r="D647" s="176"/>
    </row>
    <row r="648">
      <c r="D648" s="176"/>
    </row>
    <row r="649">
      <c r="D649" s="176"/>
    </row>
    <row r="650">
      <c r="D650" s="176"/>
    </row>
    <row r="651">
      <c r="D651" s="176"/>
    </row>
    <row r="652">
      <c r="D652" s="176"/>
    </row>
    <row r="653">
      <c r="D653" s="176"/>
    </row>
    <row r="654">
      <c r="D654" s="176"/>
    </row>
    <row r="655">
      <c r="D655" s="176"/>
    </row>
    <row r="656">
      <c r="D656" s="176"/>
    </row>
    <row r="657">
      <c r="D657" s="176"/>
    </row>
    <row r="658">
      <c r="D658" s="176"/>
    </row>
    <row r="659">
      <c r="D659" s="176"/>
    </row>
    <row r="660">
      <c r="D660" s="176"/>
    </row>
    <row r="661">
      <c r="D661" s="176"/>
    </row>
    <row r="662">
      <c r="D662" s="176"/>
    </row>
    <row r="663">
      <c r="D663" s="176"/>
    </row>
    <row r="664">
      <c r="D664" s="176"/>
    </row>
    <row r="665">
      <c r="D665" s="176"/>
    </row>
    <row r="666">
      <c r="D666" s="176"/>
    </row>
    <row r="667">
      <c r="D667" s="176"/>
    </row>
    <row r="668">
      <c r="D668" s="176"/>
    </row>
    <row r="669">
      <c r="D669" s="176"/>
    </row>
    <row r="670">
      <c r="D670" s="176"/>
    </row>
    <row r="671">
      <c r="D671" s="176"/>
    </row>
    <row r="672">
      <c r="D672" s="176"/>
    </row>
    <row r="673">
      <c r="D673" s="176"/>
    </row>
    <row r="674">
      <c r="D674" s="176"/>
    </row>
    <row r="675">
      <c r="D675" s="176"/>
    </row>
    <row r="676">
      <c r="D676" s="176"/>
    </row>
    <row r="677">
      <c r="D677" s="176"/>
    </row>
    <row r="678">
      <c r="D678" s="176"/>
    </row>
    <row r="679">
      <c r="D679" s="176"/>
    </row>
    <row r="680">
      <c r="D680" s="176"/>
    </row>
    <row r="681">
      <c r="D681" s="176"/>
    </row>
    <row r="682">
      <c r="D682" s="176"/>
    </row>
    <row r="683">
      <c r="D683" s="176"/>
    </row>
    <row r="684">
      <c r="D684" s="176"/>
    </row>
    <row r="685">
      <c r="D685" s="176"/>
    </row>
    <row r="686">
      <c r="D686" s="176"/>
    </row>
    <row r="687">
      <c r="D687" s="176"/>
    </row>
    <row r="688">
      <c r="D688" s="176"/>
    </row>
    <row r="689">
      <c r="D689" s="176"/>
    </row>
    <row r="690">
      <c r="D690" s="176"/>
    </row>
    <row r="691">
      <c r="D691" s="176"/>
    </row>
    <row r="692">
      <c r="D692" s="176"/>
    </row>
    <row r="693">
      <c r="D693" s="176"/>
    </row>
    <row r="694">
      <c r="D694" s="176"/>
    </row>
    <row r="695">
      <c r="D695" s="176"/>
    </row>
    <row r="696">
      <c r="D696" s="176"/>
    </row>
    <row r="697">
      <c r="D697" s="176"/>
    </row>
    <row r="698">
      <c r="D698" s="176"/>
    </row>
    <row r="699">
      <c r="D699" s="176"/>
    </row>
    <row r="700">
      <c r="D700" s="176"/>
    </row>
    <row r="701">
      <c r="D701" s="176"/>
    </row>
    <row r="702">
      <c r="D702" s="176"/>
    </row>
    <row r="703">
      <c r="D703" s="176"/>
    </row>
    <row r="704">
      <c r="D704" s="176"/>
    </row>
    <row r="705">
      <c r="D705" s="176"/>
    </row>
    <row r="706">
      <c r="D706" s="176"/>
    </row>
    <row r="707">
      <c r="D707" s="176"/>
    </row>
    <row r="708">
      <c r="D708" s="176"/>
    </row>
    <row r="709">
      <c r="D709" s="176"/>
    </row>
    <row r="710">
      <c r="D710" s="176"/>
    </row>
    <row r="711">
      <c r="D711" s="176"/>
    </row>
    <row r="712">
      <c r="D712" s="176"/>
    </row>
    <row r="713">
      <c r="D713" s="176"/>
    </row>
    <row r="714">
      <c r="D714" s="176"/>
    </row>
    <row r="715">
      <c r="D715" s="176"/>
    </row>
    <row r="716">
      <c r="D716" s="176"/>
    </row>
    <row r="717">
      <c r="D717" s="176"/>
    </row>
    <row r="718">
      <c r="D718" s="176"/>
    </row>
    <row r="719">
      <c r="D719" s="176"/>
    </row>
    <row r="720">
      <c r="D720" s="176"/>
    </row>
    <row r="721">
      <c r="D721" s="176"/>
    </row>
    <row r="722">
      <c r="D722" s="176"/>
    </row>
    <row r="723">
      <c r="D723" s="176"/>
    </row>
    <row r="724">
      <c r="D724" s="176"/>
    </row>
    <row r="725">
      <c r="D725" s="176"/>
    </row>
    <row r="726">
      <c r="D726" s="176"/>
    </row>
    <row r="727">
      <c r="D727" s="176"/>
    </row>
    <row r="728">
      <c r="D728" s="176"/>
    </row>
    <row r="729">
      <c r="D729" s="176"/>
    </row>
    <row r="730">
      <c r="D730" s="176"/>
    </row>
    <row r="731">
      <c r="D731" s="176"/>
    </row>
    <row r="732">
      <c r="D732" s="176"/>
    </row>
    <row r="733">
      <c r="D733" s="176"/>
    </row>
    <row r="734">
      <c r="D734" s="176"/>
    </row>
    <row r="735">
      <c r="D735" s="176"/>
    </row>
    <row r="736">
      <c r="D736" s="176"/>
    </row>
    <row r="737">
      <c r="D737" s="176"/>
    </row>
    <row r="738">
      <c r="D738" s="176"/>
    </row>
    <row r="739">
      <c r="D739" s="176"/>
    </row>
    <row r="740">
      <c r="D740" s="176"/>
    </row>
    <row r="741">
      <c r="D741" s="176"/>
    </row>
    <row r="742">
      <c r="D742" s="176"/>
    </row>
    <row r="743">
      <c r="D743" s="176"/>
    </row>
    <row r="744">
      <c r="D744" s="176"/>
    </row>
    <row r="745">
      <c r="D745" s="176"/>
    </row>
    <row r="746">
      <c r="D746" s="176"/>
    </row>
    <row r="747">
      <c r="D747" s="176"/>
    </row>
    <row r="748">
      <c r="D748" s="176"/>
    </row>
    <row r="749">
      <c r="D749" s="176"/>
    </row>
    <row r="750">
      <c r="D750" s="176"/>
    </row>
    <row r="751">
      <c r="D751" s="176"/>
    </row>
    <row r="752">
      <c r="D752" s="176"/>
    </row>
    <row r="753">
      <c r="D753" s="176"/>
    </row>
    <row r="754">
      <c r="D754" s="176"/>
    </row>
    <row r="755">
      <c r="D755" s="176"/>
    </row>
    <row r="756">
      <c r="D756" s="176"/>
    </row>
    <row r="757">
      <c r="D757" s="176"/>
    </row>
    <row r="758">
      <c r="D758" s="176"/>
    </row>
    <row r="759">
      <c r="D759" s="176"/>
    </row>
    <row r="760">
      <c r="D760" s="176"/>
    </row>
    <row r="761">
      <c r="D761" s="176"/>
    </row>
    <row r="762">
      <c r="D762" s="176"/>
    </row>
    <row r="763">
      <c r="D763" s="176"/>
    </row>
    <row r="764">
      <c r="D764" s="176"/>
    </row>
    <row r="765">
      <c r="D765" s="176"/>
    </row>
    <row r="766">
      <c r="D766" s="176"/>
    </row>
    <row r="767">
      <c r="D767" s="176"/>
    </row>
    <row r="768">
      <c r="D768" s="176"/>
    </row>
    <row r="769">
      <c r="D769" s="176"/>
    </row>
    <row r="770">
      <c r="D770" s="176"/>
    </row>
    <row r="771">
      <c r="D771" s="176"/>
    </row>
    <row r="772">
      <c r="D772" s="176"/>
    </row>
    <row r="773">
      <c r="D773" s="176"/>
    </row>
    <row r="774">
      <c r="D774" s="176"/>
    </row>
    <row r="775">
      <c r="D775" s="176"/>
    </row>
    <row r="776">
      <c r="D776" s="176"/>
    </row>
    <row r="777">
      <c r="D777" s="176"/>
    </row>
    <row r="778">
      <c r="D778" s="176"/>
    </row>
    <row r="779">
      <c r="D779" s="176"/>
    </row>
    <row r="780">
      <c r="D780" s="176"/>
    </row>
    <row r="781">
      <c r="D781" s="176"/>
    </row>
    <row r="782">
      <c r="D782" s="176"/>
    </row>
    <row r="783">
      <c r="D783" s="176"/>
    </row>
    <row r="784">
      <c r="D784" s="176"/>
    </row>
    <row r="785">
      <c r="D785" s="176"/>
    </row>
    <row r="786">
      <c r="D786" s="176"/>
    </row>
    <row r="787">
      <c r="D787" s="176"/>
    </row>
    <row r="788">
      <c r="D788" s="176"/>
    </row>
    <row r="789">
      <c r="D789" s="176"/>
    </row>
    <row r="790">
      <c r="D790" s="176"/>
    </row>
    <row r="791">
      <c r="D791" s="176"/>
    </row>
    <row r="792">
      <c r="D792" s="176"/>
    </row>
    <row r="793">
      <c r="D793" s="176"/>
    </row>
    <row r="794">
      <c r="D794" s="176"/>
    </row>
    <row r="795">
      <c r="D795" s="176"/>
    </row>
    <row r="796">
      <c r="D796" s="176"/>
    </row>
    <row r="797">
      <c r="D797" s="176"/>
    </row>
    <row r="798">
      <c r="D798" s="176"/>
    </row>
    <row r="799">
      <c r="D799" s="176"/>
    </row>
    <row r="800">
      <c r="D800" s="176"/>
    </row>
    <row r="801">
      <c r="D801" s="176"/>
    </row>
    <row r="802">
      <c r="D802" s="176"/>
    </row>
    <row r="803">
      <c r="D803" s="176"/>
    </row>
    <row r="804">
      <c r="D804" s="176"/>
    </row>
    <row r="805">
      <c r="D805" s="176"/>
    </row>
    <row r="806">
      <c r="D806" s="176"/>
    </row>
    <row r="807">
      <c r="D807" s="176"/>
    </row>
    <row r="808">
      <c r="D808" s="176"/>
    </row>
    <row r="809">
      <c r="D809" s="176"/>
    </row>
    <row r="810">
      <c r="D810" s="176"/>
    </row>
    <row r="811">
      <c r="D811" s="176"/>
    </row>
    <row r="812">
      <c r="D812" s="176"/>
    </row>
    <row r="813">
      <c r="D813" s="176"/>
    </row>
    <row r="814">
      <c r="D814" s="176"/>
    </row>
    <row r="815">
      <c r="D815" s="176"/>
    </row>
    <row r="816">
      <c r="D816" s="176"/>
    </row>
    <row r="817">
      <c r="D817" s="176"/>
    </row>
    <row r="818">
      <c r="D818" s="176"/>
    </row>
    <row r="819">
      <c r="D819" s="176"/>
    </row>
    <row r="820">
      <c r="D820" s="176"/>
    </row>
    <row r="821">
      <c r="D821" s="176"/>
    </row>
    <row r="822">
      <c r="D822" s="176"/>
    </row>
    <row r="823">
      <c r="D823" s="176"/>
    </row>
    <row r="824">
      <c r="D824" s="176"/>
    </row>
    <row r="825">
      <c r="D825" s="176"/>
    </row>
    <row r="826">
      <c r="D826" s="176"/>
    </row>
    <row r="827">
      <c r="D827" s="176"/>
    </row>
    <row r="828">
      <c r="D828" s="176"/>
    </row>
    <row r="829">
      <c r="D829" s="176"/>
    </row>
    <row r="830">
      <c r="D830" s="176"/>
    </row>
    <row r="831">
      <c r="D831" s="176"/>
    </row>
    <row r="832">
      <c r="D832" s="176"/>
    </row>
    <row r="833">
      <c r="D833" s="176"/>
    </row>
    <row r="834">
      <c r="D834" s="176"/>
    </row>
    <row r="835">
      <c r="D835" s="176"/>
    </row>
    <row r="836">
      <c r="D836" s="176"/>
    </row>
    <row r="837">
      <c r="D837" s="176"/>
    </row>
    <row r="838">
      <c r="D838" s="176"/>
    </row>
    <row r="839">
      <c r="D839" s="176"/>
    </row>
    <row r="840">
      <c r="D840" s="176"/>
    </row>
    <row r="841">
      <c r="D841" s="176"/>
    </row>
    <row r="842">
      <c r="D842" s="176"/>
    </row>
    <row r="843">
      <c r="D843" s="176"/>
    </row>
    <row r="844">
      <c r="D844" s="176"/>
    </row>
    <row r="845">
      <c r="D845" s="176"/>
    </row>
    <row r="846">
      <c r="D846" s="176"/>
    </row>
    <row r="847">
      <c r="D847" s="176"/>
    </row>
    <row r="848">
      <c r="D848" s="176"/>
    </row>
    <row r="849">
      <c r="D849" s="176"/>
    </row>
    <row r="850">
      <c r="D850" s="176"/>
    </row>
    <row r="851">
      <c r="D851" s="176"/>
    </row>
    <row r="852">
      <c r="D852" s="176"/>
    </row>
    <row r="853">
      <c r="D853" s="176"/>
    </row>
    <row r="854">
      <c r="D854" s="176"/>
    </row>
    <row r="855">
      <c r="D855" s="176"/>
    </row>
    <row r="856">
      <c r="D856" s="176"/>
    </row>
    <row r="857">
      <c r="D857" s="176"/>
    </row>
    <row r="858">
      <c r="D858" s="176"/>
    </row>
    <row r="859">
      <c r="D859" s="176"/>
    </row>
    <row r="860">
      <c r="D860" s="176"/>
    </row>
    <row r="861">
      <c r="D861" s="176"/>
    </row>
    <row r="862">
      <c r="D862" s="176"/>
    </row>
    <row r="863">
      <c r="D863" s="176"/>
    </row>
    <row r="864">
      <c r="D864" s="176"/>
    </row>
    <row r="865">
      <c r="D865" s="176"/>
    </row>
    <row r="866">
      <c r="D866" s="176"/>
    </row>
    <row r="867">
      <c r="D867" s="176"/>
    </row>
    <row r="868">
      <c r="D868" s="176"/>
    </row>
    <row r="869">
      <c r="D869" s="176"/>
    </row>
    <row r="870">
      <c r="D870" s="176"/>
    </row>
    <row r="871">
      <c r="D871" s="176"/>
    </row>
    <row r="872">
      <c r="D872" s="176"/>
    </row>
    <row r="873">
      <c r="D873" s="176"/>
    </row>
    <row r="874">
      <c r="D874" s="176"/>
    </row>
    <row r="875">
      <c r="D875" s="176"/>
    </row>
    <row r="876">
      <c r="D876" s="176"/>
    </row>
    <row r="877">
      <c r="D877" s="176"/>
    </row>
    <row r="878">
      <c r="D878" s="176"/>
    </row>
    <row r="879">
      <c r="D879" s="176"/>
    </row>
    <row r="880">
      <c r="D880" s="176"/>
    </row>
    <row r="881">
      <c r="D881" s="176"/>
    </row>
    <row r="882">
      <c r="D882" s="176"/>
    </row>
    <row r="883">
      <c r="D883" s="176"/>
    </row>
    <row r="884">
      <c r="D884" s="176"/>
    </row>
    <row r="885">
      <c r="D885" s="176"/>
    </row>
    <row r="886">
      <c r="D886" s="176"/>
    </row>
    <row r="887">
      <c r="D887" s="176"/>
    </row>
    <row r="888">
      <c r="D888" s="176"/>
    </row>
    <row r="889">
      <c r="D889" s="176"/>
    </row>
    <row r="890">
      <c r="D890" s="176"/>
    </row>
    <row r="891">
      <c r="D891" s="176"/>
    </row>
    <row r="892">
      <c r="D892" s="176"/>
    </row>
    <row r="893">
      <c r="D893" s="176"/>
    </row>
    <row r="894">
      <c r="D894" s="176"/>
    </row>
    <row r="895">
      <c r="D895" s="176"/>
    </row>
    <row r="896">
      <c r="D896" s="176"/>
    </row>
    <row r="897">
      <c r="D897" s="176"/>
    </row>
    <row r="898">
      <c r="D898" s="176"/>
    </row>
    <row r="899">
      <c r="D899" s="176"/>
    </row>
    <row r="900">
      <c r="D900" s="176"/>
    </row>
    <row r="901">
      <c r="D901" s="176"/>
    </row>
    <row r="902">
      <c r="D902" s="176"/>
    </row>
    <row r="903">
      <c r="D903" s="176"/>
    </row>
    <row r="904">
      <c r="D904" s="176"/>
    </row>
    <row r="905">
      <c r="D905" s="176"/>
    </row>
    <row r="906">
      <c r="D906" s="176"/>
    </row>
    <row r="907">
      <c r="D907" s="176"/>
    </row>
    <row r="908">
      <c r="D908" s="176"/>
    </row>
    <row r="909">
      <c r="D909" s="176"/>
    </row>
    <row r="910">
      <c r="D910" s="176"/>
    </row>
    <row r="911">
      <c r="D911" s="176"/>
    </row>
    <row r="912">
      <c r="D912" s="176"/>
    </row>
    <row r="913">
      <c r="D913" s="176"/>
    </row>
    <row r="914">
      <c r="D914" s="176"/>
    </row>
    <row r="915">
      <c r="D915" s="176"/>
    </row>
    <row r="916">
      <c r="D916" s="176"/>
    </row>
    <row r="917">
      <c r="D917" s="176"/>
    </row>
    <row r="918">
      <c r="D918" s="176"/>
    </row>
    <row r="919">
      <c r="D919" s="176"/>
    </row>
    <row r="920">
      <c r="D920" s="176"/>
    </row>
    <row r="921">
      <c r="D921" s="176"/>
    </row>
    <row r="922">
      <c r="D922" s="176"/>
    </row>
    <row r="923">
      <c r="D923" s="176"/>
    </row>
    <row r="924">
      <c r="D924" s="176"/>
    </row>
    <row r="925">
      <c r="D925" s="176"/>
    </row>
    <row r="926">
      <c r="D926" s="176"/>
    </row>
    <row r="927">
      <c r="D927" s="176"/>
    </row>
    <row r="928">
      <c r="D928" s="176"/>
    </row>
    <row r="929">
      <c r="D929" s="176"/>
    </row>
    <row r="930">
      <c r="D930" s="176"/>
    </row>
    <row r="931">
      <c r="D931" s="176"/>
    </row>
    <row r="932">
      <c r="D932" s="176"/>
    </row>
    <row r="933">
      <c r="D933" s="176"/>
    </row>
    <row r="934">
      <c r="D934" s="176"/>
    </row>
    <row r="935">
      <c r="D935" s="176"/>
    </row>
    <row r="936">
      <c r="D936" s="176"/>
    </row>
    <row r="937">
      <c r="D937" s="176"/>
    </row>
    <row r="938">
      <c r="D938" s="176"/>
    </row>
    <row r="939">
      <c r="D939" s="176"/>
    </row>
    <row r="940">
      <c r="D940" s="176"/>
    </row>
    <row r="941">
      <c r="D941" s="176"/>
    </row>
    <row r="942">
      <c r="D942" s="176"/>
    </row>
    <row r="943">
      <c r="D943" s="176"/>
    </row>
    <row r="944">
      <c r="D944" s="176"/>
    </row>
    <row r="945">
      <c r="D945" s="176"/>
    </row>
    <row r="946">
      <c r="D946" s="176"/>
    </row>
    <row r="947">
      <c r="D947" s="176"/>
    </row>
    <row r="948">
      <c r="D948" s="176"/>
    </row>
    <row r="949">
      <c r="D949" s="176"/>
    </row>
    <row r="950">
      <c r="D950" s="176"/>
    </row>
    <row r="951">
      <c r="D951" s="176"/>
    </row>
    <row r="952">
      <c r="D952" s="176"/>
    </row>
    <row r="953">
      <c r="D953" s="176"/>
    </row>
    <row r="954">
      <c r="D954" s="176"/>
    </row>
    <row r="955">
      <c r="D955" s="176"/>
    </row>
    <row r="956">
      <c r="D956" s="176"/>
    </row>
    <row r="957">
      <c r="D957" s="176"/>
    </row>
    <row r="958">
      <c r="D958" s="176"/>
    </row>
    <row r="959">
      <c r="D959" s="176"/>
    </row>
    <row r="960">
      <c r="D960" s="176"/>
    </row>
    <row r="961">
      <c r="D961" s="176"/>
    </row>
    <row r="962">
      <c r="D962" s="176"/>
    </row>
    <row r="963">
      <c r="D963" s="176"/>
    </row>
    <row r="964">
      <c r="D964" s="176"/>
    </row>
    <row r="965">
      <c r="D965" s="176"/>
    </row>
    <row r="966">
      <c r="D966" s="176"/>
    </row>
    <row r="967">
      <c r="D967" s="176"/>
    </row>
    <row r="968">
      <c r="D968" s="176"/>
    </row>
    <row r="969">
      <c r="D969" s="176"/>
    </row>
    <row r="970">
      <c r="D970" s="176"/>
    </row>
    <row r="971">
      <c r="D971" s="176"/>
    </row>
    <row r="972">
      <c r="D972" s="176"/>
    </row>
    <row r="973">
      <c r="D973" s="176"/>
    </row>
    <row r="974">
      <c r="D974" s="176"/>
    </row>
    <row r="975">
      <c r="D975" s="176"/>
    </row>
    <row r="976">
      <c r="D976" s="176"/>
    </row>
    <row r="977">
      <c r="D977" s="176"/>
    </row>
    <row r="978">
      <c r="D978" s="176"/>
    </row>
    <row r="979">
      <c r="D979" s="176"/>
    </row>
    <row r="980">
      <c r="D980" s="176"/>
    </row>
    <row r="981">
      <c r="D981" s="176"/>
    </row>
    <row r="982">
      <c r="D982" s="176"/>
    </row>
    <row r="983">
      <c r="D983" s="176"/>
    </row>
    <row r="984">
      <c r="D984" s="176"/>
    </row>
    <row r="985">
      <c r="D985" s="176"/>
    </row>
    <row r="986">
      <c r="D986" s="176"/>
    </row>
    <row r="987">
      <c r="D987" s="176"/>
    </row>
    <row r="988">
      <c r="D988" s="176"/>
    </row>
    <row r="989">
      <c r="D989" s="176"/>
    </row>
    <row r="990">
      <c r="D990" s="176"/>
    </row>
    <row r="991">
      <c r="D991" s="176"/>
    </row>
    <row r="992">
      <c r="D992" s="176"/>
    </row>
    <row r="993">
      <c r="D993" s="176"/>
    </row>
    <row r="994">
      <c r="D994" s="176"/>
    </row>
    <row r="995">
      <c r="D995" s="176"/>
    </row>
    <row r="996">
      <c r="D996" s="176"/>
    </row>
    <row r="997">
      <c r="D997" s="176"/>
    </row>
    <row r="998">
      <c r="D998" s="176"/>
    </row>
    <row r="999">
      <c r="D999" s="176"/>
    </row>
    <row r="1000">
      <c r="D1000" s="176"/>
    </row>
    <row r="1001">
      <c r="D1001" s="176"/>
    </row>
  </sheetData>
  <autoFilter ref="$F$26:$K$47">
    <sortState ref="F26:K47">
      <sortCondition ref="G26:G47"/>
      <sortCondition ref="H26:H47"/>
    </sortState>
  </autoFilter>
  <customSheetViews>
    <customSheetView guid="{8D5659B4-753C-4579-ABD5-D2004DCE7F03}" filter="1" showAutoFilter="1">
      <autoFilter ref="$F$3:$J$24">
        <sortState ref="F3:J24">
          <sortCondition ref="J3:J24"/>
        </sortState>
      </autoFilter>
    </customSheetView>
  </customSheetViews>
  <mergeCells count="1">
    <mergeCell ref="A1:K1"/>
  </mergeCells>
  <conditionalFormatting sqref="H3:I24">
    <cfRule type="cellIs" dxfId="7" priority="1" operator="greaterThan">
      <formula>0</formula>
    </cfRule>
  </conditionalFormatting>
  <conditionalFormatting sqref="G4:G24">
    <cfRule type="colorScale" priority="2">
      <colorScale>
        <cfvo type="min"/>
        <cfvo type="max"/>
        <color rgb="FFF3F3F3"/>
        <color rgb="FF999999"/>
      </colorScale>
    </cfRule>
  </conditionalFormatting>
  <conditionalFormatting sqref="G27:G47 G76:G79 G81:G102 G105:L106 M105:AA105 G110:L111 M110:P110">
    <cfRule type="colorScale" priority="3">
      <colorScale>
        <cfvo type="min"/>
        <cfvo type="max"/>
        <color rgb="FFFFFFFF"/>
        <color rgb="FF3C78D8"/>
      </colorScale>
    </cfRule>
  </conditionalFormatting>
  <conditionalFormatting sqref="H27:H47 H81:H102 G107:L108 M107:AA107 G112:L113 M112:P112">
    <cfRule type="colorScale" priority="4">
      <colorScale>
        <cfvo type="min"/>
        <cfvo type="max"/>
        <color rgb="FF4BACC6"/>
        <color rgb="FFFFFFFF"/>
      </colorScale>
    </cfRule>
  </conditionalFormatting>
  <conditionalFormatting sqref="M106:Q106 G107:L107 M111:P111 G112:L112">
    <cfRule type="colorScale" priority="5">
      <colorScale>
        <cfvo type="min"/>
        <cfvo type="max"/>
        <color rgb="FFFFFFFF"/>
        <color rgb="FF3D85C6"/>
      </colorScale>
    </cfRule>
  </conditionalFormatting>
  <drawing r:id="rId1"/>
  <tableParts count="1">
    <tablePart r:id="rId3"/>
  </tableParts>
</worksheet>
</file>