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922094\Desktop\"/>
    </mc:Choice>
  </mc:AlternateContent>
  <xr:revisionPtr revIDLastSave="0" documentId="13_ncr:1_{542475BD-D658-49EE-A24A-966E53C3AE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IMPACT_ACFT_ID" localSheetId="0">'[1]database + table pivot'!$A$4:$A$239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1" l="1"/>
  <c r="Y25" i="1"/>
  <c r="X29" i="1"/>
  <c r="Y29" i="1"/>
  <c r="X33" i="1"/>
  <c r="Y33" i="1"/>
  <c r="X37" i="1"/>
  <c r="Y37" i="1"/>
  <c r="X53" i="1"/>
  <c r="Y53" i="1"/>
  <c r="X57" i="1"/>
  <c r="Y57" i="1"/>
  <c r="X77" i="1"/>
  <c r="Y77" i="1"/>
  <c r="X89" i="1"/>
  <c r="Y89" i="1"/>
  <c r="X93" i="1"/>
  <c r="Y93" i="1"/>
  <c r="X101" i="1"/>
  <c r="Y101" i="1"/>
  <c r="X105" i="1"/>
  <c r="Y105" i="1"/>
  <c r="X109" i="1"/>
  <c r="Y109" i="1"/>
  <c r="X113" i="1"/>
  <c r="Y113" i="1"/>
  <c r="X121" i="1"/>
  <c r="Y121" i="1"/>
  <c r="X129" i="1"/>
  <c r="Y129" i="1"/>
  <c r="X137" i="1"/>
  <c r="Y137" i="1"/>
  <c r="X145" i="1"/>
  <c r="Y145" i="1"/>
  <c r="X153" i="1"/>
  <c r="Y153" i="1"/>
  <c r="X157" i="1"/>
  <c r="Y157" i="1"/>
  <c r="X161" i="1"/>
  <c r="Y161" i="1"/>
  <c r="X169" i="1"/>
  <c r="Y169" i="1"/>
  <c r="X173" i="1"/>
  <c r="Y173" i="1"/>
  <c r="X177" i="1"/>
  <c r="Y177" i="1"/>
  <c r="X189" i="1"/>
  <c r="Y189" i="1"/>
  <c r="X21" i="1"/>
  <c r="Y21" i="1"/>
  <c r="Y17" i="1"/>
  <c r="X17" i="1"/>
  <c r="C189" i="1"/>
  <c r="C57" i="1" l="1"/>
  <c r="C69" i="1"/>
  <c r="C25" i="1"/>
  <c r="C29" i="1"/>
  <c r="C33" i="1"/>
  <c r="C37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D169" i="1"/>
  <c r="E169" i="1"/>
  <c r="F169" i="1"/>
  <c r="G169" i="1"/>
  <c r="H169" i="1"/>
  <c r="I169" i="1"/>
  <c r="J169" i="1"/>
  <c r="D173" i="1"/>
  <c r="E173" i="1"/>
  <c r="F173" i="1"/>
  <c r="G173" i="1"/>
  <c r="H173" i="1"/>
  <c r="I173" i="1"/>
  <c r="J173" i="1"/>
  <c r="D177" i="1"/>
  <c r="E177" i="1"/>
  <c r="F177" i="1"/>
  <c r="G177" i="1"/>
  <c r="H177" i="1"/>
  <c r="I177" i="1"/>
  <c r="J177" i="1"/>
  <c r="D189" i="1"/>
  <c r="E189" i="1"/>
  <c r="F189" i="1"/>
  <c r="G189" i="1"/>
  <c r="H189" i="1"/>
  <c r="I189" i="1"/>
  <c r="C177" i="1"/>
  <c r="C173" i="1"/>
  <c r="C169" i="1"/>
  <c r="C161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C157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C153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C145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C137" i="1"/>
  <c r="D129" i="1"/>
  <c r="E129" i="1"/>
  <c r="F129" i="1"/>
  <c r="G129" i="1"/>
  <c r="H129" i="1"/>
  <c r="I129" i="1"/>
  <c r="J129" i="1"/>
  <c r="K129" i="1"/>
  <c r="L129" i="1"/>
  <c r="C129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C121" i="1"/>
  <c r="D113" i="1"/>
  <c r="E113" i="1"/>
  <c r="F113" i="1"/>
  <c r="G113" i="1"/>
  <c r="H113" i="1"/>
  <c r="I113" i="1"/>
  <c r="J113" i="1"/>
  <c r="K113" i="1"/>
  <c r="C113" i="1"/>
  <c r="D105" i="1"/>
  <c r="E105" i="1"/>
  <c r="F105" i="1"/>
  <c r="G105" i="1"/>
  <c r="H105" i="1"/>
  <c r="I105" i="1"/>
  <c r="J105" i="1"/>
  <c r="K105" i="1"/>
  <c r="L105" i="1"/>
  <c r="C105" i="1"/>
  <c r="D101" i="1"/>
  <c r="E101" i="1"/>
  <c r="F101" i="1"/>
  <c r="G101" i="1"/>
  <c r="H101" i="1"/>
  <c r="I101" i="1"/>
  <c r="J101" i="1"/>
  <c r="C101" i="1"/>
  <c r="D93" i="1"/>
  <c r="E93" i="1"/>
  <c r="F93" i="1"/>
  <c r="G93" i="1"/>
  <c r="H93" i="1"/>
  <c r="I93" i="1"/>
  <c r="J93" i="1"/>
  <c r="C93" i="1"/>
  <c r="D89" i="1"/>
  <c r="E89" i="1"/>
  <c r="F89" i="1"/>
  <c r="G89" i="1"/>
  <c r="H89" i="1"/>
  <c r="I89" i="1"/>
  <c r="J89" i="1"/>
  <c r="C89" i="1"/>
  <c r="M73" i="1"/>
  <c r="N73" i="1"/>
  <c r="O73" i="1"/>
  <c r="P73" i="1"/>
  <c r="Q73" i="1"/>
  <c r="R73" i="1"/>
  <c r="S73" i="1"/>
  <c r="T73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C85" i="1"/>
  <c r="Q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7" i="1"/>
  <c r="D73" i="1"/>
  <c r="E73" i="1"/>
  <c r="F73" i="1"/>
  <c r="G73" i="1"/>
  <c r="H73" i="1"/>
  <c r="I73" i="1"/>
  <c r="J73" i="1"/>
  <c r="K73" i="1"/>
  <c r="L73" i="1"/>
  <c r="C73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C53" i="1"/>
  <c r="D37" i="1"/>
  <c r="E37" i="1"/>
  <c r="F37" i="1"/>
  <c r="G37" i="1"/>
  <c r="H37" i="1"/>
  <c r="I37" i="1"/>
  <c r="J37" i="1"/>
  <c r="K37" i="1"/>
  <c r="D33" i="1"/>
  <c r="E33" i="1"/>
  <c r="F33" i="1"/>
  <c r="G33" i="1"/>
  <c r="H33" i="1"/>
  <c r="I33" i="1"/>
  <c r="J33" i="1"/>
  <c r="K33" i="1"/>
  <c r="L33" i="1"/>
  <c r="D29" i="1"/>
  <c r="E29" i="1"/>
  <c r="F29" i="1"/>
  <c r="G29" i="1"/>
  <c r="H29" i="1"/>
  <c r="I29" i="1"/>
  <c r="J29" i="1"/>
  <c r="K29" i="1"/>
  <c r="L29" i="1"/>
  <c r="D25" i="1"/>
  <c r="E25" i="1"/>
  <c r="F25" i="1"/>
  <c r="G25" i="1"/>
  <c r="H25" i="1"/>
  <c r="I25" i="1"/>
  <c r="J25" i="1"/>
  <c r="K25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1" i="1"/>
  <c r="D17" i="1"/>
  <c r="E17" i="1"/>
  <c r="F17" i="1"/>
  <c r="G17" i="1"/>
  <c r="H17" i="1"/>
  <c r="I17" i="1"/>
  <c r="J17" i="1"/>
  <c r="K17" i="1"/>
  <c r="L17" i="1"/>
  <c r="M17" i="1"/>
  <c r="C17" i="1"/>
  <c r="G109" i="1"/>
  <c r="H109" i="1"/>
  <c r="I109" i="1"/>
  <c r="J109" i="1"/>
  <c r="K109" i="1"/>
  <c r="F109" i="1"/>
  <c r="E109" i="1"/>
  <c r="D109" i="1"/>
  <c r="C109" i="1"/>
  <c r="X85" i="1" l="1"/>
  <c r="Y85" i="1"/>
  <c r="Y73" i="1"/>
  <c r="X73" i="1"/>
  <c r="AB15" i="1"/>
  <c r="X69" i="1"/>
  <c r="Y69" i="1"/>
  <c r="AB14" i="1"/>
  <c r="R5" i="1" l="1"/>
  <c r="S5" i="1"/>
  <c r="T5" i="1"/>
  <c r="U5" i="1"/>
  <c r="V5" i="1"/>
  <c r="W5" i="1"/>
  <c r="Q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5" i="1"/>
</calcChain>
</file>

<file path=xl/sharedStrings.xml><?xml version="1.0" encoding="utf-8"?>
<sst xmlns="http://schemas.openxmlformats.org/spreadsheetml/2006/main" count="240" uniqueCount="32">
  <si>
    <t>F70</t>
  </si>
  <si>
    <t>ICAO</t>
  </si>
  <si>
    <t>EEA</t>
  </si>
  <si>
    <t>nm</t>
  </si>
  <si>
    <t>km</t>
  </si>
  <si>
    <t>Dev</t>
  </si>
  <si>
    <t>Method</t>
  </si>
  <si>
    <t>AB6</t>
  </si>
  <si>
    <t>31N</t>
  </si>
  <si>
    <t>32N</t>
  </si>
  <si>
    <t>32Q</t>
  </si>
  <si>
    <t>332</t>
  </si>
  <si>
    <t>73P</t>
  </si>
  <si>
    <t>73W</t>
  </si>
  <si>
    <t>73H</t>
  </si>
  <si>
    <t>73J</t>
  </si>
  <si>
    <t>7M8</t>
  </si>
  <si>
    <t>75F</t>
  </si>
  <si>
    <t>76W</t>
  </si>
  <si>
    <t>76Y</t>
  </si>
  <si>
    <t>77X</t>
  </si>
  <si>
    <t>77W</t>
  </si>
  <si>
    <t>E75</t>
  </si>
  <si>
    <t>E90</t>
  </si>
  <si>
    <t>E95</t>
  </si>
  <si>
    <t>74Y</t>
  </si>
  <si>
    <t>FM</t>
  </si>
  <si>
    <t>Average Deviation:</t>
  </si>
  <si>
    <t>Standard Deviation:</t>
  </si>
  <si>
    <t>FLIGHT</t>
  </si>
  <si>
    <t>KM (validated)</t>
  </si>
  <si>
    <t>calibrated max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</si>
</sst>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0" fillId="2" borderId="2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5" xfId="0" applyFill="1" applyBorder="1"/>
    <xf numFmtId="0" fontId="1" fillId="0" borderId="0" xfId="0" applyFont="1"/>
    <xf numFmtId="1" fontId="1" fillId="0" borderId="0" xfId="0" applyNumberFormat="1" applyFont="1"/>
    <xf numFmtId="1" fontId="0" fillId="2" borderId="3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6" xfId="0" applyNumberFormat="1" applyFill="1" applyBorder="1"/>
    <xf numFmtId="49" fontId="0" fillId="0" borderId="0" xfId="0" applyNumberFormat="1"/>
    <xf numFmtId="0" fontId="0" fillId="0" borderId="0" xfId="0" applyNumberFormat="1"/>
    <xf numFmtId="10" fontId="0" fillId="5" borderId="6" xfId="1" applyNumberFormat="1" applyFont="1" applyFill="1" applyBorder="1"/>
    <xf numFmtId="10" fontId="0" fillId="0" borderId="0" xfId="0" applyNumberFormat="1"/>
    <xf numFmtId="0" fontId="1" fillId="0" borderId="0" xfId="0" applyNumberFormat="1" applyFont="1"/>
    <xf numFmtId="0" fontId="0" fillId="4" borderId="1" xfId="0" applyNumberFormat="1" applyFill="1" applyBorder="1"/>
    <xf numFmtId="10" fontId="0" fillId="0" borderId="0" xfId="1" applyNumberFormat="1" applyFon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orateroot.sharepoint.com/sites/Project-BI6511/Team/Work%20in%20Progress/References/Flight%20Emissions/1.A.3.a%20Aviation%20-%20Annex%205%20-%20Master%20emissions%20calculator%20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Emissions calculator"/>
      <sheetName val="Aircraft Codes-type designators"/>
      <sheetName val="database + table pivot"/>
    </sheetNames>
    <sheetDataSet>
      <sheetData sheetId="0"/>
      <sheetData sheetId="1"/>
      <sheetData sheetId="2"/>
      <sheetData sheetId="3">
        <row r="5">
          <cell r="A5" t="str">
            <v>A306</v>
          </cell>
        </row>
        <row r="6">
          <cell r="A6" t="str">
            <v>A30B</v>
          </cell>
        </row>
        <row r="7">
          <cell r="A7" t="str">
            <v>A310</v>
          </cell>
        </row>
        <row r="8">
          <cell r="A8" t="str">
            <v>A318</v>
          </cell>
        </row>
        <row r="9">
          <cell r="A9" t="str">
            <v>A319</v>
          </cell>
        </row>
        <row r="10">
          <cell r="A10" t="str">
            <v>A320</v>
          </cell>
        </row>
        <row r="11">
          <cell r="A11" t="str">
            <v>A321</v>
          </cell>
        </row>
        <row r="12">
          <cell r="A12" t="str">
            <v>A332</v>
          </cell>
        </row>
        <row r="13">
          <cell r="A13" t="str">
            <v>A333</v>
          </cell>
        </row>
        <row r="14">
          <cell r="A14" t="str">
            <v>A342</v>
          </cell>
        </row>
        <row r="15">
          <cell r="A15" t="str">
            <v>A343</v>
          </cell>
        </row>
        <row r="16">
          <cell r="A16" t="str">
            <v>A345</v>
          </cell>
        </row>
        <row r="17">
          <cell r="A17" t="str">
            <v>A346</v>
          </cell>
        </row>
        <row r="18">
          <cell r="A18" t="str">
            <v>A350</v>
          </cell>
        </row>
        <row r="19">
          <cell r="A19" t="str">
            <v>A380</v>
          </cell>
        </row>
        <row r="20">
          <cell r="A20" t="str">
            <v>AN12</v>
          </cell>
        </row>
        <row r="21">
          <cell r="A21" t="str">
            <v>AN140</v>
          </cell>
        </row>
        <row r="22">
          <cell r="A22" t="str">
            <v>AN148</v>
          </cell>
        </row>
        <row r="23">
          <cell r="A23" t="str">
            <v>AN158</v>
          </cell>
        </row>
        <row r="24">
          <cell r="A24" t="str">
            <v>AN24</v>
          </cell>
        </row>
        <row r="25">
          <cell r="A25" t="str">
            <v>AN26</v>
          </cell>
        </row>
        <row r="26">
          <cell r="A26" t="str">
            <v>AN30</v>
          </cell>
        </row>
        <row r="27">
          <cell r="A27" t="str">
            <v>AN32</v>
          </cell>
        </row>
        <row r="28">
          <cell r="A28" t="str">
            <v>AN72</v>
          </cell>
        </row>
        <row r="29">
          <cell r="A29" t="str">
            <v>AN74</v>
          </cell>
        </row>
        <row r="30">
          <cell r="A30" t="str">
            <v>ATP</v>
          </cell>
        </row>
        <row r="31">
          <cell r="A31" t="str">
            <v>ATR42</v>
          </cell>
        </row>
        <row r="32">
          <cell r="A32" t="str">
            <v>ATR72</v>
          </cell>
        </row>
        <row r="33">
          <cell r="A33" t="str">
            <v>B707</v>
          </cell>
        </row>
        <row r="34">
          <cell r="A34" t="str">
            <v>B717</v>
          </cell>
        </row>
        <row r="35">
          <cell r="A35" t="str">
            <v>B721</v>
          </cell>
        </row>
        <row r="36">
          <cell r="A36" t="str">
            <v>B722</v>
          </cell>
        </row>
        <row r="37">
          <cell r="A37" t="str">
            <v>B732</v>
          </cell>
        </row>
        <row r="38">
          <cell r="A38" t="str">
            <v>B733</v>
          </cell>
        </row>
        <row r="39">
          <cell r="A39" t="str">
            <v>B734</v>
          </cell>
        </row>
        <row r="40">
          <cell r="A40" t="str">
            <v>B735</v>
          </cell>
        </row>
        <row r="41">
          <cell r="A41" t="str">
            <v>B736</v>
          </cell>
        </row>
        <row r="42">
          <cell r="A42" t="str">
            <v>B737</v>
          </cell>
        </row>
        <row r="43">
          <cell r="A43" t="str">
            <v>B738</v>
          </cell>
        </row>
        <row r="44">
          <cell r="A44" t="str">
            <v>B739</v>
          </cell>
        </row>
        <row r="45">
          <cell r="A45" t="str">
            <v>B742</v>
          </cell>
        </row>
        <row r="46">
          <cell r="A46" t="str">
            <v>B743</v>
          </cell>
        </row>
        <row r="47">
          <cell r="A47" t="str">
            <v>B744</v>
          </cell>
        </row>
        <row r="48">
          <cell r="A48" t="str">
            <v>B748</v>
          </cell>
        </row>
        <row r="49">
          <cell r="A49" t="str">
            <v>B74S</v>
          </cell>
        </row>
        <row r="50">
          <cell r="A50" t="str">
            <v>B752</v>
          </cell>
        </row>
        <row r="51">
          <cell r="A51" t="str">
            <v>B753</v>
          </cell>
        </row>
        <row r="52">
          <cell r="A52" t="str">
            <v>B762</v>
          </cell>
        </row>
        <row r="53">
          <cell r="A53" t="str">
            <v>B763</v>
          </cell>
        </row>
        <row r="54">
          <cell r="A54" t="str">
            <v>B764</v>
          </cell>
        </row>
        <row r="55">
          <cell r="A55" t="str">
            <v>B772</v>
          </cell>
        </row>
        <row r="56">
          <cell r="A56" t="str">
            <v>B773</v>
          </cell>
        </row>
        <row r="57">
          <cell r="A57" t="str">
            <v>B77W</v>
          </cell>
        </row>
        <row r="58">
          <cell r="A58" t="str">
            <v>B788</v>
          </cell>
        </row>
        <row r="59">
          <cell r="A59" t="str">
            <v>B789</v>
          </cell>
        </row>
        <row r="60">
          <cell r="A60" t="str">
            <v>BAE125</v>
          </cell>
        </row>
        <row r="61">
          <cell r="A61" t="str">
            <v>BAE141</v>
          </cell>
        </row>
        <row r="62">
          <cell r="A62" t="str">
            <v>BAE142</v>
          </cell>
        </row>
        <row r="63">
          <cell r="A63" t="str">
            <v>BAE143</v>
          </cell>
        </row>
        <row r="64">
          <cell r="A64" t="str">
            <v>BAE146</v>
          </cell>
        </row>
        <row r="65">
          <cell r="A65" t="str">
            <v>BAE31</v>
          </cell>
        </row>
        <row r="66">
          <cell r="A66" t="str">
            <v>BAE41</v>
          </cell>
        </row>
        <row r="67">
          <cell r="A67" t="str">
            <v>BAE748</v>
          </cell>
        </row>
        <row r="68">
          <cell r="A68" t="str">
            <v>BD700</v>
          </cell>
        </row>
        <row r="69">
          <cell r="A69" t="str">
            <v>BE100</v>
          </cell>
        </row>
        <row r="70">
          <cell r="A70" t="str">
            <v>BE18</v>
          </cell>
        </row>
        <row r="71">
          <cell r="A71" t="str">
            <v>BE1900</v>
          </cell>
        </row>
        <row r="72">
          <cell r="A72" t="str">
            <v>BE200</v>
          </cell>
        </row>
        <row r="73">
          <cell r="A73" t="str">
            <v>BE2000</v>
          </cell>
        </row>
        <row r="74">
          <cell r="A74" t="str">
            <v>BE300</v>
          </cell>
        </row>
        <row r="75">
          <cell r="A75" t="str">
            <v>BE400</v>
          </cell>
        </row>
        <row r="76">
          <cell r="A76" t="str">
            <v>BE50</v>
          </cell>
        </row>
        <row r="77">
          <cell r="A77" t="str">
            <v>BE55</v>
          </cell>
        </row>
        <row r="78">
          <cell r="A78" t="str">
            <v>BE56</v>
          </cell>
        </row>
        <row r="79">
          <cell r="A79" t="str">
            <v>BE58</v>
          </cell>
        </row>
        <row r="80">
          <cell r="A80" t="str">
            <v>BE60</v>
          </cell>
        </row>
        <row r="81">
          <cell r="A81" t="str">
            <v>BE90</v>
          </cell>
        </row>
        <row r="82">
          <cell r="A82" t="str">
            <v>BE99</v>
          </cell>
        </row>
        <row r="83">
          <cell r="A83" t="str">
            <v>BN2</v>
          </cell>
        </row>
        <row r="84">
          <cell r="A84" t="str">
            <v>C208</v>
          </cell>
        </row>
        <row r="85">
          <cell r="A85" t="str">
            <v>C303</v>
          </cell>
        </row>
        <row r="86">
          <cell r="A86" t="str">
            <v>C335</v>
          </cell>
        </row>
        <row r="87">
          <cell r="A87" t="str">
            <v>C340</v>
          </cell>
        </row>
        <row r="88">
          <cell r="A88" t="str">
            <v>C401</v>
          </cell>
        </row>
        <row r="89">
          <cell r="A89" t="str">
            <v>C402</v>
          </cell>
        </row>
        <row r="90">
          <cell r="A90" t="str">
            <v>C404</v>
          </cell>
        </row>
        <row r="91">
          <cell r="A91" t="str">
            <v>C414</v>
          </cell>
        </row>
        <row r="92">
          <cell r="A92" t="str">
            <v>C421</v>
          </cell>
        </row>
        <row r="93">
          <cell r="A93" t="str">
            <v>C425</v>
          </cell>
        </row>
        <row r="94">
          <cell r="A94" t="str">
            <v>C441</v>
          </cell>
        </row>
        <row r="95">
          <cell r="A95" t="str">
            <v>C500</v>
          </cell>
        </row>
        <row r="96">
          <cell r="A96" t="str">
            <v>C501</v>
          </cell>
        </row>
        <row r="97">
          <cell r="A97" t="str">
            <v>C510</v>
          </cell>
        </row>
        <row r="98">
          <cell r="A98" t="str">
            <v>C525</v>
          </cell>
        </row>
        <row r="99">
          <cell r="A99" t="str">
            <v>C550</v>
          </cell>
        </row>
        <row r="100">
          <cell r="A100" t="str">
            <v>C551</v>
          </cell>
        </row>
        <row r="101">
          <cell r="A101" t="str">
            <v>C560</v>
          </cell>
        </row>
        <row r="102">
          <cell r="A102" t="str">
            <v>C560XL</v>
          </cell>
        </row>
        <row r="103">
          <cell r="A103" t="str">
            <v>C560XLS</v>
          </cell>
        </row>
        <row r="104">
          <cell r="A104" t="str">
            <v>C650</v>
          </cell>
        </row>
        <row r="105">
          <cell r="A105" t="str">
            <v>C680</v>
          </cell>
        </row>
        <row r="106">
          <cell r="A106" t="str">
            <v>C750</v>
          </cell>
        </row>
        <row r="107">
          <cell r="A107" t="str">
            <v>CF406</v>
          </cell>
        </row>
        <row r="108">
          <cell r="A108" t="str">
            <v>CL300</v>
          </cell>
        </row>
        <row r="109">
          <cell r="A109" t="str">
            <v>CL600</v>
          </cell>
        </row>
        <row r="110">
          <cell r="A110" t="str">
            <v>CL600RJ</v>
          </cell>
        </row>
        <row r="111">
          <cell r="A111" t="str">
            <v>CL604</v>
          </cell>
        </row>
        <row r="112">
          <cell r="A112" t="str">
            <v>CL605</v>
          </cell>
        </row>
        <row r="113">
          <cell r="A113" t="str">
            <v>CL700RJ</v>
          </cell>
        </row>
        <row r="114">
          <cell r="A114" t="str">
            <v>CL900RJ</v>
          </cell>
        </row>
        <row r="115">
          <cell r="A115" t="str">
            <v>CS550</v>
          </cell>
        </row>
        <row r="116">
          <cell r="A116" t="str">
            <v>DC10</v>
          </cell>
        </row>
        <row r="117">
          <cell r="A117" t="str">
            <v>DC3</v>
          </cell>
        </row>
        <row r="118">
          <cell r="A118" t="str">
            <v>DC6</v>
          </cell>
        </row>
        <row r="119">
          <cell r="A119" t="str">
            <v>DC8</v>
          </cell>
        </row>
        <row r="120">
          <cell r="A120" t="str">
            <v>DH104</v>
          </cell>
        </row>
        <row r="121">
          <cell r="A121" t="str">
            <v>DHC2</v>
          </cell>
        </row>
        <row r="122">
          <cell r="A122" t="str">
            <v>DHC6</v>
          </cell>
        </row>
        <row r="123">
          <cell r="A123" t="str">
            <v>DHC8</v>
          </cell>
        </row>
        <row r="124">
          <cell r="A124" t="str">
            <v>E110</v>
          </cell>
        </row>
        <row r="125">
          <cell r="A125" t="str">
            <v>E120</v>
          </cell>
        </row>
        <row r="126">
          <cell r="A126" t="str">
            <v>E121</v>
          </cell>
        </row>
        <row r="127">
          <cell r="A127" t="str">
            <v>E135</v>
          </cell>
        </row>
        <row r="128">
          <cell r="A128" t="str">
            <v>E145</v>
          </cell>
        </row>
        <row r="129">
          <cell r="A129" t="str">
            <v>E170</v>
          </cell>
        </row>
        <row r="130">
          <cell r="A130" t="str">
            <v>E175</v>
          </cell>
        </row>
        <row r="131">
          <cell r="A131" t="str">
            <v>E190</v>
          </cell>
        </row>
        <row r="132">
          <cell r="A132" t="str">
            <v>E195</v>
          </cell>
        </row>
        <row r="133">
          <cell r="A133" t="str">
            <v>E500</v>
          </cell>
        </row>
        <row r="134">
          <cell r="A134" t="str">
            <v>EMB100</v>
          </cell>
        </row>
        <row r="135">
          <cell r="A135" t="str">
            <v>EMB300</v>
          </cell>
        </row>
        <row r="136">
          <cell r="A136" t="str">
            <v>EMB600</v>
          </cell>
        </row>
        <row r="137">
          <cell r="A137" t="str">
            <v>EMB650</v>
          </cell>
        </row>
        <row r="138">
          <cell r="A138" t="str">
            <v>F100</v>
          </cell>
        </row>
        <row r="139">
          <cell r="A139" t="str">
            <v>F27</v>
          </cell>
        </row>
        <row r="140">
          <cell r="A140" t="str">
            <v>F28</v>
          </cell>
        </row>
        <row r="141">
          <cell r="A141" t="str">
            <v>F50</v>
          </cell>
        </row>
        <row r="142">
          <cell r="A142" t="str">
            <v>F70</v>
          </cell>
        </row>
        <row r="143">
          <cell r="A143" t="str">
            <v>FA10</v>
          </cell>
        </row>
        <row r="144">
          <cell r="A144" t="str">
            <v>FA100</v>
          </cell>
        </row>
        <row r="145">
          <cell r="A145" t="str">
            <v>FA20</v>
          </cell>
        </row>
        <row r="146">
          <cell r="A146" t="str">
            <v>FA200</v>
          </cell>
        </row>
        <row r="147">
          <cell r="A147" t="str">
            <v>FA2000</v>
          </cell>
        </row>
        <row r="148">
          <cell r="A148" t="str">
            <v>FA2THDX</v>
          </cell>
        </row>
        <row r="149">
          <cell r="A149" t="str">
            <v>FA2THEX</v>
          </cell>
        </row>
        <row r="150">
          <cell r="A150" t="str">
            <v>FA50</v>
          </cell>
        </row>
        <row r="151">
          <cell r="A151" t="str">
            <v>FA7X</v>
          </cell>
        </row>
        <row r="152">
          <cell r="A152" t="str">
            <v>FA900</v>
          </cell>
        </row>
        <row r="153">
          <cell r="A153" t="str">
            <v>FA900DX</v>
          </cell>
        </row>
        <row r="154">
          <cell r="A154" t="str">
            <v>FA900EX</v>
          </cell>
        </row>
        <row r="155">
          <cell r="A155" t="str">
            <v>G100</v>
          </cell>
        </row>
        <row r="156">
          <cell r="A156" t="str">
            <v>G150</v>
          </cell>
        </row>
        <row r="157">
          <cell r="A157" t="str">
            <v>G200</v>
          </cell>
        </row>
        <row r="158">
          <cell r="A158" t="str">
            <v>G280</v>
          </cell>
        </row>
        <row r="159">
          <cell r="A159" t="str">
            <v>G300</v>
          </cell>
        </row>
        <row r="160">
          <cell r="A160" t="str">
            <v>G350</v>
          </cell>
        </row>
        <row r="161">
          <cell r="A161" t="str">
            <v>G400</v>
          </cell>
        </row>
        <row r="162">
          <cell r="A162" t="str">
            <v>G450</v>
          </cell>
        </row>
        <row r="163">
          <cell r="A163" t="str">
            <v>G500</v>
          </cell>
        </row>
        <row r="164">
          <cell r="A164" t="str">
            <v>G550</v>
          </cell>
        </row>
        <row r="165">
          <cell r="A165" t="str">
            <v>G650</v>
          </cell>
        </row>
        <row r="166">
          <cell r="A166" t="str">
            <v>GA7</v>
          </cell>
        </row>
        <row r="167">
          <cell r="A167" t="str">
            <v>GA8</v>
          </cell>
        </row>
        <row r="168">
          <cell r="A168" t="str">
            <v>IAI1125</v>
          </cell>
        </row>
        <row r="169">
          <cell r="A169" t="str">
            <v>IAI1126</v>
          </cell>
        </row>
        <row r="170">
          <cell r="A170" t="str">
            <v>IL18</v>
          </cell>
        </row>
        <row r="171">
          <cell r="A171" t="str">
            <v>IL62</v>
          </cell>
        </row>
        <row r="172">
          <cell r="A172" t="str">
            <v>IL76</v>
          </cell>
        </row>
        <row r="173">
          <cell r="A173" t="str">
            <v>IL78</v>
          </cell>
        </row>
        <row r="174">
          <cell r="A174" t="str">
            <v>IL86</v>
          </cell>
        </row>
        <row r="175">
          <cell r="A175" t="str">
            <v>IL96</v>
          </cell>
        </row>
        <row r="176">
          <cell r="A176" t="str">
            <v>L1011</v>
          </cell>
        </row>
        <row r="177">
          <cell r="A177" t="str">
            <v>L188</v>
          </cell>
        </row>
        <row r="178">
          <cell r="A178" t="str">
            <v>L200</v>
          </cell>
        </row>
        <row r="179">
          <cell r="A179" t="str">
            <v>L410</v>
          </cell>
        </row>
        <row r="180">
          <cell r="A180" t="str">
            <v>L420</v>
          </cell>
        </row>
        <row r="181">
          <cell r="A181" t="str">
            <v>LJ24</v>
          </cell>
        </row>
        <row r="182">
          <cell r="A182" t="str">
            <v>LJ25</v>
          </cell>
        </row>
        <row r="183">
          <cell r="A183" t="str">
            <v>LJ31</v>
          </cell>
        </row>
        <row r="184">
          <cell r="A184" t="str">
            <v>LJ35</v>
          </cell>
        </row>
        <row r="185">
          <cell r="A185" t="str">
            <v>LJ36</v>
          </cell>
        </row>
        <row r="186">
          <cell r="A186" t="str">
            <v>LJ40</v>
          </cell>
        </row>
        <row r="187">
          <cell r="A187" t="str">
            <v>LJ45</v>
          </cell>
        </row>
        <row r="188">
          <cell r="A188" t="str">
            <v>LJ55</v>
          </cell>
        </row>
        <row r="189">
          <cell r="A189" t="str">
            <v>LJ60</v>
          </cell>
        </row>
        <row r="190">
          <cell r="A190" t="str">
            <v>LJ75</v>
          </cell>
        </row>
        <row r="191">
          <cell r="A191" t="str">
            <v>MD11</v>
          </cell>
        </row>
        <row r="192">
          <cell r="A192" t="str">
            <v>MD80</v>
          </cell>
        </row>
        <row r="193">
          <cell r="A193" t="str">
            <v>MD82</v>
          </cell>
        </row>
        <row r="194">
          <cell r="A194" t="str">
            <v>MD90</v>
          </cell>
        </row>
        <row r="195">
          <cell r="A195" t="str">
            <v>MU300</v>
          </cell>
        </row>
        <row r="196">
          <cell r="A196" t="str">
            <v>N24</v>
          </cell>
        </row>
        <row r="197">
          <cell r="A197" t="str">
            <v>P68</v>
          </cell>
        </row>
        <row r="198">
          <cell r="A198" t="str">
            <v>PA23</v>
          </cell>
        </row>
        <row r="199">
          <cell r="A199" t="str">
            <v>PA30</v>
          </cell>
        </row>
        <row r="200">
          <cell r="A200" t="str">
            <v>PA31</v>
          </cell>
        </row>
        <row r="201">
          <cell r="A201" t="str">
            <v>PA31T</v>
          </cell>
        </row>
        <row r="202">
          <cell r="A202" t="str">
            <v>PA34</v>
          </cell>
        </row>
        <row r="203">
          <cell r="A203" t="str">
            <v>PA39</v>
          </cell>
        </row>
        <row r="204">
          <cell r="A204" t="str">
            <v>PA42</v>
          </cell>
        </row>
        <row r="205">
          <cell r="A205" t="str">
            <v>PA60</v>
          </cell>
        </row>
        <row r="206">
          <cell r="A206" t="str">
            <v>PA61</v>
          </cell>
        </row>
        <row r="207">
          <cell r="A207" t="str">
            <v>PA62</v>
          </cell>
        </row>
        <row r="208">
          <cell r="A208" t="str">
            <v>PC12</v>
          </cell>
        </row>
        <row r="209">
          <cell r="A209" t="str">
            <v>PC21</v>
          </cell>
        </row>
        <row r="210">
          <cell r="A210" t="str">
            <v>PC9</v>
          </cell>
        </row>
        <row r="211">
          <cell r="A211" t="str">
            <v>PRM1</v>
          </cell>
        </row>
        <row r="212">
          <cell r="A212" t="str">
            <v>PZLM20</v>
          </cell>
        </row>
        <row r="213">
          <cell r="A213" t="str">
            <v>RA390</v>
          </cell>
        </row>
        <row r="214">
          <cell r="A214" t="str">
            <v>RC680</v>
          </cell>
        </row>
        <row r="215">
          <cell r="A215" t="str">
            <v>RC680T</v>
          </cell>
        </row>
        <row r="216">
          <cell r="A216" t="str">
            <v>RC681</v>
          </cell>
        </row>
        <row r="217">
          <cell r="A217" t="str">
            <v>RC685</v>
          </cell>
        </row>
        <row r="218">
          <cell r="A218" t="str">
            <v>RC690</v>
          </cell>
        </row>
        <row r="219">
          <cell r="A219" t="str">
            <v>S2000</v>
          </cell>
        </row>
        <row r="220">
          <cell r="A220" t="str">
            <v>SA226</v>
          </cell>
        </row>
        <row r="221">
          <cell r="A221" t="str">
            <v>SA227</v>
          </cell>
        </row>
        <row r="222">
          <cell r="A222" t="str">
            <v>SA26</v>
          </cell>
        </row>
        <row r="223">
          <cell r="A223" t="str">
            <v>SAB40</v>
          </cell>
        </row>
        <row r="224">
          <cell r="A224" t="str">
            <v>SAB60</v>
          </cell>
        </row>
        <row r="225">
          <cell r="A225" t="str">
            <v>SAB65</v>
          </cell>
        </row>
        <row r="226">
          <cell r="A226" t="str">
            <v>SD360</v>
          </cell>
        </row>
        <row r="227">
          <cell r="A227" t="str">
            <v>SF340</v>
          </cell>
        </row>
        <row r="228">
          <cell r="A228" t="str">
            <v>SJ30</v>
          </cell>
        </row>
        <row r="229">
          <cell r="A229" t="str">
            <v>SN601</v>
          </cell>
        </row>
        <row r="230">
          <cell r="A230" t="str">
            <v>T39</v>
          </cell>
        </row>
        <row r="231">
          <cell r="A231" t="str">
            <v>TBM700</v>
          </cell>
        </row>
        <row r="232">
          <cell r="A232" t="str">
            <v>TBM850</v>
          </cell>
        </row>
        <row r="233">
          <cell r="A233" t="str">
            <v>TU134</v>
          </cell>
        </row>
        <row r="234">
          <cell r="A234" t="str">
            <v>TU154</v>
          </cell>
        </row>
        <row r="235">
          <cell r="A235" t="str">
            <v>TU204</v>
          </cell>
        </row>
        <row r="236">
          <cell r="A236" t="str">
            <v>TU214</v>
          </cell>
        </row>
        <row r="237">
          <cell r="A237" t="str">
            <v>Y8</v>
          </cell>
        </row>
        <row r="238">
          <cell r="A238" t="str">
            <v>YAK42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193"/>
  <sheetViews>
    <sheetView zoomScale="60" zoomScaleNormal="60" workbookViewId="0">
      <pane ySplit="4" topLeftCell="A5" activePane="bottomLeft" state="frozen"/>
      <selection pane="bottomLeft" activeCell="O38" sqref="O38"/>
    </sheetView>
  </sheetViews>
  <sheetFormatPr defaultRowHeight="14.4" x14ac:dyDescent="0.3"/>
  <cols>
    <col min="3" max="23" width="9.5546875" style="1" bestFit="1" customWidth="1"/>
    <col min="26" max="26" width="15.21875" customWidth="1"/>
  </cols>
  <sheetData>
    <row r="2" spans="1:37" x14ac:dyDescent="0.3">
      <c r="B2" s="6" t="s">
        <v>6</v>
      </c>
      <c r="C2" s="1" t="s">
        <v>2</v>
      </c>
    </row>
    <row r="4" spans="1:37" x14ac:dyDescent="0.3">
      <c r="B4" t="s">
        <v>3</v>
      </c>
      <c r="C4" s="1">
        <v>125</v>
      </c>
      <c r="D4" s="1">
        <v>200</v>
      </c>
      <c r="E4" s="1">
        <v>250</v>
      </c>
      <c r="F4" s="1">
        <v>500</v>
      </c>
      <c r="G4" s="1">
        <v>750</v>
      </c>
      <c r="H4" s="1">
        <v>1000</v>
      </c>
      <c r="I4" s="1">
        <v>1500</v>
      </c>
      <c r="J4" s="1">
        <v>2000</v>
      </c>
      <c r="K4" s="1">
        <v>2500</v>
      </c>
      <c r="L4" s="1">
        <v>3000</v>
      </c>
      <c r="M4" s="1">
        <v>3500</v>
      </c>
      <c r="N4" s="1">
        <v>4000</v>
      </c>
      <c r="O4" s="1">
        <v>4500</v>
      </c>
      <c r="P4" s="1">
        <v>5000</v>
      </c>
      <c r="Q4" s="1">
        <v>5500</v>
      </c>
      <c r="R4" s="1">
        <v>6000</v>
      </c>
      <c r="S4" s="1">
        <v>6500</v>
      </c>
      <c r="T4" s="1">
        <v>7000</v>
      </c>
      <c r="U4" s="1">
        <v>7500</v>
      </c>
      <c r="V4" s="1">
        <v>8000</v>
      </c>
      <c r="W4" s="1">
        <v>8500</v>
      </c>
    </row>
    <row r="5" spans="1:37" ht="15" thickBot="1" x14ac:dyDescent="0.35">
      <c r="A5" s="6"/>
      <c r="B5" s="6" t="s">
        <v>4</v>
      </c>
      <c r="C5" s="7">
        <f>C4*1852/1000</f>
        <v>231.5</v>
      </c>
      <c r="D5" s="7">
        <f t="shared" ref="D5:Q5" si="0">D4*1852/1000</f>
        <v>370.4</v>
      </c>
      <c r="E5" s="7">
        <f t="shared" si="0"/>
        <v>463</v>
      </c>
      <c r="F5" s="7">
        <f t="shared" si="0"/>
        <v>926</v>
      </c>
      <c r="G5" s="7">
        <f t="shared" si="0"/>
        <v>1389</v>
      </c>
      <c r="H5" s="7">
        <f t="shared" si="0"/>
        <v>1852</v>
      </c>
      <c r="I5" s="7">
        <f t="shared" si="0"/>
        <v>2778</v>
      </c>
      <c r="J5" s="7">
        <f t="shared" si="0"/>
        <v>3704</v>
      </c>
      <c r="K5" s="7">
        <f t="shared" si="0"/>
        <v>4630</v>
      </c>
      <c r="L5" s="7">
        <f t="shared" si="0"/>
        <v>5556</v>
      </c>
      <c r="M5" s="7">
        <f t="shared" si="0"/>
        <v>6482</v>
      </c>
      <c r="N5" s="7">
        <f t="shared" si="0"/>
        <v>7408</v>
      </c>
      <c r="O5" s="7">
        <f t="shared" si="0"/>
        <v>8334</v>
      </c>
      <c r="P5" s="7">
        <f t="shared" si="0"/>
        <v>9260</v>
      </c>
      <c r="Q5" s="7">
        <f t="shared" si="0"/>
        <v>10186</v>
      </c>
      <c r="R5" s="7">
        <f t="shared" ref="R5" si="1">R4*1852/1000</f>
        <v>11112</v>
      </c>
      <c r="S5" s="7">
        <f t="shared" ref="S5" si="2">S4*1852/1000</f>
        <v>12038</v>
      </c>
      <c r="T5" s="7">
        <f t="shared" ref="T5" si="3">T4*1852/1000</f>
        <v>12964</v>
      </c>
      <c r="U5" s="7">
        <f t="shared" ref="U5" si="4">U4*1852/1000</f>
        <v>13890</v>
      </c>
      <c r="V5" s="7">
        <f t="shared" ref="V5" si="5">V4*1852/1000</f>
        <v>14816</v>
      </c>
      <c r="W5" s="7">
        <f t="shared" ref="W5" si="6">W4*1852/1000</f>
        <v>15742</v>
      </c>
    </row>
    <row r="6" spans="1:37" ht="15" thickTop="1" x14ac:dyDescent="0.3">
      <c r="A6" s="25">
        <v>221</v>
      </c>
      <c r="B6" s="2" t="s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Z6" s="13"/>
    </row>
    <row r="7" spans="1:37" x14ac:dyDescent="0.3">
      <c r="A7" s="20"/>
      <c r="B7" s="3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Z7" s="13"/>
    </row>
    <row r="8" spans="1:37" x14ac:dyDescent="0.3">
      <c r="A8" s="20"/>
      <c r="B8" s="4" t="s">
        <v>26</v>
      </c>
      <c r="C8" s="10">
        <v>1173.4000000000001</v>
      </c>
      <c r="D8" s="10">
        <v>1478.33</v>
      </c>
      <c r="E8" s="10">
        <v>1673.81</v>
      </c>
      <c r="F8" s="10">
        <v>2580.3000000000002</v>
      </c>
      <c r="G8" s="10">
        <v>3340.53</v>
      </c>
      <c r="H8" s="10">
        <v>4111.91</v>
      </c>
      <c r="I8" s="10">
        <v>5828.37</v>
      </c>
      <c r="J8" s="10">
        <v>7580.99</v>
      </c>
      <c r="K8" s="10">
        <v>9371.7999999999993</v>
      </c>
      <c r="L8" s="10">
        <v>11252.9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Z8" s="13"/>
    </row>
    <row r="9" spans="1:37" ht="15" thickBot="1" x14ac:dyDescent="0.35">
      <c r="A9" s="21"/>
      <c r="B9" s="5" t="s">
        <v>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1:37" ht="15" thickTop="1" x14ac:dyDescent="0.3">
      <c r="A10" s="19">
        <v>223</v>
      </c>
      <c r="B10" s="2" t="s">
        <v>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AA10" s="13"/>
    </row>
    <row r="11" spans="1:37" x14ac:dyDescent="0.3">
      <c r="A11" s="20"/>
      <c r="B11" s="3" t="s">
        <v>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Z11" s="13"/>
    </row>
    <row r="12" spans="1:37" x14ac:dyDescent="0.3">
      <c r="A12" s="20"/>
      <c r="B12" s="4" t="s">
        <v>26</v>
      </c>
      <c r="C12" s="10">
        <v>1251.3</v>
      </c>
      <c r="D12" s="10">
        <v>1569.34</v>
      </c>
      <c r="E12" s="10">
        <v>1775.84</v>
      </c>
      <c r="F12" s="10">
        <v>2740.73</v>
      </c>
      <c r="G12" s="10">
        <v>3565.85</v>
      </c>
      <c r="H12" s="10">
        <v>4406.22</v>
      </c>
      <c r="I12" s="10">
        <v>6254.78</v>
      </c>
      <c r="J12" s="10">
        <v>8145.84</v>
      </c>
      <c r="K12" s="10">
        <v>10081.799999999999</v>
      </c>
      <c r="L12" s="10">
        <v>12119.6</v>
      </c>
      <c r="M12" s="10">
        <v>14154.9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Z12" s="13"/>
    </row>
    <row r="13" spans="1:37" ht="15" thickBot="1" x14ac:dyDescent="0.35">
      <c r="A13" s="21"/>
      <c r="B13" s="5" t="s">
        <v>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Z13" s="13"/>
    </row>
    <row r="14" spans="1:37" ht="15" thickTop="1" x14ac:dyDescent="0.3">
      <c r="A14" s="19" t="s">
        <v>7</v>
      </c>
      <c r="B14" s="2" t="s">
        <v>1</v>
      </c>
      <c r="C14" s="8">
        <v>3119</v>
      </c>
      <c r="D14" s="8"/>
      <c r="E14" s="8">
        <v>6571</v>
      </c>
      <c r="F14" s="8">
        <v>9245</v>
      </c>
      <c r="G14" s="8">
        <v>12769</v>
      </c>
      <c r="H14" s="8">
        <v>16209</v>
      </c>
      <c r="I14" s="8">
        <v>22932</v>
      </c>
      <c r="J14" s="8">
        <v>29522</v>
      </c>
      <c r="K14" s="8">
        <v>36026</v>
      </c>
      <c r="L14" s="8">
        <v>42467</v>
      </c>
      <c r="M14" s="8">
        <v>48862</v>
      </c>
      <c r="N14" s="8">
        <v>55220</v>
      </c>
      <c r="O14" s="8">
        <v>61549</v>
      </c>
      <c r="P14" s="8"/>
      <c r="Q14" s="8"/>
      <c r="R14" s="8"/>
      <c r="S14" s="8"/>
      <c r="T14" s="8"/>
      <c r="U14" s="8"/>
      <c r="V14" s="8"/>
      <c r="W14" s="8"/>
      <c r="Z14" s="16" t="s">
        <v>27</v>
      </c>
      <c r="AA14" s="13"/>
      <c r="AB14" s="15">
        <f>AVERAGE(C17:M17,C21:P21,C25:K25,C29:L29,C33:L33,C37:K37,C53:T53,C57:R57,C69:T69,C73:T73,C77:Q77,C85:U85,C89:J89,C93:J93,C101:J101,C105:L105,C109:K109,C113:K113,C121:T121,C129:L129,C137:Q137,C145:T145,C153:Q153,C157:U157,C161:U161,C169:J169,C177:J177,C173:J173,C189:I189)</f>
        <v>-2.0410695796712233E-3</v>
      </c>
    </row>
    <row r="15" spans="1:37" x14ac:dyDescent="0.3">
      <c r="A15" s="20"/>
      <c r="B15" s="3" t="s">
        <v>2</v>
      </c>
      <c r="C15" s="9">
        <v>3590.6731480924395</v>
      </c>
      <c r="D15" s="9">
        <v>4447.4769323886849</v>
      </c>
      <c r="E15" s="9">
        <v>5041.769699819979</v>
      </c>
      <c r="F15" s="9">
        <v>7694.4190479481649</v>
      </c>
      <c r="G15" s="9">
        <v>10573.306426518364</v>
      </c>
      <c r="H15" s="9">
        <v>13245.563869537407</v>
      </c>
      <c r="I15" s="9">
        <v>18891.112937512509</v>
      </c>
      <c r="J15" s="9">
        <v>24654.47566334673</v>
      </c>
      <c r="K15" s="9">
        <v>30196.226764722356</v>
      </c>
      <c r="L15" s="9">
        <v>36176.653580623228</v>
      </c>
      <c r="M15" s="9">
        <v>41716.672783487484</v>
      </c>
      <c r="N15" s="9"/>
      <c r="O15" s="9"/>
      <c r="P15" s="9"/>
      <c r="Q15" s="9"/>
      <c r="R15" s="9"/>
      <c r="S15" s="9"/>
      <c r="T15" s="9"/>
      <c r="U15" s="9"/>
      <c r="V15" s="9"/>
      <c r="W15" s="9"/>
      <c r="Z15" s="16" t="s">
        <v>28</v>
      </c>
      <c r="AA15" s="13"/>
      <c r="AB15" s="15">
        <f>_xlfn.STDEV.P(C17:M17,C21:P21,C25:K25,C29:L29,C33:L33,C37:K37,C53:T53,C57:R57,C69:T69,C73:T73,C77:Q77,C85:U85,C89:J89,C93:J93,C101:J101,C105:L105,C109:K109,C113:K113,C121:T121,C129:L129,C137:Q137,C145:T145,C153:Q153,C157:U157,C161:U161,C169:J169,C177:J177,C173:J173,C189:I189)</f>
        <v>3.692591366007781E-2</v>
      </c>
    </row>
    <row r="16" spans="1:37" x14ac:dyDescent="0.3">
      <c r="A16" s="20"/>
      <c r="B16" s="4" t="s">
        <v>26</v>
      </c>
      <c r="C16" s="10">
        <v>3916.48</v>
      </c>
      <c r="D16" s="10">
        <v>4862.32</v>
      </c>
      <c r="E16" s="10">
        <v>5432.06</v>
      </c>
      <c r="F16" s="10">
        <v>8118.07</v>
      </c>
      <c r="G16" s="10">
        <v>10888</v>
      </c>
      <c r="H16" s="10">
        <v>13330.6</v>
      </c>
      <c r="I16" s="10">
        <v>18829.7</v>
      </c>
      <c r="J16" s="10">
        <v>24495.8</v>
      </c>
      <c r="K16" s="10">
        <v>30343.3</v>
      </c>
      <c r="L16" s="10">
        <v>36554.1</v>
      </c>
      <c r="M16" s="10">
        <v>42819.5</v>
      </c>
      <c r="N16" s="10">
        <v>49319.199999999997</v>
      </c>
      <c r="O16" s="10"/>
      <c r="P16" s="10"/>
      <c r="Q16" s="10"/>
      <c r="R16" s="10"/>
      <c r="S16" s="10"/>
      <c r="T16" s="10"/>
      <c r="U16" s="10"/>
      <c r="V16" s="10"/>
      <c r="W16" s="10"/>
      <c r="Y16" s="13"/>
      <c r="Z16" s="13"/>
    </row>
    <row r="17" spans="1:26" ht="15" thickBot="1" x14ac:dyDescent="0.35">
      <c r="A17" s="21"/>
      <c r="B17" s="5" t="s">
        <v>5</v>
      </c>
      <c r="C17" s="14">
        <f>(C16-C15)/C15</f>
        <v>9.0736983977683067E-2</v>
      </c>
      <c r="D17" s="14">
        <f t="shared" ref="D17:M17" si="7">(D16-D15)/D15</f>
        <v>9.3276047052706743E-2</v>
      </c>
      <c r="E17" s="14">
        <f t="shared" si="7"/>
        <v>7.7411370097677623E-2</v>
      </c>
      <c r="F17" s="14">
        <f t="shared" si="7"/>
        <v>5.5059511239488296E-2</v>
      </c>
      <c r="G17" s="14">
        <f t="shared" si="7"/>
        <v>2.9763024052000368E-2</v>
      </c>
      <c r="H17" s="14">
        <f t="shared" si="7"/>
        <v>6.4199705879009056E-3</v>
      </c>
      <c r="I17" s="14">
        <f t="shared" si="7"/>
        <v>-3.2508903903993632E-3</v>
      </c>
      <c r="J17" s="14">
        <f t="shared" si="7"/>
        <v>-6.4359780152465351E-3</v>
      </c>
      <c r="K17" s="14">
        <f t="shared" si="7"/>
        <v>4.8705832163595288E-3</v>
      </c>
      <c r="L17" s="14">
        <f t="shared" si="7"/>
        <v>1.0433425483526118E-2</v>
      </c>
      <c r="M17" s="14">
        <f t="shared" si="7"/>
        <v>2.6436125964222231E-2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5">
        <f>AVERAGE(C17:M17)</f>
        <v>3.4974561205992627E-2</v>
      </c>
      <c r="Y17" s="18">
        <f>_xlfn.STDEV.P(C17:M17)</f>
        <v>3.6071599751559345E-2</v>
      </c>
      <c r="Z17" s="13"/>
    </row>
    <row r="18" spans="1:26" ht="15" thickTop="1" x14ac:dyDescent="0.3">
      <c r="A18" s="19">
        <v>313</v>
      </c>
      <c r="B18" s="2" t="s">
        <v>1</v>
      </c>
      <c r="C18" s="8">
        <v>2628</v>
      </c>
      <c r="D18" s="8"/>
      <c r="E18" s="8">
        <v>5537</v>
      </c>
      <c r="F18" s="8">
        <v>7790</v>
      </c>
      <c r="G18" s="8">
        <v>10759</v>
      </c>
      <c r="H18" s="8">
        <v>13658</v>
      </c>
      <c r="I18" s="8">
        <v>19323</v>
      </c>
      <c r="J18" s="8">
        <v>24876</v>
      </c>
      <c r="K18" s="8">
        <v>30356</v>
      </c>
      <c r="L18" s="8">
        <v>35784</v>
      </c>
      <c r="M18" s="8">
        <v>41172</v>
      </c>
      <c r="N18" s="8">
        <v>46530</v>
      </c>
      <c r="O18" s="8">
        <v>51862</v>
      </c>
      <c r="P18" s="8">
        <v>57175</v>
      </c>
      <c r="Q18" s="8"/>
      <c r="R18" s="8"/>
      <c r="S18" s="8"/>
      <c r="T18" s="8"/>
      <c r="U18" s="8"/>
      <c r="V18" s="8"/>
      <c r="W18" s="8"/>
      <c r="Z18" s="13"/>
    </row>
    <row r="19" spans="1:26" x14ac:dyDescent="0.3">
      <c r="A19" s="20"/>
      <c r="B19" s="3" t="s">
        <v>2</v>
      </c>
      <c r="C19" s="9">
        <v>3142.7421334945229</v>
      </c>
      <c r="D19" s="9">
        <v>3898.7169629736363</v>
      </c>
      <c r="E19" s="9">
        <v>4415.7273222799249</v>
      </c>
      <c r="F19" s="9">
        <v>6595.9419122223944</v>
      </c>
      <c r="G19" s="9">
        <v>8790.9994457597095</v>
      </c>
      <c r="H19" s="9">
        <v>10799.200891251856</v>
      </c>
      <c r="I19" s="9">
        <v>15215.051673082309</v>
      </c>
      <c r="J19" s="9">
        <v>19718.655611664461</v>
      </c>
      <c r="K19" s="9">
        <v>24068.854451115785</v>
      </c>
      <c r="L19" s="9">
        <v>28668.137101768145</v>
      </c>
      <c r="M19" s="9">
        <v>33020.358093066097</v>
      </c>
      <c r="N19" s="9">
        <v>38217.213405068353</v>
      </c>
      <c r="O19" s="9">
        <v>42568.773850321661</v>
      </c>
      <c r="P19" s="9">
        <v>46918.789365894838</v>
      </c>
      <c r="Q19" s="9"/>
      <c r="R19" s="9"/>
      <c r="S19" s="9"/>
      <c r="T19" s="9"/>
      <c r="U19" s="9"/>
      <c r="V19" s="9"/>
      <c r="W19" s="9"/>
      <c r="Z19" s="13"/>
    </row>
    <row r="20" spans="1:26" x14ac:dyDescent="0.3">
      <c r="A20" s="20"/>
      <c r="B20" s="4" t="s">
        <v>26</v>
      </c>
      <c r="C20" s="10">
        <v>3544.14</v>
      </c>
      <c r="D20" s="10">
        <v>4327.7700000000004</v>
      </c>
      <c r="E20" s="10">
        <v>4784.7</v>
      </c>
      <c r="F20" s="10">
        <v>6964.63</v>
      </c>
      <c r="G20" s="10">
        <v>9036.41</v>
      </c>
      <c r="H20" s="10">
        <v>10994.8</v>
      </c>
      <c r="I20" s="10">
        <v>15387.9</v>
      </c>
      <c r="J20" s="10">
        <v>19913.7</v>
      </c>
      <c r="K20" s="10">
        <v>24579.599999999999</v>
      </c>
      <c r="L20" s="10">
        <v>29528.6</v>
      </c>
      <c r="M20" s="10">
        <v>34512.800000000003</v>
      </c>
      <c r="N20" s="10">
        <v>39673.300000000003</v>
      </c>
      <c r="O20" s="10">
        <v>45024.6</v>
      </c>
      <c r="P20" s="10">
        <v>50582.400000000001</v>
      </c>
      <c r="Q20" s="10"/>
      <c r="R20" s="10"/>
      <c r="S20" s="10"/>
      <c r="T20" s="10"/>
      <c r="U20" s="10"/>
      <c r="V20" s="10"/>
      <c r="W20" s="10"/>
      <c r="Y20" s="13"/>
      <c r="Z20" s="13"/>
    </row>
    <row r="21" spans="1:26" ht="15" thickBot="1" x14ac:dyDescent="0.35">
      <c r="A21" s="21"/>
      <c r="B21" s="5" t="s">
        <v>5</v>
      </c>
      <c r="C21" s="14">
        <f t="shared" ref="C21:P21" si="8">(C20-C19)/C19</f>
        <v>0.12772217683006301</v>
      </c>
      <c r="D21" s="14">
        <f t="shared" si="8"/>
        <v>0.11004980384601093</v>
      </c>
      <c r="E21" s="14">
        <f t="shared" si="8"/>
        <v>8.3558755056815245E-2</v>
      </c>
      <c r="F21" s="14">
        <f t="shared" si="8"/>
        <v>5.589619991868338E-2</v>
      </c>
      <c r="G21" s="14">
        <f t="shared" si="8"/>
        <v>2.7916115312538532E-2</v>
      </c>
      <c r="H21" s="14">
        <f t="shared" si="8"/>
        <v>1.8112368750042702E-2</v>
      </c>
      <c r="I21" s="14">
        <f t="shared" si="8"/>
        <v>1.1360350962427873E-2</v>
      </c>
      <c r="J21" s="14">
        <f t="shared" si="8"/>
        <v>9.8913633959996101E-3</v>
      </c>
      <c r="K21" s="14">
        <f t="shared" si="8"/>
        <v>2.1220185195001507E-2</v>
      </c>
      <c r="L21" s="14">
        <f t="shared" si="8"/>
        <v>3.0014608035999084E-2</v>
      </c>
      <c r="M21" s="14">
        <f t="shared" si="8"/>
        <v>4.519762937541557E-2</v>
      </c>
      <c r="N21" s="14">
        <f t="shared" si="8"/>
        <v>3.810028165838341E-2</v>
      </c>
      <c r="O21" s="14">
        <f t="shared" si="8"/>
        <v>5.7690788988036146E-2</v>
      </c>
      <c r="P21" s="14">
        <f t="shared" si="8"/>
        <v>7.8084082808160302E-2</v>
      </c>
      <c r="Q21" s="11"/>
      <c r="R21" s="11"/>
      <c r="S21" s="11"/>
      <c r="T21" s="11"/>
      <c r="U21" s="11"/>
      <c r="V21" s="11"/>
      <c r="W21" s="11"/>
      <c r="X21" s="15">
        <f>AVERAGE(C21:M21)</f>
        <v>4.9176323334454312E-2</v>
      </c>
      <c r="Y21" s="18">
        <f>_xlfn.STDEV.P(C21:M21)</f>
        <v>3.8913901051179478E-2</v>
      </c>
      <c r="Z21" s="13"/>
    </row>
    <row r="22" spans="1:26" ht="15" thickTop="1" x14ac:dyDescent="0.3">
      <c r="A22" s="19">
        <v>318</v>
      </c>
      <c r="B22" s="2" t="s">
        <v>1</v>
      </c>
      <c r="C22" s="8">
        <v>1488</v>
      </c>
      <c r="D22" s="8"/>
      <c r="E22" s="8">
        <v>3016</v>
      </c>
      <c r="F22" s="8">
        <v>3925</v>
      </c>
      <c r="G22" s="8">
        <v>5234</v>
      </c>
      <c r="H22" s="8">
        <v>6482</v>
      </c>
      <c r="I22" s="8">
        <v>8931</v>
      </c>
      <c r="J22" s="8">
        <v>11335</v>
      </c>
      <c r="K22" s="8">
        <v>13729</v>
      </c>
      <c r="L22" s="8">
        <v>16130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Z22" s="13"/>
    </row>
    <row r="23" spans="1:26" x14ac:dyDescent="0.3">
      <c r="A23" s="20"/>
      <c r="B23" s="3" t="s">
        <v>2</v>
      </c>
      <c r="C23" s="9">
        <v>1550.8704058686044</v>
      </c>
      <c r="D23" s="9">
        <v>1937.9772743795038</v>
      </c>
      <c r="E23" s="9">
        <v>2218.3651916687668</v>
      </c>
      <c r="F23" s="9">
        <v>3463.2924952218596</v>
      </c>
      <c r="G23" s="9">
        <v>4501.9666351069191</v>
      </c>
      <c r="H23" s="9">
        <v>5501.7592209490267</v>
      </c>
      <c r="I23" s="9">
        <v>7808.6375225180554</v>
      </c>
      <c r="J23" s="9">
        <v>10175.935259877509</v>
      </c>
      <c r="K23" s="9">
        <v>12443.444302013961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Z23" s="13"/>
    </row>
    <row r="24" spans="1:26" x14ac:dyDescent="0.3">
      <c r="A24" s="20"/>
      <c r="B24" s="4" t="s">
        <v>26</v>
      </c>
      <c r="C24" s="10">
        <v>1591.26</v>
      </c>
      <c r="D24" s="10">
        <v>1973.69</v>
      </c>
      <c r="E24" s="10">
        <v>2220.9499999999998</v>
      </c>
      <c r="F24" s="10">
        <v>3381.9</v>
      </c>
      <c r="G24" s="10">
        <v>4391.0200000000004</v>
      </c>
      <c r="H24" s="10">
        <v>5408.15</v>
      </c>
      <c r="I24" s="10">
        <v>7615.27</v>
      </c>
      <c r="J24" s="10">
        <v>9884.52</v>
      </c>
      <c r="K24" s="10">
        <v>12220.2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Y24" s="13"/>
      <c r="Z24" s="13"/>
    </row>
    <row r="25" spans="1:26" ht="15" thickBot="1" x14ac:dyDescent="0.35">
      <c r="A25" s="21"/>
      <c r="B25" s="5" t="s">
        <v>5</v>
      </c>
      <c r="C25" s="14">
        <f>(C24-C23)/C23</f>
        <v>2.604317806217624E-2</v>
      </c>
      <c r="D25" s="14">
        <f t="shared" ref="D25:K25" si="9">(D24-D23)/D23</f>
        <v>1.8427835090032551E-2</v>
      </c>
      <c r="E25" s="14">
        <f t="shared" si="9"/>
        <v>1.1651861203648849E-3</v>
      </c>
      <c r="F25" s="14">
        <f t="shared" si="9"/>
        <v>-2.3501478819404606E-2</v>
      </c>
      <c r="G25" s="14">
        <f t="shared" si="9"/>
        <v>-2.4644037617192093E-2</v>
      </c>
      <c r="H25" s="14">
        <f t="shared" si="9"/>
        <v>-1.701441615121789E-2</v>
      </c>
      <c r="I25" s="14">
        <f t="shared" si="9"/>
        <v>-2.4763285779424896E-2</v>
      </c>
      <c r="J25" s="14">
        <f t="shared" si="9"/>
        <v>-2.8637688078315945E-2</v>
      </c>
      <c r="K25" s="14">
        <f t="shared" si="9"/>
        <v>-1.794071613900566E-2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5">
        <f t="shared" ref="X25" si="10">AVERAGE(C25:M25)</f>
        <v>-1.009615814577638E-2</v>
      </c>
      <c r="Y25" s="18">
        <f t="shared" ref="Y25" si="11">_xlfn.STDEV.P(C25:M25)</f>
        <v>1.9166357838167301E-2</v>
      </c>
    </row>
    <row r="26" spans="1:26" ht="15" thickTop="1" x14ac:dyDescent="0.3">
      <c r="A26" s="19">
        <v>319</v>
      </c>
      <c r="B26" s="2" t="s">
        <v>1</v>
      </c>
      <c r="C26" s="8">
        <v>1596</v>
      </c>
      <c r="D26" s="8"/>
      <c r="E26" s="8">
        <v>3259</v>
      </c>
      <c r="F26" s="8">
        <v>4323</v>
      </c>
      <c r="G26" s="8">
        <v>5830</v>
      </c>
      <c r="H26" s="8">
        <v>7271</v>
      </c>
      <c r="I26" s="8">
        <v>10026</v>
      </c>
      <c r="J26" s="8">
        <v>12668</v>
      </c>
      <c r="K26" s="8">
        <v>15233</v>
      </c>
      <c r="L26" s="8">
        <v>17741</v>
      </c>
      <c r="M26" s="8">
        <v>20203</v>
      </c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6" x14ac:dyDescent="0.3">
      <c r="A27" s="20"/>
      <c r="B27" s="3" t="s">
        <v>2</v>
      </c>
      <c r="C27" s="9">
        <v>1592.4927541415598</v>
      </c>
      <c r="D27" s="9">
        <v>2007.0381631705548</v>
      </c>
      <c r="E27" s="9">
        <v>2289.059278180509</v>
      </c>
      <c r="F27" s="9">
        <v>3532.9524238377207</v>
      </c>
      <c r="G27" s="9">
        <v>4573.4657644808958</v>
      </c>
      <c r="H27" s="9">
        <v>5564.1320653897365</v>
      </c>
      <c r="I27" s="9">
        <v>7834.4397929682036</v>
      </c>
      <c r="J27" s="9">
        <v>10182.047890559999</v>
      </c>
      <c r="K27" s="9">
        <v>12402.582243432256</v>
      </c>
      <c r="L27" s="9">
        <v>15352.54138960922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6" x14ac:dyDescent="0.3">
      <c r="A28" s="20"/>
      <c r="B28" s="4" t="s">
        <v>26</v>
      </c>
      <c r="C28" s="10">
        <v>1659.72</v>
      </c>
      <c r="D28" s="10">
        <v>2068.13</v>
      </c>
      <c r="E28" s="10">
        <v>2331.96</v>
      </c>
      <c r="F28" s="10">
        <v>3564.91</v>
      </c>
      <c r="G28" s="10">
        <v>4625.1099999999997</v>
      </c>
      <c r="H28" s="10">
        <v>5694.27</v>
      </c>
      <c r="I28" s="10">
        <v>8031.92</v>
      </c>
      <c r="J28" s="10">
        <v>10433.700000000001</v>
      </c>
      <c r="K28" s="10">
        <v>12904.1</v>
      </c>
      <c r="L28" s="10">
        <v>15516.4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Y28" s="13"/>
    </row>
    <row r="29" spans="1:26" ht="15" thickBot="1" x14ac:dyDescent="0.35">
      <c r="A29" s="21"/>
      <c r="B29" s="5" t="s">
        <v>5</v>
      </c>
      <c r="C29" s="14">
        <f>(C28-C27)/C27</f>
        <v>4.221510313538563E-2</v>
      </c>
      <c r="D29" s="14">
        <f t="shared" ref="D29:L29" si="12">(D28-D27)/D27</f>
        <v>3.0438801787873067E-2</v>
      </c>
      <c r="E29" s="14">
        <f t="shared" si="12"/>
        <v>1.8741638641001611E-2</v>
      </c>
      <c r="F29" s="14">
        <f t="shared" si="12"/>
        <v>9.045572181117777E-3</v>
      </c>
      <c r="G29" s="14">
        <f t="shared" si="12"/>
        <v>1.1292144333995176E-2</v>
      </c>
      <c r="H29" s="14">
        <f t="shared" si="12"/>
        <v>2.3388721382037961E-2</v>
      </c>
      <c r="I29" s="14">
        <f t="shared" si="12"/>
        <v>2.5206678747987148E-2</v>
      </c>
      <c r="J29" s="14">
        <f t="shared" si="12"/>
        <v>2.4715274583741998E-2</v>
      </c>
      <c r="K29" s="14">
        <f t="shared" si="12"/>
        <v>4.0436559639289715E-2</v>
      </c>
      <c r="L29" s="14">
        <f t="shared" si="12"/>
        <v>1.0673060976190009E-2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5">
        <f t="shared" ref="X29" si="13">AVERAGE(C29:M29)</f>
        <v>2.3615355540862009E-2</v>
      </c>
      <c r="Y29" s="18">
        <f t="shared" ref="Y29" si="14">_xlfn.STDEV.P(C29:M29)</f>
        <v>1.1111492508645366E-2</v>
      </c>
    </row>
    <row r="30" spans="1:26" ht="15" thickTop="1" x14ac:dyDescent="0.3">
      <c r="A30" s="19">
        <v>320</v>
      </c>
      <c r="B30" s="2" t="s">
        <v>1</v>
      </c>
      <c r="C30" s="8">
        <v>1672</v>
      </c>
      <c r="D30" s="8"/>
      <c r="E30" s="8">
        <v>3430</v>
      </c>
      <c r="F30" s="8">
        <v>4585</v>
      </c>
      <c r="G30" s="8">
        <v>6212</v>
      </c>
      <c r="H30" s="8">
        <v>7772</v>
      </c>
      <c r="I30" s="8">
        <v>10766</v>
      </c>
      <c r="J30" s="8">
        <v>13648</v>
      </c>
      <c r="K30" s="8">
        <v>16452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6" x14ac:dyDescent="0.3">
      <c r="A31" s="20"/>
      <c r="B31" s="3" t="s">
        <v>2</v>
      </c>
      <c r="C31" s="9">
        <v>1748.0882551708291</v>
      </c>
      <c r="D31" s="9">
        <v>2172.6186311386373</v>
      </c>
      <c r="E31" s="9">
        <v>2463.5503655525245</v>
      </c>
      <c r="F31" s="9">
        <v>3762.1720571725823</v>
      </c>
      <c r="G31" s="9">
        <v>4940.6633111475539</v>
      </c>
      <c r="H31" s="9">
        <v>6089.5403049351025</v>
      </c>
      <c r="I31" s="9">
        <v>8584.7819239513301</v>
      </c>
      <c r="J31" s="9">
        <v>11300.011487620493</v>
      </c>
      <c r="K31" s="9">
        <v>13730.410729165413</v>
      </c>
      <c r="L31" s="9">
        <v>16663.027200060063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6" x14ac:dyDescent="0.3">
      <c r="A32" s="20"/>
      <c r="B32" s="4" t="s">
        <v>26</v>
      </c>
      <c r="C32" s="10">
        <v>1766.84</v>
      </c>
      <c r="D32" s="10">
        <v>2194.7399999999998</v>
      </c>
      <c r="E32" s="10">
        <v>2472.69</v>
      </c>
      <c r="F32" s="10">
        <v>3779.9</v>
      </c>
      <c r="G32" s="10">
        <v>4922.8</v>
      </c>
      <c r="H32" s="10">
        <v>6079.13</v>
      </c>
      <c r="I32" s="10">
        <v>8583.64</v>
      </c>
      <c r="J32" s="10">
        <v>11162.3</v>
      </c>
      <c r="K32" s="10">
        <v>13820.3</v>
      </c>
      <c r="L32" s="10">
        <v>16638.8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Y32" s="13"/>
    </row>
    <row r="33" spans="1:25" ht="15" thickBot="1" x14ac:dyDescent="0.35">
      <c r="A33" s="21"/>
      <c r="B33" s="5" t="s">
        <v>5</v>
      </c>
      <c r="C33" s="14">
        <f>(C32-C31)/C31</f>
        <v>1.0727001210438481E-2</v>
      </c>
      <c r="D33" s="14">
        <f t="shared" ref="D33:L33" si="15">(D32-D31)/D31</f>
        <v>1.0181892277048649E-2</v>
      </c>
      <c r="E33" s="14">
        <f t="shared" si="15"/>
        <v>3.7099442232940774E-3</v>
      </c>
      <c r="F33" s="14">
        <f t="shared" si="15"/>
        <v>4.7121563176834146E-3</v>
      </c>
      <c r="G33" s="14">
        <f t="shared" si="15"/>
        <v>-3.6155694129670814E-3</v>
      </c>
      <c r="H33" s="14">
        <f t="shared" si="15"/>
        <v>-1.7095387194770158E-3</v>
      </c>
      <c r="I33" s="14">
        <f t="shared" si="15"/>
        <v>-1.3301723461894149E-4</v>
      </c>
      <c r="J33" s="14">
        <f t="shared" si="15"/>
        <v>-1.2186844922357935E-2</v>
      </c>
      <c r="K33" s="14">
        <f t="shared" si="15"/>
        <v>6.5467284706675621E-3</v>
      </c>
      <c r="L33" s="14">
        <f t="shared" si="15"/>
        <v>-1.4539494996429507E-3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5">
        <f t="shared" ref="X33" si="16">AVERAGE(C33:M33)</f>
        <v>1.677880271006826E-3</v>
      </c>
      <c r="Y33" s="18">
        <f t="shared" ref="Y33" si="17">_xlfn.STDEV.P(C33:M33)</f>
        <v>6.6034849659093757E-3</v>
      </c>
    </row>
    <row r="34" spans="1:25" ht="15" thickTop="1" x14ac:dyDescent="0.3">
      <c r="A34" s="22">
        <v>321</v>
      </c>
      <c r="B34" s="2" t="s">
        <v>1</v>
      </c>
      <c r="C34" s="8">
        <v>1909</v>
      </c>
      <c r="D34" s="8"/>
      <c r="E34" s="8">
        <v>3925</v>
      </c>
      <c r="F34" s="8">
        <v>5270</v>
      </c>
      <c r="G34" s="8">
        <v>7157</v>
      </c>
      <c r="H34" s="8">
        <v>8970</v>
      </c>
      <c r="I34" s="8">
        <v>12456</v>
      </c>
      <c r="J34" s="8">
        <v>15818</v>
      </c>
      <c r="K34" s="8">
        <v>19094</v>
      </c>
      <c r="L34" s="8">
        <v>22308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5" x14ac:dyDescent="0.3">
      <c r="A35" s="23"/>
      <c r="B35" s="3" t="s">
        <v>2</v>
      </c>
      <c r="C35" s="9">
        <v>2177.2781376374796</v>
      </c>
      <c r="D35" s="9">
        <v>2710.5400265959997</v>
      </c>
      <c r="E35" s="9">
        <v>3066.1242474079609</v>
      </c>
      <c r="F35" s="9">
        <v>4676.7822792286761</v>
      </c>
      <c r="G35" s="9">
        <v>6166.8954406001194</v>
      </c>
      <c r="H35" s="9">
        <v>7621.4547019563315</v>
      </c>
      <c r="I35" s="9">
        <v>10759.205015011108</v>
      </c>
      <c r="J35" s="9">
        <v>14112.678114586874</v>
      </c>
      <c r="K35" s="9">
        <v>17138.545115731471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5" x14ac:dyDescent="0.3">
      <c r="A36" s="23"/>
      <c r="B36" s="4" t="s">
        <v>26</v>
      </c>
      <c r="C36" s="10">
        <v>2124.4899999999998</v>
      </c>
      <c r="D36" s="10">
        <v>2635.5</v>
      </c>
      <c r="E36" s="10">
        <v>2973.74</v>
      </c>
      <c r="F36" s="10">
        <v>4591.28</v>
      </c>
      <c r="G36" s="10">
        <v>6059.15</v>
      </c>
      <c r="H36" s="10">
        <v>7563.39</v>
      </c>
      <c r="I36" s="10">
        <v>10777</v>
      </c>
      <c r="J36" s="10">
        <v>14112.3</v>
      </c>
      <c r="K36" s="10">
        <v>17578.599999999999</v>
      </c>
      <c r="L36" s="10">
        <v>21286.3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Y36" s="13"/>
    </row>
    <row r="37" spans="1:25" ht="15" thickBot="1" x14ac:dyDescent="0.35">
      <c r="A37" s="24"/>
      <c r="B37" s="5" t="s">
        <v>5</v>
      </c>
      <c r="C37" s="14">
        <f>(C36-C35)/C35</f>
        <v>-2.4245013406858154E-2</v>
      </c>
      <c r="D37" s="14">
        <f t="shared" ref="D37:K37" si="18">(D36-D35)/D35</f>
        <v>-2.7684529968088272E-2</v>
      </c>
      <c r="E37" s="14">
        <f t="shared" si="18"/>
        <v>-3.013062744801058E-2</v>
      </c>
      <c r="F37" s="14">
        <f t="shared" si="18"/>
        <v>-1.8282287719149054E-2</v>
      </c>
      <c r="G37" s="14">
        <f t="shared" si="18"/>
        <v>-1.747158544164237E-2</v>
      </c>
      <c r="H37" s="14">
        <f t="shared" si="18"/>
        <v>-7.6185851949532304E-3</v>
      </c>
      <c r="I37" s="14">
        <f t="shared" si="18"/>
        <v>1.6539312118380998E-3</v>
      </c>
      <c r="J37" s="14">
        <f t="shared" si="18"/>
        <v>-2.6792546659409045E-5</v>
      </c>
      <c r="K37" s="14">
        <f t="shared" si="18"/>
        <v>2.5676326741678974E-2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5">
        <f t="shared" ref="X37" si="19">AVERAGE(C37:M37)</f>
        <v>-1.0903240419093777E-2</v>
      </c>
      <c r="Y37" s="18">
        <f t="shared" ref="Y37" si="20">_xlfn.STDEV.P(C37:M37)</f>
        <v>1.6838229862221603E-2</v>
      </c>
    </row>
    <row r="38" spans="1:25" ht="15" thickTop="1" x14ac:dyDescent="0.3">
      <c r="A38" s="22" t="s">
        <v>8</v>
      </c>
      <c r="B38" s="2" t="s">
        <v>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5" x14ac:dyDescent="0.3">
      <c r="A39" s="23"/>
      <c r="B39" s="3" t="s">
        <v>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5" x14ac:dyDescent="0.3">
      <c r="A40" s="23"/>
      <c r="B40" s="4" t="s">
        <v>26</v>
      </c>
      <c r="C40" s="10">
        <v>1365.58</v>
      </c>
      <c r="D40" s="10">
        <v>1701.53</v>
      </c>
      <c r="E40" s="10">
        <v>1920.86</v>
      </c>
      <c r="F40" s="10">
        <v>2955.13</v>
      </c>
      <c r="G40" s="10">
        <v>3860.97</v>
      </c>
      <c r="H40" s="10">
        <v>4780.42</v>
      </c>
      <c r="I40" s="10">
        <v>6770.22</v>
      </c>
      <c r="J40" s="10">
        <v>8809.32</v>
      </c>
      <c r="K40" s="10">
        <v>10900.3</v>
      </c>
      <c r="L40" s="10">
        <v>13104.5</v>
      </c>
      <c r="M40" s="10">
        <v>15309.4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Y40" s="13"/>
    </row>
    <row r="41" spans="1:25" ht="15" thickBot="1" x14ac:dyDescent="0.35">
      <c r="A41" s="24"/>
      <c r="B41" s="5" t="s">
        <v>5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5"/>
      <c r="Y41" s="18"/>
    </row>
    <row r="42" spans="1:25" ht="15" thickTop="1" x14ac:dyDescent="0.3">
      <c r="A42" s="22" t="s">
        <v>9</v>
      </c>
      <c r="B42" s="2" t="s">
        <v>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5" x14ac:dyDescent="0.3">
      <c r="A43" s="23"/>
      <c r="B43" s="3" t="s">
        <v>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5" x14ac:dyDescent="0.3">
      <c r="A44" s="23"/>
      <c r="B44" s="4" t="s">
        <v>26</v>
      </c>
      <c r="C44" s="10">
        <v>1469.49</v>
      </c>
      <c r="D44" s="10">
        <v>1814.81</v>
      </c>
      <c r="E44" s="10">
        <v>2042.59</v>
      </c>
      <c r="F44" s="10">
        <v>3125.39</v>
      </c>
      <c r="G44" s="10">
        <v>4092.4</v>
      </c>
      <c r="H44" s="10">
        <v>5077.57</v>
      </c>
      <c r="I44" s="10">
        <v>7187.99</v>
      </c>
      <c r="J44" s="10">
        <v>9355.14</v>
      </c>
      <c r="K44" s="10">
        <v>11582.4</v>
      </c>
      <c r="L44" s="10">
        <v>13935.8</v>
      </c>
      <c r="M44" s="10">
        <v>16295.2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Y44" s="13"/>
    </row>
    <row r="45" spans="1:25" ht="15" thickBot="1" x14ac:dyDescent="0.35">
      <c r="A45" s="24"/>
      <c r="B45" s="5" t="s">
        <v>5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5"/>
      <c r="Y45" s="18"/>
    </row>
    <row r="46" spans="1:25" ht="15" thickTop="1" x14ac:dyDescent="0.3">
      <c r="A46" s="22" t="s">
        <v>10</v>
      </c>
      <c r="B46" s="2" t="s">
        <v>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5" x14ac:dyDescent="0.3">
      <c r="A47" s="23"/>
      <c r="B47" s="3" t="s">
        <v>2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5" x14ac:dyDescent="0.3">
      <c r="A48" s="23"/>
      <c r="B48" s="4" t="s">
        <v>26</v>
      </c>
      <c r="C48" s="10">
        <v>1689.74</v>
      </c>
      <c r="D48" s="10">
        <v>2035.45</v>
      </c>
      <c r="E48" s="10">
        <v>2269.36</v>
      </c>
      <c r="F48" s="10">
        <v>3411.9</v>
      </c>
      <c r="G48" s="10">
        <v>4481.1400000000003</v>
      </c>
      <c r="H48" s="10">
        <v>5590.75</v>
      </c>
      <c r="I48" s="10">
        <v>7922.47</v>
      </c>
      <c r="J48" s="10">
        <v>10325.299999999999</v>
      </c>
      <c r="K48" s="10">
        <v>12803.8</v>
      </c>
      <c r="L48" s="10">
        <v>15433</v>
      </c>
      <c r="M48" s="10">
        <v>18080.5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Y48" s="13"/>
    </row>
    <row r="49" spans="1:26" ht="15" thickBot="1" x14ac:dyDescent="0.35">
      <c r="A49" s="24"/>
      <c r="B49" s="5" t="s">
        <v>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5"/>
      <c r="Y49" s="18"/>
    </row>
    <row r="50" spans="1:26" ht="15" thickTop="1" x14ac:dyDescent="0.3">
      <c r="A50" s="19" t="s">
        <v>11</v>
      </c>
      <c r="B50" s="2" t="s">
        <v>1</v>
      </c>
      <c r="C50" s="8">
        <v>3395</v>
      </c>
      <c r="D50" s="8"/>
      <c r="E50" s="8">
        <v>6964</v>
      </c>
      <c r="F50" s="8">
        <v>9550</v>
      </c>
      <c r="G50" s="8">
        <v>12994</v>
      </c>
      <c r="H50" s="8">
        <v>16321</v>
      </c>
      <c r="I50" s="8">
        <v>22747</v>
      </c>
      <c r="J50" s="8">
        <v>28973</v>
      </c>
      <c r="K50" s="8">
        <v>35065</v>
      </c>
      <c r="L50" s="8">
        <v>41057</v>
      </c>
      <c r="M50" s="8">
        <v>46970</v>
      </c>
      <c r="N50" s="8">
        <v>52422</v>
      </c>
      <c r="O50" s="8">
        <v>57231</v>
      </c>
      <c r="P50" s="8">
        <v>61889</v>
      </c>
      <c r="Q50" s="8">
        <v>66406</v>
      </c>
      <c r="R50" s="8">
        <v>70793</v>
      </c>
      <c r="S50" s="8">
        <v>75058</v>
      </c>
      <c r="T50" s="8">
        <v>79207</v>
      </c>
      <c r="U50" s="8"/>
      <c r="V50" s="8"/>
      <c r="W50" s="8"/>
    </row>
    <row r="51" spans="1:26" x14ac:dyDescent="0.3">
      <c r="A51" s="20"/>
      <c r="B51" s="3" t="s">
        <v>2</v>
      </c>
      <c r="C51" s="9">
        <v>4385.6187752945898</v>
      </c>
      <c r="D51" s="9">
        <v>5434.1861603521411</v>
      </c>
      <c r="E51" s="9">
        <v>6119.7481275531136</v>
      </c>
      <c r="F51" s="9">
        <v>8878.974923400001</v>
      </c>
      <c r="G51" s="9">
        <v>11663.112106099756</v>
      </c>
      <c r="H51" s="9">
        <v>14261.48241470123</v>
      </c>
      <c r="I51" s="9">
        <v>19840.427563300254</v>
      </c>
      <c r="J51" s="9">
        <v>25542.320595223806</v>
      </c>
      <c r="K51" s="9">
        <v>31032.818840382541</v>
      </c>
      <c r="L51" s="9">
        <v>36994.150693309326</v>
      </c>
      <c r="M51" s="9">
        <v>42488.894153280002</v>
      </c>
      <c r="N51" s="9">
        <v>48748.271095373253</v>
      </c>
      <c r="O51" s="9">
        <v>54239.419088603798</v>
      </c>
      <c r="P51" s="9">
        <v>60060.816236651124</v>
      </c>
      <c r="Q51" s="9">
        <v>65547.103150185765</v>
      </c>
      <c r="R51" s="9">
        <v>71028.944635679334</v>
      </c>
      <c r="S51" s="9">
        <v>76513.662809719972</v>
      </c>
      <c r="T51" s="9">
        <v>81995.166991745602</v>
      </c>
      <c r="U51" s="9"/>
      <c r="V51" s="9"/>
      <c r="W51" s="9"/>
    </row>
    <row r="52" spans="1:26" x14ac:dyDescent="0.3">
      <c r="A52" s="20"/>
      <c r="B52" s="4" t="s">
        <v>26</v>
      </c>
      <c r="C52" s="10">
        <v>4211.97</v>
      </c>
      <c r="D52" s="10">
        <v>5219.7299999999996</v>
      </c>
      <c r="E52" s="10">
        <v>5817.88</v>
      </c>
      <c r="F52" s="10">
        <v>8502.67</v>
      </c>
      <c r="G52" s="10">
        <v>11076</v>
      </c>
      <c r="H52" s="10">
        <v>13537.6</v>
      </c>
      <c r="I52" s="10">
        <v>18900.900000000001</v>
      </c>
      <c r="J52" s="10">
        <v>24395.7</v>
      </c>
      <c r="K52" s="10">
        <v>30031.1</v>
      </c>
      <c r="L52" s="10">
        <v>35969.300000000003</v>
      </c>
      <c r="M52" s="10">
        <v>41904.699999999997</v>
      </c>
      <c r="N52" s="10">
        <v>47998.8</v>
      </c>
      <c r="O52" s="10">
        <v>54261.3</v>
      </c>
      <c r="P52" s="10">
        <v>60152.1</v>
      </c>
      <c r="Q52" s="10">
        <v>66274</v>
      </c>
      <c r="R52" s="10">
        <v>73069.5</v>
      </c>
      <c r="S52" s="10">
        <v>80095.8</v>
      </c>
      <c r="T52" s="10">
        <v>87368.6</v>
      </c>
      <c r="U52" s="10"/>
      <c r="V52" s="10"/>
      <c r="W52" s="10"/>
      <c r="Y52" s="13"/>
    </row>
    <row r="53" spans="1:26" ht="15" thickBot="1" x14ac:dyDescent="0.35">
      <c r="A53" s="21"/>
      <c r="B53" s="5" t="s">
        <v>5</v>
      </c>
      <c r="C53" s="14">
        <f>(C52-C51)/C51</f>
        <v>-3.9595045577787424E-2</v>
      </c>
      <c r="D53" s="14">
        <f t="shared" ref="D53:T53" si="21">(D52-D51)/D51</f>
        <v>-3.9464264569516426E-2</v>
      </c>
      <c r="E53" s="14">
        <f t="shared" si="21"/>
        <v>-4.9326887522380888E-2</v>
      </c>
      <c r="F53" s="14">
        <f t="shared" si="21"/>
        <v>-4.2381572945799417E-2</v>
      </c>
      <c r="G53" s="14">
        <f t="shared" si="21"/>
        <v>-5.0339231995609357E-2</v>
      </c>
      <c r="H53" s="14">
        <f t="shared" si="21"/>
        <v>-5.0757866093571462E-2</v>
      </c>
      <c r="I53" s="14">
        <f t="shared" si="21"/>
        <v>-4.7354199414439031E-2</v>
      </c>
      <c r="J53" s="14">
        <f t="shared" si="21"/>
        <v>-4.4891011016368394E-2</v>
      </c>
      <c r="K53" s="14">
        <f t="shared" si="21"/>
        <v>-3.2279337740309312E-2</v>
      </c>
      <c r="L53" s="14">
        <f t="shared" si="21"/>
        <v>-2.7703046943977419E-2</v>
      </c>
      <c r="M53" s="14">
        <f t="shared" si="21"/>
        <v>-1.3749337678041377E-2</v>
      </c>
      <c r="N53" s="14">
        <f t="shared" si="21"/>
        <v>-1.5374311304434819E-2</v>
      </c>
      <c r="O53" s="14">
        <f t="shared" si="21"/>
        <v>4.0341345397636408E-4</v>
      </c>
      <c r="P53" s="14">
        <f t="shared" si="21"/>
        <v>1.5198555242605899E-3</v>
      </c>
      <c r="Q53" s="14">
        <f t="shared" si="21"/>
        <v>1.1089686879811024E-2</v>
      </c>
      <c r="R53" s="14">
        <f t="shared" si="21"/>
        <v>2.872850462282741E-2</v>
      </c>
      <c r="S53" s="14">
        <f t="shared" si="21"/>
        <v>4.6816961294721487E-2</v>
      </c>
      <c r="T53" s="14">
        <f t="shared" si="21"/>
        <v>6.5533533321486426E-2</v>
      </c>
      <c r="U53" s="11"/>
      <c r="V53" s="11"/>
      <c r="W53" s="11"/>
      <c r="X53" s="15">
        <f t="shared" ref="X53" si="22">AVERAGE(C53:M53)</f>
        <v>-3.9803800136163685E-2</v>
      </c>
      <c r="Y53" s="18">
        <f t="shared" ref="Y53" si="23">_xlfn.STDEV.P(C53:M53)</f>
        <v>1.084288151194197E-2</v>
      </c>
    </row>
    <row r="54" spans="1:26" ht="15" thickTop="1" x14ac:dyDescent="0.3">
      <c r="A54" s="19">
        <v>333</v>
      </c>
      <c r="B54" s="2" t="s">
        <v>1</v>
      </c>
      <c r="C54" s="8">
        <v>3497</v>
      </c>
      <c r="D54" s="8"/>
      <c r="E54" s="8">
        <v>7277</v>
      </c>
      <c r="F54" s="8">
        <v>9980</v>
      </c>
      <c r="G54" s="8">
        <v>13579</v>
      </c>
      <c r="H54" s="8">
        <v>17055</v>
      </c>
      <c r="I54" s="8">
        <v>23769</v>
      </c>
      <c r="J54" s="8">
        <v>30276</v>
      </c>
      <c r="K54" s="8">
        <v>36642</v>
      </c>
      <c r="L54" s="8">
        <v>42903</v>
      </c>
      <c r="M54" s="8">
        <v>49082</v>
      </c>
      <c r="N54" s="8">
        <v>54788</v>
      </c>
      <c r="O54" s="8">
        <v>59831</v>
      </c>
      <c r="P54" s="8">
        <v>64719</v>
      </c>
      <c r="Q54" s="8">
        <v>69463</v>
      </c>
      <c r="R54" s="8"/>
      <c r="S54" s="8"/>
      <c r="T54" s="8"/>
      <c r="U54" s="8"/>
      <c r="V54" s="8"/>
      <c r="W54" s="8"/>
    </row>
    <row r="55" spans="1:26" x14ac:dyDescent="0.3">
      <c r="A55" s="20"/>
      <c r="B55" s="3" t="s">
        <v>2</v>
      </c>
      <c r="C55" s="9">
        <v>4347.6483416114379</v>
      </c>
      <c r="D55" s="9">
        <v>5375.9645853391203</v>
      </c>
      <c r="E55" s="9">
        <v>6049.5433146751966</v>
      </c>
      <c r="F55" s="9">
        <v>8669.9935551697927</v>
      </c>
      <c r="G55" s="9">
        <v>11287.977598592057</v>
      </c>
      <c r="H55" s="9">
        <v>13673.013049058371</v>
      </c>
      <c r="I55" s="9">
        <v>18911.733909072718</v>
      </c>
      <c r="J55" s="9">
        <v>24288.713405635666</v>
      </c>
      <c r="K55" s="9">
        <v>29433.785170749281</v>
      </c>
      <c r="L55" s="9">
        <v>35238.584008718601</v>
      </c>
      <c r="M55" s="9">
        <v>40384.320948629735</v>
      </c>
      <c r="N55" s="9">
        <v>46503.545784812151</v>
      </c>
      <c r="O55" s="9">
        <v>51647.796109028401</v>
      </c>
      <c r="P55" s="9">
        <v>57182.378031505519</v>
      </c>
      <c r="Q55" s="9">
        <v>62321.499136155668</v>
      </c>
      <c r="R55" s="9">
        <v>67461.955441410377</v>
      </c>
      <c r="S55" s="9"/>
      <c r="T55" s="9"/>
      <c r="U55" s="9"/>
      <c r="V55" s="9"/>
      <c r="W55" s="9"/>
    </row>
    <row r="56" spans="1:26" x14ac:dyDescent="0.3">
      <c r="A56" s="20"/>
      <c r="B56" s="4" t="s">
        <v>26</v>
      </c>
      <c r="C56" s="10">
        <v>4282.03</v>
      </c>
      <c r="D56" s="10">
        <v>5239.6499999999996</v>
      </c>
      <c r="E56" s="10">
        <v>5826.4</v>
      </c>
      <c r="F56" s="10">
        <v>8511.52</v>
      </c>
      <c r="G56" s="10">
        <v>11086.9</v>
      </c>
      <c r="H56" s="10">
        <v>13594.4</v>
      </c>
      <c r="I56" s="10">
        <v>18954.3</v>
      </c>
      <c r="J56" s="10">
        <v>24448.5</v>
      </c>
      <c r="K56" s="10">
        <v>30086</v>
      </c>
      <c r="L56" s="10">
        <v>35806.199999999997</v>
      </c>
      <c r="M56" s="10">
        <v>41736.5</v>
      </c>
      <c r="N56" s="10">
        <v>47845.1</v>
      </c>
      <c r="O56" s="10">
        <v>54143.3</v>
      </c>
      <c r="P56" s="10">
        <v>60643.6</v>
      </c>
      <c r="Q56" s="10">
        <v>67358.899999999994</v>
      </c>
      <c r="R56" s="10">
        <v>74300.800000000003</v>
      </c>
      <c r="S56" s="10"/>
      <c r="T56" s="10"/>
      <c r="U56" s="10"/>
      <c r="V56" s="10"/>
      <c r="W56" s="10"/>
      <c r="Y56" s="13"/>
    </row>
    <row r="57" spans="1:26" ht="15" thickBot="1" x14ac:dyDescent="0.35">
      <c r="A57" s="21"/>
      <c r="B57" s="5" t="s">
        <v>5</v>
      </c>
      <c r="C57" s="14">
        <f>(C56-C55)/C55</f>
        <v>-1.5092835587322821E-2</v>
      </c>
      <c r="D57" s="14">
        <f t="shared" ref="D57:R57" si="24">(D56-D55)/D55</f>
        <v>-2.5356302701633554E-2</v>
      </c>
      <c r="E57" s="14">
        <f t="shared" si="24"/>
        <v>-3.6885976852812676E-2</v>
      </c>
      <c r="F57" s="14">
        <f t="shared" si="24"/>
        <v>-1.827839365293377E-2</v>
      </c>
      <c r="G57" s="14">
        <f t="shared" si="24"/>
        <v>-1.7813429982102159E-2</v>
      </c>
      <c r="H57" s="14">
        <f t="shared" si="24"/>
        <v>-5.7495044271741458E-3</v>
      </c>
      <c r="I57" s="14">
        <f t="shared" si="24"/>
        <v>2.2507767469623912E-3</v>
      </c>
      <c r="J57" s="14">
        <f t="shared" si="24"/>
        <v>6.5786355866531299E-3</v>
      </c>
      <c r="K57" s="14">
        <f t="shared" si="24"/>
        <v>2.21587140582543E-2</v>
      </c>
      <c r="L57" s="14">
        <f t="shared" si="24"/>
        <v>1.6107797950705369E-2</v>
      </c>
      <c r="M57" s="14">
        <f t="shared" si="24"/>
        <v>3.348277300713523E-2</v>
      </c>
      <c r="N57" s="14">
        <f t="shared" si="24"/>
        <v>2.8848428491790246E-2</v>
      </c>
      <c r="O57" s="14">
        <f t="shared" si="24"/>
        <v>4.8317722709863516E-2</v>
      </c>
      <c r="P57" s="14">
        <f t="shared" si="24"/>
        <v>6.0529521290413377E-2</v>
      </c>
      <c r="Q57" s="14">
        <f t="shared" si="24"/>
        <v>8.0829263314718472E-2</v>
      </c>
      <c r="R57" s="14">
        <f t="shared" si="24"/>
        <v>0.10137335204475435</v>
      </c>
      <c r="S57" s="11"/>
      <c r="T57" s="11"/>
      <c r="U57" s="11"/>
      <c r="V57" s="11"/>
      <c r="W57" s="11"/>
      <c r="X57" s="15">
        <f t="shared" ref="X57" si="25">AVERAGE(C57:M57)</f>
        <v>-3.5088859867517001E-3</v>
      </c>
      <c r="Y57" s="18">
        <f t="shared" ref="Y57" si="26">_xlfn.STDEV.P(C57:M57)</f>
        <v>2.0671150359307285E-2</v>
      </c>
    </row>
    <row r="58" spans="1:26" ht="15" thickTop="1" x14ac:dyDescent="0.3">
      <c r="A58" s="19">
        <v>338</v>
      </c>
      <c r="B58" s="2" t="s">
        <v>1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6" x14ac:dyDescent="0.3">
      <c r="A59" s="20"/>
      <c r="B59" s="3" t="s">
        <v>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6" x14ac:dyDescent="0.3">
      <c r="A60" s="20"/>
      <c r="B60" s="4" t="s">
        <v>26</v>
      </c>
      <c r="C60" s="10">
        <v>4240.6099999999997</v>
      </c>
      <c r="D60" s="10">
        <v>5148.6099999999997</v>
      </c>
      <c r="E60" s="10">
        <v>5698.15</v>
      </c>
      <c r="F60" s="10">
        <v>8156.94</v>
      </c>
      <c r="G60" s="10">
        <v>10520.5</v>
      </c>
      <c r="H60" s="10">
        <v>12774.5</v>
      </c>
      <c r="I60" s="10">
        <v>17700.5</v>
      </c>
      <c r="J60" s="10">
        <v>22726.799999999999</v>
      </c>
      <c r="K60" s="10">
        <v>27855.7</v>
      </c>
      <c r="L60" s="10">
        <v>33234</v>
      </c>
      <c r="M60" s="10">
        <v>38585.1</v>
      </c>
      <c r="N60" s="10">
        <v>44055.5</v>
      </c>
      <c r="O60" s="10">
        <v>49651.199999999997</v>
      </c>
      <c r="P60" s="10">
        <v>55378.9</v>
      </c>
      <c r="Q60" s="10">
        <v>61245.4</v>
      </c>
      <c r="R60" s="10">
        <v>67259.199999999997</v>
      </c>
      <c r="S60" s="10">
        <v>73429.3</v>
      </c>
      <c r="T60" s="10">
        <v>79764.5</v>
      </c>
      <c r="U60" s="10">
        <v>86274.3</v>
      </c>
      <c r="V60" s="10">
        <v>92968.4</v>
      </c>
      <c r="W60" s="10"/>
      <c r="Y60" s="13"/>
      <c r="Z60" s="13"/>
    </row>
    <row r="61" spans="1:26" ht="15" thickBot="1" x14ac:dyDescent="0.35">
      <c r="A61" s="21"/>
      <c r="B61" s="5" t="s">
        <v>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5"/>
      <c r="Y61" s="18"/>
      <c r="Z61" s="13"/>
    </row>
    <row r="62" spans="1:26" ht="15" thickTop="1" x14ac:dyDescent="0.3">
      <c r="A62" s="19">
        <v>339</v>
      </c>
      <c r="B62" s="2" t="s">
        <v>1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Z62" s="13"/>
    </row>
    <row r="63" spans="1:26" x14ac:dyDescent="0.3">
      <c r="A63" s="20"/>
      <c r="B63" s="3" t="s">
        <v>2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Z63" s="13"/>
    </row>
    <row r="64" spans="1:26" x14ac:dyDescent="0.3">
      <c r="A64" s="20"/>
      <c r="B64" s="4" t="s">
        <v>26</v>
      </c>
      <c r="C64" s="10">
        <v>4297.97</v>
      </c>
      <c r="D64" s="10">
        <v>5216.41</v>
      </c>
      <c r="E64" s="10">
        <v>5775.91</v>
      </c>
      <c r="F64" s="10">
        <v>8302.77</v>
      </c>
      <c r="G64" s="10">
        <v>10743.8</v>
      </c>
      <c r="H64" s="10">
        <v>13089.5</v>
      </c>
      <c r="I64" s="10">
        <v>18180.900000000001</v>
      </c>
      <c r="J64" s="10">
        <v>23377.9</v>
      </c>
      <c r="K64" s="10">
        <v>28684.799999999999</v>
      </c>
      <c r="L64" s="10">
        <v>34255.800000000003</v>
      </c>
      <c r="M64" s="10">
        <v>39805</v>
      </c>
      <c r="N64" s="10">
        <v>45483.8</v>
      </c>
      <c r="O64" s="10">
        <v>51298.8</v>
      </c>
      <c r="P64" s="10">
        <v>57257.4</v>
      </c>
      <c r="Q64" s="10">
        <v>63368.2</v>
      </c>
      <c r="R64" s="10">
        <v>69640.800000000003</v>
      </c>
      <c r="S64" s="10">
        <v>76084.3</v>
      </c>
      <c r="T64" s="10">
        <v>82708.600000000006</v>
      </c>
      <c r="U64" s="10"/>
      <c r="V64" s="10"/>
      <c r="W64" s="10"/>
      <c r="Y64" s="13"/>
      <c r="Z64" s="13"/>
    </row>
    <row r="65" spans="1:26" ht="15" thickBot="1" x14ac:dyDescent="0.35">
      <c r="A65" s="21"/>
      <c r="B65" s="5" t="s">
        <v>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5"/>
      <c r="Y65" s="18"/>
      <c r="Z65" s="13"/>
    </row>
    <row r="66" spans="1:26" ht="15" thickTop="1" x14ac:dyDescent="0.3">
      <c r="A66" s="19">
        <v>343</v>
      </c>
      <c r="B66" s="2" t="s">
        <v>1</v>
      </c>
      <c r="C66" s="8">
        <v>4205</v>
      </c>
      <c r="D66" s="8"/>
      <c r="E66" s="8">
        <v>8452</v>
      </c>
      <c r="F66" s="8">
        <v>11054</v>
      </c>
      <c r="G66" s="8">
        <v>14688</v>
      </c>
      <c r="H66" s="8">
        <v>18192</v>
      </c>
      <c r="I66" s="8">
        <v>24999</v>
      </c>
      <c r="J66" s="8">
        <v>31691</v>
      </c>
      <c r="K66" s="8">
        <v>38363</v>
      </c>
      <c r="L66" s="8">
        <v>45066</v>
      </c>
      <c r="M66" s="8">
        <v>51831</v>
      </c>
      <c r="N66" s="8">
        <v>58678</v>
      </c>
      <c r="O66" s="8">
        <v>65621</v>
      </c>
      <c r="P66" s="8">
        <v>72666</v>
      </c>
      <c r="Q66" s="8">
        <v>79169</v>
      </c>
      <c r="R66" s="8">
        <v>85687</v>
      </c>
      <c r="S66" s="8">
        <v>89019</v>
      </c>
      <c r="T66" s="8">
        <v>91982</v>
      </c>
      <c r="U66" s="8"/>
      <c r="V66" s="8"/>
      <c r="W66" s="8"/>
      <c r="Z66" s="13"/>
    </row>
    <row r="67" spans="1:26" x14ac:dyDescent="0.3">
      <c r="A67" s="20"/>
      <c r="B67" s="3" t="s">
        <v>2</v>
      </c>
      <c r="C67" s="9">
        <v>4395.5364608754844</v>
      </c>
      <c r="D67" s="9">
        <v>5581.5782856136339</v>
      </c>
      <c r="E67" s="9">
        <v>6296.2180238703213</v>
      </c>
      <c r="F67" s="9">
        <v>9603.258120708826</v>
      </c>
      <c r="G67" s="9">
        <v>13019.532236404295</v>
      </c>
      <c r="H67" s="9">
        <v>16487.123166032081</v>
      </c>
      <c r="I67" s="9">
        <v>23487.177412230856</v>
      </c>
      <c r="J67" s="9">
        <v>30552.517343793123</v>
      </c>
      <c r="K67" s="9">
        <v>37483.466528242592</v>
      </c>
      <c r="L67" s="9">
        <v>44652.344528839996</v>
      </c>
      <c r="M67" s="9">
        <v>51581.485110608672</v>
      </c>
      <c r="N67" s="9">
        <v>58804.344275591968</v>
      </c>
      <c r="O67" s="9">
        <v>65752.01172981321</v>
      </c>
      <c r="P67" s="9">
        <v>74716.986824356209</v>
      </c>
      <c r="Q67" s="9">
        <v>81653.481930960086</v>
      </c>
      <c r="R67" s="9">
        <v>88592.634291090959</v>
      </c>
      <c r="S67" s="9">
        <v>95529.304375682404</v>
      </c>
      <c r="T67" s="9">
        <v>102459.05533501804</v>
      </c>
      <c r="U67" s="9"/>
      <c r="V67" s="9"/>
      <c r="W67" s="9"/>
      <c r="Z67" s="13"/>
    </row>
    <row r="68" spans="1:26" x14ac:dyDescent="0.3">
      <c r="A68" s="20"/>
      <c r="B68" s="4" t="s">
        <v>26</v>
      </c>
      <c r="C68" s="10">
        <v>5035.97</v>
      </c>
      <c r="D68" s="10">
        <v>6233.48</v>
      </c>
      <c r="E68" s="10">
        <v>6978.45</v>
      </c>
      <c r="F68" s="10">
        <v>10257</v>
      </c>
      <c r="G68" s="10">
        <v>13240.7</v>
      </c>
      <c r="H68" s="10">
        <v>16356.1</v>
      </c>
      <c r="I68" s="10">
        <v>22697.7</v>
      </c>
      <c r="J68" s="10">
        <v>29196.3</v>
      </c>
      <c r="K68" s="10">
        <v>35864</v>
      </c>
      <c r="L68" s="10">
        <v>42903.9</v>
      </c>
      <c r="M68" s="10">
        <v>49971.1</v>
      </c>
      <c r="N68" s="10">
        <v>57269.2</v>
      </c>
      <c r="O68" s="10">
        <v>64776.3</v>
      </c>
      <c r="P68" s="10">
        <v>72506.2</v>
      </c>
      <c r="Q68" s="10">
        <v>80504.5</v>
      </c>
      <c r="R68" s="10">
        <v>88095.4</v>
      </c>
      <c r="S68" s="10">
        <v>96133.9</v>
      </c>
      <c r="T68" s="10">
        <v>105083</v>
      </c>
      <c r="U68" s="10"/>
      <c r="V68" s="10"/>
      <c r="W68" s="10"/>
      <c r="Y68" s="13"/>
    </row>
    <row r="69" spans="1:26" ht="15" thickBot="1" x14ac:dyDescent="0.35">
      <c r="A69" s="21"/>
      <c r="B69" s="5" t="s">
        <v>5</v>
      </c>
      <c r="C69" s="14">
        <f>(C68-C67)/C67</f>
        <v>0.14570088197993403</v>
      </c>
      <c r="D69" s="14">
        <f t="shared" ref="D69:T69" si="27">(D68-D67)/D67</f>
        <v>0.11679522906032236</v>
      </c>
      <c r="E69" s="14">
        <f t="shared" si="27"/>
        <v>0.10835583735238993</v>
      </c>
      <c r="F69" s="14">
        <f t="shared" si="27"/>
        <v>6.8075008614151528E-2</v>
      </c>
      <c r="G69" s="14">
        <f t="shared" si="27"/>
        <v>1.6987381695426209E-2</v>
      </c>
      <c r="H69" s="14">
        <f t="shared" si="27"/>
        <v>-7.9469998927419669E-3</v>
      </c>
      <c r="I69" s="14">
        <f t="shared" si="27"/>
        <v>-3.3613124232618009E-2</v>
      </c>
      <c r="J69" s="14">
        <f t="shared" si="27"/>
        <v>-4.4389708662374586E-2</v>
      </c>
      <c r="K69" s="14">
        <f t="shared" si="27"/>
        <v>-4.3204822772258164E-2</v>
      </c>
      <c r="L69" s="14">
        <f t="shared" si="27"/>
        <v>-3.9156835935248858E-2</v>
      </c>
      <c r="M69" s="14">
        <f t="shared" si="27"/>
        <v>-3.122021607473004E-2</v>
      </c>
      <c r="N69" s="14">
        <f t="shared" si="27"/>
        <v>-2.6105967076129201E-2</v>
      </c>
      <c r="O69" s="14">
        <f t="shared" si="27"/>
        <v>-1.4839268094527378E-2</v>
      </c>
      <c r="P69" s="14">
        <f t="shared" si="27"/>
        <v>-2.9588811304092102E-2</v>
      </c>
      <c r="Q69" s="14">
        <f t="shared" si="27"/>
        <v>-1.4071438275364388E-2</v>
      </c>
      <c r="R69" s="14">
        <f t="shared" si="27"/>
        <v>-5.6125917811314877E-3</v>
      </c>
      <c r="S69" s="14">
        <f t="shared" si="27"/>
        <v>6.3289021967534954E-3</v>
      </c>
      <c r="T69" s="14">
        <f t="shared" si="27"/>
        <v>2.5609690196754693E-2</v>
      </c>
      <c r="U69" s="11"/>
      <c r="V69" s="11"/>
      <c r="W69" s="11"/>
      <c r="X69" s="15">
        <f t="shared" ref="X69" si="28">AVERAGE(C69:M69)</f>
        <v>2.3307511921113855E-2</v>
      </c>
      <c r="Y69" s="18">
        <f t="shared" ref="Y69" si="29">_xlfn.STDEV.P(C69:M69)</f>
        <v>6.9475997358552158E-2</v>
      </c>
    </row>
    <row r="70" spans="1:26" ht="15" thickTop="1" x14ac:dyDescent="0.3">
      <c r="A70" s="19">
        <v>346</v>
      </c>
      <c r="B70" s="2" t="s">
        <v>1</v>
      </c>
      <c r="C70" s="8">
        <v>4778</v>
      </c>
      <c r="D70" s="8"/>
      <c r="E70" s="8">
        <v>10030</v>
      </c>
      <c r="F70" s="8">
        <v>14053</v>
      </c>
      <c r="G70" s="8">
        <v>19362</v>
      </c>
      <c r="H70" s="8">
        <v>24537</v>
      </c>
      <c r="I70" s="8">
        <v>34630</v>
      </c>
      <c r="J70" s="8">
        <v>44505</v>
      </c>
      <c r="K70" s="8">
        <v>54236</v>
      </c>
      <c r="L70" s="8">
        <v>63863</v>
      </c>
      <c r="M70" s="8">
        <v>73412</v>
      </c>
      <c r="N70" s="8">
        <v>82899</v>
      </c>
      <c r="O70" s="8">
        <v>92334</v>
      </c>
      <c r="P70" s="8">
        <v>101727</v>
      </c>
      <c r="Q70" s="8">
        <v>111211</v>
      </c>
      <c r="R70" s="8">
        <v>119071</v>
      </c>
      <c r="S70" s="8">
        <v>126796</v>
      </c>
      <c r="T70" s="8">
        <v>134395</v>
      </c>
      <c r="U70" s="8">
        <v>141877</v>
      </c>
      <c r="V70" s="8"/>
      <c r="W70" s="8"/>
    </row>
    <row r="71" spans="1:26" x14ac:dyDescent="0.3">
      <c r="A71" s="20"/>
      <c r="B71" s="3" t="s">
        <v>2</v>
      </c>
      <c r="C71" s="9">
        <v>6310.3359382272065</v>
      </c>
      <c r="D71" s="9">
        <v>7745.6374348134404</v>
      </c>
      <c r="E71" s="9">
        <v>8592.0440688730596</v>
      </c>
      <c r="F71" s="9">
        <v>12622.871928550292</v>
      </c>
      <c r="G71" s="9">
        <v>16806.610639267143</v>
      </c>
      <c r="H71" s="9">
        <v>21056.385571925402</v>
      </c>
      <c r="I71" s="9">
        <v>29636.629460247412</v>
      </c>
      <c r="J71" s="9">
        <v>38291.349501650024</v>
      </c>
      <c r="K71" s="9">
        <v>46788.122250300119</v>
      </c>
      <c r="L71" s="9">
        <v>55561.489596647727</v>
      </c>
      <c r="M71" s="9">
        <v>72931.615174576829</v>
      </c>
      <c r="N71" s="9">
        <v>81444.772457897474</v>
      </c>
      <c r="O71" s="9">
        <v>93832.833807932198</v>
      </c>
      <c r="P71" s="9">
        <v>102483.77393976628</v>
      </c>
      <c r="Q71" s="9">
        <v>111133.93567613003</v>
      </c>
      <c r="R71" s="9">
        <v>119787.97443973758</v>
      </c>
      <c r="S71" s="9">
        <v>128443.00577491448</v>
      </c>
      <c r="T71" s="9">
        <v>137097.91218635716</v>
      </c>
      <c r="U71" s="9"/>
      <c r="V71" s="9"/>
      <c r="W71" s="9"/>
    </row>
    <row r="72" spans="1:26" x14ac:dyDescent="0.3">
      <c r="A72" s="20"/>
      <c r="B72" s="4" t="s">
        <v>26</v>
      </c>
      <c r="C72" s="10">
        <v>6781.21</v>
      </c>
      <c r="D72" s="10">
        <v>8191.88</v>
      </c>
      <c r="E72" s="10">
        <v>9082.39</v>
      </c>
      <c r="F72" s="10">
        <v>13090.8</v>
      </c>
      <c r="G72" s="10">
        <v>16846.2</v>
      </c>
      <c r="H72" s="10">
        <v>20756.5</v>
      </c>
      <c r="I72" s="10">
        <v>28737.200000000001</v>
      </c>
      <c r="J72" s="10">
        <v>36943.1</v>
      </c>
      <c r="K72" s="10">
        <v>45390.400000000001</v>
      </c>
      <c r="L72" s="10">
        <v>54336</v>
      </c>
      <c r="M72" s="10">
        <v>63329.599999999999</v>
      </c>
      <c r="N72" s="10">
        <v>72626.100000000006</v>
      </c>
      <c r="O72" s="10">
        <v>82245.100000000006</v>
      </c>
      <c r="P72" s="10">
        <v>92200.6</v>
      </c>
      <c r="Q72" s="10">
        <v>102516</v>
      </c>
      <c r="R72" s="10">
        <v>113217</v>
      </c>
      <c r="S72" s="10">
        <v>124334</v>
      </c>
      <c r="T72" s="10">
        <v>135898</v>
      </c>
      <c r="U72" s="10">
        <v>147951</v>
      </c>
      <c r="V72" s="10"/>
      <c r="W72" s="10"/>
      <c r="Y72" s="13"/>
    </row>
    <row r="73" spans="1:26" ht="15" thickBot="1" x14ac:dyDescent="0.35">
      <c r="A73" s="21"/>
      <c r="B73" s="5" t="s">
        <v>5</v>
      </c>
      <c r="C73" s="14">
        <f>(C72-C71)/C71</f>
        <v>7.4619491954508926E-2</v>
      </c>
      <c r="D73" s="14">
        <f t="shared" ref="D73:L73" si="30">(D72-D71)/D71</f>
        <v>5.7612116361254358E-2</v>
      </c>
      <c r="E73" s="14">
        <f t="shared" si="30"/>
        <v>5.7069764446780129E-2</v>
      </c>
      <c r="F73" s="14">
        <f t="shared" si="30"/>
        <v>3.7069858119320051E-2</v>
      </c>
      <c r="G73" s="14">
        <f t="shared" si="30"/>
        <v>2.3555826681889709E-3</v>
      </c>
      <c r="H73" s="14">
        <f t="shared" si="30"/>
        <v>-1.4242025104500441E-2</v>
      </c>
      <c r="I73" s="14">
        <f t="shared" si="30"/>
        <v>-3.0348574606091607E-2</v>
      </c>
      <c r="J73" s="14">
        <f t="shared" si="30"/>
        <v>-3.5210289509173015E-2</v>
      </c>
      <c r="K73" s="14">
        <f t="shared" si="30"/>
        <v>-2.9873441871054188E-2</v>
      </c>
      <c r="L73" s="14">
        <f t="shared" si="30"/>
        <v>-2.2056456829077999E-2</v>
      </c>
      <c r="M73" s="14">
        <f t="shared" ref="M73" si="31">(M72-M71)/M71</f>
        <v>-0.13165778862284117</v>
      </c>
      <c r="N73" s="14">
        <f t="shared" ref="N73" si="32">(N72-N71)/N71</f>
        <v>-0.10827794334444538</v>
      </c>
      <c r="O73" s="14">
        <f t="shared" ref="O73" si="33">(O72-O71)/O71</f>
        <v>-0.12349338006407538</v>
      </c>
      <c r="P73" s="14">
        <f t="shared" ref="P73" si="34">(P72-P71)/P71</f>
        <v>-0.1003395322444907</v>
      </c>
      <c r="Q73" s="14">
        <f t="shared" ref="Q73" si="35">(Q72-Q71)/Q71</f>
        <v>-7.754549160613447E-2</v>
      </c>
      <c r="R73" s="14">
        <f t="shared" ref="R73" si="36">(R72-R71)/R71</f>
        <v>-5.4855042590633951E-2</v>
      </c>
      <c r="S73" s="14">
        <f t="shared" ref="S73" si="37">(S72-S71)/S71</f>
        <v>-3.1990887710267091E-2</v>
      </c>
      <c r="T73" s="14">
        <f t="shared" ref="T73" si="38">(T72-T71)/T71</f>
        <v>-8.7522280042173304E-3</v>
      </c>
      <c r="U73" s="11"/>
      <c r="V73" s="11"/>
      <c r="W73" s="11"/>
      <c r="X73" s="15">
        <f t="shared" ref="X73" si="39">AVERAGE(C73:M73)</f>
        <v>-3.1510693629714561E-3</v>
      </c>
      <c r="Y73" s="18">
        <f t="shared" ref="Y73" si="40">_xlfn.STDEV.P(C73:M73)</f>
        <v>5.5995943802446761E-2</v>
      </c>
    </row>
    <row r="74" spans="1:26" ht="15" thickTop="1" x14ac:dyDescent="0.3">
      <c r="A74" s="19">
        <v>359</v>
      </c>
      <c r="B74" s="2" t="s">
        <v>1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6" x14ac:dyDescent="0.3">
      <c r="A75" s="20"/>
      <c r="B75" s="3" t="s">
        <v>2</v>
      </c>
      <c r="C75" s="9">
        <v>3924.5001515943964</v>
      </c>
      <c r="D75" s="9">
        <v>4830.3959457728961</v>
      </c>
      <c r="E75" s="9">
        <v>5364.6293165711304</v>
      </c>
      <c r="F75" s="9">
        <v>7851.6931116743235</v>
      </c>
      <c r="G75" s="9">
        <v>10209.102975215999</v>
      </c>
      <c r="H75" s="9">
        <v>12779.218676310929</v>
      </c>
      <c r="I75" s="9">
        <v>17691.590838008164</v>
      </c>
      <c r="J75" s="9">
        <v>22843.424155626224</v>
      </c>
      <c r="K75" s="9">
        <v>27675.024396354394</v>
      </c>
      <c r="L75" s="9">
        <v>32843.582486419458</v>
      </c>
      <c r="M75" s="9">
        <v>37853.728036460001</v>
      </c>
      <c r="N75" s="9">
        <v>43058.799655269577</v>
      </c>
      <c r="O75" s="9">
        <v>48071.29776516834</v>
      </c>
      <c r="P75" s="9">
        <v>53518.009904874256</v>
      </c>
      <c r="Q75" s="9">
        <v>58529.858293112491</v>
      </c>
      <c r="R75" s="9"/>
      <c r="S75" s="9"/>
      <c r="T75" s="9"/>
      <c r="U75" s="9"/>
      <c r="V75" s="9"/>
      <c r="W75" s="9"/>
    </row>
    <row r="76" spans="1:26" x14ac:dyDescent="0.3">
      <c r="A76" s="20"/>
      <c r="B76" s="4" t="s">
        <v>26</v>
      </c>
      <c r="C76" s="10">
        <v>4062.02</v>
      </c>
      <c r="D76" s="10">
        <v>4911.12</v>
      </c>
      <c r="E76" s="10">
        <v>5437.49</v>
      </c>
      <c r="F76" s="10">
        <v>7805.71</v>
      </c>
      <c r="G76" s="10">
        <v>10103.9</v>
      </c>
      <c r="H76" s="10">
        <v>12540.7</v>
      </c>
      <c r="I76" s="10">
        <v>17474</v>
      </c>
      <c r="J76" s="10">
        <v>22489.9</v>
      </c>
      <c r="K76" s="10">
        <v>27592</v>
      </c>
      <c r="L76" s="10">
        <v>32122</v>
      </c>
      <c r="M76" s="10">
        <v>37282.6</v>
      </c>
      <c r="N76" s="10">
        <v>42546.9</v>
      </c>
      <c r="O76" s="10">
        <v>47919.6</v>
      </c>
      <c r="P76" s="10">
        <v>53405</v>
      </c>
      <c r="Q76" s="10">
        <v>59006.9</v>
      </c>
      <c r="R76" s="10">
        <v>64730.400000000001</v>
      </c>
      <c r="S76" s="10">
        <v>70581.399999999994</v>
      </c>
      <c r="T76" s="10">
        <v>76565.899999999994</v>
      </c>
      <c r="U76" s="10">
        <v>82690.399999999994</v>
      </c>
      <c r="V76" s="10">
        <v>88961.7</v>
      </c>
      <c r="W76" s="10"/>
      <c r="Y76" s="13"/>
    </row>
    <row r="77" spans="1:26" ht="15" thickBot="1" x14ac:dyDescent="0.35">
      <c r="A77" s="21"/>
      <c r="B77" s="5" t="s">
        <v>5</v>
      </c>
      <c r="C77" s="14">
        <f>(C76-C75)/C75</f>
        <v>3.5041366567340762E-2</v>
      </c>
      <c r="D77" s="14">
        <f t="shared" ref="D77:P77" si="41">(D76-D75)/D75</f>
        <v>1.6711684742478684E-2</v>
      </c>
      <c r="E77" s="14">
        <f t="shared" si="41"/>
        <v>1.3581680882182404E-2</v>
      </c>
      <c r="F77" s="14">
        <f t="shared" si="41"/>
        <v>-5.8564580938540878E-3</v>
      </c>
      <c r="G77" s="14">
        <f t="shared" si="41"/>
        <v>-1.0304820655780863E-2</v>
      </c>
      <c r="H77" s="14">
        <f t="shared" si="41"/>
        <v>-1.8664574286773501E-2</v>
      </c>
      <c r="I77" s="14">
        <f t="shared" si="41"/>
        <v>-1.2299110916622438E-2</v>
      </c>
      <c r="J77" s="14">
        <f t="shared" si="41"/>
        <v>-1.5475970380699313E-2</v>
      </c>
      <c r="K77" s="14">
        <f t="shared" si="41"/>
        <v>-2.9999755434842955E-3</v>
      </c>
      <c r="L77" s="14">
        <f t="shared" si="41"/>
        <v>-2.197027339261259E-2</v>
      </c>
      <c r="M77" s="14">
        <f t="shared" si="41"/>
        <v>-1.5087761921623748E-2</v>
      </c>
      <c r="N77" s="14">
        <f t="shared" si="41"/>
        <v>-1.1888386563672556E-2</v>
      </c>
      <c r="O77" s="14">
        <f t="shared" si="41"/>
        <v>-3.155682750846362E-3</v>
      </c>
      <c r="P77" s="14">
        <f t="shared" si="41"/>
        <v>-2.1116238267290892E-3</v>
      </c>
      <c r="Q77" s="14">
        <f>(Q76-Q75)/Q75</f>
        <v>8.1503991432633673E-3</v>
      </c>
      <c r="R77" s="11"/>
      <c r="S77" s="11"/>
      <c r="T77" s="11"/>
      <c r="U77" s="11"/>
      <c r="V77" s="11"/>
      <c r="W77" s="11"/>
      <c r="X77" s="15">
        <f t="shared" ref="X77" si="42">AVERAGE(C77:M77)</f>
        <v>-3.3931102726771803E-3</v>
      </c>
      <c r="Y77" s="18">
        <f t="shared" ref="Y77" si="43">_xlfn.STDEV.P(C77:M77)</f>
        <v>1.6959726468930691E-2</v>
      </c>
    </row>
    <row r="78" spans="1:26" ht="15" thickTop="1" x14ac:dyDescent="0.3">
      <c r="A78" s="19">
        <v>351</v>
      </c>
      <c r="B78" s="2" t="s">
        <v>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6" x14ac:dyDescent="0.3">
      <c r="A79" s="20"/>
      <c r="B79" s="3" t="s">
        <v>2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6" x14ac:dyDescent="0.3">
      <c r="A80" s="20"/>
      <c r="B80" s="4" t="s">
        <v>26</v>
      </c>
      <c r="C80" s="10">
        <v>4364.2700000000004</v>
      </c>
      <c r="D80" s="10">
        <v>5197.87</v>
      </c>
      <c r="E80" s="10">
        <v>5723.35</v>
      </c>
      <c r="F80" s="10">
        <v>8132.36</v>
      </c>
      <c r="G80" s="10">
        <v>10481.4</v>
      </c>
      <c r="H80" s="10">
        <v>12947.2</v>
      </c>
      <c r="I80" s="10">
        <v>17946.599999999999</v>
      </c>
      <c r="J80" s="10">
        <v>23038.5</v>
      </c>
      <c r="K80" s="10">
        <v>28224.2</v>
      </c>
      <c r="L80" s="10">
        <v>33086.1</v>
      </c>
      <c r="M80" s="10">
        <v>38395.699999999997</v>
      </c>
      <c r="N80" s="10">
        <v>43820.4</v>
      </c>
      <c r="O80" s="10">
        <v>49365.4</v>
      </c>
      <c r="P80" s="10">
        <v>55036.6</v>
      </c>
      <c r="Q80" s="10">
        <v>60840.1</v>
      </c>
      <c r="R80" s="10">
        <v>66782.5</v>
      </c>
      <c r="S80" s="10">
        <v>72870.100000000006</v>
      </c>
      <c r="T80" s="10">
        <v>79108.600000000006</v>
      </c>
      <c r="U80" s="10">
        <v>85504.3</v>
      </c>
      <c r="V80" s="10">
        <v>92064.9</v>
      </c>
      <c r="W80" s="10">
        <v>98799</v>
      </c>
      <c r="Y80" s="13"/>
    </row>
    <row r="81" spans="1:25" ht="15" thickBot="1" x14ac:dyDescent="0.35">
      <c r="A81" s="21"/>
      <c r="B81" s="5" t="s">
        <v>5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5"/>
      <c r="Y81" s="18"/>
    </row>
    <row r="82" spans="1:25" ht="15" thickTop="1" x14ac:dyDescent="0.3">
      <c r="A82" s="19">
        <v>388</v>
      </c>
      <c r="B82" s="2" t="s">
        <v>1</v>
      </c>
      <c r="C82" s="8">
        <v>5851</v>
      </c>
      <c r="D82" s="8"/>
      <c r="E82" s="8">
        <v>12016</v>
      </c>
      <c r="F82" s="8">
        <v>17623</v>
      </c>
      <c r="G82" s="8">
        <v>24940</v>
      </c>
      <c r="H82" s="8">
        <v>32211</v>
      </c>
      <c r="I82" s="8">
        <v>46695</v>
      </c>
      <c r="J82" s="8">
        <v>61160</v>
      </c>
      <c r="K82" s="8">
        <v>75638</v>
      </c>
      <c r="L82" s="8">
        <v>90143</v>
      </c>
      <c r="M82" s="8">
        <v>104681</v>
      </c>
      <c r="N82" s="8">
        <v>119255</v>
      </c>
      <c r="O82" s="8">
        <v>133865</v>
      </c>
      <c r="P82" s="8">
        <v>148512</v>
      </c>
      <c r="Q82" s="8">
        <v>163196</v>
      </c>
      <c r="R82" s="8">
        <v>177916</v>
      </c>
      <c r="S82" s="8">
        <v>192517</v>
      </c>
      <c r="T82" s="8">
        <v>203465</v>
      </c>
      <c r="U82" s="8">
        <v>214166</v>
      </c>
      <c r="V82" s="8">
        <v>224632</v>
      </c>
      <c r="W82" s="8"/>
    </row>
    <row r="83" spans="1:25" x14ac:dyDescent="0.3">
      <c r="A83" s="20"/>
      <c r="B83" s="3" t="s">
        <v>2</v>
      </c>
      <c r="C83" s="9">
        <v>8642.4545176538741</v>
      </c>
      <c r="D83" s="9">
        <v>10899.348809246334</v>
      </c>
      <c r="E83" s="9">
        <v>12250.236809778737</v>
      </c>
      <c r="F83" s="9">
        <v>18502.225232831999</v>
      </c>
      <c r="G83" s="9">
        <v>24700.05259795233</v>
      </c>
      <c r="H83" s="9">
        <v>31177.024535431556</v>
      </c>
      <c r="I83" s="9">
        <v>44013.778380973337</v>
      </c>
      <c r="J83" s="9">
        <v>57205.604448442078</v>
      </c>
      <c r="K83" s="9">
        <v>70101.842031936598</v>
      </c>
      <c r="L83" s="9">
        <v>83410.635608287863</v>
      </c>
      <c r="M83" s="9">
        <v>96315.66502344</v>
      </c>
      <c r="N83" s="9">
        <v>109850.13574654754</v>
      </c>
      <c r="O83" s="9">
        <v>122756.60220934419</v>
      </c>
      <c r="P83" s="9">
        <v>136620.5556602955</v>
      </c>
      <c r="Q83" s="9">
        <v>149594.93693466793</v>
      </c>
      <c r="R83" s="9">
        <v>169066.82234104068</v>
      </c>
      <c r="S83" s="9">
        <v>182152.11627305817</v>
      </c>
      <c r="T83" s="9">
        <v>195232.23926805367</v>
      </c>
      <c r="U83" s="9">
        <v>208311.14699743781</v>
      </c>
      <c r="V83" s="9"/>
      <c r="W83" s="9"/>
    </row>
    <row r="84" spans="1:25" x14ac:dyDescent="0.3">
      <c r="A84" s="20"/>
      <c r="B84" s="4" t="s">
        <v>26</v>
      </c>
      <c r="C84" s="10">
        <v>9835.56</v>
      </c>
      <c r="D84" s="10">
        <v>11907.5</v>
      </c>
      <c r="E84" s="10">
        <v>13187.2</v>
      </c>
      <c r="F84" s="10">
        <v>18973.900000000001</v>
      </c>
      <c r="G84" s="10">
        <v>24452.6</v>
      </c>
      <c r="H84" s="10">
        <v>29852.799999999999</v>
      </c>
      <c r="I84" s="10">
        <v>41298</v>
      </c>
      <c r="J84" s="10">
        <v>53064.2</v>
      </c>
      <c r="K84" s="10">
        <v>65174.3</v>
      </c>
      <c r="L84" s="10">
        <v>77995.100000000006</v>
      </c>
      <c r="M84" s="10">
        <v>90877.4</v>
      </c>
      <c r="N84" s="10">
        <v>104177</v>
      </c>
      <c r="O84" s="10">
        <v>117926</v>
      </c>
      <c r="P84" s="10">
        <v>132161</v>
      </c>
      <c r="Q84" s="10">
        <v>146905</v>
      </c>
      <c r="R84" s="10">
        <v>162181</v>
      </c>
      <c r="S84" s="10">
        <v>178026</v>
      </c>
      <c r="T84" s="10">
        <v>194483</v>
      </c>
      <c r="U84" s="10">
        <v>211596</v>
      </c>
      <c r="V84" s="10"/>
      <c r="W84" s="10"/>
      <c r="Y84" s="13"/>
    </row>
    <row r="85" spans="1:25" ht="15" thickBot="1" x14ac:dyDescent="0.35">
      <c r="A85" s="21"/>
      <c r="B85" s="5" t="s">
        <v>5</v>
      </c>
      <c r="C85" s="14">
        <f>(C84-C83)/C83</f>
        <v>0.13805169352167004</v>
      </c>
      <c r="D85" s="14">
        <f t="shared" ref="D85:U85" si="44">(D84-D83)/D83</f>
        <v>9.2496460880159448E-2</v>
      </c>
      <c r="E85" s="14">
        <f t="shared" si="44"/>
        <v>7.6485312469497274E-2</v>
      </c>
      <c r="F85" s="14">
        <f t="shared" si="44"/>
        <v>2.5492867005587009E-2</v>
      </c>
      <c r="G85" s="14">
        <f t="shared" si="44"/>
        <v>-1.0018302470045979E-2</v>
      </c>
      <c r="H85" s="14">
        <f t="shared" si="44"/>
        <v>-4.247437191854609E-2</v>
      </c>
      <c r="I85" s="14">
        <f t="shared" si="44"/>
        <v>-6.1702913970851862E-2</v>
      </c>
      <c r="J85" s="14">
        <f t="shared" si="44"/>
        <v>-7.2395082411455355E-2</v>
      </c>
      <c r="K85" s="14">
        <f t="shared" si="44"/>
        <v>-7.0291191916065962E-2</v>
      </c>
      <c r="L85" s="14">
        <f t="shared" si="44"/>
        <v>-6.4926199983899383E-2</v>
      </c>
      <c r="M85" s="14">
        <f t="shared" si="44"/>
        <v>-5.6462933855219867E-2</v>
      </c>
      <c r="N85" s="14">
        <f t="shared" si="44"/>
        <v>-5.1644321675094924E-2</v>
      </c>
      <c r="O85" s="14">
        <f t="shared" si="44"/>
        <v>-3.9351058292622587E-2</v>
      </c>
      <c r="P85" s="14">
        <f t="shared" si="44"/>
        <v>-3.2641908377126695E-2</v>
      </c>
      <c r="Q85" s="14">
        <f t="shared" si="44"/>
        <v>-1.7981470427991138E-2</v>
      </c>
      <c r="R85" s="14">
        <f t="shared" si="44"/>
        <v>-4.0728406944034443E-2</v>
      </c>
      <c r="S85" s="14">
        <f t="shared" si="44"/>
        <v>-2.2652035877929893E-2</v>
      </c>
      <c r="T85" s="14">
        <f t="shared" si="44"/>
        <v>-3.8376820901232789E-3</v>
      </c>
      <c r="U85" s="14">
        <f t="shared" si="44"/>
        <v>1.576897371988735E-2</v>
      </c>
      <c r="V85" s="11"/>
      <c r="W85" s="11"/>
      <c r="X85" s="15">
        <f t="shared" ref="X85" si="45">AVERAGE(C85:M85)</f>
        <v>-4.1586056953791589E-3</v>
      </c>
      <c r="Y85" s="18">
        <f t="shared" ref="Y85" si="46">_xlfn.STDEV.P(C85:M85)</f>
        <v>7.2123998556546928E-2</v>
      </c>
    </row>
    <row r="86" spans="1:25" ht="15" thickTop="1" x14ac:dyDescent="0.3">
      <c r="A86" s="19">
        <v>733</v>
      </c>
      <c r="B86" s="2" t="s">
        <v>1</v>
      </c>
      <c r="C86" s="8">
        <v>1616</v>
      </c>
      <c r="D86" s="8"/>
      <c r="E86" s="8">
        <v>3323</v>
      </c>
      <c r="F86" s="8">
        <v>4462</v>
      </c>
      <c r="G86" s="8">
        <v>6061</v>
      </c>
      <c r="H86" s="8">
        <v>7597</v>
      </c>
      <c r="I86" s="8">
        <v>10551</v>
      </c>
      <c r="J86" s="8">
        <v>13400</v>
      </c>
      <c r="K86" s="8">
        <v>16176</v>
      </c>
      <c r="L86" s="8">
        <v>18900</v>
      </c>
      <c r="M86" s="8">
        <v>21582</v>
      </c>
      <c r="N86" s="8">
        <v>24229</v>
      </c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3">
      <c r="A87" s="20"/>
      <c r="B87" s="3" t="s">
        <v>2</v>
      </c>
      <c r="C87" s="9">
        <v>1741.2132433643574</v>
      </c>
      <c r="D87" s="9">
        <v>2179.996199942877</v>
      </c>
      <c r="E87" s="9">
        <v>2467.1350230282515</v>
      </c>
      <c r="F87" s="9">
        <v>3775.0612565563601</v>
      </c>
      <c r="G87" s="9">
        <v>5106.1299329332223</v>
      </c>
      <c r="H87" s="9">
        <v>6426.0464152652221</v>
      </c>
      <c r="I87" s="9">
        <v>9128.0077467244519</v>
      </c>
      <c r="J87" s="9">
        <v>11925.665875450542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5" x14ac:dyDescent="0.3">
      <c r="A88" s="20"/>
      <c r="B88" s="4" t="s">
        <v>26</v>
      </c>
      <c r="C88" s="10">
        <v>1742.76</v>
      </c>
      <c r="D88" s="10">
        <v>2163.1</v>
      </c>
      <c r="E88" s="10">
        <v>2444.91</v>
      </c>
      <c r="F88" s="10">
        <v>3805.46</v>
      </c>
      <c r="G88" s="10">
        <v>5118.53</v>
      </c>
      <c r="H88" s="10">
        <v>6501.77</v>
      </c>
      <c r="I88" s="10">
        <v>9226.41</v>
      </c>
      <c r="J88" s="10">
        <v>12168.7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Y88" s="13"/>
    </row>
    <row r="89" spans="1:25" ht="15" thickBot="1" x14ac:dyDescent="0.35">
      <c r="A89" s="21"/>
      <c r="B89" s="5" t="s">
        <v>5</v>
      </c>
      <c r="C89" s="14">
        <f>(C88-C87)/C87</f>
        <v>8.8832119876023523E-4</v>
      </c>
      <c r="D89" s="14">
        <f t="shared" ref="D89:J89" si="47">(D88-D87)/D87</f>
        <v>-7.7505639428728287E-3</v>
      </c>
      <c r="E89" s="14">
        <f t="shared" si="47"/>
        <v>-9.0084340017076957E-3</v>
      </c>
      <c r="F89" s="14">
        <f t="shared" si="47"/>
        <v>8.0525166024378245E-3</v>
      </c>
      <c r="G89" s="14">
        <f t="shared" si="47"/>
        <v>2.4284668094323595E-3</v>
      </c>
      <c r="H89" s="14">
        <f t="shared" si="47"/>
        <v>1.1783852751965068E-2</v>
      </c>
      <c r="I89" s="14">
        <f t="shared" si="47"/>
        <v>1.0780255232677605E-2</v>
      </c>
      <c r="J89" s="14">
        <f t="shared" si="47"/>
        <v>2.0379082148339715E-2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5">
        <f t="shared" ref="X89" si="48">AVERAGE(C89:M89)</f>
        <v>4.6941870998790354E-3</v>
      </c>
      <c r="Y89" s="18">
        <f t="shared" ref="Y89" si="49">_xlfn.STDEV.P(C89:M89)</f>
        <v>9.3997982117036832E-3</v>
      </c>
    </row>
    <row r="90" spans="1:25" ht="15" thickTop="1" x14ac:dyDescent="0.3">
      <c r="A90" s="19">
        <v>734</v>
      </c>
      <c r="B90" s="2" t="s">
        <v>1</v>
      </c>
      <c r="C90" s="8">
        <v>1685</v>
      </c>
      <c r="D90" s="8"/>
      <c r="E90" s="8">
        <v>3482</v>
      </c>
      <c r="F90" s="8">
        <v>4707</v>
      </c>
      <c r="G90" s="8">
        <v>6419</v>
      </c>
      <c r="H90" s="8">
        <v>8069</v>
      </c>
      <c r="I90" s="8">
        <v>11250</v>
      </c>
      <c r="J90" s="8">
        <v>14328</v>
      </c>
      <c r="K90" s="8">
        <v>17335</v>
      </c>
      <c r="L90" s="8">
        <v>20289</v>
      </c>
      <c r="M90" s="8">
        <v>23203</v>
      </c>
      <c r="N90" s="8">
        <v>26084</v>
      </c>
      <c r="O90" s="8"/>
      <c r="P90" s="8"/>
      <c r="Q90" s="8"/>
      <c r="R90" s="8"/>
      <c r="S90" s="8"/>
      <c r="T90" s="8"/>
      <c r="U90" s="8"/>
      <c r="V90" s="8"/>
      <c r="W90" s="8"/>
    </row>
    <row r="91" spans="1:25" x14ac:dyDescent="0.3">
      <c r="A91" s="20"/>
      <c r="B91" s="3" t="s">
        <v>2</v>
      </c>
      <c r="C91" s="9">
        <v>1863.9043230326015</v>
      </c>
      <c r="D91" s="9">
        <v>2306.0621858528116</v>
      </c>
      <c r="E91" s="9">
        <v>2608.1850450261909</v>
      </c>
      <c r="F91" s="9">
        <v>4040.8978528431444</v>
      </c>
      <c r="G91" s="9">
        <v>5484.7182151426287</v>
      </c>
      <c r="H91" s="9">
        <v>6916.348218961517</v>
      </c>
      <c r="I91" s="9">
        <v>9888.0247988772571</v>
      </c>
      <c r="J91" s="9">
        <v>12926.022538510795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5" x14ac:dyDescent="0.3">
      <c r="A92" s="20"/>
      <c r="B92" s="4" t="s">
        <v>26</v>
      </c>
      <c r="C92" s="10">
        <v>1807.53</v>
      </c>
      <c r="D92" s="10">
        <v>2225.66</v>
      </c>
      <c r="E92" s="10">
        <v>2514.3200000000002</v>
      </c>
      <c r="F92" s="10">
        <v>3924.56</v>
      </c>
      <c r="G92" s="10">
        <v>5309.2</v>
      </c>
      <c r="H92" s="10">
        <v>6769.87</v>
      </c>
      <c r="I92" s="10">
        <v>9684.2800000000007</v>
      </c>
      <c r="J92" s="10">
        <v>12819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Y92" s="13"/>
    </row>
    <row r="93" spans="1:25" ht="15" thickBot="1" x14ac:dyDescent="0.35">
      <c r="A93" s="21"/>
      <c r="B93" s="5" t="s">
        <v>5</v>
      </c>
      <c r="C93" s="14">
        <f>(C92-C91)/C91</f>
        <v>-3.0245287988215842E-2</v>
      </c>
      <c r="D93" s="14">
        <f t="shared" ref="D93:J93" si="50">(D92-D91)/D91</f>
        <v>-3.4865575762033474E-2</v>
      </c>
      <c r="E93" s="14">
        <f t="shared" si="50"/>
        <v>-3.5988644749417369E-2</v>
      </c>
      <c r="F93" s="14">
        <f t="shared" si="50"/>
        <v>-2.8790099893589251E-2</v>
      </c>
      <c r="G93" s="14">
        <f t="shared" si="50"/>
        <v>-3.200131861980525E-2</v>
      </c>
      <c r="H93" s="14">
        <f t="shared" si="50"/>
        <v>-2.1178548899539164E-2</v>
      </c>
      <c r="I93" s="14">
        <f t="shared" si="50"/>
        <v>-2.0605207108743379E-2</v>
      </c>
      <c r="J93" s="14">
        <f t="shared" si="50"/>
        <v>-8.2796187452049089E-3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5">
        <f t="shared" ref="X93" si="51">AVERAGE(C93:M93)</f>
        <v>-2.649428772081858E-2</v>
      </c>
      <c r="Y93" s="18">
        <f t="shared" ref="Y93" si="52">_xlfn.STDEV.P(C93:M93)</f>
        <v>8.6934022416377665E-3</v>
      </c>
    </row>
    <row r="94" spans="1:25" ht="15" thickTop="1" x14ac:dyDescent="0.3">
      <c r="A94" s="19" t="s">
        <v>12</v>
      </c>
      <c r="B94" s="2" t="s">
        <v>1</v>
      </c>
      <c r="C94" s="8">
        <v>1770</v>
      </c>
      <c r="D94" s="8"/>
      <c r="E94" s="8">
        <v>3656</v>
      </c>
      <c r="F94" s="8">
        <v>4942</v>
      </c>
      <c r="G94" s="8">
        <v>6740</v>
      </c>
      <c r="H94" s="8">
        <v>8472</v>
      </c>
      <c r="I94" s="8">
        <v>11813</v>
      </c>
      <c r="J94" s="8">
        <v>15044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5" x14ac:dyDescent="0.3">
      <c r="A95" s="20"/>
      <c r="B95" s="3" t="s">
        <v>2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5" x14ac:dyDescent="0.3">
      <c r="A96" s="20"/>
      <c r="B96" s="4" t="s">
        <v>26</v>
      </c>
      <c r="C96" s="10">
        <v>1493.86</v>
      </c>
      <c r="D96" s="10">
        <v>1850.89</v>
      </c>
      <c r="E96" s="10">
        <v>2083.04</v>
      </c>
      <c r="F96" s="10">
        <v>3162.81</v>
      </c>
      <c r="G96" s="10">
        <v>4070.46</v>
      </c>
      <c r="H96" s="10">
        <v>4999.84</v>
      </c>
      <c r="I96" s="10">
        <v>7099.97</v>
      </c>
      <c r="J96" s="10">
        <v>9275.1299999999992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Y96" s="13"/>
    </row>
    <row r="97" spans="1:25" ht="15" thickBot="1" x14ac:dyDescent="0.35">
      <c r="A97" s="21"/>
      <c r="B97" s="5" t="s">
        <v>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5"/>
      <c r="Y97" s="18"/>
    </row>
    <row r="98" spans="1:25" ht="15" thickTop="1" x14ac:dyDescent="0.3">
      <c r="A98" s="19">
        <v>735</v>
      </c>
      <c r="B98" s="2" t="s">
        <v>1</v>
      </c>
      <c r="C98" s="8">
        <v>1539</v>
      </c>
      <c r="D98" s="8"/>
      <c r="E98" s="8">
        <v>3153</v>
      </c>
      <c r="F98" s="8">
        <v>4207</v>
      </c>
      <c r="G98" s="8">
        <v>5694</v>
      </c>
      <c r="H98" s="8">
        <v>7119</v>
      </c>
      <c r="I98" s="8">
        <v>9850</v>
      </c>
      <c r="J98" s="8">
        <v>12477</v>
      </c>
      <c r="K98" s="8">
        <v>15033</v>
      </c>
      <c r="L98" s="8">
        <v>17535</v>
      </c>
      <c r="M98" s="8">
        <v>19995</v>
      </c>
      <c r="N98" s="8">
        <v>22421</v>
      </c>
      <c r="O98" s="8"/>
      <c r="P98" s="8"/>
      <c r="Q98" s="8"/>
      <c r="R98" s="8"/>
      <c r="S98" s="8"/>
      <c r="T98" s="8"/>
      <c r="U98" s="8"/>
      <c r="V98" s="8"/>
      <c r="W98" s="8"/>
    </row>
    <row r="99" spans="1:25" x14ac:dyDescent="0.3">
      <c r="A99" s="20"/>
      <c r="B99" s="3" t="s">
        <v>2</v>
      </c>
      <c r="C99" s="9">
        <v>1676.7299757946248</v>
      </c>
      <c r="D99" s="9">
        <v>2086.3601706323971</v>
      </c>
      <c r="E99" s="9">
        <v>2353.5744276550731</v>
      </c>
      <c r="F99" s="9">
        <v>3584.1035082439571</v>
      </c>
      <c r="G99" s="9">
        <v>4797.2411574028883</v>
      </c>
      <c r="H99" s="9">
        <v>5999.5546549207875</v>
      </c>
      <c r="I99" s="9">
        <v>8513.9232598638318</v>
      </c>
      <c r="J99" s="9">
        <v>11139.471774431273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5" x14ac:dyDescent="0.3">
      <c r="A100" s="20"/>
      <c r="B100" s="4" t="s">
        <v>26</v>
      </c>
      <c r="C100" s="10">
        <v>1654.71</v>
      </c>
      <c r="D100" s="10">
        <v>2061.8000000000002</v>
      </c>
      <c r="E100" s="10">
        <v>2332.75</v>
      </c>
      <c r="F100" s="10">
        <v>3635.57</v>
      </c>
      <c r="G100" s="10">
        <v>4822.04</v>
      </c>
      <c r="H100" s="10">
        <v>6049.72</v>
      </c>
      <c r="I100" s="10">
        <v>8702.7900000000009</v>
      </c>
      <c r="J100" s="10">
        <v>11485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Y100" s="13"/>
    </row>
    <row r="101" spans="1:25" ht="15" thickBot="1" x14ac:dyDescent="0.35">
      <c r="A101" s="21"/>
      <c r="B101" s="5" t="s">
        <v>5</v>
      </c>
      <c r="C101" s="14">
        <f>(C100-C99)/C99</f>
        <v>-1.3132690482371324E-2</v>
      </c>
      <c r="D101" s="14">
        <f t="shared" ref="D101:J101" si="53">(D100-D99)/D99</f>
        <v>-1.1771778899015522E-2</v>
      </c>
      <c r="E101" s="14">
        <f t="shared" si="53"/>
        <v>-8.8480004755239622E-3</v>
      </c>
      <c r="F101" s="14">
        <f t="shared" si="53"/>
        <v>1.4359655528268836E-2</v>
      </c>
      <c r="G101" s="14">
        <f t="shared" si="53"/>
        <v>5.1693966976922032E-3</v>
      </c>
      <c r="H101" s="14">
        <f t="shared" si="53"/>
        <v>8.3615114728670011E-3</v>
      </c>
      <c r="I101" s="14">
        <f t="shared" si="53"/>
        <v>2.2183279596437153E-2</v>
      </c>
      <c r="J101" s="14">
        <f t="shared" si="53"/>
        <v>3.1018367169063369E-2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5">
        <f t="shared" ref="X101" si="54">AVERAGE(C101:M101)</f>
        <v>5.91746757592722E-3</v>
      </c>
      <c r="Y101" s="18">
        <f t="shared" ref="Y101" si="55">_xlfn.STDEV.P(C101:M101)</f>
        <v>1.5273638682296774E-2</v>
      </c>
    </row>
    <row r="102" spans="1:25" ht="15" thickTop="1" x14ac:dyDescent="0.3">
      <c r="A102" s="19" t="s">
        <v>13</v>
      </c>
      <c r="B102" s="2" t="s">
        <v>1</v>
      </c>
      <c r="C102" s="8">
        <v>1567</v>
      </c>
      <c r="D102" s="8"/>
      <c r="E102" s="8">
        <v>3149</v>
      </c>
      <c r="F102" s="8">
        <v>4074</v>
      </c>
      <c r="G102" s="8">
        <v>5415</v>
      </c>
      <c r="H102" s="8">
        <v>6684</v>
      </c>
      <c r="I102" s="8">
        <v>9082</v>
      </c>
      <c r="J102" s="8">
        <v>11357</v>
      </c>
      <c r="K102" s="8">
        <v>13547</v>
      </c>
      <c r="L102" s="8">
        <v>15674</v>
      </c>
      <c r="M102" s="8">
        <v>17750</v>
      </c>
      <c r="N102" s="8">
        <v>19786</v>
      </c>
      <c r="O102" s="8"/>
      <c r="P102" s="8"/>
      <c r="Q102" s="8"/>
      <c r="R102" s="8"/>
      <c r="S102" s="8"/>
      <c r="T102" s="8"/>
      <c r="U102" s="8"/>
      <c r="V102" s="8"/>
      <c r="W102" s="8"/>
    </row>
    <row r="103" spans="1:25" x14ac:dyDescent="0.3">
      <c r="A103" s="20"/>
      <c r="B103" s="3" t="s">
        <v>2</v>
      </c>
      <c r="C103" s="9">
        <v>1726.1798903083416</v>
      </c>
      <c r="D103" s="9">
        <v>2144.5947116624798</v>
      </c>
      <c r="E103" s="9">
        <v>2425.2719971023066</v>
      </c>
      <c r="F103" s="9">
        <v>3720.1046015684392</v>
      </c>
      <c r="G103" s="9">
        <v>4864.8567072885835</v>
      </c>
      <c r="H103" s="9">
        <v>5949.2097308264665</v>
      </c>
      <c r="I103" s="9">
        <v>8385.6065602520684</v>
      </c>
      <c r="J103" s="9">
        <v>10868.166756253753</v>
      </c>
      <c r="K103" s="9">
        <v>13266.048819190848</v>
      </c>
      <c r="L103" s="9">
        <v>15808.75493830818</v>
      </c>
      <c r="M103" s="9">
        <v>18207.465509331305</v>
      </c>
      <c r="N103" s="9">
        <v>20606.499509161025</v>
      </c>
      <c r="O103" s="9"/>
      <c r="P103" s="9"/>
      <c r="Q103" s="9"/>
      <c r="R103" s="9"/>
      <c r="S103" s="9"/>
      <c r="T103" s="9"/>
      <c r="U103" s="9"/>
      <c r="V103" s="9"/>
      <c r="W103" s="9"/>
    </row>
    <row r="104" spans="1:25" x14ac:dyDescent="0.3">
      <c r="A104" s="20"/>
      <c r="B104" s="4" t="s">
        <v>26</v>
      </c>
      <c r="C104" s="10">
        <v>1740.5</v>
      </c>
      <c r="D104" s="10">
        <v>2172.13</v>
      </c>
      <c r="E104" s="10">
        <v>2448.58</v>
      </c>
      <c r="F104" s="10">
        <v>3748.09</v>
      </c>
      <c r="G104" s="10">
        <v>4877.32</v>
      </c>
      <c r="H104" s="10">
        <v>6022.8</v>
      </c>
      <c r="I104" s="10">
        <v>8384.43</v>
      </c>
      <c r="J104" s="10">
        <v>10917.2</v>
      </c>
      <c r="K104" s="10">
        <v>13539.8</v>
      </c>
      <c r="L104" s="10">
        <v>16334.3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Y104" s="13"/>
    </row>
    <row r="105" spans="1:25" ht="15" thickBot="1" x14ac:dyDescent="0.35">
      <c r="A105" s="21"/>
      <c r="B105" s="5" t="s">
        <v>5</v>
      </c>
      <c r="C105" s="14">
        <f>(C104-C103)/C103</f>
        <v>8.2958385577649695E-3</v>
      </c>
      <c r="D105" s="14">
        <f t="shared" ref="D105:L105" si="56">(D104-D103)/D103</f>
        <v>1.2839390206355175E-2</v>
      </c>
      <c r="E105" s="14">
        <f t="shared" si="56"/>
        <v>9.6104696403296243E-3</v>
      </c>
      <c r="F105" s="14">
        <f t="shared" si="56"/>
        <v>7.5227450378040402E-3</v>
      </c>
      <c r="G105" s="14">
        <f t="shared" si="56"/>
        <v>2.561903353236195E-3</v>
      </c>
      <c r="H105" s="14">
        <f t="shared" si="56"/>
        <v>1.2369755396623154E-2</v>
      </c>
      <c r="I105" s="14">
        <f t="shared" si="56"/>
        <v>-1.4030711357781493E-4</v>
      </c>
      <c r="J105" s="14">
        <f t="shared" si="56"/>
        <v>4.5116388850063287E-3</v>
      </c>
      <c r="K105" s="14">
        <f t="shared" si="56"/>
        <v>2.063547213946168E-2</v>
      </c>
      <c r="L105" s="14">
        <f t="shared" si="56"/>
        <v>3.3243924884831029E-2</v>
      </c>
      <c r="M105" s="14"/>
      <c r="N105" s="14"/>
      <c r="O105" s="11"/>
      <c r="P105" s="11"/>
      <c r="Q105" s="11"/>
      <c r="R105" s="11"/>
      <c r="S105" s="11"/>
      <c r="T105" s="11"/>
      <c r="U105" s="11"/>
      <c r="V105" s="11"/>
      <c r="W105" s="11"/>
      <c r="X105" s="15">
        <f t="shared" ref="X105" si="57">AVERAGE(C105:M105)</f>
        <v>1.1145083098783436E-2</v>
      </c>
      <c r="Y105" s="18">
        <f t="shared" ref="Y105" si="58">_xlfn.STDEV.P(C105:M105)</f>
        <v>9.2272690765815898E-3</v>
      </c>
    </row>
    <row r="106" spans="1:25" ht="15" thickTop="1" x14ac:dyDescent="0.3">
      <c r="A106" s="19" t="s">
        <v>14</v>
      </c>
      <c r="B106" s="2" t="s">
        <v>1</v>
      </c>
      <c r="C106" s="8">
        <v>1695</v>
      </c>
      <c r="D106" s="8"/>
      <c r="E106" s="8">
        <v>3439</v>
      </c>
      <c r="F106" s="8">
        <v>4515</v>
      </c>
      <c r="G106" s="8">
        <v>6053</v>
      </c>
      <c r="H106" s="8">
        <v>7517</v>
      </c>
      <c r="I106" s="8">
        <v>10304</v>
      </c>
      <c r="J106" s="8">
        <v>12964</v>
      </c>
      <c r="K106" s="8">
        <v>15537</v>
      </c>
      <c r="L106" s="8">
        <v>18047</v>
      </c>
      <c r="M106" s="8">
        <v>20504</v>
      </c>
      <c r="N106" s="8">
        <v>22920</v>
      </c>
      <c r="O106" s="8"/>
      <c r="P106" s="8"/>
      <c r="Q106" s="8"/>
      <c r="R106" s="8"/>
      <c r="S106" s="8"/>
      <c r="T106" s="8"/>
      <c r="U106" s="8"/>
      <c r="V106" s="8"/>
      <c r="W106" s="8"/>
    </row>
    <row r="107" spans="1:25" x14ac:dyDescent="0.3">
      <c r="A107" s="20"/>
      <c r="B107" s="3" t="s">
        <v>2</v>
      </c>
      <c r="C107" s="9">
        <v>1862.997927149152</v>
      </c>
      <c r="D107" s="9">
        <v>2326.2561327132444</v>
      </c>
      <c r="E107" s="9">
        <v>2626.4512106914208</v>
      </c>
      <c r="F107" s="9">
        <v>4011.3911180451132</v>
      </c>
      <c r="G107" s="9">
        <v>5247.825280614572</v>
      </c>
      <c r="H107" s="9">
        <v>6426.7465446555316</v>
      </c>
      <c r="I107" s="9">
        <v>9041.1483735366528</v>
      </c>
      <c r="J107" s="9">
        <v>11723.948319227235</v>
      </c>
      <c r="K107" s="9">
        <v>14287.289057154294</v>
      </c>
      <c r="L107" s="9">
        <v>17000.558423316936</v>
      </c>
      <c r="M107" s="9">
        <v>19562.94361066795</v>
      </c>
      <c r="N107" s="9">
        <v>22219.264891766583</v>
      </c>
      <c r="O107" s="9">
        <v>24780.817611578339</v>
      </c>
      <c r="P107" s="9">
        <v>27342.539692989914</v>
      </c>
      <c r="Q107" s="9"/>
      <c r="R107" s="9"/>
      <c r="S107" s="9"/>
      <c r="T107" s="9"/>
      <c r="U107" s="9"/>
      <c r="V107" s="9"/>
      <c r="W107" s="9"/>
    </row>
    <row r="108" spans="1:25" x14ac:dyDescent="0.3">
      <c r="A108" s="20"/>
      <c r="B108" s="4" t="s">
        <v>26</v>
      </c>
      <c r="C108" s="10">
        <v>1868.96</v>
      </c>
      <c r="D108" s="10">
        <v>2312.04</v>
      </c>
      <c r="E108" s="10">
        <v>2600.88</v>
      </c>
      <c r="F108" s="10">
        <v>3973.37</v>
      </c>
      <c r="G108" s="10">
        <v>5201.42</v>
      </c>
      <c r="H108" s="10">
        <v>6452.79</v>
      </c>
      <c r="I108" s="10">
        <v>9047.73</v>
      </c>
      <c r="J108" s="10">
        <v>11802</v>
      </c>
      <c r="K108" s="10">
        <v>14664.7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Y108" s="13"/>
    </row>
    <row r="109" spans="1:25" ht="15" thickBot="1" x14ac:dyDescent="0.35">
      <c r="A109" s="21"/>
      <c r="B109" s="5" t="s">
        <v>5</v>
      </c>
      <c r="C109" s="14">
        <f>(C108-C107)/C107</f>
        <v>3.2002573722513285E-3</v>
      </c>
      <c r="D109" s="14">
        <f>(D108-D107)/D107</f>
        <v>-6.1111639915005078E-3</v>
      </c>
      <c r="E109" s="14">
        <f>(E108-E107)/E107</f>
        <v>-9.7360311081845612E-3</v>
      </c>
      <c r="F109" s="14">
        <f>(F108-F107)/F107</f>
        <v>-9.4782874385089394E-3</v>
      </c>
      <c r="G109" s="14">
        <f t="shared" ref="G109:K109" si="59">(G108-G107)/G107</f>
        <v>-8.8427640276044737E-3</v>
      </c>
      <c r="H109" s="14">
        <f t="shared" si="59"/>
        <v>4.052354509938791E-3</v>
      </c>
      <c r="I109" s="14">
        <f t="shared" si="59"/>
        <v>7.2796354969808011E-4</v>
      </c>
      <c r="J109" s="14">
        <f t="shared" si="59"/>
        <v>6.6574569119143001E-3</v>
      </c>
      <c r="K109" s="14">
        <f t="shared" si="59"/>
        <v>2.6415854073920345E-2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5">
        <f t="shared" ref="X109" si="60">AVERAGE(C109:M109)</f>
        <v>7.6507109465826222E-4</v>
      </c>
      <c r="Y109" s="18">
        <f t="shared" ref="Y109" si="61">_xlfn.STDEV.P(C109:M109)</f>
        <v>1.0874093912228664E-2</v>
      </c>
    </row>
    <row r="110" spans="1:25" ht="15" thickTop="1" x14ac:dyDescent="0.3">
      <c r="A110" s="19" t="s">
        <v>15</v>
      </c>
      <c r="B110" s="2" t="s">
        <v>1</v>
      </c>
      <c r="C110" s="8">
        <v>1761</v>
      </c>
      <c r="D110" s="8"/>
      <c r="E110" s="8">
        <v>3581</v>
      </c>
      <c r="F110" s="8">
        <v>4724</v>
      </c>
      <c r="G110" s="8">
        <v>6351</v>
      </c>
      <c r="H110" s="8">
        <v>7903</v>
      </c>
      <c r="I110" s="8">
        <v>10862</v>
      </c>
      <c r="J110" s="8">
        <v>13694</v>
      </c>
      <c r="K110" s="8">
        <v>16438</v>
      </c>
      <c r="L110" s="8">
        <v>19117</v>
      </c>
      <c r="M110" s="8">
        <v>21743</v>
      </c>
      <c r="N110" s="8">
        <v>24328</v>
      </c>
      <c r="O110" s="8"/>
      <c r="P110" s="8"/>
      <c r="Q110" s="8"/>
      <c r="R110" s="8"/>
      <c r="S110" s="8"/>
      <c r="T110" s="8"/>
      <c r="U110" s="8"/>
      <c r="V110" s="8"/>
      <c r="W110" s="8"/>
    </row>
    <row r="111" spans="1:25" x14ac:dyDescent="0.3">
      <c r="A111" s="20"/>
      <c r="B111" s="3" t="s">
        <v>2</v>
      </c>
      <c r="C111" s="9">
        <v>1892.7967672955301</v>
      </c>
      <c r="D111" s="9">
        <v>2372.9030076574818</v>
      </c>
      <c r="E111" s="9">
        <v>2682.6819468239746</v>
      </c>
      <c r="F111" s="9">
        <v>4122.2210834346988</v>
      </c>
      <c r="G111" s="9">
        <v>5440.476289066688</v>
      </c>
      <c r="H111" s="9">
        <v>6710.1206303265617</v>
      </c>
      <c r="I111" s="9">
        <v>9459.0254889609496</v>
      </c>
      <c r="J111" s="9">
        <v>12338.95010027599</v>
      </c>
      <c r="K111" s="9">
        <v>15025.655401745329</v>
      </c>
      <c r="L111" s="9">
        <v>18129.208312468701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5" x14ac:dyDescent="0.3">
      <c r="A112" s="20"/>
      <c r="B112" s="4" t="s">
        <v>26</v>
      </c>
      <c r="C112" s="10">
        <v>1931.2</v>
      </c>
      <c r="D112" s="10">
        <v>2364.58</v>
      </c>
      <c r="E112" s="10">
        <v>2654.3</v>
      </c>
      <c r="F112" s="10">
        <v>4057.07</v>
      </c>
      <c r="G112" s="10">
        <v>5363.88</v>
      </c>
      <c r="H112" s="10">
        <v>6709.61</v>
      </c>
      <c r="I112" s="10">
        <v>9517.69</v>
      </c>
      <c r="J112" s="10">
        <v>12454.8</v>
      </c>
      <c r="K112" s="10">
        <v>15519.6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Y112" s="13"/>
    </row>
    <row r="113" spans="1:26" ht="15" thickBot="1" x14ac:dyDescent="0.35">
      <c r="A113" s="21"/>
      <c r="B113" s="5" t="s">
        <v>5</v>
      </c>
      <c r="C113" s="14">
        <f>(C112-C111)/C111</f>
        <v>2.0289147449961738E-2</v>
      </c>
      <c r="D113" s="14">
        <f t="shared" ref="D113:K113" si="62">(D112-D111)/D111</f>
        <v>-3.5075212221582961E-3</v>
      </c>
      <c r="E113" s="14">
        <f t="shared" si="62"/>
        <v>-1.0579691289001217E-2</v>
      </c>
      <c r="F113" s="14">
        <f t="shared" si="62"/>
        <v>-1.5804849404247322E-2</v>
      </c>
      <c r="G113" s="14">
        <f t="shared" si="62"/>
        <v>-1.4078967538304983E-2</v>
      </c>
      <c r="H113" s="14">
        <f t="shared" si="62"/>
        <v>-7.609853156055286E-5</v>
      </c>
      <c r="I113" s="14">
        <f t="shared" si="62"/>
        <v>6.2019614079182562E-3</v>
      </c>
      <c r="J113" s="14">
        <f t="shared" si="62"/>
        <v>9.3889592536254927E-3</v>
      </c>
      <c r="K113" s="14">
        <f t="shared" si="62"/>
        <v>3.2873414506584278E-2</v>
      </c>
      <c r="L113" s="14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5">
        <f t="shared" ref="X113" si="63">AVERAGE(C113:M113)</f>
        <v>2.7451505147574884E-3</v>
      </c>
      <c r="Y113" s="18">
        <f t="shared" ref="Y113" si="64">_xlfn.STDEV.P(C113:M113)</f>
        <v>1.5359955367838905E-2</v>
      </c>
    </row>
    <row r="114" spans="1:26" ht="15" thickTop="1" x14ac:dyDescent="0.3">
      <c r="A114" s="19" t="s">
        <v>16</v>
      </c>
      <c r="B114" s="2" t="s">
        <v>1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6" x14ac:dyDescent="0.3">
      <c r="A115" s="20"/>
      <c r="B115" s="3" t="s">
        <v>2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6" x14ac:dyDescent="0.3">
      <c r="A116" s="20"/>
      <c r="B116" s="4" t="s">
        <v>26</v>
      </c>
      <c r="C116" s="10">
        <v>1706.84</v>
      </c>
      <c r="D116" s="10">
        <v>2092.89</v>
      </c>
      <c r="E116" s="10">
        <v>2344.39</v>
      </c>
      <c r="F116" s="10">
        <v>3541.55</v>
      </c>
      <c r="G116" s="10">
        <v>4617.62</v>
      </c>
      <c r="H116" s="10">
        <v>5711.71</v>
      </c>
      <c r="I116" s="10">
        <v>7970.36</v>
      </c>
      <c r="J116" s="10">
        <v>10345.700000000001</v>
      </c>
      <c r="K116" s="10">
        <v>12797.2</v>
      </c>
      <c r="L116" s="10">
        <v>15399.8</v>
      </c>
      <c r="M116" s="10">
        <v>18022.3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Y116" s="13"/>
    </row>
    <row r="117" spans="1:26" ht="15" thickBot="1" x14ac:dyDescent="0.35">
      <c r="A117" s="21"/>
      <c r="B117" s="5" t="s">
        <v>5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5"/>
      <c r="Y117" s="18"/>
    </row>
    <row r="118" spans="1:26" ht="15" thickTop="1" x14ac:dyDescent="0.3">
      <c r="A118" s="19">
        <v>744</v>
      </c>
      <c r="B118" s="2" t="s">
        <v>1</v>
      </c>
      <c r="C118" s="8">
        <v>4719</v>
      </c>
      <c r="D118" s="8"/>
      <c r="E118" s="8">
        <v>9690</v>
      </c>
      <c r="F118" s="8">
        <v>14212</v>
      </c>
      <c r="G118" s="8">
        <v>20113</v>
      </c>
      <c r="H118" s="8">
        <v>25977</v>
      </c>
      <c r="I118" s="8">
        <v>37657</v>
      </c>
      <c r="J118" s="8">
        <v>49323</v>
      </c>
      <c r="K118" s="8">
        <v>60999</v>
      </c>
      <c r="L118" s="8">
        <v>72696</v>
      </c>
      <c r="M118" s="8">
        <v>84420</v>
      </c>
      <c r="N118" s="8">
        <v>96173</v>
      </c>
      <c r="O118" s="8">
        <v>107956</v>
      </c>
      <c r="P118" s="8">
        <v>119768</v>
      </c>
      <c r="Q118" s="8">
        <v>131607</v>
      </c>
      <c r="R118" s="8">
        <v>140292</v>
      </c>
      <c r="S118" s="8">
        <v>148734</v>
      </c>
      <c r="T118" s="8">
        <v>156946</v>
      </c>
      <c r="U118" s="8">
        <v>164938</v>
      </c>
      <c r="V118" s="8"/>
      <c r="W118" s="8"/>
    </row>
    <row r="119" spans="1:26" x14ac:dyDescent="0.3">
      <c r="A119" s="20"/>
      <c r="B119" s="3" t="s">
        <v>2</v>
      </c>
      <c r="C119" s="9">
        <v>6802.9002682938881</v>
      </c>
      <c r="D119" s="9">
        <v>8393.1030121145905</v>
      </c>
      <c r="E119" s="9">
        <v>9483.4547894191583</v>
      </c>
      <c r="F119" s="9">
        <v>13983.835533440026</v>
      </c>
      <c r="G119" s="9">
        <v>18690.633358140651</v>
      </c>
      <c r="H119" s="9">
        <v>23442.167883539343</v>
      </c>
      <c r="I119" s="9">
        <v>32771.084726792418</v>
      </c>
      <c r="J119" s="9">
        <v>42463.84202185912</v>
      </c>
      <c r="K119" s="9">
        <v>51850.705357996994</v>
      </c>
      <c r="L119" s="9">
        <v>61712.780886057735</v>
      </c>
      <c r="M119" s="9">
        <v>71099.869889898153</v>
      </c>
      <c r="N119" s="9">
        <v>81247.040875214836</v>
      </c>
      <c r="O119" s="9">
        <v>90636.502332545395</v>
      </c>
      <c r="P119" s="9">
        <v>101132.72248317706</v>
      </c>
      <c r="Q119" s="9">
        <v>110527.58014271977</v>
      </c>
      <c r="R119" s="9">
        <v>121384.87428844423</v>
      </c>
      <c r="S119" s="9">
        <v>132011.00167252586</v>
      </c>
      <c r="T119" s="9">
        <v>141399.90382834489</v>
      </c>
      <c r="U119" s="9"/>
      <c r="V119" s="9"/>
      <c r="W119" s="9"/>
    </row>
    <row r="120" spans="1:26" x14ac:dyDescent="0.3">
      <c r="A120" s="20"/>
      <c r="B120" s="4" t="s">
        <v>26</v>
      </c>
      <c r="C120" s="10">
        <v>7436.85</v>
      </c>
      <c r="D120" s="10">
        <v>8933.31</v>
      </c>
      <c r="E120" s="10">
        <v>9890.0300000000007</v>
      </c>
      <c r="F120" s="10">
        <v>14604.6</v>
      </c>
      <c r="G120" s="10">
        <v>18682.2</v>
      </c>
      <c r="H120" s="10">
        <v>22836.3</v>
      </c>
      <c r="I120" s="10">
        <v>31345.5</v>
      </c>
      <c r="J120" s="17">
        <v>40352.5</v>
      </c>
      <c r="K120" s="10">
        <v>49630.7</v>
      </c>
      <c r="L120" s="10">
        <v>59460.5</v>
      </c>
      <c r="M120" s="10">
        <v>69341.2</v>
      </c>
      <c r="N120" s="10">
        <v>79142.399999999994</v>
      </c>
      <c r="O120" s="10">
        <v>89749.5</v>
      </c>
      <c r="P120" s="10">
        <v>100891</v>
      </c>
      <c r="Q120" s="10">
        <v>112470</v>
      </c>
      <c r="R120" s="10">
        <v>125141</v>
      </c>
      <c r="S120" s="10">
        <v>137961</v>
      </c>
      <c r="T120" s="10">
        <v>151408</v>
      </c>
      <c r="U120" s="10"/>
      <c r="V120" s="10"/>
      <c r="W120" s="10"/>
      <c r="Y120" s="13"/>
    </row>
    <row r="121" spans="1:26" ht="15" thickBot="1" x14ac:dyDescent="0.35">
      <c r="A121" s="21"/>
      <c r="B121" s="5" t="s">
        <v>5</v>
      </c>
      <c r="C121" s="14">
        <f>(C120-C119)/C119</f>
        <v>9.3188156037028264E-2</v>
      </c>
      <c r="D121" s="14">
        <f t="shared" ref="D121:T121" si="65">(D120-D119)/D119</f>
        <v>6.4363202394355848E-2</v>
      </c>
      <c r="E121" s="14">
        <f t="shared" si="65"/>
        <v>4.2872056608997053E-2</v>
      </c>
      <c r="F121" s="14">
        <f t="shared" si="65"/>
        <v>4.439157376211407E-2</v>
      </c>
      <c r="G121" s="14">
        <f t="shared" si="65"/>
        <v>-4.5120772416076626E-4</v>
      </c>
      <c r="H121" s="14">
        <f t="shared" si="65"/>
        <v>-2.5845215619532062E-2</v>
      </c>
      <c r="I121" s="14">
        <f t="shared" si="65"/>
        <v>-4.350129813148703E-2</v>
      </c>
      <c r="J121" s="14">
        <f t="shared" si="65"/>
        <v>-4.9720937186330527E-2</v>
      </c>
      <c r="K121" s="14">
        <f t="shared" si="65"/>
        <v>-4.2815335734957424E-2</v>
      </c>
      <c r="L121" s="14">
        <f t="shared" si="65"/>
        <v>-3.6496182050460388E-2</v>
      </c>
      <c r="M121" s="14">
        <f t="shared" si="65"/>
        <v>-2.4735205459891104E-2</v>
      </c>
      <c r="N121" s="14">
        <f t="shared" si="65"/>
        <v>-2.5904215741805337E-2</v>
      </c>
      <c r="O121" s="14">
        <f t="shared" si="65"/>
        <v>-9.7863698368564865E-3</v>
      </c>
      <c r="P121" s="14">
        <f t="shared" si="65"/>
        <v>-2.39015105340675E-3</v>
      </c>
      <c r="Q121" s="14">
        <f t="shared" si="65"/>
        <v>1.7574073862578546E-2</v>
      </c>
      <c r="R121" s="14">
        <f t="shared" si="65"/>
        <v>3.0943935425019824E-2</v>
      </c>
      <c r="S121" s="14">
        <f t="shared" si="65"/>
        <v>4.5071988334987788E-2</v>
      </c>
      <c r="T121" s="14">
        <f t="shared" si="65"/>
        <v>7.077866321468386E-2</v>
      </c>
      <c r="U121" s="11"/>
      <c r="V121" s="11"/>
      <c r="W121" s="11"/>
      <c r="X121" s="15">
        <f t="shared" ref="X121" si="66">AVERAGE(C121:M121)</f>
        <v>1.9317824450614481E-3</v>
      </c>
      <c r="Y121" s="18">
        <f t="shared" ref="Y121" si="67">_xlfn.STDEV.P(C121:M121)</f>
        <v>4.8056687785059504E-2</v>
      </c>
    </row>
    <row r="122" spans="1:26" ht="15" thickTop="1" x14ac:dyDescent="0.3">
      <c r="A122" s="19" t="s">
        <v>25</v>
      </c>
      <c r="B122" s="2" t="s">
        <v>1</v>
      </c>
      <c r="C122" s="8">
        <v>4719</v>
      </c>
      <c r="D122" s="8"/>
      <c r="E122" s="8">
        <v>9690</v>
      </c>
      <c r="F122" s="8">
        <v>14212</v>
      </c>
      <c r="G122" s="8">
        <v>20113</v>
      </c>
      <c r="H122" s="8">
        <v>25977</v>
      </c>
      <c r="I122" s="8">
        <v>37657</v>
      </c>
      <c r="J122" s="8">
        <v>49323</v>
      </c>
      <c r="K122" s="8">
        <v>60999</v>
      </c>
      <c r="L122" s="8">
        <v>72696</v>
      </c>
      <c r="M122" s="8">
        <v>84420</v>
      </c>
      <c r="N122" s="8">
        <v>96173</v>
      </c>
      <c r="O122" s="8">
        <v>107956</v>
      </c>
      <c r="P122" s="8">
        <v>119768</v>
      </c>
      <c r="Q122" s="8">
        <v>131607</v>
      </c>
      <c r="R122" s="8">
        <v>140292</v>
      </c>
      <c r="S122" s="8">
        <v>148734</v>
      </c>
      <c r="T122" s="8">
        <v>156946</v>
      </c>
      <c r="U122" s="8">
        <v>164938</v>
      </c>
      <c r="V122" s="8"/>
      <c r="W122" s="8"/>
    </row>
    <row r="123" spans="1:26" x14ac:dyDescent="0.3">
      <c r="A123" s="20"/>
      <c r="B123" s="3" t="s">
        <v>2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6" x14ac:dyDescent="0.3">
      <c r="A124" s="20"/>
      <c r="B124" s="4" t="s">
        <v>26</v>
      </c>
      <c r="C124" s="10">
        <v>6776.58</v>
      </c>
      <c r="D124" s="10">
        <v>8220.41</v>
      </c>
      <c r="E124" s="10">
        <v>9088.23</v>
      </c>
      <c r="F124" s="10">
        <v>12897</v>
      </c>
      <c r="G124" s="10">
        <v>16474.8</v>
      </c>
      <c r="H124" s="10">
        <v>20275.5</v>
      </c>
      <c r="I124" s="10">
        <v>27271.7</v>
      </c>
      <c r="J124" s="10">
        <v>33028.199999999997</v>
      </c>
      <c r="K124" s="10">
        <v>40396.800000000003</v>
      </c>
      <c r="L124" s="10">
        <v>48138.9</v>
      </c>
      <c r="M124" s="10">
        <v>55857.7</v>
      </c>
      <c r="N124" s="10">
        <v>62052.800000000003</v>
      </c>
      <c r="O124" s="10">
        <v>69974</v>
      </c>
      <c r="P124" s="10">
        <v>77245.3</v>
      </c>
      <c r="Q124" s="10">
        <v>85573.7</v>
      </c>
      <c r="R124" s="10">
        <v>93306.3</v>
      </c>
      <c r="S124" s="10">
        <v>102145</v>
      </c>
      <c r="T124" s="10">
        <v>111294</v>
      </c>
      <c r="U124" s="10"/>
      <c r="V124" s="10"/>
      <c r="W124" s="10"/>
      <c r="Y124" s="13"/>
    </row>
    <row r="125" spans="1:26" ht="15" thickBot="1" x14ac:dyDescent="0.35">
      <c r="A125" s="21"/>
      <c r="B125" s="5" t="s">
        <v>5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5"/>
      <c r="Y125" s="18"/>
    </row>
    <row r="126" spans="1:26" ht="15" thickTop="1" x14ac:dyDescent="0.3">
      <c r="A126" s="19">
        <v>752</v>
      </c>
      <c r="B126" s="2" t="s">
        <v>1</v>
      </c>
      <c r="C126" s="8">
        <v>2159</v>
      </c>
      <c r="D126" s="8"/>
      <c r="E126" s="8">
        <v>4435</v>
      </c>
      <c r="F126" s="8">
        <v>5939</v>
      </c>
      <c r="G126" s="8">
        <v>8054</v>
      </c>
      <c r="H126" s="8">
        <v>10085</v>
      </c>
      <c r="I126" s="8">
        <v>13984</v>
      </c>
      <c r="J126" s="8">
        <v>17740</v>
      </c>
      <c r="K126" s="8">
        <v>21398</v>
      </c>
      <c r="L126" s="8">
        <v>24983</v>
      </c>
      <c r="M126" s="8">
        <v>28159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6" x14ac:dyDescent="0.3">
      <c r="A127" s="20"/>
      <c r="B127" s="3" t="s">
        <v>2</v>
      </c>
      <c r="C127" s="9">
        <v>2633.0082720266037</v>
      </c>
      <c r="D127" s="9">
        <v>3229.3973101107995</v>
      </c>
      <c r="E127" s="9">
        <v>3635.2505170460686</v>
      </c>
      <c r="F127" s="9">
        <v>5528.3183163286176</v>
      </c>
      <c r="G127" s="9">
        <v>7385.7542092009171</v>
      </c>
      <c r="H127" s="9">
        <v>9210.6909683831473</v>
      </c>
      <c r="I127" s="9">
        <v>13040.753990788642</v>
      </c>
      <c r="J127" s="9">
        <v>16940.417289150839</v>
      </c>
      <c r="K127" s="9">
        <v>20720.448724345515</v>
      </c>
      <c r="L127" s="9">
        <v>24687.110276704374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Z127" s="12"/>
    </row>
    <row r="128" spans="1:26" x14ac:dyDescent="0.3">
      <c r="A128" s="20"/>
      <c r="B128" s="4" t="s">
        <v>26</v>
      </c>
      <c r="C128" s="10">
        <v>2612.7600000000002</v>
      </c>
      <c r="D128" s="10">
        <v>3230.77</v>
      </c>
      <c r="E128" s="10">
        <v>3637.01</v>
      </c>
      <c r="F128" s="10">
        <v>5562.47</v>
      </c>
      <c r="G128" s="10">
        <v>7266.78</v>
      </c>
      <c r="H128" s="10">
        <v>9010.59</v>
      </c>
      <c r="I128" s="10">
        <v>12794</v>
      </c>
      <c r="J128" s="10">
        <v>16708.8</v>
      </c>
      <c r="K128" s="10">
        <v>20765</v>
      </c>
      <c r="L128" s="10">
        <v>25088.5</v>
      </c>
      <c r="M128" s="10">
        <v>29463.7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Y128" s="13"/>
    </row>
    <row r="129" spans="1:25" ht="15" thickBot="1" x14ac:dyDescent="0.35">
      <c r="A129" s="21"/>
      <c r="B129" s="5" t="s">
        <v>5</v>
      </c>
      <c r="C129" s="14">
        <f>(C128-C127)/C127</f>
        <v>-7.6901665071559102E-3</v>
      </c>
      <c r="D129" s="14">
        <f t="shared" ref="D129:L129" si="68">(D128-D127)/D127</f>
        <v>4.2506070247312015E-4</v>
      </c>
      <c r="E129" s="14">
        <f t="shared" si="68"/>
        <v>4.8400597033993641E-4</v>
      </c>
      <c r="F129" s="14">
        <f t="shared" si="68"/>
        <v>6.1775899500054413E-3</v>
      </c>
      <c r="G129" s="14">
        <f t="shared" si="68"/>
        <v>-1.6108606627161164E-2</v>
      </c>
      <c r="H129" s="14">
        <f t="shared" si="68"/>
        <v>-2.1724859629969E-2</v>
      </c>
      <c r="I129" s="14">
        <f t="shared" si="68"/>
        <v>-1.8921757972195259E-2</v>
      </c>
      <c r="J129" s="14">
        <f t="shared" si="68"/>
        <v>-1.3672466574903931E-2</v>
      </c>
      <c r="K129" s="14">
        <f t="shared" si="68"/>
        <v>2.1501115273695475E-3</v>
      </c>
      <c r="L129" s="14">
        <f t="shared" si="68"/>
        <v>1.6259080904839296E-2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5">
        <f t="shared" ref="X129" si="69">AVERAGE(C129:M129)</f>
        <v>-5.2622008256357931E-3</v>
      </c>
      <c r="Y129" s="18">
        <f t="shared" ref="Y129" si="70">_xlfn.STDEV.P(C129:M129)</f>
        <v>1.1688521435348428E-2</v>
      </c>
    </row>
    <row r="130" spans="1:25" ht="15" thickTop="1" x14ac:dyDescent="0.3">
      <c r="A130" s="19" t="s">
        <v>17</v>
      </c>
      <c r="B130" s="2" t="s">
        <v>1</v>
      </c>
      <c r="C130" s="8">
        <v>2302</v>
      </c>
      <c r="D130" s="8"/>
      <c r="E130" s="8">
        <v>4729</v>
      </c>
      <c r="F130" s="8">
        <v>6332</v>
      </c>
      <c r="G130" s="8">
        <v>8588</v>
      </c>
      <c r="H130" s="8">
        <v>10753</v>
      </c>
      <c r="I130" s="8">
        <v>14911</v>
      </c>
      <c r="J130" s="8">
        <v>18916</v>
      </c>
      <c r="K130" s="8">
        <v>22816</v>
      </c>
      <c r="L130" s="8">
        <v>26639</v>
      </c>
      <c r="M130" s="8">
        <v>30098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5" x14ac:dyDescent="0.3">
      <c r="A131" s="20"/>
      <c r="B131" s="3" t="s">
        <v>2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5" x14ac:dyDescent="0.3">
      <c r="A132" s="20"/>
      <c r="B132" s="4" t="s">
        <v>26</v>
      </c>
      <c r="C132" s="10">
        <v>2290.19</v>
      </c>
      <c r="D132" s="10">
        <v>2841.78</v>
      </c>
      <c r="E132" s="10">
        <v>3197.42</v>
      </c>
      <c r="F132" s="10">
        <v>4828.47</v>
      </c>
      <c r="G132" s="10">
        <v>6150.62</v>
      </c>
      <c r="H132" s="10">
        <v>7479.42</v>
      </c>
      <c r="I132" s="10">
        <v>10511.2</v>
      </c>
      <c r="J132" s="10">
        <v>13616.6</v>
      </c>
      <c r="K132" s="10">
        <v>16800.099999999999</v>
      </c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Y132" s="13"/>
    </row>
    <row r="133" spans="1:25" ht="15" thickBot="1" x14ac:dyDescent="0.35">
      <c r="A133" s="21"/>
      <c r="B133" s="5" t="s">
        <v>5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5"/>
      <c r="Y133" s="18"/>
    </row>
    <row r="134" spans="1:25" ht="15" thickTop="1" x14ac:dyDescent="0.3">
      <c r="A134" s="19" t="s">
        <v>18</v>
      </c>
      <c r="B134" s="2" t="s">
        <v>1</v>
      </c>
      <c r="C134" s="8">
        <v>2900</v>
      </c>
      <c r="D134" s="8"/>
      <c r="E134" s="8">
        <v>5799</v>
      </c>
      <c r="F134" s="8">
        <v>7854</v>
      </c>
      <c r="G134" s="8">
        <v>10721</v>
      </c>
      <c r="H134" s="8">
        <v>13497</v>
      </c>
      <c r="I134" s="8">
        <v>18872</v>
      </c>
      <c r="J134" s="8">
        <v>24093</v>
      </c>
      <c r="K134" s="8">
        <v>29211</v>
      </c>
      <c r="L134" s="8">
        <v>34253</v>
      </c>
      <c r="M134" s="8">
        <v>39235</v>
      </c>
      <c r="N134" s="8">
        <v>44169</v>
      </c>
      <c r="O134" s="8">
        <v>49063</v>
      </c>
      <c r="P134" s="8">
        <v>53924</v>
      </c>
      <c r="Q134" s="8">
        <v>58626</v>
      </c>
      <c r="R134" s="8">
        <v>61965</v>
      </c>
      <c r="S134" s="8">
        <v>65125</v>
      </c>
      <c r="T134" s="8"/>
      <c r="U134" s="8"/>
      <c r="V134" s="8"/>
      <c r="W134" s="8"/>
    </row>
    <row r="135" spans="1:25" x14ac:dyDescent="0.3">
      <c r="A135" s="20"/>
      <c r="B135" s="3" t="s">
        <v>2</v>
      </c>
      <c r="C135" s="9">
        <v>3508.2709135085679</v>
      </c>
      <c r="D135" s="9">
        <v>4323.6340480750878</v>
      </c>
      <c r="E135" s="9">
        <v>4821.411469073123</v>
      </c>
      <c r="F135" s="9">
        <v>7133.9768998550953</v>
      </c>
      <c r="G135" s="9">
        <v>9570.070960433899</v>
      </c>
      <c r="H135" s="9">
        <v>12039.942127887345</v>
      </c>
      <c r="I135" s="9">
        <v>16842.706569389637</v>
      </c>
      <c r="J135" s="9">
        <v>21852.448421058951</v>
      </c>
      <c r="K135" s="9">
        <v>26718.691681773631</v>
      </c>
      <c r="L135" s="9">
        <v>31800.333630797253</v>
      </c>
      <c r="M135" s="9">
        <v>36667.604930280009</v>
      </c>
      <c r="N135" s="9">
        <v>41828.665581725771</v>
      </c>
      <c r="O135" s="9">
        <v>46696.160408717551</v>
      </c>
      <c r="P135" s="9">
        <v>51735.811846038509</v>
      </c>
      <c r="Q135" s="9">
        <v>56602.506667186441</v>
      </c>
      <c r="R135" s="9"/>
      <c r="S135" s="9"/>
      <c r="T135" s="9"/>
      <c r="U135" s="9"/>
      <c r="V135" s="9"/>
      <c r="W135" s="9"/>
    </row>
    <row r="136" spans="1:25" x14ac:dyDescent="0.3">
      <c r="A136" s="20"/>
      <c r="B136" s="4" t="s">
        <v>26</v>
      </c>
      <c r="C136" s="10">
        <v>3556.16</v>
      </c>
      <c r="D136" s="10">
        <v>4326.78</v>
      </c>
      <c r="E136" s="10">
        <v>4824.99</v>
      </c>
      <c r="F136" s="10">
        <v>7095.82</v>
      </c>
      <c r="G136" s="10">
        <v>9283.2099999999991</v>
      </c>
      <c r="H136" s="10">
        <v>11572.1</v>
      </c>
      <c r="I136" s="10">
        <v>16002.8</v>
      </c>
      <c r="J136" s="10">
        <v>20724</v>
      </c>
      <c r="K136" s="10">
        <v>25600.2</v>
      </c>
      <c r="L136" s="10">
        <v>30781.8</v>
      </c>
      <c r="M136" s="10">
        <v>36008.300000000003</v>
      </c>
      <c r="N136" s="10">
        <v>41425.9</v>
      </c>
      <c r="O136" s="10">
        <v>47042.2</v>
      </c>
      <c r="P136" s="10">
        <v>52673.599999999999</v>
      </c>
      <c r="Q136" s="10">
        <v>58748.5</v>
      </c>
      <c r="R136" s="10"/>
      <c r="S136" s="10"/>
      <c r="T136" s="10"/>
      <c r="U136" s="10"/>
      <c r="V136" s="10"/>
      <c r="W136" s="10"/>
      <c r="Y136" s="13"/>
    </row>
    <row r="137" spans="1:25" ht="15" thickBot="1" x14ac:dyDescent="0.35">
      <c r="A137" s="21"/>
      <c r="B137" s="5" t="s">
        <v>5</v>
      </c>
      <c r="C137" s="14">
        <f>(C136-C135)/C135</f>
        <v>1.3650338777155272E-2</v>
      </c>
      <c r="D137" s="14">
        <f t="shared" ref="D137:Q137" si="71">(D136-D135)/D135</f>
        <v>7.2761752959008387E-4</v>
      </c>
      <c r="E137" s="14">
        <f t="shared" si="71"/>
        <v>7.4221645462769039E-4</v>
      </c>
      <c r="F137" s="14">
        <f t="shared" si="71"/>
        <v>-5.3486155605396843E-3</v>
      </c>
      <c r="G137" s="14">
        <f t="shared" si="71"/>
        <v>-2.9974799729269076E-2</v>
      </c>
      <c r="H137" s="14">
        <f t="shared" si="71"/>
        <v>-3.8857506366555702E-2</v>
      </c>
      <c r="I137" s="14">
        <f t="shared" si="71"/>
        <v>-4.986767215407676E-2</v>
      </c>
      <c r="J137" s="14">
        <f t="shared" si="71"/>
        <v>-5.1639450157515442E-2</v>
      </c>
      <c r="K137" s="14">
        <f t="shared" si="71"/>
        <v>-4.1861768349107389E-2</v>
      </c>
      <c r="L137" s="14">
        <f t="shared" si="71"/>
        <v>-3.2029023425428717E-2</v>
      </c>
      <c r="M137" s="14">
        <f t="shared" si="71"/>
        <v>-1.7980583447803927E-2</v>
      </c>
      <c r="N137" s="14">
        <f t="shared" si="71"/>
        <v>-9.6289369054539126E-3</v>
      </c>
      <c r="O137" s="14">
        <f t="shared" si="71"/>
        <v>7.4104506292094431E-3</v>
      </c>
      <c r="P137" s="14">
        <f t="shared" si="71"/>
        <v>1.8126479908197244E-2</v>
      </c>
      <c r="Q137" s="14">
        <f t="shared" si="71"/>
        <v>3.7913397465445343E-2</v>
      </c>
      <c r="R137" s="14"/>
      <c r="S137" s="14"/>
      <c r="T137" s="14"/>
      <c r="U137" s="14"/>
      <c r="V137" s="14"/>
      <c r="W137" s="14"/>
      <c r="X137" s="15">
        <f t="shared" ref="X137" si="72">AVERAGE(C137:M137)</f>
        <v>-2.2949022402629419E-2</v>
      </c>
      <c r="Y137" s="18">
        <f t="shared" ref="Y137" si="73">_xlfn.STDEV.P(C137:M137)</f>
        <v>2.1502991670459437E-2</v>
      </c>
    </row>
    <row r="138" spans="1:25" ht="15" thickTop="1" x14ac:dyDescent="0.3">
      <c r="A138" s="19" t="s">
        <v>19</v>
      </c>
      <c r="B138" s="2" t="s">
        <v>1</v>
      </c>
      <c r="C138" s="8">
        <v>3124</v>
      </c>
      <c r="D138" s="8"/>
      <c r="E138" s="8">
        <v>6249</v>
      </c>
      <c r="F138" s="8">
        <v>8608</v>
      </c>
      <c r="G138" s="8">
        <v>11841</v>
      </c>
      <c r="H138" s="8">
        <v>14988</v>
      </c>
      <c r="I138" s="8">
        <v>21119</v>
      </c>
      <c r="J138" s="8">
        <v>27110</v>
      </c>
      <c r="K138" s="8">
        <v>33008</v>
      </c>
      <c r="L138" s="8">
        <v>38839</v>
      </c>
      <c r="M138" s="8">
        <v>44619</v>
      </c>
      <c r="N138" s="8">
        <v>50357</v>
      </c>
      <c r="O138" s="8">
        <v>56063</v>
      </c>
      <c r="P138" s="8">
        <v>61319</v>
      </c>
      <c r="Q138" s="8">
        <v>65346</v>
      </c>
      <c r="R138" s="8">
        <v>69177</v>
      </c>
      <c r="S138" s="8">
        <v>72823</v>
      </c>
      <c r="T138" s="8"/>
      <c r="U138" s="8"/>
      <c r="V138" s="8"/>
      <c r="W138" s="8"/>
    </row>
    <row r="139" spans="1:25" x14ac:dyDescent="0.3">
      <c r="A139" s="20"/>
      <c r="B139" s="3" t="s">
        <v>2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5" x14ac:dyDescent="0.3">
      <c r="A140" s="20"/>
      <c r="B140" s="4" t="s">
        <v>26</v>
      </c>
      <c r="C140" s="10">
        <v>3279.83</v>
      </c>
      <c r="D140" s="10">
        <v>3992.86</v>
      </c>
      <c r="E140" s="10">
        <v>4437.8599999999997</v>
      </c>
      <c r="F140" s="10">
        <v>6416.51</v>
      </c>
      <c r="G140" s="10">
        <v>8316.84</v>
      </c>
      <c r="H140" s="10">
        <v>10343.299999999999</v>
      </c>
      <c r="I140" s="10">
        <v>14094.4</v>
      </c>
      <c r="J140" s="10">
        <v>18176.099999999999</v>
      </c>
      <c r="K140" s="10">
        <v>22369.8</v>
      </c>
      <c r="L140" s="10">
        <v>26799.200000000001</v>
      </c>
      <c r="M140" s="10">
        <v>31234.799999999999</v>
      </c>
      <c r="N140" s="10">
        <v>35798.300000000003</v>
      </c>
      <c r="O140" s="10">
        <v>40498.1</v>
      </c>
      <c r="P140" s="10">
        <v>44810.400000000001</v>
      </c>
      <c r="Q140" s="10">
        <v>49773.4</v>
      </c>
      <c r="R140" s="10"/>
      <c r="S140" s="10"/>
      <c r="T140" s="10"/>
      <c r="U140" s="10"/>
      <c r="V140" s="10"/>
      <c r="W140" s="10"/>
      <c r="Y140" s="13"/>
    </row>
    <row r="141" spans="1:25" ht="15" thickBot="1" x14ac:dyDescent="0.35">
      <c r="A141" s="21"/>
      <c r="B141" s="5" t="s">
        <v>5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5"/>
      <c r="Y141" s="18"/>
    </row>
    <row r="142" spans="1:25" ht="15" thickTop="1" x14ac:dyDescent="0.3">
      <c r="A142" s="19">
        <v>772</v>
      </c>
      <c r="B142" s="2" t="s">
        <v>1</v>
      </c>
      <c r="C142" s="8">
        <v>3691</v>
      </c>
      <c r="D142" s="8"/>
      <c r="E142" s="8">
        <v>7819</v>
      </c>
      <c r="F142" s="8">
        <v>10880</v>
      </c>
      <c r="G142" s="8">
        <v>14930</v>
      </c>
      <c r="H142" s="8">
        <v>18866</v>
      </c>
      <c r="I142" s="8">
        <v>26518</v>
      </c>
      <c r="J142" s="8">
        <v>33982</v>
      </c>
      <c r="K142" s="8">
        <v>41320</v>
      </c>
      <c r="L142" s="8">
        <v>48566</v>
      </c>
      <c r="M142" s="8">
        <v>55742</v>
      </c>
      <c r="N142" s="8">
        <v>62861</v>
      </c>
      <c r="O142" s="8">
        <v>69933</v>
      </c>
      <c r="P142" s="8">
        <v>76966</v>
      </c>
      <c r="Q142" s="8">
        <v>83966</v>
      </c>
      <c r="R142" s="8">
        <v>90378</v>
      </c>
      <c r="S142" s="8">
        <v>96168</v>
      </c>
      <c r="T142" s="8">
        <v>101853</v>
      </c>
      <c r="U142" s="8">
        <v>107440</v>
      </c>
      <c r="V142" s="8"/>
      <c r="W142" s="8"/>
    </row>
    <row r="143" spans="1:25" x14ac:dyDescent="0.3">
      <c r="A143" s="20"/>
      <c r="B143" s="3" t="s">
        <v>2</v>
      </c>
      <c r="C143" s="9">
        <v>4563.5911037616879</v>
      </c>
      <c r="D143" s="9">
        <v>5564.7361116794546</v>
      </c>
      <c r="E143" s="9">
        <v>6271.8243476517146</v>
      </c>
      <c r="F143" s="9">
        <v>9246.5289681186332</v>
      </c>
      <c r="G143" s="9">
        <v>12267.854145238656</v>
      </c>
      <c r="H143" s="9">
        <v>15141.277485643808</v>
      </c>
      <c r="I143" s="9">
        <v>21332.10522439771</v>
      </c>
      <c r="J143" s="9">
        <v>27606.854431498628</v>
      </c>
      <c r="K143" s="9">
        <v>33734.631388329697</v>
      </c>
      <c r="L143" s="9">
        <v>40029.181854771276</v>
      </c>
      <c r="M143" s="9">
        <v>46158.003786577334</v>
      </c>
      <c r="N143" s="9">
        <v>52551.903135325279</v>
      </c>
      <c r="O143" s="9">
        <v>58681.697551018355</v>
      </c>
      <c r="P143" s="9">
        <v>65168.585391575529</v>
      </c>
      <c r="Q143" s="9">
        <v>71320.96082021542</v>
      </c>
      <c r="R143" s="9">
        <v>80255.743787043699</v>
      </c>
      <c r="S143" s="9">
        <v>86963.717036840739</v>
      </c>
      <c r="T143" s="9">
        <v>93284.566885589811</v>
      </c>
      <c r="U143" s="9"/>
      <c r="V143" s="9"/>
      <c r="W143" s="9"/>
    </row>
    <row r="144" spans="1:25" x14ac:dyDescent="0.3">
      <c r="A144" s="20"/>
      <c r="B144" s="4" t="s">
        <v>26</v>
      </c>
      <c r="C144" s="10">
        <v>4700.99</v>
      </c>
      <c r="D144" s="10">
        <v>5733.71</v>
      </c>
      <c r="E144" s="10">
        <v>6364.1</v>
      </c>
      <c r="F144" s="10">
        <v>9253.2800000000007</v>
      </c>
      <c r="G144" s="10">
        <v>12034.6</v>
      </c>
      <c r="H144" s="10">
        <v>14733.7</v>
      </c>
      <c r="I144" s="10">
        <v>20523.900000000001</v>
      </c>
      <c r="J144" s="10">
        <v>26458.5</v>
      </c>
      <c r="K144" s="10">
        <v>32545.9</v>
      </c>
      <c r="L144" s="10">
        <v>38965.1</v>
      </c>
      <c r="M144" s="10">
        <v>45387.6</v>
      </c>
      <c r="N144" s="10">
        <v>51988.2</v>
      </c>
      <c r="O144" s="10">
        <v>58414.8</v>
      </c>
      <c r="P144" s="10">
        <v>65389.1</v>
      </c>
      <c r="Q144" s="10">
        <v>72583.600000000006</v>
      </c>
      <c r="R144" s="10">
        <v>80012.399999999994</v>
      </c>
      <c r="S144" s="10">
        <v>87690.9</v>
      </c>
      <c r="T144" s="10">
        <v>95635.5</v>
      </c>
      <c r="U144" s="10"/>
      <c r="V144" s="10"/>
      <c r="W144" s="10"/>
      <c r="Y144" s="13"/>
    </row>
    <row r="145" spans="1:25" ht="15" thickBot="1" x14ac:dyDescent="0.35">
      <c r="A145" s="21"/>
      <c r="B145" s="5" t="s">
        <v>5</v>
      </c>
      <c r="C145" s="14">
        <f>(C144-C143)/C143</f>
        <v>3.0107626453442855E-2</v>
      </c>
      <c r="D145" s="14">
        <f t="shared" ref="D145:T145" si="74">(D144-D143)/D143</f>
        <v>3.036512153126137E-2</v>
      </c>
      <c r="E145" s="14">
        <f t="shared" si="74"/>
        <v>1.4712729061494761E-2</v>
      </c>
      <c r="F145" s="14">
        <f t="shared" si="74"/>
        <v>7.3011525780587781E-4</v>
      </c>
      <c r="G145" s="14">
        <f t="shared" si="74"/>
        <v>-1.9013442976837588E-2</v>
      </c>
      <c r="H145" s="14">
        <f t="shared" si="74"/>
        <v>-2.6918302371134257E-2</v>
      </c>
      <c r="I145" s="14">
        <f t="shared" si="74"/>
        <v>-3.7886800946085597E-2</v>
      </c>
      <c r="J145" s="14">
        <f t="shared" si="74"/>
        <v>-4.1596714118519382E-2</v>
      </c>
      <c r="K145" s="14">
        <f t="shared" si="74"/>
        <v>-3.5237716833062253E-2</v>
      </c>
      <c r="L145" s="14">
        <f t="shared" si="74"/>
        <v>-2.6582653091233335E-2</v>
      </c>
      <c r="M145" s="14">
        <f t="shared" si="74"/>
        <v>-1.6690578521105094E-2</v>
      </c>
      <c r="N145" s="14">
        <f t="shared" si="74"/>
        <v>-1.0726597928788658E-2</v>
      </c>
      <c r="O145" s="14">
        <f t="shared" si="74"/>
        <v>-4.5482247814373272E-3</v>
      </c>
      <c r="P145" s="14">
        <f t="shared" si="74"/>
        <v>3.3837562546351683E-3</v>
      </c>
      <c r="Q145" s="14">
        <f t="shared" si="74"/>
        <v>1.7703619879258555E-2</v>
      </c>
      <c r="R145" s="14">
        <f t="shared" si="74"/>
        <v>-3.032104315043299E-3</v>
      </c>
      <c r="S145" s="14">
        <f t="shared" si="74"/>
        <v>8.3619121621859426E-3</v>
      </c>
      <c r="T145" s="14">
        <f t="shared" si="74"/>
        <v>2.5201736931399644E-2</v>
      </c>
      <c r="U145" s="14"/>
      <c r="V145" s="14"/>
      <c r="W145" s="14"/>
      <c r="X145" s="15">
        <f t="shared" ref="X145" si="75">AVERAGE(C145:M145)</f>
        <v>-1.1637328777633876E-2</v>
      </c>
      <c r="Y145" s="18">
        <f t="shared" ref="Y145" si="76">_xlfn.STDEV.P(C145:M145)</f>
        <v>2.5288368654450388E-2</v>
      </c>
    </row>
    <row r="146" spans="1:25" ht="15" thickTop="1" x14ac:dyDescent="0.3">
      <c r="A146" s="19" t="s">
        <v>20</v>
      </c>
      <c r="B146" s="2" t="s">
        <v>1</v>
      </c>
      <c r="C146" s="8">
        <v>3875</v>
      </c>
      <c r="D146" s="8"/>
      <c r="E146" s="8">
        <v>8210</v>
      </c>
      <c r="F146" s="8">
        <v>11423</v>
      </c>
      <c r="G146" s="8">
        <v>15675</v>
      </c>
      <c r="H146" s="8">
        <v>19807</v>
      </c>
      <c r="I146" s="8">
        <v>27842</v>
      </c>
      <c r="J146" s="8">
        <v>35679</v>
      </c>
      <c r="K146" s="8">
        <v>43383</v>
      </c>
      <c r="L146" s="8">
        <v>50991</v>
      </c>
      <c r="M146" s="8">
        <v>58525</v>
      </c>
      <c r="N146" s="8">
        <v>65999</v>
      </c>
      <c r="O146" s="8">
        <v>73425</v>
      </c>
      <c r="P146" s="8">
        <v>80809</v>
      </c>
      <c r="Q146" s="8">
        <v>88158</v>
      </c>
      <c r="R146" s="8">
        <v>94732</v>
      </c>
      <c r="S146" s="8">
        <v>100815</v>
      </c>
      <c r="T146" s="8">
        <v>106791</v>
      </c>
      <c r="U146" s="8">
        <v>112665</v>
      </c>
      <c r="V146" s="8">
        <v>118444</v>
      </c>
      <c r="W146" s="8">
        <v>124133</v>
      </c>
    </row>
    <row r="147" spans="1:25" x14ac:dyDescent="0.3">
      <c r="A147" s="20"/>
      <c r="B147" s="3" t="s">
        <v>2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5" x14ac:dyDescent="0.3">
      <c r="A148" s="20"/>
      <c r="B148" s="4" t="s">
        <v>26</v>
      </c>
      <c r="C148" s="10">
        <v>4705.2299999999996</v>
      </c>
      <c r="D148" s="10">
        <v>5740.23</v>
      </c>
      <c r="E148" s="10">
        <v>6328.97</v>
      </c>
      <c r="F148" s="10">
        <v>8929.6299999999992</v>
      </c>
      <c r="G148" s="10">
        <v>11410.3</v>
      </c>
      <c r="H148" s="10">
        <v>13735.2</v>
      </c>
      <c r="I148" s="10">
        <v>18901.5</v>
      </c>
      <c r="J148" s="10">
        <v>24165.4</v>
      </c>
      <c r="K148" s="10">
        <v>29532.2</v>
      </c>
      <c r="L148" s="10">
        <v>35156.6</v>
      </c>
      <c r="M148" s="10">
        <v>40748.800000000003</v>
      </c>
      <c r="N148" s="10">
        <v>46461.3</v>
      </c>
      <c r="O148" s="10">
        <v>51583.6</v>
      </c>
      <c r="P148" s="10"/>
      <c r="Q148" s="10"/>
      <c r="R148" s="10"/>
      <c r="S148" s="10"/>
      <c r="T148" s="10"/>
      <c r="U148" s="10"/>
      <c r="V148" s="10"/>
      <c r="W148" s="10"/>
      <c r="Y148" s="13"/>
    </row>
    <row r="149" spans="1:25" ht="15" thickBot="1" x14ac:dyDescent="0.35">
      <c r="A149" s="21"/>
      <c r="B149" s="5" t="s">
        <v>5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5"/>
      <c r="Y149" s="18"/>
    </row>
    <row r="150" spans="1:25" ht="15" thickTop="1" x14ac:dyDescent="0.3">
      <c r="A150" s="19" t="s">
        <v>21</v>
      </c>
      <c r="B150" s="2" t="s">
        <v>1</v>
      </c>
      <c r="C150" s="8">
        <v>4129</v>
      </c>
      <c r="D150" s="8"/>
      <c r="E150" s="8">
        <v>8667</v>
      </c>
      <c r="F150" s="8">
        <v>12143</v>
      </c>
      <c r="G150" s="8">
        <v>16731</v>
      </c>
      <c r="H150" s="8">
        <v>21202</v>
      </c>
      <c r="I150" s="8">
        <v>29924</v>
      </c>
      <c r="J150" s="8">
        <v>38457</v>
      </c>
      <c r="K150" s="8">
        <v>46865</v>
      </c>
      <c r="L150" s="8">
        <v>55184</v>
      </c>
      <c r="M150" s="8">
        <v>63436</v>
      </c>
      <c r="N150" s="8">
        <v>71633</v>
      </c>
      <c r="O150" s="8">
        <v>79786</v>
      </c>
      <c r="P150" s="8">
        <v>87903</v>
      </c>
      <c r="Q150" s="8">
        <v>96089</v>
      </c>
      <c r="R150" s="8">
        <v>102838</v>
      </c>
      <c r="S150" s="8">
        <v>109465</v>
      </c>
      <c r="T150" s="8">
        <v>115978</v>
      </c>
      <c r="U150" s="8">
        <v>122384</v>
      </c>
      <c r="V150" s="8"/>
      <c r="W150" s="8"/>
    </row>
    <row r="151" spans="1:25" x14ac:dyDescent="0.3">
      <c r="A151" s="20"/>
      <c r="B151" s="3" t="s">
        <v>2</v>
      </c>
      <c r="C151" s="9">
        <v>5856.9786438466681</v>
      </c>
      <c r="D151" s="9">
        <v>7191.6169877350458</v>
      </c>
      <c r="E151" s="9">
        <v>8082.1245005242308</v>
      </c>
      <c r="F151" s="9">
        <v>12037.580736855576</v>
      </c>
      <c r="G151" s="9">
        <v>16126.104656450259</v>
      </c>
      <c r="H151" s="9">
        <v>20129.525181116118</v>
      </c>
      <c r="I151" s="9">
        <v>28354.36516123094</v>
      </c>
      <c r="J151" s="9">
        <v>36686.683378552436</v>
      </c>
      <c r="K151" s="9">
        <v>44817.837649003442</v>
      </c>
      <c r="L151" s="9">
        <v>53337.025320292814</v>
      </c>
      <c r="M151" s="9">
        <v>61468.485938653874</v>
      </c>
      <c r="N151" s="9">
        <v>70159.014164868102</v>
      </c>
      <c r="O151" s="9">
        <v>78313.768171632066</v>
      </c>
      <c r="P151" s="9">
        <v>89464.610502928888</v>
      </c>
      <c r="Q151" s="9">
        <v>97844.338892692118</v>
      </c>
      <c r="R151" s="9"/>
      <c r="S151" s="9"/>
      <c r="T151" s="9"/>
      <c r="U151" s="9"/>
      <c r="V151" s="9"/>
      <c r="W151" s="9"/>
    </row>
    <row r="152" spans="1:25" x14ac:dyDescent="0.3">
      <c r="A152" s="20"/>
      <c r="B152" s="4" t="s">
        <v>26</v>
      </c>
      <c r="C152" s="10">
        <v>5972.59</v>
      </c>
      <c r="D152" s="10">
        <v>7322.75</v>
      </c>
      <c r="E152" s="10">
        <v>8149.29</v>
      </c>
      <c r="F152" s="10">
        <v>12096</v>
      </c>
      <c r="G152" s="10">
        <v>15854.5</v>
      </c>
      <c r="H152" s="10">
        <v>19460.2</v>
      </c>
      <c r="I152" s="10">
        <v>27316.7</v>
      </c>
      <c r="J152" s="10">
        <v>35376.5</v>
      </c>
      <c r="K152" s="10">
        <v>43652.7</v>
      </c>
      <c r="L152" s="10">
        <v>52392.4</v>
      </c>
      <c r="M152" s="10">
        <v>61151.3</v>
      </c>
      <c r="N152" s="10">
        <v>70170.2</v>
      </c>
      <c r="O152" s="10">
        <v>78337.399999999994</v>
      </c>
      <c r="P152" s="10">
        <v>87870.399999999994</v>
      </c>
      <c r="Q152" s="10">
        <v>97735.2</v>
      </c>
      <c r="R152" s="10">
        <v>107955</v>
      </c>
      <c r="S152" s="10">
        <v>118555</v>
      </c>
      <c r="T152" s="10">
        <v>129563</v>
      </c>
      <c r="U152" s="10"/>
      <c r="V152" s="10"/>
      <c r="W152" s="10"/>
      <c r="Y152" s="13"/>
    </row>
    <row r="153" spans="1:25" ht="15" thickBot="1" x14ac:dyDescent="0.35">
      <c r="A153" s="21"/>
      <c r="B153" s="5" t="s">
        <v>5</v>
      </c>
      <c r="C153" s="14">
        <f>(C152-C151)/C151</f>
        <v>1.9739077634300946E-2</v>
      </c>
      <c r="D153" s="14">
        <f t="shared" ref="D153:Q153" si="77">(D152-D151)/D151</f>
        <v>1.8234148521618327E-2</v>
      </c>
      <c r="E153" s="14">
        <f t="shared" si="77"/>
        <v>8.3103767420821817E-3</v>
      </c>
      <c r="F153" s="14">
        <f t="shared" si="77"/>
        <v>4.8530734224328876E-3</v>
      </c>
      <c r="G153" s="14">
        <f t="shared" si="77"/>
        <v>-1.6842545812303197E-2</v>
      </c>
      <c r="H153" s="14">
        <f t="shared" si="77"/>
        <v>-3.3250917500231132E-2</v>
      </c>
      <c r="I153" s="14">
        <f t="shared" si="77"/>
        <v>-3.6596310844220353E-2</v>
      </c>
      <c r="J153" s="14">
        <f t="shared" si="77"/>
        <v>-3.5712777986313914E-2</v>
      </c>
      <c r="K153" s="14">
        <f t="shared" si="77"/>
        <v>-2.5997185721639855E-2</v>
      </c>
      <c r="L153" s="14">
        <f t="shared" si="77"/>
        <v>-1.7710498750544625E-2</v>
      </c>
      <c r="M153" s="14">
        <f t="shared" si="77"/>
        <v>-5.1601391153578337E-3</v>
      </c>
      <c r="N153" s="14">
        <f t="shared" si="77"/>
        <v>1.5943546620551599E-4</v>
      </c>
      <c r="O153" s="14">
        <f t="shared" si="77"/>
        <v>3.0175828490511394E-4</v>
      </c>
      <c r="P153" s="14">
        <f t="shared" si="77"/>
        <v>-1.7819453904364822E-2</v>
      </c>
      <c r="Q153" s="14">
        <f t="shared" si="77"/>
        <v>-1.1154339017182763E-3</v>
      </c>
      <c r="R153" s="14"/>
      <c r="S153" s="14"/>
      <c r="T153" s="14"/>
      <c r="U153" s="14"/>
      <c r="V153" s="14"/>
      <c r="W153" s="14"/>
      <c r="X153" s="15">
        <f t="shared" ref="X153" si="78">AVERAGE(C153:M153)</f>
        <v>-1.0921245400925142E-2</v>
      </c>
      <c r="Y153" s="18">
        <f t="shared" ref="Y153" si="79">_xlfn.STDEV.P(C153:M153)</f>
        <v>2.0277282943553826E-2</v>
      </c>
    </row>
    <row r="154" spans="1:25" ht="15" thickTop="1" x14ac:dyDescent="0.3">
      <c r="A154" s="19">
        <v>788</v>
      </c>
      <c r="B154" s="2" t="s">
        <v>1</v>
      </c>
      <c r="C154" s="8">
        <v>2638</v>
      </c>
      <c r="D154" s="8"/>
      <c r="E154" s="8">
        <v>5517</v>
      </c>
      <c r="F154" s="8">
        <v>7708</v>
      </c>
      <c r="G154" s="8">
        <v>10603</v>
      </c>
      <c r="H154" s="8">
        <v>13421</v>
      </c>
      <c r="I154" s="8">
        <v>18911</v>
      </c>
      <c r="J154" s="8">
        <v>24276</v>
      </c>
      <c r="K154" s="8">
        <v>29557</v>
      </c>
      <c r="L154" s="8">
        <v>34779</v>
      </c>
      <c r="M154" s="8">
        <v>39954</v>
      </c>
      <c r="N154" s="8">
        <v>45093</v>
      </c>
      <c r="O154" s="8">
        <v>50202</v>
      </c>
      <c r="P154" s="8">
        <v>55286</v>
      </c>
      <c r="Q154" s="8">
        <v>60348</v>
      </c>
      <c r="R154" s="8">
        <v>65392</v>
      </c>
      <c r="S154" s="8">
        <v>70419</v>
      </c>
      <c r="T154" s="8">
        <v>75433</v>
      </c>
      <c r="U154" s="8">
        <v>81221</v>
      </c>
      <c r="V154" s="8">
        <v>84439</v>
      </c>
      <c r="W154" s="8"/>
    </row>
    <row r="155" spans="1:25" x14ac:dyDescent="0.3">
      <c r="A155" s="20"/>
      <c r="B155" s="3" t="s">
        <v>2</v>
      </c>
      <c r="C155" s="9">
        <v>3373.3573127641957</v>
      </c>
      <c r="D155" s="9">
        <v>4248.2201112519433</v>
      </c>
      <c r="E155" s="9">
        <v>4826.0250230732299</v>
      </c>
      <c r="F155" s="9">
        <v>7233.6823277386857</v>
      </c>
      <c r="G155" s="9">
        <v>9620.1268980316836</v>
      </c>
      <c r="H155" s="9">
        <v>11822.417940313726</v>
      </c>
      <c r="I155" s="9">
        <v>16339.203117378784</v>
      </c>
      <c r="J155" s="9">
        <v>21148.714782737385</v>
      </c>
      <c r="K155" s="9">
        <v>25793.276010647671</v>
      </c>
      <c r="L155" s="9">
        <v>30675.875312905031</v>
      </c>
      <c r="M155" s="9">
        <v>35322.981519500783</v>
      </c>
      <c r="N155" s="9">
        <v>40424.621824100715</v>
      </c>
      <c r="O155" s="9">
        <v>45073.369029844769</v>
      </c>
      <c r="P155" s="9">
        <v>50434.300278771756</v>
      </c>
      <c r="Q155" s="9">
        <v>55084.852282893167</v>
      </c>
      <c r="R155" s="9">
        <v>60710.106728991021</v>
      </c>
      <c r="S155" s="9">
        <v>66246.849302912116</v>
      </c>
      <c r="T155" s="9">
        <v>70888.646613316247</v>
      </c>
      <c r="U155" s="9">
        <v>75533.132401923853</v>
      </c>
      <c r="V155" s="9"/>
      <c r="W155" s="9"/>
    </row>
    <row r="156" spans="1:25" x14ac:dyDescent="0.3">
      <c r="A156" s="20"/>
      <c r="B156" s="4" t="s">
        <v>26</v>
      </c>
      <c r="C156" s="10">
        <v>3580.52</v>
      </c>
      <c r="D156" s="10">
        <v>4339.91</v>
      </c>
      <c r="E156" s="10">
        <v>4815</v>
      </c>
      <c r="F156" s="10">
        <v>6951.27</v>
      </c>
      <c r="G156" s="10">
        <v>9294.2900000000009</v>
      </c>
      <c r="H156" s="10">
        <v>11341.4</v>
      </c>
      <c r="I156" s="10">
        <v>15944.4</v>
      </c>
      <c r="J156" s="10">
        <v>20627.599999999999</v>
      </c>
      <c r="K156" s="10">
        <v>25395.200000000001</v>
      </c>
      <c r="L156" s="10">
        <v>30384.6</v>
      </c>
      <c r="M156" s="10">
        <v>35338.199999999997</v>
      </c>
      <c r="N156" s="10">
        <v>40390.5</v>
      </c>
      <c r="O156" s="10">
        <v>44329.7</v>
      </c>
      <c r="P156" s="10">
        <v>49476.6</v>
      </c>
      <c r="Q156" s="10">
        <v>54743.9</v>
      </c>
      <c r="R156" s="10">
        <v>59494.3</v>
      </c>
      <c r="S156" s="10">
        <v>64408.9</v>
      </c>
      <c r="T156" s="10">
        <v>70018.8</v>
      </c>
      <c r="U156" s="10">
        <v>75782.7</v>
      </c>
      <c r="V156" s="10">
        <v>81709.100000000006</v>
      </c>
      <c r="W156" s="10"/>
      <c r="Y156" s="13"/>
    </row>
    <row r="157" spans="1:25" ht="15" thickBot="1" x14ac:dyDescent="0.35">
      <c r="A157" s="21"/>
      <c r="B157" s="5" t="s">
        <v>5</v>
      </c>
      <c r="C157" s="14">
        <f>(C156-C155)/C155</f>
        <v>6.1411427260295484E-2</v>
      </c>
      <c r="D157" s="14">
        <f t="shared" ref="D157:U157" si="80">(D156-D155)/D155</f>
        <v>2.158313042801252E-2</v>
      </c>
      <c r="E157" s="14">
        <f t="shared" si="80"/>
        <v>-2.2844935574348013E-3</v>
      </c>
      <c r="F157" s="14">
        <f t="shared" si="80"/>
        <v>-3.9041295282726339E-2</v>
      </c>
      <c r="G157" s="14">
        <f t="shared" si="80"/>
        <v>-3.3870332635461416E-2</v>
      </c>
      <c r="H157" s="14">
        <f t="shared" si="80"/>
        <v>-4.068693415697007E-2</v>
      </c>
      <c r="I157" s="14">
        <f t="shared" si="80"/>
        <v>-2.4162935887544087E-2</v>
      </c>
      <c r="J157" s="14">
        <f t="shared" si="80"/>
        <v>-2.4640494143064687E-2</v>
      </c>
      <c r="K157" s="14">
        <f t="shared" si="80"/>
        <v>-1.5433324967458228E-2</v>
      </c>
      <c r="L157" s="14">
        <f t="shared" si="80"/>
        <v>-9.4952567753623617E-3</v>
      </c>
      <c r="M157" s="14">
        <f t="shared" si="80"/>
        <v>4.3083793735849377E-4</v>
      </c>
      <c r="N157" s="14">
        <f t="shared" si="80"/>
        <v>-8.4408517782032537E-4</v>
      </c>
      <c r="O157" s="14">
        <f t="shared" si="80"/>
        <v>-1.6499077966689396E-2</v>
      </c>
      <c r="P157" s="14">
        <f t="shared" si="80"/>
        <v>-1.8989066438478218E-2</v>
      </c>
      <c r="Q157" s="14">
        <f t="shared" si="80"/>
        <v>-6.1895833203323303E-3</v>
      </c>
      <c r="R157" s="14">
        <f t="shared" si="80"/>
        <v>-2.0026430433047339E-2</v>
      </c>
      <c r="S157" s="14">
        <f t="shared" si="80"/>
        <v>-2.7743950425598903E-2</v>
      </c>
      <c r="T157" s="14">
        <f t="shared" si="80"/>
        <v>-1.2270605447739573E-2</v>
      </c>
      <c r="U157" s="14">
        <f t="shared" si="80"/>
        <v>3.3040811381706684E-3</v>
      </c>
      <c r="V157" s="14"/>
      <c r="W157" s="14"/>
      <c r="X157" s="15">
        <f t="shared" ref="X157" si="81">AVERAGE(C157:M157)</f>
        <v>-9.6536065254868627E-3</v>
      </c>
      <c r="Y157" s="18">
        <f t="shared" ref="Y157" si="82">_xlfn.STDEV.P(C157:M157)</f>
        <v>2.8704899431832666E-2</v>
      </c>
    </row>
    <row r="158" spans="1:25" ht="15" thickTop="1" x14ac:dyDescent="0.3">
      <c r="A158" s="19">
        <v>789</v>
      </c>
      <c r="B158" s="2" t="s">
        <v>1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5" x14ac:dyDescent="0.3">
      <c r="A159" s="20"/>
      <c r="B159" s="3" t="s">
        <v>2</v>
      </c>
      <c r="C159" s="9">
        <v>3526.009988494322</v>
      </c>
      <c r="D159" s="9">
        <v>4405.5981162419685</v>
      </c>
      <c r="E159" s="9">
        <v>5008.994934293718</v>
      </c>
      <c r="F159" s="9">
        <v>7542.021523004958</v>
      </c>
      <c r="G159" s="9">
        <v>10099.782969323092</v>
      </c>
      <c r="H159" s="9">
        <v>12496.53790263544</v>
      </c>
      <c r="I159" s="9">
        <v>17422.092971355418</v>
      </c>
      <c r="J159" s="9">
        <v>22612.394950163987</v>
      </c>
      <c r="K159" s="9">
        <v>27661.760156272521</v>
      </c>
      <c r="L159" s="9">
        <v>32910.509515641257</v>
      </c>
      <c r="M159" s="9">
        <v>37961.850370254819</v>
      </c>
      <c r="N159" s="9">
        <v>43390.1679823741</v>
      </c>
      <c r="O159" s="9">
        <v>48442.871734637549</v>
      </c>
      <c r="P159" s="9">
        <v>54102.029608020304</v>
      </c>
      <c r="Q159" s="9">
        <v>59156.450364305732</v>
      </c>
      <c r="R159" s="9">
        <v>65051.439738801186</v>
      </c>
      <c r="S159" s="9">
        <v>70883.301280751257</v>
      </c>
      <c r="T159" s="9">
        <v>75930.244809659082</v>
      </c>
      <c r="U159" s="9">
        <v>80977.250399130804</v>
      </c>
      <c r="V159" s="9">
        <v>86025.344638438168</v>
      </c>
      <c r="W159" s="9"/>
    </row>
    <row r="160" spans="1:25" x14ac:dyDescent="0.3">
      <c r="A160" s="20"/>
      <c r="B160" s="4" t="s">
        <v>26</v>
      </c>
      <c r="C160" s="10">
        <v>3814.65</v>
      </c>
      <c r="D160" s="10">
        <v>4590.1000000000004</v>
      </c>
      <c r="E160" s="10">
        <v>5079.3599999999997</v>
      </c>
      <c r="F160" s="10">
        <v>7325.08</v>
      </c>
      <c r="G160" s="10">
        <v>9774.81</v>
      </c>
      <c r="H160" s="10">
        <v>11959.8</v>
      </c>
      <c r="I160" s="10">
        <v>16805.5</v>
      </c>
      <c r="J160" s="10">
        <v>21742.799999999999</v>
      </c>
      <c r="K160" s="10">
        <v>26776.400000000001</v>
      </c>
      <c r="L160" s="10">
        <v>32051.9</v>
      </c>
      <c r="M160" s="10">
        <v>37297.699999999997</v>
      </c>
      <c r="N160" s="10">
        <v>42656.6</v>
      </c>
      <c r="O160" s="10">
        <v>47115.5</v>
      </c>
      <c r="P160" s="10">
        <v>52630.3</v>
      </c>
      <c r="Q160" s="10">
        <v>58284.5</v>
      </c>
      <c r="R160" s="10">
        <v>63604.7</v>
      </c>
      <c r="S160" s="10">
        <v>69543.5</v>
      </c>
      <c r="T160" s="10">
        <v>75647.600000000006</v>
      </c>
      <c r="U160" s="10">
        <v>81926.399999999994</v>
      </c>
      <c r="V160" s="10"/>
      <c r="W160" s="10"/>
      <c r="Y160" s="13"/>
    </row>
    <row r="161" spans="1:25" ht="15" thickBot="1" x14ac:dyDescent="0.35">
      <c r="A161" s="21"/>
      <c r="B161" s="5" t="s">
        <v>5</v>
      </c>
      <c r="C161" s="14">
        <f>(C160-C159)/C159</f>
        <v>8.1860236484733631E-2</v>
      </c>
      <c r="D161" s="14">
        <f t="shared" ref="D161:U161" si="83">(D160-D159)/D159</f>
        <v>4.1878963738847426E-2</v>
      </c>
      <c r="E161" s="14">
        <f t="shared" si="83"/>
        <v>1.404774143901253E-2</v>
      </c>
      <c r="F161" s="14">
        <f t="shared" si="83"/>
        <v>-2.8764373363724151E-2</v>
      </c>
      <c r="G161" s="14">
        <f t="shared" si="83"/>
        <v>-3.2176232926010413E-2</v>
      </c>
      <c r="H161" s="14">
        <f t="shared" si="83"/>
        <v>-4.2950928234470963E-2</v>
      </c>
      <c r="I161" s="14">
        <f t="shared" si="83"/>
        <v>-3.5391440762553093E-2</v>
      </c>
      <c r="J161" s="14">
        <f t="shared" si="83"/>
        <v>-3.8456561194889334E-2</v>
      </c>
      <c r="K161" s="14">
        <f t="shared" si="83"/>
        <v>-3.2006645682370195E-2</v>
      </c>
      <c r="L161" s="14">
        <f t="shared" si="83"/>
        <v>-2.6089219774406334E-2</v>
      </c>
      <c r="M161" s="14">
        <f t="shared" si="83"/>
        <v>-1.7495205417468788E-2</v>
      </c>
      <c r="N161" s="14">
        <f t="shared" si="83"/>
        <v>-1.6906318101190348E-2</v>
      </c>
      <c r="O161" s="14">
        <f t="shared" si="83"/>
        <v>-2.7400764800003662E-2</v>
      </c>
      <c r="P161" s="14">
        <f t="shared" si="83"/>
        <v>-2.7202853916632477E-2</v>
      </c>
      <c r="Q161" s="14">
        <f t="shared" si="83"/>
        <v>-1.4739734364316363E-2</v>
      </c>
      <c r="R161" s="14">
        <f t="shared" si="83"/>
        <v>-2.2239934190699438E-2</v>
      </c>
      <c r="S161" s="14">
        <f t="shared" si="83"/>
        <v>-1.8901507922784729E-2</v>
      </c>
      <c r="T161" s="14">
        <f t="shared" si="83"/>
        <v>-3.722427214183306E-3</v>
      </c>
      <c r="U161" s="14">
        <f t="shared" si="83"/>
        <v>1.1721188311419601E-2</v>
      </c>
      <c r="V161" s="14"/>
      <c r="W161" s="14"/>
      <c r="X161" s="15">
        <f t="shared" ref="X161" si="84">AVERAGE(C161:M161)</f>
        <v>-1.0503969608481789E-2</v>
      </c>
      <c r="Y161" s="18">
        <f t="shared" ref="Y161" si="85">_xlfn.STDEV.P(C161:M161)</f>
        <v>3.8005639930023906E-2</v>
      </c>
    </row>
    <row r="162" spans="1:25" ht="15" thickTop="1" x14ac:dyDescent="0.3">
      <c r="A162" s="19">
        <v>781</v>
      </c>
      <c r="B162" s="2" t="s">
        <v>1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5" x14ac:dyDescent="0.3">
      <c r="A163" s="20"/>
      <c r="B163" s="3" t="s">
        <v>2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5" x14ac:dyDescent="0.3">
      <c r="A164" s="20"/>
      <c r="B164" s="4" t="s">
        <v>26</v>
      </c>
      <c r="C164" s="10">
        <v>3998.52</v>
      </c>
      <c r="D164" s="10">
        <v>4781.16</v>
      </c>
      <c r="E164" s="10">
        <v>5280.05</v>
      </c>
      <c r="F164" s="10">
        <v>7610.37</v>
      </c>
      <c r="G164" s="10">
        <v>10123.700000000001</v>
      </c>
      <c r="H164" s="10">
        <v>12408.5</v>
      </c>
      <c r="I164" s="10">
        <v>17410.8</v>
      </c>
      <c r="J164" s="10">
        <v>22513.7</v>
      </c>
      <c r="K164" s="10">
        <v>27723.3</v>
      </c>
      <c r="L164" s="10">
        <v>33190.5</v>
      </c>
      <c r="M164" s="10">
        <v>38633.599999999999</v>
      </c>
      <c r="N164" s="10">
        <v>44201.1</v>
      </c>
      <c r="O164" s="10">
        <v>49084</v>
      </c>
      <c r="P164" s="10">
        <v>54862.1</v>
      </c>
      <c r="Q164" s="10">
        <v>60794</v>
      </c>
      <c r="R164" s="10">
        <v>66567.100000000006</v>
      </c>
      <c r="S164" s="10"/>
      <c r="T164" s="10"/>
      <c r="U164" s="10"/>
      <c r="V164" s="10"/>
      <c r="W164" s="10"/>
      <c r="Y164" s="13"/>
    </row>
    <row r="165" spans="1:25" ht="15" thickBot="1" x14ac:dyDescent="0.35">
      <c r="A165" s="21"/>
      <c r="B165" s="5" t="s">
        <v>5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5"/>
      <c r="Y165" s="18"/>
    </row>
    <row r="166" spans="1:25" ht="15" thickTop="1" x14ac:dyDescent="0.3">
      <c r="A166" s="19" t="s">
        <v>22</v>
      </c>
      <c r="B166" s="2" t="s">
        <v>1</v>
      </c>
      <c r="C166" s="8">
        <v>1113</v>
      </c>
      <c r="D166" s="8"/>
      <c r="E166" s="8">
        <v>2240</v>
      </c>
      <c r="F166" s="8">
        <v>2989</v>
      </c>
      <c r="G166" s="8">
        <v>3953</v>
      </c>
      <c r="H166" s="8">
        <v>4890</v>
      </c>
      <c r="I166" s="8">
        <v>6725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5" x14ac:dyDescent="0.3">
      <c r="A167" s="20"/>
      <c r="B167" s="3" t="s">
        <v>2</v>
      </c>
      <c r="C167" s="9">
        <v>1094.1947397416204</v>
      </c>
      <c r="D167" s="9">
        <v>1368.626466588659</v>
      </c>
      <c r="E167" s="9">
        <v>1517.3760788402392</v>
      </c>
      <c r="F167" s="9">
        <v>2271.2833099543054</v>
      </c>
      <c r="G167" s="9">
        <v>3048.8050005119958</v>
      </c>
      <c r="H167" s="9">
        <v>3739.6472997239889</v>
      </c>
      <c r="I167" s="9">
        <v>5181.3412638445598</v>
      </c>
      <c r="J167" s="9">
        <v>6650.4920997741037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5" x14ac:dyDescent="0.3">
      <c r="A168" s="20"/>
      <c r="B168" s="4" t="s">
        <v>26</v>
      </c>
      <c r="C168" s="10">
        <v>1053.43</v>
      </c>
      <c r="D168" s="10">
        <v>1316.58</v>
      </c>
      <c r="E168" s="10">
        <v>1480.23</v>
      </c>
      <c r="F168" s="10">
        <v>2209.38</v>
      </c>
      <c r="G168" s="10">
        <v>2968.18</v>
      </c>
      <c r="H168" s="10">
        <v>3711.77</v>
      </c>
      <c r="I168" s="10">
        <v>5273.46</v>
      </c>
      <c r="J168" s="10">
        <v>6953.58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Y168" s="13"/>
    </row>
    <row r="169" spans="1:25" ht="15" thickBot="1" x14ac:dyDescent="0.35">
      <c r="A169" s="21"/>
      <c r="B169" s="5" t="s">
        <v>5</v>
      </c>
      <c r="C169" s="14">
        <f>(C168-C167)/C167</f>
        <v>-3.7255470403053131E-2</v>
      </c>
      <c r="D169" s="14">
        <f t="shared" ref="D169:J169" si="86">(D168-D167)/D167</f>
        <v>-3.802824792537178E-2</v>
      </c>
      <c r="E169" s="14">
        <f t="shared" si="86"/>
        <v>-2.4480469514604881E-2</v>
      </c>
      <c r="F169" s="14">
        <f t="shared" si="86"/>
        <v>-2.7254772525735993E-2</v>
      </c>
      <c r="G169" s="14">
        <f t="shared" si="86"/>
        <v>-2.6444787547401795E-2</v>
      </c>
      <c r="H169" s="14">
        <f t="shared" si="86"/>
        <v>-7.4545264538841563E-3</v>
      </c>
      <c r="I169" s="14">
        <f t="shared" si="86"/>
        <v>1.7778936276258338E-2</v>
      </c>
      <c r="J169" s="14">
        <f t="shared" si="86"/>
        <v>4.5573755397166946E-2</v>
      </c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5">
        <f t="shared" ref="X169" si="87">AVERAGE(C169:M169)</f>
        <v>-1.2195697837078306E-2</v>
      </c>
      <c r="Y169" s="18">
        <f t="shared" ref="Y169" si="88">_xlfn.STDEV.P(C169:M169)</f>
        <v>2.7690945884078753E-2</v>
      </c>
    </row>
    <row r="170" spans="1:25" ht="15" thickTop="1" x14ac:dyDescent="0.3">
      <c r="A170" s="19" t="s">
        <v>23</v>
      </c>
      <c r="B170" s="2" t="s">
        <v>1</v>
      </c>
      <c r="C170" s="8">
        <v>1338</v>
      </c>
      <c r="D170" s="8"/>
      <c r="E170" s="8">
        <v>2688</v>
      </c>
      <c r="F170" s="8">
        <v>3567</v>
      </c>
      <c r="G170" s="8">
        <v>4695</v>
      </c>
      <c r="H170" s="8">
        <v>5778</v>
      </c>
      <c r="I170" s="8">
        <v>7871</v>
      </c>
      <c r="J170" s="8">
        <v>9913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5" x14ac:dyDescent="0.3">
      <c r="A171" s="20"/>
      <c r="B171" s="3" t="s">
        <v>2</v>
      </c>
      <c r="C171" s="9">
        <v>1388.2026140499984</v>
      </c>
      <c r="D171" s="9">
        <v>1751.8285466047814</v>
      </c>
      <c r="E171" s="9">
        <v>1969.4496470880058</v>
      </c>
      <c r="F171" s="9">
        <v>2959.7754195038201</v>
      </c>
      <c r="G171" s="9">
        <v>3965.0638326406693</v>
      </c>
      <c r="H171" s="9">
        <v>4870.5300792126727</v>
      </c>
      <c r="I171" s="9">
        <v>6762.1195534763965</v>
      </c>
      <c r="J171" s="9">
        <v>8789.8855829613458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5" x14ac:dyDescent="0.3">
      <c r="A172" s="20"/>
      <c r="B172" s="4" t="s">
        <v>26</v>
      </c>
      <c r="C172" s="10">
        <v>1363.31</v>
      </c>
      <c r="D172" s="10">
        <v>1694.2</v>
      </c>
      <c r="E172" s="10">
        <v>1910.18</v>
      </c>
      <c r="F172" s="10">
        <v>2818.9</v>
      </c>
      <c r="G172" s="10">
        <v>3762.2</v>
      </c>
      <c r="H172" s="10">
        <v>4675.8100000000004</v>
      </c>
      <c r="I172" s="10">
        <v>6584.27</v>
      </c>
      <c r="J172" s="10">
        <v>8643.7999999999993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Y172" s="13"/>
    </row>
    <row r="173" spans="1:25" ht="15" thickBot="1" x14ac:dyDescent="0.35">
      <c r="A173" s="21"/>
      <c r="B173" s="5" t="s">
        <v>5</v>
      </c>
      <c r="C173" s="14">
        <f>(C172-C171)/C171</f>
        <v>-1.7931542411792262E-2</v>
      </c>
      <c r="D173" s="14">
        <f t="shared" ref="D173:J173" si="89">(D172-D171)/D171</f>
        <v>-3.2896225327798914E-2</v>
      </c>
      <c r="E173" s="14">
        <f t="shared" si="89"/>
        <v>-3.0094522688427609E-2</v>
      </c>
      <c r="F173" s="14">
        <f t="shared" si="89"/>
        <v>-4.7596658373302028E-2</v>
      </c>
      <c r="G173" s="14">
        <f t="shared" si="89"/>
        <v>-5.1162816338713356E-2</v>
      </c>
      <c r="H173" s="14">
        <f t="shared" si="89"/>
        <v>-3.9979237587246162E-2</v>
      </c>
      <c r="I173" s="14">
        <f t="shared" si="89"/>
        <v>-2.6300859082706376E-2</v>
      </c>
      <c r="J173" s="14">
        <f t="shared" si="89"/>
        <v>-1.6619736580476593E-2</v>
      </c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5">
        <f t="shared" ref="X173" si="90">AVERAGE(C173:M173)</f>
        <v>-3.2822699798807912E-2</v>
      </c>
      <c r="Y173" s="18">
        <f t="shared" ref="Y173" si="91">_xlfn.STDEV.P(C173:M173)</f>
        <v>1.1937918096501424E-2</v>
      </c>
    </row>
    <row r="174" spans="1:25" ht="15" thickTop="1" x14ac:dyDescent="0.3">
      <c r="A174" s="19" t="s">
        <v>24</v>
      </c>
      <c r="B174" s="2" t="s">
        <v>1</v>
      </c>
      <c r="C174" s="8">
        <v>1362</v>
      </c>
      <c r="D174" s="8"/>
      <c r="E174" s="8">
        <v>2747</v>
      </c>
      <c r="F174" s="8">
        <v>3677</v>
      </c>
      <c r="G174" s="8">
        <v>4881</v>
      </c>
      <c r="H174" s="8">
        <v>6057</v>
      </c>
      <c r="I174" s="8">
        <v>8383</v>
      </c>
      <c r="J174" s="8">
        <v>10718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5" x14ac:dyDescent="0.3">
      <c r="A175" s="20"/>
      <c r="B175" s="3" t="s">
        <v>2</v>
      </c>
      <c r="C175" s="9">
        <v>1388.2026140499984</v>
      </c>
      <c r="D175" s="9">
        <v>1751.8285466047814</v>
      </c>
      <c r="E175" s="9">
        <v>1969.4496470880058</v>
      </c>
      <c r="F175" s="9">
        <v>2959.7754195038201</v>
      </c>
      <c r="G175" s="9">
        <v>3965.0638326406693</v>
      </c>
      <c r="H175" s="9">
        <v>4870.5300792126727</v>
      </c>
      <c r="I175" s="9">
        <v>6762.1195534763965</v>
      </c>
      <c r="J175" s="9">
        <v>8789.8855829613458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5" x14ac:dyDescent="0.3">
      <c r="A176" s="20"/>
      <c r="B176" s="4" t="s">
        <v>26</v>
      </c>
      <c r="C176" s="10">
        <v>1396.57</v>
      </c>
      <c r="D176" s="10">
        <v>1697.83</v>
      </c>
      <c r="E176" s="10">
        <v>1915.86</v>
      </c>
      <c r="F176" s="10">
        <v>2894.01</v>
      </c>
      <c r="G176" s="10">
        <v>3867.59</v>
      </c>
      <c r="H176" s="10">
        <v>4817.67</v>
      </c>
      <c r="I176" s="10">
        <v>6805.16</v>
      </c>
      <c r="J176" s="10">
        <v>8940.9699999999993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Y176" s="13"/>
    </row>
    <row r="177" spans="1:26" ht="15" thickBot="1" x14ac:dyDescent="0.35">
      <c r="A177" s="21"/>
      <c r="B177" s="5" t="s">
        <v>5</v>
      </c>
      <c r="C177" s="14">
        <f>(C176-C175)/C175</f>
        <v>6.0274961776582547E-3</v>
      </c>
      <c r="D177" s="14">
        <f t="shared" ref="D177:J177" si="92">(D176-D175)/D175</f>
        <v>-3.082410473869493E-2</v>
      </c>
      <c r="E177" s="14">
        <f t="shared" si="92"/>
        <v>-2.7210468247940552E-2</v>
      </c>
      <c r="F177" s="14">
        <f t="shared" si="92"/>
        <v>-2.2219732980566773E-2</v>
      </c>
      <c r="G177" s="14">
        <f t="shared" si="92"/>
        <v>-2.4583168583127979E-2</v>
      </c>
      <c r="H177" s="14">
        <f t="shared" si="92"/>
        <v>-1.085304440234923E-2</v>
      </c>
      <c r="I177" s="14">
        <f t="shared" si="92"/>
        <v>6.3649342758922848E-3</v>
      </c>
      <c r="J177" s="14">
        <f t="shared" si="92"/>
        <v>1.7188439555063315E-2</v>
      </c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5">
        <f t="shared" ref="X177" si="93">AVERAGE(C177:M177)</f>
        <v>-1.07637061180082E-2</v>
      </c>
      <c r="Y177" s="18">
        <f t="shared" ref="Y177" si="94">_xlfn.STDEV.P(C177:M177)</f>
        <v>1.7145695148546615E-2</v>
      </c>
    </row>
    <row r="178" spans="1:26" ht="15" thickTop="1" x14ac:dyDescent="0.3">
      <c r="A178" s="19">
        <v>290</v>
      </c>
      <c r="B178" s="2" t="s">
        <v>1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Z178" s="13"/>
    </row>
    <row r="179" spans="1:26" x14ac:dyDescent="0.3">
      <c r="A179" s="20"/>
      <c r="B179" s="3" t="s">
        <v>2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Z179" s="13"/>
    </row>
    <row r="180" spans="1:26" x14ac:dyDescent="0.3">
      <c r="A180" s="20"/>
      <c r="B180" s="4" t="s">
        <v>26</v>
      </c>
      <c r="C180" s="10">
        <v>1194.02</v>
      </c>
      <c r="D180" s="10">
        <v>1458.36</v>
      </c>
      <c r="E180" s="10">
        <v>1631.08</v>
      </c>
      <c r="F180" s="10">
        <v>2470.4499999999998</v>
      </c>
      <c r="G180" s="10">
        <v>3278.18</v>
      </c>
      <c r="H180" s="10">
        <v>4042.13</v>
      </c>
      <c r="I180" s="10">
        <v>5617.6</v>
      </c>
      <c r="J180" s="10">
        <v>7322.01</v>
      </c>
      <c r="K180" s="10">
        <v>9070.3799999999992</v>
      </c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Y180" s="13"/>
      <c r="Z180" s="13"/>
    </row>
    <row r="181" spans="1:26" ht="15" thickBot="1" x14ac:dyDescent="0.35">
      <c r="A181" s="21"/>
      <c r="B181" s="5" t="s">
        <v>5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5"/>
      <c r="Y181" s="18"/>
      <c r="Z181" s="13"/>
    </row>
    <row r="182" spans="1:26" ht="15" thickTop="1" x14ac:dyDescent="0.3">
      <c r="A182" s="19">
        <v>295</v>
      </c>
      <c r="B182" s="2" t="s">
        <v>1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Z182" s="13"/>
    </row>
    <row r="183" spans="1:26" x14ac:dyDescent="0.3">
      <c r="A183" s="20"/>
      <c r="B183" s="3" t="s">
        <v>2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Z183" s="13"/>
    </row>
    <row r="184" spans="1:26" x14ac:dyDescent="0.3">
      <c r="A184" s="20"/>
      <c r="B184" s="4" t="s">
        <v>26</v>
      </c>
      <c r="C184" s="10">
        <v>1289.5999999999999</v>
      </c>
      <c r="D184" s="10">
        <v>1586.47</v>
      </c>
      <c r="E184" s="10">
        <v>1779.51</v>
      </c>
      <c r="F184" s="10">
        <v>2716.17</v>
      </c>
      <c r="G184" s="10">
        <v>3617.03</v>
      </c>
      <c r="H184" s="10">
        <v>4473.97</v>
      </c>
      <c r="I184" s="10">
        <v>6240.34</v>
      </c>
      <c r="J184" s="10">
        <v>8141.76</v>
      </c>
      <c r="K184" s="10">
        <v>10094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Y184" s="13"/>
      <c r="Z184" s="13"/>
    </row>
    <row r="185" spans="1:26" ht="15" thickBot="1" x14ac:dyDescent="0.35">
      <c r="A185" s="21"/>
      <c r="B185" s="5" t="s">
        <v>5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5"/>
      <c r="Y185" s="18"/>
      <c r="Z185" s="12"/>
    </row>
    <row r="186" spans="1:26" ht="15" thickTop="1" x14ac:dyDescent="0.3">
      <c r="A186" s="19" t="s">
        <v>0</v>
      </c>
      <c r="B186" s="2" t="s">
        <v>1</v>
      </c>
      <c r="C186" s="8">
        <v>1238</v>
      </c>
      <c r="D186" s="8"/>
      <c r="E186" s="8">
        <v>2574</v>
      </c>
      <c r="F186" s="8">
        <v>3607</v>
      </c>
      <c r="G186" s="8">
        <v>4884</v>
      </c>
      <c r="H186" s="8">
        <v>6121</v>
      </c>
      <c r="I186" s="8">
        <v>8512</v>
      </c>
      <c r="J186" s="8">
        <v>10831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6" x14ac:dyDescent="0.3">
      <c r="A187" s="20"/>
      <c r="B187" s="3" t="s">
        <v>2</v>
      </c>
      <c r="C187" s="9">
        <v>1318.521874530717</v>
      </c>
      <c r="D187" s="9">
        <v>1664.0280135565636</v>
      </c>
      <c r="E187" s="9">
        <v>1869.9200837666342</v>
      </c>
      <c r="F187" s="9">
        <v>2980.4745134643081</v>
      </c>
      <c r="G187" s="9">
        <v>4109.6845204400006</v>
      </c>
      <c r="H187" s="9">
        <v>4844.6768768989486</v>
      </c>
      <c r="I187" s="9">
        <v>6873.321979600325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6" x14ac:dyDescent="0.3">
      <c r="A188" s="20"/>
      <c r="B188" s="4" t="s">
        <v>26</v>
      </c>
      <c r="C188" s="10">
        <v>1334.11</v>
      </c>
      <c r="D188" s="10">
        <v>1663.65</v>
      </c>
      <c r="E188" s="10">
        <v>1872.75</v>
      </c>
      <c r="F188" s="10">
        <v>2928.31</v>
      </c>
      <c r="G188" s="10">
        <v>4006.43</v>
      </c>
      <c r="H188" s="10">
        <v>4766.79</v>
      </c>
      <c r="I188" s="10">
        <v>6794.88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Y188" s="13"/>
    </row>
    <row r="189" spans="1:26" ht="15" thickBot="1" x14ac:dyDescent="0.35">
      <c r="A189" s="21"/>
      <c r="B189" s="5" t="s">
        <v>5</v>
      </c>
      <c r="C189" s="14">
        <f>(C188-C187)/C187</f>
        <v>1.1822424618348443E-2</v>
      </c>
      <c r="D189" s="14">
        <f t="shared" ref="D189:I189" si="95">(D188-D187)/D187</f>
        <v>-2.2716778412614402E-4</v>
      </c>
      <c r="E189" s="14">
        <f t="shared" si="95"/>
        <v>1.51338886508209E-3</v>
      </c>
      <c r="F189" s="14">
        <f t="shared" si="95"/>
        <v>-1.7502083385935591E-2</v>
      </c>
      <c r="G189" s="14">
        <f t="shared" si="95"/>
        <v>-2.5124682910927159E-2</v>
      </c>
      <c r="H189" s="14">
        <f t="shared" si="95"/>
        <v>-1.6076794980969641E-2</v>
      </c>
      <c r="I189" s="14">
        <f t="shared" si="95"/>
        <v>-1.1412528008019521E-2</v>
      </c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5">
        <f t="shared" ref="X189" si="96">AVERAGE(C189:M189)</f>
        <v>-8.1439205123639315E-3</v>
      </c>
      <c r="Y189" s="18">
        <f t="shared" ref="Y189" si="97">_xlfn.STDEV.P(C189:M189)</f>
        <v>1.1976938151240941E-2</v>
      </c>
    </row>
    <row r="190" spans="1:26" ht="15" thickTop="1" x14ac:dyDescent="0.3">
      <c r="A190" s="19">
        <v>100</v>
      </c>
      <c r="B190" s="2" t="s">
        <v>1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6" x14ac:dyDescent="0.3">
      <c r="A191" s="20"/>
      <c r="B191" s="3" t="s">
        <v>2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6" x14ac:dyDescent="0.3">
      <c r="A192" s="20"/>
      <c r="B192" s="4" t="s">
        <v>26</v>
      </c>
      <c r="C192" s="10">
        <v>1524.91</v>
      </c>
      <c r="D192" s="10">
        <v>1863.09</v>
      </c>
      <c r="E192" s="10">
        <v>2094.63</v>
      </c>
      <c r="F192" s="10">
        <v>3193.72</v>
      </c>
      <c r="G192" s="10">
        <v>4314.8999999999996</v>
      </c>
      <c r="H192" s="10">
        <v>5452.94</v>
      </c>
      <c r="I192" s="10">
        <v>7781.13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Y192" s="13"/>
    </row>
    <row r="193" spans="1:25" ht="15" thickBot="1" x14ac:dyDescent="0.35">
      <c r="A193" s="21"/>
      <c r="B193" s="5" t="s">
        <v>5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5"/>
      <c r="Y193" s="18"/>
    </row>
  </sheetData>
  <mergeCells count="47">
    <mergeCell ref="A174:A177"/>
    <mergeCell ref="A178:A181"/>
    <mergeCell ref="A182:A185"/>
    <mergeCell ref="A186:A189"/>
    <mergeCell ref="A190:A193"/>
    <mergeCell ref="A170:A173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22:A125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74:A77"/>
    <mergeCell ref="A30:A33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26:A29"/>
    <mergeCell ref="A34:A37"/>
    <mergeCell ref="A6:A9"/>
    <mergeCell ref="A10:A13"/>
    <mergeCell ref="A14:A17"/>
    <mergeCell ref="A18:A21"/>
    <mergeCell ref="A22:A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DDB7-34B6-4C11-A6A9-F5B63C968267}">
  <dimension ref="B3:Z32"/>
  <sheetViews>
    <sheetView tabSelected="1" zoomScale="70" zoomScaleNormal="70" workbookViewId="0">
      <selection activeCell="S34" sqref="S34"/>
    </sheetView>
  </sheetViews>
  <sheetFormatPr defaultRowHeight="14.4" x14ac:dyDescent="0.3"/>
  <sheetData>
    <row r="3" spans="2:26" x14ac:dyDescent="0.3">
      <c r="B3" t="s">
        <v>29</v>
      </c>
      <c r="C3" t="s">
        <v>30</v>
      </c>
      <c r="Y3" t="s">
        <v>29</v>
      </c>
      <c r="Z3" t="s">
        <v>31</v>
      </c>
    </row>
    <row r="4" spans="2:26" x14ac:dyDescent="0.3">
      <c r="B4" s="26" t="s">
        <v>7</v>
      </c>
      <c r="C4" s="10">
        <v>231.5</v>
      </c>
      <c r="D4" s="10">
        <v>370.4</v>
      </c>
      <c r="E4" s="10">
        <v>463</v>
      </c>
      <c r="F4" s="10">
        <v>926</v>
      </c>
      <c r="G4" s="10">
        <v>1389</v>
      </c>
      <c r="H4" s="10">
        <v>1852</v>
      </c>
      <c r="I4" s="10">
        <v>2778</v>
      </c>
      <c r="J4" s="10">
        <v>3704</v>
      </c>
      <c r="K4" s="10">
        <v>4630</v>
      </c>
      <c r="L4" s="10">
        <v>5556</v>
      </c>
      <c r="M4" s="10">
        <v>6482</v>
      </c>
      <c r="Y4" s="26" t="s">
        <v>7</v>
      </c>
      <c r="Z4" s="10">
        <v>6482</v>
      </c>
    </row>
    <row r="5" spans="2:26" x14ac:dyDescent="0.3">
      <c r="B5" s="26">
        <v>313</v>
      </c>
      <c r="C5" s="10">
        <v>231.5</v>
      </c>
      <c r="D5" s="10">
        <v>370.4</v>
      </c>
      <c r="E5" s="10">
        <v>463</v>
      </c>
      <c r="F5" s="10">
        <v>926</v>
      </c>
      <c r="G5" s="10">
        <v>1389</v>
      </c>
      <c r="H5" s="10">
        <v>1852</v>
      </c>
      <c r="I5" s="10">
        <v>2778</v>
      </c>
      <c r="J5" s="10">
        <v>3704</v>
      </c>
      <c r="K5" s="10">
        <v>4630</v>
      </c>
      <c r="L5" s="10">
        <v>5556</v>
      </c>
      <c r="M5" s="10">
        <v>6482</v>
      </c>
      <c r="N5" s="10">
        <v>7408</v>
      </c>
      <c r="O5" s="10">
        <v>8334</v>
      </c>
      <c r="P5" s="10">
        <v>9260</v>
      </c>
      <c r="Y5" s="26">
        <v>313</v>
      </c>
      <c r="Z5" s="10">
        <v>9260</v>
      </c>
    </row>
    <row r="6" spans="2:26" x14ac:dyDescent="0.3">
      <c r="B6" s="26">
        <v>318</v>
      </c>
      <c r="C6" s="10">
        <v>231.5</v>
      </c>
      <c r="D6" s="10">
        <v>370.4</v>
      </c>
      <c r="E6" s="10">
        <v>463</v>
      </c>
      <c r="F6" s="10">
        <v>926</v>
      </c>
      <c r="G6" s="10">
        <v>1389</v>
      </c>
      <c r="H6" s="10">
        <v>1852</v>
      </c>
      <c r="I6" s="10">
        <v>2778</v>
      </c>
      <c r="J6" s="10">
        <v>3704</v>
      </c>
      <c r="K6" s="10">
        <v>4630</v>
      </c>
      <c r="Y6" s="26">
        <v>318</v>
      </c>
      <c r="Z6" s="10">
        <v>4630</v>
      </c>
    </row>
    <row r="7" spans="2:26" x14ac:dyDescent="0.3">
      <c r="B7" s="26">
        <v>319</v>
      </c>
      <c r="C7" s="10">
        <v>231.5</v>
      </c>
      <c r="D7" s="10">
        <v>370.4</v>
      </c>
      <c r="E7" s="10">
        <v>463</v>
      </c>
      <c r="F7" s="10">
        <v>926</v>
      </c>
      <c r="G7" s="10">
        <v>1389</v>
      </c>
      <c r="H7" s="10">
        <v>1852</v>
      </c>
      <c r="I7" s="10">
        <v>2778</v>
      </c>
      <c r="J7" s="10">
        <v>3704</v>
      </c>
      <c r="K7" s="10">
        <v>4630</v>
      </c>
      <c r="L7" s="10">
        <v>5556</v>
      </c>
      <c r="Y7" s="26">
        <v>319</v>
      </c>
      <c r="Z7" s="10">
        <v>5556</v>
      </c>
    </row>
    <row r="8" spans="2:26" x14ac:dyDescent="0.3">
      <c r="B8" s="26">
        <v>320</v>
      </c>
      <c r="C8" s="10">
        <v>231.5</v>
      </c>
      <c r="D8" s="10">
        <v>370.4</v>
      </c>
      <c r="E8" s="10">
        <v>463</v>
      </c>
      <c r="F8" s="10">
        <v>926</v>
      </c>
      <c r="G8" s="10">
        <v>1389</v>
      </c>
      <c r="H8" s="10">
        <v>1852</v>
      </c>
      <c r="I8" s="10">
        <v>2778</v>
      </c>
      <c r="J8" s="10">
        <v>3704</v>
      </c>
      <c r="K8" s="10">
        <v>4630</v>
      </c>
      <c r="L8" s="10">
        <v>5556</v>
      </c>
      <c r="Y8" s="26">
        <v>320</v>
      </c>
      <c r="Z8" s="10">
        <v>5556</v>
      </c>
    </row>
    <row r="9" spans="2:26" x14ac:dyDescent="0.3">
      <c r="B9" s="26">
        <v>321</v>
      </c>
      <c r="C9" s="10">
        <v>231.5</v>
      </c>
      <c r="D9" s="10">
        <v>370.4</v>
      </c>
      <c r="E9" s="10">
        <v>463</v>
      </c>
      <c r="F9" s="10">
        <v>926</v>
      </c>
      <c r="G9" s="10">
        <v>1389</v>
      </c>
      <c r="H9" s="10">
        <v>1852</v>
      </c>
      <c r="I9" s="10">
        <v>2778</v>
      </c>
      <c r="J9" s="10">
        <v>3704</v>
      </c>
      <c r="K9" s="10">
        <v>4630</v>
      </c>
      <c r="Y9" s="26">
        <v>321</v>
      </c>
      <c r="Z9" s="10">
        <v>4630</v>
      </c>
    </row>
    <row r="10" spans="2:26" x14ac:dyDescent="0.3">
      <c r="B10" s="26" t="s">
        <v>11</v>
      </c>
      <c r="C10" s="10">
        <v>231.5</v>
      </c>
      <c r="D10" s="10">
        <v>370.4</v>
      </c>
      <c r="E10" s="10">
        <v>463</v>
      </c>
      <c r="F10" s="10">
        <v>926</v>
      </c>
      <c r="G10" s="10">
        <v>1389</v>
      </c>
      <c r="H10" s="10">
        <v>1852</v>
      </c>
      <c r="I10" s="10">
        <v>2778</v>
      </c>
      <c r="J10" s="10">
        <v>3704</v>
      </c>
      <c r="K10" s="10">
        <v>4630</v>
      </c>
      <c r="L10" s="10">
        <v>5556</v>
      </c>
      <c r="M10" s="10">
        <v>6482</v>
      </c>
      <c r="N10" s="10">
        <v>7408</v>
      </c>
      <c r="O10" s="10">
        <v>8334</v>
      </c>
      <c r="P10" s="10">
        <v>9260</v>
      </c>
      <c r="Q10" s="10">
        <v>10186</v>
      </c>
      <c r="R10" s="10">
        <v>11112</v>
      </c>
      <c r="S10" s="10">
        <v>12038</v>
      </c>
      <c r="T10" s="10">
        <v>12964</v>
      </c>
      <c r="Y10" s="26" t="s">
        <v>11</v>
      </c>
      <c r="Z10" s="10">
        <v>12964</v>
      </c>
    </row>
    <row r="11" spans="2:26" x14ac:dyDescent="0.3">
      <c r="B11" s="26">
        <v>333</v>
      </c>
      <c r="C11" s="10">
        <v>231.5</v>
      </c>
      <c r="D11" s="10">
        <v>370.4</v>
      </c>
      <c r="E11" s="10">
        <v>463</v>
      </c>
      <c r="F11" s="10">
        <v>926</v>
      </c>
      <c r="G11" s="10">
        <v>1389</v>
      </c>
      <c r="H11" s="10">
        <v>1852</v>
      </c>
      <c r="I11" s="10">
        <v>2778</v>
      </c>
      <c r="J11" s="10">
        <v>3704</v>
      </c>
      <c r="K11" s="10">
        <v>4630</v>
      </c>
      <c r="L11" s="10">
        <v>5556</v>
      </c>
      <c r="M11" s="10">
        <v>6482</v>
      </c>
      <c r="N11" s="10">
        <v>7408</v>
      </c>
      <c r="O11" s="10">
        <v>8334</v>
      </c>
      <c r="P11" s="10">
        <v>9260</v>
      </c>
      <c r="Q11" s="10">
        <v>10186</v>
      </c>
      <c r="R11" s="10">
        <v>11112</v>
      </c>
      <c r="Y11" s="26">
        <v>333</v>
      </c>
      <c r="Z11" s="10">
        <v>11112</v>
      </c>
    </row>
    <row r="12" spans="2:26" x14ac:dyDescent="0.3">
      <c r="B12" s="26">
        <v>343</v>
      </c>
      <c r="C12" s="10">
        <v>231.5</v>
      </c>
      <c r="D12" s="10">
        <v>370.4</v>
      </c>
      <c r="E12" s="10">
        <v>463</v>
      </c>
      <c r="F12" s="10">
        <v>926</v>
      </c>
      <c r="G12" s="10">
        <v>1389</v>
      </c>
      <c r="H12" s="10">
        <v>1852</v>
      </c>
      <c r="I12" s="10">
        <v>2778</v>
      </c>
      <c r="J12" s="10">
        <v>3704</v>
      </c>
      <c r="K12" s="10">
        <v>4630</v>
      </c>
      <c r="L12" s="10">
        <v>5556</v>
      </c>
      <c r="M12" s="10">
        <v>6482</v>
      </c>
      <c r="N12" s="10">
        <v>7408</v>
      </c>
      <c r="O12" s="10">
        <v>8334</v>
      </c>
      <c r="P12" s="10">
        <v>9260</v>
      </c>
      <c r="Q12" s="10">
        <v>10186</v>
      </c>
      <c r="R12" s="10">
        <v>11112</v>
      </c>
      <c r="S12" s="10">
        <v>12038</v>
      </c>
      <c r="T12" s="10">
        <v>12964</v>
      </c>
      <c r="Y12" s="26">
        <v>343</v>
      </c>
      <c r="Z12" s="10">
        <v>12964</v>
      </c>
    </row>
    <row r="13" spans="2:26" x14ac:dyDescent="0.3">
      <c r="B13" s="26">
        <v>346</v>
      </c>
      <c r="C13" s="10">
        <v>231.5</v>
      </c>
      <c r="D13" s="10">
        <v>370.4</v>
      </c>
      <c r="E13" s="10">
        <v>463</v>
      </c>
      <c r="F13" s="10">
        <v>926</v>
      </c>
      <c r="G13" s="10">
        <v>1389</v>
      </c>
      <c r="H13" s="10">
        <v>1852</v>
      </c>
      <c r="I13" s="10">
        <v>2778</v>
      </c>
      <c r="J13" s="10">
        <v>3704</v>
      </c>
      <c r="K13" s="10">
        <v>4630</v>
      </c>
      <c r="L13" s="10">
        <v>5556</v>
      </c>
      <c r="M13" s="10">
        <v>6482</v>
      </c>
      <c r="N13" s="10">
        <v>7408</v>
      </c>
      <c r="O13" s="10">
        <v>8334</v>
      </c>
      <c r="P13" s="10">
        <v>9260</v>
      </c>
      <c r="Q13" s="10">
        <v>10186</v>
      </c>
      <c r="R13" s="10">
        <v>11112</v>
      </c>
      <c r="S13" s="10">
        <v>12038</v>
      </c>
      <c r="T13" s="10">
        <v>12964</v>
      </c>
      <c r="Y13" s="26">
        <v>346</v>
      </c>
      <c r="Z13" s="10">
        <v>12964</v>
      </c>
    </row>
    <row r="14" spans="2:26" x14ac:dyDescent="0.3">
      <c r="B14" s="26">
        <v>359</v>
      </c>
      <c r="C14" s="10">
        <v>231.5</v>
      </c>
      <c r="D14" s="10">
        <v>370.4</v>
      </c>
      <c r="E14" s="10">
        <v>463</v>
      </c>
      <c r="F14" s="10">
        <v>926</v>
      </c>
      <c r="G14" s="10">
        <v>1389</v>
      </c>
      <c r="H14" s="10">
        <v>1852</v>
      </c>
      <c r="I14" s="10">
        <v>2778</v>
      </c>
      <c r="J14" s="10">
        <v>3704</v>
      </c>
      <c r="K14" s="10">
        <v>4630</v>
      </c>
      <c r="L14" s="10">
        <v>5556</v>
      </c>
      <c r="M14" s="10">
        <v>6482</v>
      </c>
      <c r="N14" s="10">
        <v>7408</v>
      </c>
      <c r="O14" s="10">
        <v>8334</v>
      </c>
      <c r="P14" s="10">
        <v>9260</v>
      </c>
      <c r="Q14" s="10">
        <v>10186</v>
      </c>
      <c r="Y14" s="26">
        <v>359</v>
      </c>
      <c r="Z14" s="10">
        <v>10186</v>
      </c>
    </row>
    <row r="15" spans="2:26" x14ac:dyDescent="0.3">
      <c r="B15" s="26">
        <v>388</v>
      </c>
      <c r="C15" s="10">
        <v>231.5</v>
      </c>
      <c r="D15" s="10">
        <v>370.4</v>
      </c>
      <c r="E15" s="10">
        <v>463</v>
      </c>
      <c r="F15" s="10">
        <v>926</v>
      </c>
      <c r="G15" s="10">
        <v>1389</v>
      </c>
      <c r="H15" s="10">
        <v>1852</v>
      </c>
      <c r="I15" s="10">
        <v>2778</v>
      </c>
      <c r="J15" s="10">
        <v>3704</v>
      </c>
      <c r="K15" s="10">
        <v>4630</v>
      </c>
      <c r="L15" s="10">
        <v>5556</v>
      </c>
      <c r="M15" s="10">
        <v>6482</v>
      </c>
      <c r="N15" s="10">
        <v>7408</v>
      </c>
      <c r="O15" s="10">
        <v>8334</v>
      </c>
      <c r="P15" s="10">
        <v>9260</v>
      </c>
      <c r="Q15" s="10">
        <v>10186</v>
      </c>
      <c r="R15" s="10">
        <v>11112</v>
      </c>
      <c r="S15" s="10">
        <v>12038</v>
      </c>
      <c r="T15" s="10">
        <v>12964</v>
      </c>
      <c r="U15" s="10">
        <v>13890</v>
      </c>
      <c r="Y15" s="26">
        <v>388</v>
      </c>
      <c r="Z15" s="10">
        <v>13890</v>
      </c>
    </row>
    <row r="16" spans="2:26" x14ac:dyDescent="0.3">
      <c r="B16" s="26">
        <v>733</v>
      </c>
      <c r="C16" s="10">
        <v>231.5</v>
      </c>
      <c r="D16" s="10">
        <v>370.4</v>
      </c>
      <c r="E16" s="10">
        <v>463</v>
      </c>
      <c r="F16" s="10">
        <v>926</v>
      </c>
      <c r="G16" s="10">
        <v>1389</v>
      </c>
      <c r="H16" s="10">
        <v>1852</v>
      </c>
      <c r="I16" s="10">
        <v>2778</v>
      </c>
      <c r="J16" s="10">
        <v>3704</v>
      </c>
      <c r="Y16" s="26">
        <v>733</v>
      </c>
      <c r="Z16" s="10">
        <v>3704</v>
      </c>
    </row>
    <row r="17" spans="2:26" x14ac:dyDescent="0.3">
      <c r="B17" s="26">
        <v>734</v>
      </c>
      <c r="C17" s="10">
        <v>231.5</v>
      </c>
      <c r="D17" s="10">
        <v>370.4</v>
      </c>
      <c r="E17" s="10">
        <v>463</v>
      </c>
      <c r="F17" s="10">
        <v>926</v>
      </c>
      <c r="G17" s="10">
        <v>1389</v>
      </c>
      <c r="H17" s="10">
        <v>1852</v>
      </c>
      <c r="I17" s="10">
        <v>2778</v>
      </c>
      <c r="J17" s="10">
        <v>3704</v>
      </c>
      <c r="Y17" s="26">
        <v>734</v>
      </c>
      <c r="Z17" s="10">
        <v>3704</v>
      </c>
    </row>
    <row r="18" spans="2:26" x14ac:dyDescent="0.3">
      <c r="B18" s="26">
        <v>735</v>
      </c>
      <c r="C18" s="10">
        <v>231.5</v>
      </c>
      <c r="D18" s="10">
        <v>370.4</v>
      </c>
      <c r="E18" s="10">
        <v>463</v>
      </c>
      <c r="F18" s="10">
        <v>926</v>
      </c>
      <c r="G18" s="10">
        <v>1389</v>
      </c>
      <c r="H18" s="10">
        <v>1852</v>
      </c>
      <c r="I18" s="10">
        <v>2778</v>
      </c>
      <c r="J18" s="10">
        <v>3704</v>
      </c>
      <c r="Y18" s="26">
        <v>735</v>
      </c>
      <c r="Z18" s="10">
        <v>3704</v>
      </c>
    </row>
    <row r="19" spans="2:26" x14ac:dyDescent="0.3">
      <c r="B19" s="26" t="s">
        <v>13</v>
      </c>
      <c r="C19" s="10">
        <v>231.5</v>
      </c>
      <c r="D19" s="10">
        <v>370.4</v>
      </c>
      <c r="E19" s="10">
        <v>463</v>
      </c>
      <c r="F19" s="10">
        <v>926</v>
      </c>
      <c r="G19" s="10">
        <v>1389</v>
      </c>
      <c r="H19" s="10">
        <v>1852</v>
      </c>
      <c r="I19" s="10">
        <v>2778</v>
      </c>
      <c r="J19" s="10">
        <v>3704</v>
      </c>
      <c r="K19" s="10">
        <v>4630</v>
      </c>
      <c r="L19" s="10">
        <v>5556</v>
      </c>
      <c r="Y19" s="26" t="s">
        <v>13</v>
      </c>
      <c r="Z19" s="10">
        <v>5556</v>
      </c>
    </row>
    <row r="20" spans="2:26" x14ac:dyDescent="0.3">
      <c r="B20" s="26" t="s">
        <v>14</v>
      </c>
      <c r="C20" s="10">
        <v>231.5</v>
      </c>
      <c r="D20" s="10">
        <v>370.4</v>
      </c>
      <c r="E20" s="10">
        <v>463</v>
      </c>
      <c r="F20" s="10">
        <v>926</v>
      </c>
      <c r="G20" s="10">
        <v>1389</v>
      </c>
      <c r="H20" s="10">
        <v>1852</v>
      </c>
      <c r="I20" s="10">
        <v>2778</v>
      </c>
      <c r="J20" s="10">
        <v>3704</v>
      </c>
      <c r="K20" s="10">
        <v>4630</v>
      </c>
      <c r="Y20" s="26" t="s">
        <v>14</v>
      </c>
      <c r="Z20" s="10">
        <v>4630</v>
      </c>
    </row>
    <row r="21" spans="2:26" x14ac:dyDescent="0.3">
      <c r="B21" s="26" t="s">
        <v>15</v>
      </c>
      <c r="C21" s="10">
        <v>231.5</v>
      </c>
      <c r="D21" s="10">
        <v>370.4</v>
      </c>
      <c r="E21" s="10">
        <v>463</v>
      </c>
      <c r="F21" s="10">
        <v>926</v>
      </c>
      <c r="G21" s="10">
        <v>1389</v>
      </c>
      <c r="H21" s="10">
        <v>1852</v>
      </c>
      <c r="I21" s="10">
        <v>2778</v>
      </c>
      <c r="J21" s="10">
        <v>3704</v>
      </c>
      <c r="K21" s="10">
        <v>4630</v>
      </c>
      <c r="Y21" s="26" t="s">
        <v>15</v>
      </c>
      <c r="Z21" s="10">
        <v>4630</v>
      </c>
    </row>
    <row r="22" spans="2:26" x14ac:dyDescent="0.3">
      <c r="B22" s="26">
        <v>744</v>
      </c>
      <c r="C22" s="10">
        <v>231.5</v>
      </c>
      <c r="D22" s="10">
        <v>370.4</v>
      </c>
      <c r="E22" s="10">
        <v>463</v>
      </c>
      <c r="F22" s="10">
        <v>926</v>
      </c>
      <c r="G22" s="10">
        <v>1389</v>
      </c>
      <c r="H22" s="10">
        <v>1852</v>
      </c>
      <c r="I22" s="10">
        <v>2778</v>
      </c>
      <c r="J22" s="17">
        <v>3704</v>
      </c>
      <c r="K22" s="10">
        <v>4630</v>
      </c>
      <c r="L22" s="10">
        <v>5556</v>
      </c>
      <c r="M22" s="10">
        <v>6482</v>
      </c>
      <c r="N22" s="10">
        <v>7408</v>
      </c>
      <c r="O22" s="10">
        <v>8334</v>
      </c>
      <c r="P22" s="10">
        <v>9260</v>
      </c>
      <c r="Q22" s="10">
        <v>10186</v>
      </c>
      <c r="R22" s="10">
        <v>11112</v>
      </c>
      <c r="S22" s="10">
        <v>12038</v>
      </c>
      <c r="T22" s="10">
        <v>12964</v>
      </c>
      <c r="Y22" s="26">
        <v>744</v>
      </c>
      <c r="Z22" s="10">
        <v>12964</v>
      </c>
    </row>
    <row r="23" spans="2:26" x14ac:dyDescent="0.3">
      <c r="B23" s="26">
        <v>752</v>
      </c>
      <c r="C23" s="10">
        <v>231.5</v>
      </c>
      <c r="D23" s="10">
        <v>370.4</v>
      </c>
      <c r="E23" s="10">
        <v>463</v>
      </c>
      <c r="F23" s="10">
        <v>926</v>
      </c>
      <c r="G23" s="10">
        <v>1389</v>
      </c>
      <c r="H23" s="10">
        <v>1852</v>
      </c>
      <c r="I23" s="10">
        <v>2778</v>
      </c>
      <c r="J23" s="10">
        <v>3704</v>
      </c>
      <c r="K23" s="10">
        <v>4630</v>
      </c>
      <c r="L23" s="10">
        <v>5556</v>
      </c>
      <c r="Y23" s="26">
        <v>752</v>
      </c>
      <c r="Z23" s="10">
        <v>5556</v>
      </c>
    </row>
    <row r="24" spans="2:26" x14ac:dyDescent="0.3">
      <c r="B24" s="26" t="s">
        <v>18</v>
      </c>
      <c r="C24" s="10">
        <v>231.5</v>
      </c>
      <c r="D24" s="10">
        <v>370.4</v>
      </c>
      <c r="E24" s="10">
        <v>463</v>
      </c>
      <c r="F24" s="10">
        <v>926</v>
      </c>
      <c r="G24" s="10">
        <v>1389</v>
      </c>
      <c r="H24" s="10">
        <v>1852</v>
      </c>
      <c r="I24" s="10">
        <v>2778</v>
      </c>
      <c r="J24" s="10">
        <v>3704</v>
      </c>
      <c r="K24" s="10">
        <v>4630</v>
      </c>
      <c r="L24" s="10">
        <v>5556</v>
      </c>
      <c r="M24" s="10">
        <v>6482</v>
      </c>
      <c r="N24" s="10">
        <v>7408</v>
      </c>
      <c r="O24" s="10">
        <v>8334</v>
      </c>
      <c r="P24" s="10">
        <v>9260</v>
      </c>
      <c r="Q24" s="10">
        <v>10186</v>
      </c>
      <c r="Y24" s="26" t="s">
        <v>18</v>
      </c>
      <c r="Z24" s="10">
        <v>10186</v>
      </c>
    </row>
    <row r="25" spans="2:26" x14ac:dyDescent="0.3">
      <c r="B25" s="26">
        <v>772</v>
      </c>
      <c r="C25" s="10">
        <v>231.5</v>
      </c>
      <c r="D25" s="10">
        <v>370.4</v>
      </c>
      <c r="E25" s="10">
        <v>463</v>
      </c>
      <c r="F25" s="10">
        <v>926</v>
      </c>
      <c r="G25" s="10">
        <v>1389</v>
      </c>
      <c r="H25" s="10">
        <v>1852</v>
      </c>
      <c r="I25" s="10">
        <v>2778</v>
      </c>
      <c r="J25" s="10">
        <v>3704</v>
      </c>
      <c r="K25" s="10">
        <v>4630</v>
      </c>
      <c r="L25" s="10">
        <v>5556</v>
      </c>
      <c r="M25" s="10">
        <v>6482</v>
      </c>
      <c r="N25" s="10">
        <v>7408</v>
      </c>
      <c r="O25" s="10">
        <v>8334</v>
      </c>
      <c r="P25" s="10">
        <v>9260</v>
      </c>
      <c r="Q25" s="10">
        <v>10186</v>
      </c>
      <c r="R25" s="10">
        <v>11112</v>
      </c>
      <c r="S25" s="10">
        <v>12038</v>
      </c>
      <c r="T25" s="10">
        <v>12964</v>
      </c>
      <c r="Y25" s="26">
        <v>772</v>
      </c>
      <c r="Z25" s="10">
        <v>12964</v>
      </c>
    </row>
    <row r="26" spans="2:26" x14ac:dyDescent="0.3">
      <c r="B26" s="26" t="s">
        <v>21</v>
      </c>
      <c r="C26" s="10">
        <v>231.5</v>
      </c>
      <c r="D26" s="10">
        <v>370.4</v>
      </c>
      <c r="E26" s="10">
        <v>463</v>
      </c>
      <c r="F26" s="10">
        <v>926</v>
      </c>
      <c r="G26" s="10">
        <v>1389</v>
      </c>
      <c r="H26" s="10">
        <v>1852</v>
      </c>
      <c r="I26" s="10">
        <v>2778</v>
      </c>
      <c r="J26" s="10">
        <v>3704</v>
      </c>
      <c r="K26" s="10">
        <v>4630</v>
      </c>
      <c r="L26" s="10">
        <v>5556</v>
      </c>
      <c r="M26" s="10">
        <v>6482</v>
      </c>
      <c r="N26" s="10">
        <v>7408</v>
      </c>
      <c r="O26" s="10">
        <v>8334</v>
      </c>
      <c r="P26" s="10">
        <v>9260</v>
      </c>
      <c r="Q26" s="10">
        <v>10186</v>
      </c>
      <c r="R26" s="10">
        <v>11112</v>
      </c>
      <c r="S26" s="10">
        <v>12038</v>
      </c>
      <c r="T26" s="10">
        <v>12964</v>
      </c>
      <c r="U26" s="10">
        <v>13890</v>
      </c>
      <c r="Y26" s="26" t="s">
        <v>21</v>
      </c>
      <c r="Z26" s="10">
        <v>13890</v>
      </c>
    </row>
    <row r="27" spans="2:26" x14ac:dyDescent="0.3">
      <c r="B27" s="26">
        <v>788</v>
      </c>
      <c r="C27" s="10">
        <v>231.5</v>
      </c>
      <c r="D27" s="10">
        <v>370.4</v>
      </c>
      <c r="E27" s="10">
        <v>463</v>
      </c>
      <c r="F27" s="10">
        <v>926</v>
      </c>
      <c r="G27" s="10">
        <v>1389</v>
      </c>
      <c r="H27" s="10">
        <v>1852</v>
      </c>
      <c r="I27" s="10">
        <v>2778</v>
      </c>
      <c r="J27" s="10">
        <v>3704</v>
      </c>
      <c r="K27" s="10">
        <v>4630</v>
      </c>
      <c r="L27" s="10">
        <v>5556</v>
      </c>
      <c r="M27" s="10">
        <v>6482</v>
      </c>
      <c r="N27" s="10">
        <v>7408</v>
      </c>
      <c r="O27" s="10">
        <v>8334</v>
      </c>
      <c r="P27" s="10">
        <v>9260</v>
      </c>
      <c r="Q27" s="10">
        <v>10186</v>
      </c>
      <c r="R27" s="10">
        <v>11112</v>
      </c>
      <c r="S27" s="10">
        <v>12038</v>
      </c>
      <c r="T27" s="10">
        <v>12964</v>
      </c>
      <c r="U27" s="10">
        <v>13890</v>
      </c>
      <c r="Y27" s="26">
        <v>788</v>
      </c>
      <c r="Z27" s="10">
        <v>13890</v>
      </c>
    </row>
    <row r="28" spans="2:26" x14ac:dyDescent="0.3">
      <c r="B28" s="26">
        <v>789</v>
      </c>
      <c r="C28" s="10">
        <v>231.5</v>
      </c>
      <c r="D28" s="10">
        <v>370.4</v>
      </c>
      <c r="E28" s="10">
        <v>463</v>
      </c>
      <c r="F28" s="10">
        <v>926</v>
      </c>
      <c r="G28" s="10">
        <v>1389</v>
      </c>
      <c r="H28" s="10">
        <v>1852</v>
      </c>
      <c r="I28" s="10">
        <v>2778</v>
      </c>
      <c r="J28" s="10">
        <v>3704</v>
      </c>
      <c r="K28" s="10">
        <v>4630</v>
      </c>
      <c r="L28" s="10">
        <v>5556</v>
      </c>
      <c r="M28" s="10">
        <v>6482</v>
      </c>
      <c r="N28" s="10">
        <v>7408</v>
      </c>
      <c r="O28" s="10">
        <v>8334</v>
      </c>
      <c r="P28" s="10">
        <v>9260</v>
      </c>
      <c r="Q28" s="10">
        <v>10186</v>
      </c>
      <c r="R28" s="10">
        <v>11112</v>
      </c>
      <c r="S28" s="10">
        <v>12038</v>
      </c>
      <c r="T28" s="10">
        <v>12964</v>
      </c>
      <c r="U28" s="10">
        <v>13890</v>
      </c>
      <c r="Y28" s="26">
        <v>789</v>
      </c>
      <c r="Z28" s="10">
        <v>13890</v>
      </c>
    </row>
    <row r="29" spans="2:26" x14ac:dyDescent="0.3">
      <c r="B29" s="26" t="s">
        <v>22</v>
      </c>
      <c r="C29" s="10">
        <v>231.5</v>
      </c>
      <c r="D29" s="10">
        <v>370.4</v>
      </c>
      <c r="E29" s="10">
        <v>463</v>
      </c>
      <c r="F29" s="10">
        <v>926</v>
      </c>
      <c r="G29" s="10">
        <v>1389</v>
      </c>
      <c r="H29" s="10">
        <v>1852</v>
      </c>
      <c r="I29" s="10">
        <v>2778</v>
      </c>
      <c r="J29" s="10">
        <v>3704</v>
      </c>
      <c r="Y29" s="26" t="s">
        <v>22</v>
      </c>
      <c r="Z29" s="10">
        <v>3704</v>
      </c>
    </row>
    <row r="30" spans="2:26" x14ac:dyDescent="0.3">
      <c r="B30" s="26" t="s">
        <v>23</v>
      </c>
      <c r="C30" s="10">
        <v>231.5</v>
      </c>
      <c r="D30" s="10">
        <v>370.4</v>
      </c>
      <c r="E30" s="10">
        <v>463</v>
      </c>
      <c r="F30" s="10">
        <v>926</v>
      </c>
      <c r="G30" s="10">
        <v>1389</v>
      </c>
      <c r="H30" s="10">
        <v>1852</v>
      </c>
      <c r="I30" s="10">
        <v>2778</v>
      </c>
      <c r="J30" s="10">
        <v>3704</v>
      </c>
      <c r="Y30" s="26" t="s">
        <v>23</v>
      </c>
      <c r="Z30" s="10">
        <v>3704</v>
      </c>
    </row>
    <row r="31" spans="2:26" x14ac:dyDescent="0.3">
      <c r="B31" s="26" t="s">
        <v>24</v>
      </c>
      <c r="C31" s="10">
        <v>231.5</v>
      </c>
      <c r="D31" s="10">
        <v>370.4</v>
      </c>
      <c r="E31" s="10">
        <v>463</v>
      </c>
      <c r="F31" s="10">
        <v>926</v>
      </c>
      <c r="G31" s="10">
        <v>1389</v>
      </c>
      <c r="H31" s="10">
        <v>1852</v>
      </c>
      <c r="I31" s="10">
        <v>2778</v>
      </c>
      <c r="J31" s="10">
        <v>3704</v>
      </c>
      <c r="Y31" s="26" t="s">
        <v>24</v>
      </c>
      <c r="Z31" s="10">
        <v>3704</v>
      </c>
    </row>
    <row r="32" spans="2:26" x14ac:dyDescent="0.3">
      <c r="B32" s="26" t="s">
        <v>0</v>
      </c>
      <c r="C32" s="10">
        <v>231.5</v>
      </c>
      <c r="D32" s="10">
        <v>370.4</v>
      </c>
      <c r="E32" s="10">
        <v>463</v>
      </c>
      <c r="F32" s="10">
        <v>926</v>
      </c>
      <c r="G32" s="10">
        <v>1389</v>
      </c>
      <c r="H32" s="10">
        <v>1852</v>
      </c>
      <c r="I32" s="10">
        <v>2778</v>
      </c>
      <c r="Y32" s="26" t="s">
        <v>0</v>
      </c>
      <c r="Z32" s="10">
        <v>2778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D04E512317971246A70007214C44DBE500F251F3885C8B644F9508AEF9B49133EF006C587B9495AD6948AA6C6F181C0F1DF3" ma:contentTypeVersion="15" ma:contentTypeDescription="" ma:contentTypeScope="" ma:versionID="20e280262f4c959afac93159a1821a48">
  <xsd:schema xmlns:xsd="http://www.w3.org/2001/XMLSchema" xmlns:xs="http://www.w3.org/2001/XMLSchema" xmlns:p="http://schemas.microsoft.com/office/2006/metadata/properties" xmlns:ns1="http://schemas.microsoft.com/sharepoint/v3" xmlns:ns2="8e41bafe-7c6e-4b9b-9f7c-504ac573f92c" xmlns:ns3="4c14780a-89bd-4b7f-82e5-1a092c110f1c" targetNamespace="http://schemas.microsoft.com/office/2006/metadata/properties" ma:root="true" ma:fieldsID="cc9c4bb01ed89943ea0eccadb1700155" ns1:_="" ns2:_="" ns3:_="">
    <xsd:import namespace="http://schemas.microsoft.com/sharepoint/v3"/>
    <xsd:import namespace="8e41bafe-7c6e-4b9b-9f7c-504ac573f92c"/>
    <xsd:import namespace="4c14780a-89bd-4b7f-82e5-1a092c110f1c"/>
    <xsd:element name="properties">
      <xsd:complexType>
        <xsd:sequence>
          <xsd:element name="documentManagement">
            <xsd:complexType>
              <xsd:all>
                <xsd:element ref="ns2:Document_x0020_Reference" minOccurs="0"/>
                <xsd:element ref="ns2:Planned_x0020_Delivery_x0020_Date1" minOccurs="0"/>
                <xsd:element ref="ns2:Responsible_x0020_Party1" minOccurs="0"/>
                <xsd:element ref="ns1:V3Comments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V3Comments" ma:index="11" nillable="true" ma:displayName="Append-Only Comments" ma:internalName="V3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1bafe-7c6e-4b9b-9f7c-504ac573f92c" elementFormDefault="qualified">
    <xsd:import namespace="http://schemas.microsoft.com/office/2006/documentManagement/types"/>
    <xsd:import namespace="http://schemas.microsoft.com/office/infopath/2007/PartnerControls"/>
    <xsd:element name="Document_x0020_Reference" ma:index="8" nillable="true" ma:displayName="Document Reference" ma:default="" ma:internalName="Document_x0020_Reference">
      <xsd:simpleType>
        <xsd:restriction base="dms:Text">
          <xsd:maxLength value="255"/>
        </xsd:restriction>
      </xsd:simpleType>
    </xsd:element>
    <xsd:element name="Planned_x0020_Delivery_x0020_Date1" ma:index="9" nillable="true" ma:displayName="Planned Delivery Date" ma:default="" ma:format="DateOnly" ma:internalName="Planned_x0020_Delivery_x0020_Date1">
      <xsd:simpleType>
        <xsd:restriction base="dms:DateTime"/>
      </xsd:simpleType>
    </xsd:element>
    <xsd:element name="Responsible_x0020_Party1" ma:index="10" nillable="true" ma:displayName="Responsible Party" ma:default="" ma:internalName="Responsible_x0020_Party1">
      <xsd:simpleType>
        <xsd:restriction base="dms:Text">
          <xsd:maxLength value="255"/>
        </xsd:restriction>
      </xsd:simple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eed7002-99f5-4c7a-8412-1a4f44f9bb39}" ma:internalName="TaxCatchAll" ma:showField="CatchAllData" ma:web="8e41bafe-7c6e-4b9b-9f7c-504ac573f9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780a-89bd-4b7f-82e5-1a092c110f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0e8c0c4-99b0-4330-9541-42321b27ea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2" nillable="true" ma:displayName="MediaServiceDateTaken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e41bafe-7c6e-4b9b-9f7c-504ac573f92c">
      <UserInfo>
        <DisplayName>Taco Spoor</DisplayName>
        <AccountId>17</AccountId>
        <AccountType/>
      </UserInfo>
      <UserInfo>
        <DisplayName>Pieter van den Berg</DisplayName>
        <AccountId>23</AccountId>
        <AccountType/>
      </UserInfo>
    </SharedWithUsers>
    <Document_x0020_Reference xmlns="8e41bafe-7c6e-4b9b-9f7c-504ac573f92c" xsi:nil="true"/>
    <Planned_x0020_Delivery_x0020_Date1 xmlns="8e41bafe-7c6e-4b9b-9f7c-504ac573f92c" xsi:nil="true"/>
    <V3Comments xmlns="http://schemas.microsoft.com/sharepoint/v3" xsi:nil="true"/>
    <lcf76f155ced4ddcb4097134ff3c332f xmlns="4c14780a-89bd-4b7f-82e5-1a092c110f1c">
      <Terms xmlns="http://schemas.microsoft.com/office/infopath/2007/PartnerControls"/>
    </lcf76f155ced4ddcb4097134ff3c332f>
    <Responsible_x0020_Party1 xmlns="8e41bafe-7c6e-4b9b-9f7c-504ac573f92c" xsi:nil="true"/>
    <TaxCatchAll xmlns="8e41bafe-7c6e-4b9b-9f7c-504ac573f92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AC5365-B8A8-46FD-A1DD-F6D6F51E02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e41bafe-7c6e-4b9b-9f7c-504ac573f92c"/>
    <ds:schemaRef ds:uri="4c14780a-89bd-4b7f-82e5-1a092c110f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E1C58E-CDC7-4EFA-A4ED-EAD369E02D9F}">
  <ds:schemaRefs>
    <ds:schemaRef ds:uri="http://schemas.microsoft.com/office/2006/metadata/properties"/>
    <ds:schemaRef ds:uri="http://schemas.microsoft.com/office/infopath/2007/PartnerControls"/>
    <ds:schemaRef ds:uri="8e41bafe-7c6e-4b9b-9f7c-504ac573f92c"/>
    <ds:schemaRef ds:uri="http://schemas.microsoft.com/sharepoint/v3"/>
    <ds:schemaRef ds:uri="4c14780a-89bd-4b7f-82e5-1a092c110f1c"/>
  </ds:schemaRefs>
</ds:datastoreItem>
</file>

<file path=customXml/itemProps3.xml><?xml version="1.0" encoding="utf-8"?>
<ds:datastoreItem xmlns:ds="http://schemas.openxmlformats.org/officeDocument/2006/customXml" ds:itemID="{62D00172-EE97-4EEC-AC5A-A58E988B10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</dc:creator>
  <cp:lastModifiedBy>Miner Zhong</cp:lastModifiedBy>
  <dcterms:created xsi:type="dcterms:W3CDTF">2015-06-05T18:17:20Z</dcterms:created>
  <dcterms:modified xsi:type="dcterms:W3CDTF">2022-11-23T06:48:19Z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0x010100D04E512317971246A70007214C44DBE500F251F3885C8B644F9508AEF9B49133EF006C587B9495AD6948AA6C6F181C0F1DF3</vt:lpwstr>
  </property>
  <property fmtid="{D5CDD505-2E9C-101B-9397-08002B2CF9AE}" pid="3" name="MediaServiceImageTags">
    <vt:lpwstr/>
  </property>
</Properties>
</file>